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wanae\OneDrive - HKUST Connect\Desktop\ct_timedata\"/>
    </mc:Choice>
  </mc:AlternateContent>
  <xr:revisionPtr revIDLastSave="0" documentId="13_ncr:1_{5C54D4D0-B88A-4CE9-966E-64211F88E2A1}" xr6:coauthVersionLast="47" xr6:coauthVersionMax="47" xr10:uidLastSave="{00000000-0000-0000-0000-000000000000}"/>
  <bookViews>
    <workbookView xWindow="-120" yWindow="-120" windowWidth="29040" windowHeight="15840" firstSheet="1" activeTab="2" xr2:uid="{07182A20-2BDB-D94F-A785-4A1C8B6A33F9}"/>
  </bookViews>
  <sheets>
    <sheet name="1" sheetId="1" r:id="rId1"/>
    <sheet name="2.1 overall" sheetId="2" r:id="rId2"/>
    <sheet name="2.2 omicron" sheetId="3" r:id="rId3"/>
    <sheet name="2.3 delta" sheetId="4" r:id="rId4"/>
    <sheet name="2.4 other" sheetId="5" r:id="rId5"/>
    <sheet name="Newton" sheetId="9" r:id="rId6"/>
    <sheet name="Newton (2)" sheetId="10" r:id="rId7"/>
    <sheet name="no test" sheetId="11" r:id="rId8"/>
    <sheet name="infectionSUN" sheetId="12" r:id="rId9"/>
    <sheet name="Sheet3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9" i="12" l="1"/>
  <c r="M2" i="12"/>
  <c r="M3" i="12" s="1"/>
  <c r="V3" i="11"/>
  <c r="V4" i="11"/>
  <c r="V5" i="11"/>
  <c r="V6" i="11"/>
  <c r="V7" i="11"/>
  <c r="V8" i="11"/>
  <c r="V9" i="11"/>
  <c r="V10" i="11"/>
  <c r="V11" i="11"/>
  <c r="V12" i="11"/>
  <c r="V13" i="11"/>
  <c r="V14" i="11"/>
  <c r="V15" i="1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39" i="11"/>
  <c r="V40" i="11"/>
  <c r="V41" i="11"/>
  <c r="V42" i="11"/>
  <c r="V43" i="11"/>
  <c r="V44" i="11"/>
  <c r="V45" i="11"/>
  <c r="V46" i="11"/>
  <c r="V47" i="11"/>
  <c r="V48" i="11"/>
  <c r="V49" i="11"/>
  <c r="V50" i="11"/>
  <c r="V51" i="11"/>
  <c r="V52" i="11"/>
  <c r="V53" i="11"/>
  <c r="V54" i="11"/>
  <c r="V55" i="11"/>
  <c r="V56" i="11"/>
  <c r="V57" i="11"/>
  <c r="V58" i="11"/>
  <c r="V59" i="11"/>
  <c r="V60" i="11"/>
  <c r="V61" i="11"/>
  <c r="V62" i="11"/>
  <c r="V63" i="11"/>
  <c r="V64" i="11"/>
  <c r="V65" i="11"/>
  <c r="V66" i="11"/>
  <c r="V67" i="11"/>
  <c r="V68" i="11"/>
  <c r="V69" i="11"/>
  <c r="V70" i="11"/>
  <c r="V71" i="11"/>
  <c r="V72" i="11"/>
  <c r="V73" i="11"/>
  <c r="V74" i="11"/>
  <c r="V75" i="11"/>
  <c r="V76" i="11"/>
  <c r="V77" i="11"/>
  <c r="V78" i="11"/>
  <c r="V79" i="11"/>
  <c r="V80" i="11"/>
  <c r="V81" i="11"/>
  <c r="V82" i="11"/>
  <c r="V83" i="11"/>
  <c r="V84" i="11"/>
  <c r="V85" i="11"/>
  <c r="V86" i="11"/>
  <c r="V87" i="11"/>
  <c r="V88" i="11"/>
  <c r="V89" i="11"/>
  <c r="V90" i="11"/>
  <c r="V91" i="11"/>
  <c r="V92" i="11"/>
  <c r="V93" i="11"/>
  <c r="V94" i="11"/>
  <c r="V95" i="11"/>
  <c r="V96" i="11"/>
  <c r="V97" i="11"/>
  <c r="V98" i="11"/>
  <c r="V99" i="11"/>
  <c r="V100" i="11"/>
  <c r="V101" i="11"/>
  <c r="V102" i="11"/>
  <c r="V103" i="11"/>
  <c r="V104" i="11"/>
  <c r="V105" i="11"/>
  <c r="V106" i="11"/>
  <c r="V107" i="11"/>
  <c r="V108" i="11"/>
  <c r="V109" i="11"/>
  <c r="V110" i="11"/>
  <c r="V111" i="11"/>
  <c r="V112" i="11"/>
  <c r="V113" i="11"/>
  <c r="V114" i="11"/>
  <c r="V115" i="11"/>
  <c r="V116" i="11"/>
  <c r="V117" i="11"/>
  <c r="V118" i="11"/>
  <c r="V119" i="11"/>
  <c r="V120" i="11"/>
  <c r="V121" i="11"/>
  <c r="V122" i="11"/>
  <c r="V123" i="11"/>
  <c r="V124" i="11"/>
  <c r="V125" i="11"/>
  <c r="V126" i="11"/>
  <c r="V127" i="11"/>
  <c r="V128" i="11"/>
  <c r="V129" i="11"/>
  <c r="V130" i="11"/>
  <c r="V131" i="11"/>
  <c r="V132" i="11"/>
  <c r="V133" i="11"/>
  <c r="V134" i="11"/>
  <c r="V135" i="11"/>
  <c r="V136" i="11"/>
  <c r="V137" i="11"/>
  <c r="V138" i="11"/>
  <c r="V139" i="11"/>
  <c r="V140" i="11"/>
  <c r="V141" i="11"/>
  <c r="V142" i="11"/>
  <c r="V143" i="11"/>
  <c r="V144" i="11"/>
  <c r="V145" i="11"/>
  <c r="V146" i="11"/>
  <c r="V147" i="11"/>
  <c r="V148" i="11"/>
  <c r="V149" i="11"/>
  <c r="V150" i="11"/>
  <c r="V151" i="11"/>
  <c r="V152" i="11"/>
  <c r="V153" i="11"/>
  <c r="V154" i="11"/>
  <c r="V155" i="11"/>
  <c r="V156" i="11"/>
  <c r="V157" i="11"/>
  <c r="V158" i="11"/>
  <c r="V159" i="11"/>
  <c r="V160" i="11"/>
  <c r="V161" i="11"/>
  <c r="V162" i="11"/>
  <c r="V163" i="11"/>
  <c r="V164" i="11"/>
  <c r="V165" i="11"/>
  <c r="V166" i="11"/>
  <c r="V167" i="11"/>
  <c r="V168" i="11"/>
  <c r="V169" i="11"/>
  <c r="V170" i="11"/>
  <c r="V171" i="11"/>
  <c r="V172" i="11"/>
  <c r="V173" i="11"/>
  <c r="V174" i="11"/>
  <c r="V175" i="11"/>
  <c r="V176" i="11"/>
  <c r="V177" i="11"/>
  <c r="V178" i="11"/>
  <c r="V179" i="11"/>
  <c r="V180" i="11"/>
  <c r="V181" i="11"/>
  <c r="V182" i="11"/>
  <c r="V183" i="11"/>
  <c r="V184" i="11"/>
  <c r="V185" i="11"/>
  <c r="V186" i="11"/>
  <c r="V187" i="11"/>
  <c r="V188" i="11"/>
  <c r="V189" i="11"/>
  <c r="V190" i="11"/>
  <c r="V191" i="11"/>
  <c r="V192" i="11"/>
  <c r="V193" i="11"/>
  <c r="V194" i="11"/>
  <c r="V195" i="11"/>
  <c r="V196" i="11"/>
  <c r="V197" i="11"/>
  <c r="V198" i="11"/>
  <c r="V199" i="11"/>
  <c r="V200" i="11"/>
  <c r="V201" i="11"/>
  <c r="V202" i="11"/>
  <c r="V203" i="11"/>
  <c r="V204" i="11"/>
  <c r="V205" i="11"/>
  <c r="V206" i="11"/>
  <c r="V207" i="11"/>
  <c r="V208" i="11"/>
  <c r="V209" i="11"/>
  <c r="V210" i="11"/>
  <c r="V211" i="11"/>
  <c r="V212" i="11"/>
  <c r="V213" i="11"/>
  <c r="V214" i="11"/>
  <c r="V215" i="11"/>
  <c r="V216" i="11"/>
  <c r="V217" i="11"/>
  <c r="V218" i="11"/>
  <c r="V219" i="11"/>
  <c r="V220" i="11"/>
  <c r="V221" i="11"/>
  <c r="V222" i="11"/>
  <c r="V223" i="11"/>
  <c r="V224" i="11"/>
  <c r="V225" i="11"/>
  <c r="V226" i="11"/>
  <c r="V227" i="11"/>
  <c r="V228" i="11"/>
  <c r="V229" i="11"/>
  <c r="V230" i="11"/>
  <c r="V231" i="11"/>
  <c r="V232" i="11"/>
  <c r="V233" i="11"/>
  <c r="V234" i="11"/>
  <c r="V235" i="11"/>
  <c r="V236" i="11"/>
  <c r="V237" i="11"/>
  <c r="V238" i="11"/>
  <c r="V239" i="11"/>
  <c r="V240" i="11"/>
  <c r="V241" i="11"/>
  <c r="V242" i="11"/>
  <c r="V243" i="11"/>
  <c r="V244" i="11"/>
  <c r="V245" i="11"/>
  <c r="V246" i="11"/>
  <c r="V247" i="11"/>
  <c r="V248" i="11"/>
  <c r="V249" i="11"/>
  <c r="V250" i="11"/>
  <c r="V251" i="11"/>
  <c r="V252" i="11"/>
  <c r="V253" i="11"/>
  <c r="V254" i="11"/>
  <c r="V255" i="11"/>
  <c r="V256" i="11"/>
  <c r="V257" i="11"/>
  <c r="V258" i="11"/>
  <c r="V259" i="11"/>
  <c r="V260" i="11"/>
  <c r="V261" i="11"/>
  <c r="V262" i="11"/>
  <c r="V263" i="11"/>
  <c r="V264" i="11"/>
  <c r="V265" i="11"/>
  <c r="V266" i="11"/>
  <c r="V267" i="11"/>
  <c r="V268" i="11"/>
  <c r="V269" i="11"/>
  <c r="V270" i="11"/>
  <c r="V271" i="11"/>
  <c r="V272" i="11"/>
  <c r="V273" i="11"/>
  <c r="V274" i="11"/>
  <c r="V275" i="11"/>
  <c r="V276" i="11"/>
  <c r="V277" i="11"/>
  <c r="V278" i="11"/>
  <c r="V279" i="11"/>
  <c r="V280" i="11"/>
  <c r="V281" i="11"/>
  <c r="V282" i="11"/>
  <c r="V283" i="11"/>
  <c r="V284" i="11"/>
  <c r="V285" i="11"/>
  <c r="V286" i="11"/>
  <c r="V287" i="11"/>
  <c r="V288" i="11"/>
  <c r="V289" i="11"/>
  <c r="V290" i="11"/>
  <c r="V291" i="11"/>
  <c r="V292" i="11"/>
  <c r="V293" i="11"/>
  <c r="V294" i="11"/>
  <c r="V295" i="11"/>
  <c r="V296" i="11"/>
  <c r="V297" i="11"/>
  <c r="V298" i="11"/>
  <c r="V299" i="11"/>
  <c r="V300" i="11"/>
  <c r="V301" i="11"/>
  <c r="V302" i="11"/>
  <c r="V303" i="11"/>
  <c r="V304" i="11"/>
  <c r="V305" i="11"/>
  <c r="V306" i="11"/>
  <c r="V307" i="11"/>
  <c r="V308" i="11"/>
  <c r="V309" i="11"/>
  <c r="V310" i="11"/>
  <c r="V311" i="11"/>
  <c r="V312" i="11"/>
  <c r="V313" i="11"/>
  <c r="V314" i="11"/>
  <c r="V315" i="11"/>
  <c r="V316" i="11"/>
  <c r="V317" i="11"/>
  <c r="V318" i="11"/>
  <c r="V319" i="11"/>
  <c r="V320" i="11"/>
  <c r="V321" i="11"/>
  <c r="V322" i="11"/>
  <c r="V323" i="11"/>
  <c r="V324" i="11"/>
  <c r="V325" i="11"/>
  <c r="V326" i="11"/>
  <c r="V327" i="11"/>
  <c r="V328" i="11"/>
  <c r="V329" i="11"/>
  <c r="V330" i="11"/>
  <c r="V331" i="11"/>
  <c r="V332" i="11"/>
  <c r="V333" i="11"/>
  <c r="V334" i="11"/>
  <c r="V335" i="11"/>
  <c r="V336" i="11"/>
  <c r="V337" i="11"/>
  <c r="V338" i="11"/>
  <c r="V339" i="11"/>
  <c r="V340" i="11"/>
  <c r="V341" i="11"/>
  <c r="V342" i="11"/>
  <c r="V343" i="11"/>
  <c r="V344" i="11"/>
  <c r="V345" i="11"/>
  <c r="V346" i="11"/>
  <c r="V347" i="11"/>
  <c r="V348" i="11"/>
  <c r="V349" i="11"/>
  <c r="V350" i="11"/>
  <c r="V351" i="11"/>
  <c r="V352" i="11"/>
  <c r="V353" i="11"/>
  <c r="V354" i="11"/>
  <c r="V355" i="11"/>
  <c r="V356" i="11"/>
  <c r="V357" i="11"/>
  <c r="V358" i="11"/>
  <c r="V359" i="11"/>
  <c r="V360" i="11"/>
  <c r="V361" i="11"/>
  <c r="V362" i="11"/>
  <c r="V363" i="11"/>
  <c r="V364" i="11"/>
  <c r="V365" i="11"/>
  <c r="V366" i="11"/>
  <c r="V367" i="11"/>
  <c r="V368" i="11"/>
  <c r="V369" i="11"/>
  <c r="V370" i="11"/>
  <c r="V371" i="11"/>
  <c r="V372" i="11"/>
  <c r="V373" i="11"/>
  <c r="V374" i="11"/>
  <c r="V375" i="11"/>
  <c r="V376" i="11"/>
  <c r="V377" i="11"/>
  <c r="V378" i="11"/>
  <c r="V379" i="11"/>
  <c r="V380" i="11"/>
  <c r="V381" i="11"/>
  <c r="V382" i="11"/>
  <c r="V383" i="11"/>
  <c r="V384" i="11"/>
  <c r="V385" i="11"/>
  <c r="V386" i="11"/>
  <c r="V387" i="11"/>
  <c r="V388" i="11"/>
  <c r="V389" i="11"/>
  <c r="V390" i="11"/>
  <c r="V391" i="11"/>
  <c r="V392" i="11"/>
  <c r="V393" i="11"/>
  <c r="V394" i="11"/>
  <c r="V395" i="11"/>
  <c r="V396" i="11"/>
  <c r="V397" i="11"/>
  <c r="V398" i="11"/>
  <c r="V399" i="11"/>
  <c r="V400" i="11"/>
  <c r="V401" i="11"/>
  <c r="V402" i="11"/>
  <c r="V403" i="11"/>
  <c r="V404" i="11"/>
  <c r="V405" i="11"/>
  <c r="V406" i="11"/>
  <c r="V407" i="11"/>
  <c r="V408" i="11"/>
  <c r="V409" i="11"/>
  <c r="V410" i="11"/>
  <c r="V411" i="11"/>
  <c r="V412" i="11"/>
  <c r="V413" i="11"/>
  <c r="V414" i="11"/>
  <c r="V415" i="11"/>
  <c r="V416" i="11"/>
  <c r="V417" i="11"/>
  <c r="V418" i="11"/>
  <c r="V419" i="11"/>
  <c r="V420" i="11"/>
  <c r="V421" i="11"/>
  <c r="V422" i="11"/>
  <c r="V423" i="11"/>
  <c r="V424" i="11"/>
  <c r="V425" i="11"/>
  <c r="V426" i="11"/>
  <c r="V427" i="11"/>
  <c r="V428" i="11"/>
  <c r="V429" i="11"/>
  <c r="V430" i="11"/>
  <c r="V431" i="11"/>
  <c r="V432" i="11"/>
  <c r="V433" i="11"/>
  <c r="V434" i="11"/>
  <c r="V435" i="11"/>
  <c r="V436" i="11"/>
  <c r="V437" i="11"/>
  <c r="V438" i="11"/>
  <c r="V439" i="11"/>
  <c r="V440" i="11"/>
  <c r="V441" i="11"/>
  <c r="V442" i="11"/>
  <c r="V443" i="11"/>
  <c r="V444" i="11"/>
  <c r="V445" i="11"/>
  <c r="V446" i="11"/>
  <c r="V447" i="11"/>
  <c r="V448" i="11"/>
  <c r="V449" i="11"/>
  <c r="V450" i="11"/>
  <c r="V451" i="11"/>
  <c r="V452" i="11"/>
  <c r="V453" i="11"/>
  <c r="V454" i="11"/>
  <c r="V455" i="11"/>
  <c r="V456" i="11"/>
  <c r="V457" i="11"/>
  <c r="V458" i="11"/>
  <c r="V459" i="11"/>
  <c r="V460" i="11"/>
  <c r="V461" i="11"/>
  <c r="V462" i="11"/>
  <c r="V463" i="11"/>
  <c r="V464" i="11"/>
  <c r="V465" i="11"/>
  <c r="V466" i="11"/>
  <c r="V467" i="11"/>
  <c r="V468" i="11"/>
  <c r="V469" i="11"/>
  <c r="V470" i="11"/>
  <c r="V471" i="11"/>
  <c r="V472" i="11"/>
  <c r="V473" i="11"/>
  <c r="V474" i="11"/>
  <c r="V475" i="11"/>
  <c r="V476" i="11"/>
  <c r="V477" i="11"/>
  <c r="V478" i="11"/>
  <c r="V479" i="11"/>
  <c r="V480" i="11"/>
  <c r="V481" i="11"/>
  <c r="V482" i="11"/>
  <c r="V483" i="11"/>
  <c r="V484" i="11"/>
  <c r="V485" i="11"/>
  <c r="V486" i="11"/>
  <c r="V487" i="11"/>
  <c r="V488" i="11"/>
  <c r="V489" i="11"/>
  <c r="V490" i="11"/>
  <c r="V491" i="11"/>
  <c r="V492" i="11"/>
  <c r="V493" i="11"/>
  <c r="V494" i="11"/>
  <c r="V495" i="11"/>
  <c r="V496" i="11"/>
  <c r="V497" i="11"/>
  <c r="V498" i="11"/>
  <c r="V499" i="11"/>
  <c r="V500" i="11"/>
  <c r="V501" i="11"/>
  <c r="V502" i="11"/>
  <c r="V503" i="11"/>
  <c r="V504" i="11"/>
  <c r="V505" i="11"/>
  <c r="V506" i="11"/>
  <c r="V507" i="11"/>
  <c r="V508" i="11"/>
  <c r="V509" i="11"/>
  <c r="V510" i="11"/>
  <c r="V511" i="11"/>
  <c r="V512" i="11"/>
  <c r="V513" i="11"/>
  <c r="V514" i="11"/>
  <c r="V515" i="11"/>
  <c r="V516" i="11"/>
  <c r="V517" i="11"/>
  <c r="V518" i="11"/>
  <c r="V519" i="11"/>
  <c r="V520" i="11"/>
  <c r="V521" i="11"/>
  <c r="V522" i="11"/>
  <c r="V523" i="11"/>
  <c r="V524" i="11"/>
  <c r="V525" i="11"/>
  <c r="V526" i="11"/>
  <c r="V527" i="11"/>
  <c r="V528" i="11"/>
  <c r="V529" i="11"/>
  <c r="V530" i="11"/>
  <c r="V531" i="11"/>
  <c r="V532" i="11"/>
  <c r="V533" i="11"/>
  <c r="V534" i="11"/>
  <c r="V535" i="11"/>
  <c r="V536" i="11"/>
  <c r="V537" i="11"/>
  <c r="V538" i="11"/>
  <c r="V539" i="11"/>
  <c r="V540" i="11"/>
  <c r="V541" i="11"/>
  <c r="V542" i="11"/>
  <c r="V543" i="11"/>
  <c r="V544" i="11"/>
  <c r="V545" i="11"/>
  <c r="V546" i="11"/>
  <c r="V547" i="11"/>
  <c r="V548" i="11"/>
  <c r="V549" i="11"/>
  <c r="V550" i="11"/>
  <c r="V551" i="11"/>
  <c r="V552" i="11"/>
  <c r="V553" i="11"/>
  <c r="V554" i="11"/>
  <c r="V555" i="11"/>
  <c r="V556" i="11"/>
  <c r="V557" i="11"/>
  <c r="V558" i="11"/>
  <c r="V559" i="11"/>
  <c r="V560" i="11"/>
  <c r="V561" i="11"/>
  <c r="V562" i="11"/>
  <c r="V563" i="11"/>
  <c r="V564" i="11"/>
  <c r="V565" i="11"/>
  <c r="V566" i="11"/>
  <c r="V567" i="11"/>
  <c r="V568" i="11"/>
  <c r="V569" i="11"/>
  <c r="V570" i="11"/>
  <c r="V571" i="11"/>
  <c r="V572" i="11"/>
  <c r="V573" i="11"/>
  <c r="V574" i="11"/>
  <c r="V575" i="11"/>
  <c r="V576" i="11"/>
  <c r="V577" i="11"/>
  <c r="V578" i="11"/>
  <c r="V579" i="11"/>
  <c r="V580" i="11"/>
  <c r="V581" i="11"/>
  <c r="V582" i="11"/>
  <c r="V583" i="11"/>
  <c r="V584" i="11"/>
  <c r="V585" i="11"/>
  <c r="V586" i="11"/>
  <c r="V587" i="11"/>
  <c r="V588" i="11"/>
  <c r="V589" i="11"/>
  <c r="V590" i="11"/>
  <c r="V591" i="11"/>
  <c r="V592" i="11"/>
  <c r="V593" i="11"/>
  <c r="V594" i="11"/>
  <c r="V595" i="11"/>
  <c r="V596" i="11"/>
  <c r="V597" i="11"/>
  <c r="V598" i="11"/>
  <c r="V599" i="11"/>
  <c r="V600" i="11"/>
  <c r="V601" i="11"/>
  <c r="V602" i="11"/>
  <c r="V603" i="11"/>
  <c r="V604" i="11"/>
  <c r="V605" i="11"/>
  <c r="V606" i="11"/>
  <c r="V607" i="11"/>
  <c r="V608" i="11"/>
  <c r="V609" i="11"/>
  <c r="V610" i="11"/>
  <c r="V611" i="11"/>
  <c r="V612" i="11"/>
  <c r="V613" i="11"/>
  <c r="V614" i="11"/>
  <c r="V615" i="11"/>
  <c r="V616" i="11"/>
  <c r="V617" i="11"/>
  <c r="V618" i="11"/>
  <c r="V619" i="11"/>
  <c r="V620" i="11"/>
  <c r="V621" i="11"/>
  <c r="V622" i="11"/>
  <c r="V623" i="11"/>
  <c r="V624" i="11"/>
  <c r="V625" i="11"/>
  <c r="V626" i="11"/>
  <c r="V627" i="11"/>
  <c r="V628" i="11"/>
  <c r="V629" i="11"/>
  <c r="V630" i="11"/>
  <c r="V631" i="11"/>
  <c r="V632" i="11"/>
  <c r="V633" i="11"/>
  <c r="V634" i="11"/>
  <c r="V635" i="11"/>
  <c r="V636" i="11"/>
  <c r="V637" i="11"/>
  <c r="V638" i="11"/>
  <c r="V639" i="11"/>
  <c r="V640" i="11"/>
  <c r="V641" i="11"/>
  <c r="V642" i="11"/>
  <c r="V643" i="11"/>
  <c r="V644" i="11"/>
  <c r="V645" i="11"/>
  <c r="V646" i="11"/>
  <c r="V647" i="11"/>
  <c r="V648" i="11"/>
  <c r="V649" i="11"/>
  <c r="V650" i="11"/>
  <c r="V651" i="11"/>
  <c r="V652" i="11"/>
  <c r="V653" i="11"/>
  <c r="V654" i="11"/>
  <c r="V655" i="11"/>
  <c r="V656" i="11"/>
  <c r="V657" i="11"/>
  <c r="V658" i="11"/>
  <c r="V659" i="11"/>
  <c r="V660" i="11"/>
  <c r="V661" i="11"/>
  <c r="V662" i="11"/>
  <c r="V663" i="11"/>
  <c r="V664" i="11"/>
  <c r="V665" i="11"/>
  <c r="V666" i="11"/>
  <c r="V667" i="11"/>
  <c r="V668" i="11"/>
  <c r="V669" i="11"/>
  <c r="V670" i="11"/>
  <c r="V671" i="11"/>
  <c r="V672" i="11"/>
  <c r="V673" i="11"/>
  <c r="V674" i="11"/>
  <c r="V675" i="11"/>
  <c r="V676" i="11"/>
  <c r="V677" i="11"/>
  <c r="V678" i="11"/>
  <c r="V679" i="11"/>
  <c r="V680" i="11"/>
  <c r="V681" i="11"/>
  <c r="V682" i="11"/>
  <c r="V683" i="11"/>
  <c r="V684" i="11"/>
  <c r="V685" i="11"/>
  <c r="V686" i="11"/>
  <c r="V687" i="11"/>
  <c r="V688" i="11"/>
  <c r="V689" i="11"/>
  <c r="V690" i="11"/>
  <c r="V691" i="11"/>
  <c r="V692" i="11"/>
  <c r="V693" i="11"/>
  <c r="V694" i="11"/>
  <c r="V695" i="11"/>
  <c r="V696" i="11"/>
  <c r="V697" i="11"/>
  <c r="V698" i="11"/>
  <c r="V699" i="11"/>
  <c r="V700" i="11"/>
  <c r="V701" i="11"/>
  <c r="V702" i="11"/>
  <c r="V703" i="11"/>
  <c r="V704" i="11"/>
  <c r="V705" i="11"/>
  <c r="V706" i="11"/>
  <c r="V707" i="11"/>
  <c r="V708" i="11"/>
  <c r="V709" i="11"/>
  <c r="V710" i="11"/>
  <c r="V711" i="11"/>
  <c r="V712" i="11"/>
  <c r="V713" i="11"/>
  <c r="V714" i="11"/>
  <c r="V715" i="11"/>
  <c r="V716" i="11"/>
  <c r="V717" i="11"/>
  <c r="V718" i="11"/>
  <c r="V719" i="11"/>
  <c r="V720" i="11"/>
  <c r="V721" i="11"/>
  <c r="V722" i="11"/>
  <c r="V723" i="11"/>
  <c r="V724" i="11"/>
  <c r="V725" i="11"/>
  <c r="V726" i="11"/>
  <c r="V727" i="11"/>
  <c r="V728" i="11"/>
  <c r="V729" i="11"/>
  <c r="V730" i="11"/>
  <c r="V731" i="11"/>
  <c r="V732" i="11"/>
  <c r="V733" i="11"/>
  <c r="V734" i="11"/>
  <c r="V735" i="11"/>
  <c r="V736" i="11"/>
  <c r="V737" i="11"/>
  <c r="V738" i="11"/>
  <c r="V739" i="11"/>
  <c r="V740" i="11"/>
  <c r="V741" i="11"/>
  <c r="V742" i="11"/>
  <c r="V743" i="11"/>
  <c r="V744" i="11"/>
  <c r="V745" i="11"/>
  <c r="V746" i="11"/>
  <c r="V747" i="11"/>
  <c r="V748" i="11"/>
  <c r="V749" i="11"/>
  <c r="V750" i="11"/>
  <c r="V751" i="11"/>
  <c r="V752" i="11"/>
  <c r="V753" i="11"/>
  <c r="V754" i="11"/>
  <c r="V755" i="11"/>
  <c r="V756" i="11"/>
  <c r="V757" i="11"/>
  <c r="V758" i="11"/>
  <c r="V759" i="11"/>
  <c r="V760" i="11"/>
  <c r="V761" i="11"/>
  <c r="V762" i="11"/>
  <c r="V763" i="11"/>
  <c r="V764" i="11"/>
  <c r="V765" i="11"/>
  <c r="V766" i="11"/>
  <c r="V767" i="11"/>
  <c r="V768" i="11"/>
  <c r="V769" i="11"/>
  <c r="V770" i="11"/>
  <c r="V771" i="11"/>
  <c r="V772" i="11"/>
  <c r="V773" i="11"/>
  <c r="V774" i="11"/>
  <c r="V775" i="11"/>
  <c r="V776" i="11"/>
  <c r="V777" i="11"/>
  <c r="V778" i="11"/>
  <c r="V779" i="11"/>
  <c r="V780" i="11"/>
  <c r="V781" i="11"/>
  <c r="V782" i="11"/>
  <c r="V783" i="11"/>
  <c r="V784" i="11"/>
  <c r="V785" i="11"/>
  <c r="V786" i="11"/>
  <c r="V787" i="11"/>
  <c r="V788" i="11"/>
  <c r="V789" i="11"/>
  <c r="V790" i="11"/>
  <c r="V791" i="11"/>
  <c r="V792" i="11"/>
  <c r="V793" i="11"/>
  <c r="V794" i="11"/>
  <c r="V795" i="11"/>
  <c r="V796" i="11"/>
  <c r="V797" i="11"/>
  <c r="V798" i="11"/>
  <c r="V799" i="11"/>
  <c r="V800" i="11"/>
  <c r="V801" i="11"/>
  <c r="V802" i="11"/>
  <c r="V803" i="11"/>
  <c r="V804" i="11"/>
  <c r="V805" i="11"/>
  <c r="V806" i="11"/>
  <c r="V807" i="11"/>
  <c r="V808" i="11"/>
  <c r="V809" i="11"/>
  <c r="V810" i="11"/>
  <c r="V811" i="11"/>
  <c r="V812" i="11"/>
  <c r="V813" i="11"/>
  <c r="V814" i="11"/>
  <c r="V815" i="11"/>
  <c r="V816" i="11"/>
  <c r="V817" i="11"/>
  <c r="V818" i="11"/>
  <c r="V819" i="11"/>
  <c r="V820" i="11"/>
  <c r="V821" i="11"/>
  <c r="V822" i="11"/>
  <c r="V823" i="11"/>
  <c r="V824" i="11"/>
  <c r="V825" i="11"/>
  <c r="V826" i="11"/>
  <c r="V827" i="11"/>
  <c r="V828" i="11"/>
  <c r="V829" i="11"/>
  <c r="V830" i="11"/>
  <c r="V831" i="11"/>
  <c r="V832" i="11"/>
  <c r="V833" i="11"/>
  <c r="V834" i="11"/>
  <c r="V835" i="11"/>
  <c r="V836" i="11"/>
  <c r="V837" i="11"/>
  <c r="V838" i="11"/>
  <c r="V839" i="11"/>
  <c r="V840" i="11"/>
  <c r="V841" i="11"/>
  <c r="V842" i="11"/>
  <c r="V843" i="11"/>
  <c r="V844" i="11"/>
  <c r="V845" i="11"/>
  <c r="V846" i="11"/>
  <c r="V847" i="11"/>
  <c r="V848" i="11"/>
  <c r="V849" i="11"/>
  <c r="V850" i="11"/>
  <c r="V851" i="11"/>
  <c r="V852" i="11"/>
  <c r="V853" i="11"/>
  <c r="V854" i="11"/>
  <c r="V855" i="11"/>
  <c r="V856" i="11"/>
  <c r="V857" i="11"/>
  <c r="V858" i="11"/>
  <c r="V859" i="11"/>
  <c r="V860" i="11"/>
  <c r="V861" i="11"/>
  <c r="V862" i="11"/>
  <c r="V863" i="11"/>
  <c r="V864" i="11"/>
  <c r="V865" i="11"/>
  <c r="V866" i="11"/>
  <c r="V867" i="11"/>
  <c r="V868" i="11"/>
  <c r="V869" i="11"/>
  <c r="V870" i="11"/>
  <c r="V871" i="11"/>
  <c r="V872" i="11"/>
  <c r="V873" i="11"/>
  <c r="V874" i="11"/>
  <c r="V875" i="11"/>
  <c r="V876" i="11"/>
  <c r="V877" i="11"/>
  <c r="V878" i="11"/>
  <c r="V879" i="11"/>
  <c r="V880" i="11"/>
  <c r="V881" i="11"/>
  <c r="V882" i="11"/>
  <c r="V883" i="11"/>
  <c r="V884" i="11"/>
  <c r="V885" i="11"/>
  <c r="V886" i="11"/>
  <c r="V887" i="11"/>
  <c r="V888" i="11"/>
  <c r="V889" i="11"/>
  <c r="V890" i="11"/>
  <c r="V891" i="11"/>
  <c r="V892" i="11"/>
  <c r="V893" i="11"/>
  <c r="V894" i="11"/>
  <c r="V895" i="11"/>
  <c r="V896" i="11"/>
  <c r="V897" i="11"/>
  <c r="V898" i="11"/>
  <c r="V899" i="11"/>
  <c r="V900" i="11"/>
  <c r="V901" i="11"/>
  <c r="V902" i="11"/>
  <c r="V903" i="11"/>
  <c r="V904" i="11"/>
  <c r="V905" i="11"/>
  <c r="V906" i="11"/>
  <c r="V907" i="11"/>
  <c r="V908" i="11"/>
  <c r="V909" i="11"/>
  <c r="V910" i="11"/>
  <c r="V911" i="11"/>
  <c r="V912" i="11"/>
  <c r="V913" i="11"/>
  <c r="V914" i="11"/>
  <c r="V915" i="11"/>
  <c r="V916" i="11"/>
  <c r="V917" i="11"/>
  <c r="V918" i="11"/>
  <c r="V919" i="11"/>
  <c r="V920" i="11"/>
  <c r="V921" i="11"/>
  <c r="V922" i="11"/>
  <c r="V923" i="11"/>
  <c r="V924" i="11"/>
  <c r="V925" i="11"/>
  <c r="V926" i="11"/>
  <c r="V927" i="11"/>
  <c r="V928" i="11"/>
  <c r="V929" i="11"/>
  <c r="V930" i="11"/>
  <c r="V931" i="11"/>
  <c r="V932" i="11"/>
  <c r="V933" i="11"/>
  <c r="V934" i="11"/>
  <c r="V935" i="11"/>
  <c r="V936" i="11"/>
  <c r="V937" i="11"/>
  <c r="V938" i="11"/>
  <c r="V939" i="11"/>
  <c r="V940" i="11"/>
  <c r="V941" i="11"/>
  <c r="V942" i="11"/>
  <c r="V943" i="11"/>
  <c r="V944" i="11"/>
  <c r="V945" i="11"/>
  <c r="V946" i="11"/>
  <c r="V947" i="11"/>
  <c r="V948" i="11"/>
  <c r="V949" i="11"/>
  <c r="V950" i="11"/>
  <c r="V951" i="11"/>
  <c r="V952" i="11"/>
  <c r="V953" i="11"/>
  <c r="V954" i="11"/>
  <c r="V955" i="11"/>
  <c r="V956" i="11"/>
  <c r="V957" i="11"/>
  <c r="V958" i="11"/>
  <c r="V959" i="11"/>
  <c r="V960" i="11"/>
  <c r="V961" i="11"/>
  <c r="V962" i="11"/>
  <c r="V963" i="11"/>
  <c r="V964" i="11"/>
  <c r="V965" i="11"/>
  <c r="V966" i="11"/>
  <c r="V967" i="11"/>
  <c r="V968" i="11"/>
  <c r="V969" i="11"/>
  <c r="V970" i="11"/>
  <c r="V971" i="11"/>
  <c r="V972" i="11"/>
  <c r="V973" i="11"/>
  <c r="V974" i="11"/>
  <c r="V975" i="11"/>
  <c r="V976" i="11"/>
  <c r="V977" i="11"/>
  <c r="V978" i="11"/>
  <c r="V979" i="11"/>
  <c r="V980" i="11"/>
  <c r="V981" i="11"/>
  <c r="V982" i="11"/>
  <c r="V983" i="11"/>
  <c r="V984" i="11"/>
  <c r="V985" i="11"/>
  <c r="V986" i="11"/>
  <c r="V987" i="11"/>
  <c r="V988" i="11"/>
  <c r="V989" i="11"/>
  <c r="V990" i="11"/>
  <c r="V991" i="11"/>
  <c r="V992" i="11"/>
  <c r="V993" i="11"/>
  <c r="V994" i="11"/>
  <c r="V995" i="11"/>
  <c r="V996" i="11"/>
  <c r="V997" i="11"/>
  <c r="V998" i="11"/>
  <c r="V999" i="11"/>
  <c r="V1000" i="11"/>
  <c r="V1001" i="11"/>
  <c r="V2" i="11"/>
  <c r="U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U81" i="11"/>
  <c r="U82" i="11"/>
  <c r="U83" i="11"/>
  <c r="U84" i="11"/>
  <c r="U85" i="11"/>
  <c r="U86" i="11"/>
  <c r="U87" i="11"/>
  <c r="U88" i="11"/>
  <c r="U89" i="11"/>
  <c r="U90" i="11"/>
  <c r="U91" i="11"/>
  <c r="U92" i="11"/>
  <c r="U93" i="11"/>
  <c r="U94" i="11"/>
  <c r="U95" i="11"/>
  <c r="U96" i="11"/>
  <c r="U97" i="11"/>
  <c r="U98" i="11"/>
  <c r="U99" i="11"/>
  <c r="U100" i="11"/>
  <c r="U101" i="11"/>
  <c r="U102" i="11"/>
  <c r="U103" i="11"/>
  <c r="U104" i="11"/>
  <c r="U105" i="11"/>
  <c r="U106" i="11"/>
  <c r="U107" i="11"/>
  <c r="U108" i="11"/>
  <c r="U109" i="11"/>
  <c r="U110" i="11"/>
  <c r="U111" i="11"/>
  <c r="U112" i="11"/>
  <c r="U113" i="11"/>
  <c r="U114" i="11"/>
  <c r="U115" i="11"/>
  <c r="U116" i="11"/>
  <c r="U117" i="11"/>
  <c r="U118" i="11"/>
  <c r="U119" i="11"/>
  <c r="U120" i="11"/>
  <c r="U121" i="11"/>
  <c r="U122" i="11"/>
  <c r="U123" i="11"/>
  <c r="U124" i="11"/>
  <c r="U125" i="11"/>
  <c r="U126" i="11"/>
  <c r="U127" i="11"/>
  <c r="U128" i="11"/>
  <c r="U129" i="11"/>
  <c r="U130" i="11"/>
  <c r="U131" i="11"/>
  <c r="U132" i="11"/>
  <c r="U133" i="11"/>
  <c r="U134" i="11"/>
  <c r="U135" i="11"/>
  <c r="U136" i="11"/>
  <c r="U137" i="11"/>
  <c r="U138" i="11"/>
  <c r="U139" i="11"/>
  <c r="U140" i="11"/>
  <c r="U141" i="11"/>
  <c r="U142" i="11"/>
  <c r="U143" i="11"/>
  <c r="U144" i="11"/>
  <c r="U145" i="11"/>
  <c r="U146" i="11"/>
  <c r="U147" i="11"/>
  <c r="U148" i="11"/>
  <c r="U149" i="11"/>
  <c r="U150" i="11"/>
  <c r="U151" i="11"/>
  <c r="U152" i="11"/>
  <c r="U153" i="11"/>
  <c r="U154" i="11"/>
  <c r="U155" i="11"/>
  <c r="U156" i="11"/>
  <c r="U157" i="11"/>
  <c r="U158" i="11"/>
  <c r="U159" i="11"/>
  <c r="U160" i="11"/>
  <c r="U161" i="11"/>
  <c r="U162" i="11"/>
  <c r="U163" i="11"/>
  <c r="U164" i="11"/>
  <c r="U165" i="11"/>
  <c r="U166" i="11"/>
  <c r="U167" i="11"/>
  <c r="U168" i="11"/>
  <c r="U169" i="11"/>
  <c r="U170" i="11"/>
  <c r="U171" i="11"/>
  <c r="U172" i="11"/>
  <c r="U173" i="11"/>
  <c r="U174" i="11"/>
  <c r="U175" i="11"/>
  <c r="U176" i="11"/>
  <c r="U177" i="11"/>
  <c r="U178" i="11"/>
  <c r="U179" i="11"/>
  <c r="U180" i="11"/>
  <c r="U181" i="11"/>
  <c r="U182" i="11"/>
  <c r="U183" i="11"/>
  <c r="U184" i="11"/>
  <c r="U185" i="11"/>
  <c r="U186" i="11"/>
  <c r="U187" i="11"/>
  <c r="U188" i="11"/>
  <c r="U189" i="11"/>
  <c r="U190" i="11"/>
  <c r="U191" i="11"/>
  <c r="U192" i="11"/>
  <c r="U193" i="11"/>
  <c r="U194" i="11"/>
  <c r="U195" i="11"/>
  <c r="U196" i="11"/>
  <c r="U197" i="11"/>
  <c r="U198" i="11"/>
  <c r="U199" i="11"/>
  <c r="U200" i="11"/>
  <c r="U201" i="11"/>
  <c r="U202" i="11"/>
  <c r="U203" i="11"/>
  <c r="U204" i="11"/>
  <c r="U205" i="11"/>
  <c r="U206" i="11"/>
  <c r="U207" i="11"/>
  <c r="U208" i="11"/>
  <c r="U209" i="11"/>
  <c r="U210" i="11"/>
  <c r="U211" i="11"/>
  <c r="U212" i="11"/>
  <c r="U213" i="11"/>
  <c r="U214" i="11"/>
  <c r="U215" i="11"/>
  <c r="U216" i="11"/>
  <c r="U217" i="11"/>
  <c r="U218" i="11"/>
  <c r="U219" i="11"/>
  <c r="U220" i="11"/>
  <c r="U221" i="11"/>
  <c r="U222" i="11"/>
  <c r="U223" i="11"/>
  <c r="U224" i="11"/>
  <c r="U225" i="11"/>
  <c r="U226" i="11"/>
  <c r="U227" i="11"/>
  <c r="U228" i="11"/>
  <c r="U229" i="11"/>
  <c r="U230" i="11"/>
  <c r="U231" i="11"/>
  <c r="U232" i="11"/>
  <c r="U233" i="11"/>
  <c r="U234" i="11"/>
  <c r="U235" i="11"/>
  <c r="U236" i="11"/>
  <c r="U237" i="11"/>
  <c r="U238" i="11"/>
  <c r="U239" i="11"/>
  <c r="U240" i="11"/>
  <c r="U241" i="11"/>
  <c r="U242" i="11"/>
  <c r="U243" i="11"/>
  <c r="U244" i="11"/>
  <c r="U245" i="11"/>
  <c r="U246" i="11"/>
  <c r="U247" i="11"/>
  <c r="U248" i="11"/>
  <c r="U249" i="11"/>
  <c r="U250" i="11"/>
  <c r="U251" i="11"/>
  <c r="U252" i="11"/>
  <c r="U253" i="11"/>
  <c r="U254" i="11"/>
  <c r="U255" i="11"/>
  <c r="U256" i="11"/>
  <c r="U257" i="11"/>
  <c r="U258" i="11"/>
  <c r="U259" i="11"/>
  <c r="U260" i="11"/>
  <c r="U261" i="11"/>
  <c r="U262" i="11"/>
  <c r="U263" i="11"/>
  <c r="U264" i="11"/>
  <c r="U265" i="11"/>
  <c r="U266" i="11"/>
  <c r="U267" i="11"/>
  <c r="U268" i="11"/>
  <c r="U269" i="11"/>
  <c r="U270" i="11"/>
  <c r="U271" i="11"/>
  <c r="U272" i="11"/>
  <c r="U273" i="11"/>
  <c r="U274" i="11"/>
  <c r="U275" i="11"/>
  <c r="U276" i="11"/>
  <c r="U277" i="11"/>
  <c r="U278" i="11"/>
  <c r="U279" i="11"/>
  <c r="U280" i="11"/>
  <c r="U281" i="11"/>
  <c r="U282" i="11"/>
  <c r="U283" i="11"/>
  <c r="U284" i="11"/>
  <c r="U285" i="11"/>
  <c r="U286" i="11"/>
  <c r="U287" i="11"/>
  <c r="U288" i="11"/>
  <c r="U289" i="11"/>
  <c r="U290" i="11"/>
  <c r="U291" i="11"/>
  <c r="U292" i="11"/>
  <c r="U293" i="11"/>
  <c r="U294" i="11"/>
  <c r="U295" i="11"/>
  <c r="U296" i="11"/>
  <c r="U297" i="11"/>
  <c r="U298" i="11"/>
  <c r="U299" i="11"/>
  <c r="U300" i="11"/>
  <c r="U301" i="11"/>
  <c r="U302" i="11"/>
  <c r="U303" i="11"/>
  <c r="U304" i="11"/>
  <c r="U305" i="11"/>
  <c r="U306" i="11"/>
  <c r="U307" i="11"/>
  <c r="U308" i="11"/>
  <c r="U309" i="11"/>
  <c r="U310" i="11"/>
  <c r="U311" i="11"/>
  <c r="U312" i="11"/>
  <c r="U313" i="11"/>
  <c r="U314" i="11"/>
  <c r="U315" i="11"/>
  <c r="U316" i="11"/>
  <c r="U317" i="11"/>
  <c r="U318" i="11"/>
  <c r="U319" i="11"/>
  <c r="U320" i="11"/>
  <c r="U321" i="11"/>
  <c r="U322" i="11"/>
  <c r="U323" i="11"/>
  <c r="U324" i="11"/>
  <c r="U325" i="11"/>
  <c r="U326" i="11"/>
  <c r="U327" i="11"/>
  <c r="U328" i="11"/>
  <c r="U329" i="11"/>
  <c r="U330" i="11"/>
  <c r="U331" i="11"/>
  <c r="U332" i="11"/>
  <c r="U333" i="11"/>
  <c r="U334" i="11"/>
  <c r="U335" i="11"/>
  <c r="U336" i="11"/>
  <c r="U337" i="11"/>
  <c r="U338" i="11"/>
  <c r="U339" i="11"/>
  <c r="U340" i="11"/>
  <c r="U341" i="11"/>
  <c r="U342" i="11"/>
  <c r="U343" i="11"/>
  <c r="U344" i="11"/>
  <c r="U345" i="11"/>
  <c r="U346" i="11"/>
  <c r="U347" i="11"/>
  <c r="U348" i="11"/>
  <c r="U349" i="11"/>
  <c r="U350" i="11"/>
  <c r="U351" i="11"/>
  <c r="U352" i="11"/>
  <c r="U353" i="11"/>
  <c r="U354" i="11"/>
  <c r="U355" i="11"/>
  <c r="U356" i="11"/>
  <c r="U357" i="11"/>
  <c r="U358" i="11"/>
  <c r="U359" i="11"/>
  <c r="U360" i="11"/>
  <c r="U361" i="11"/>
  <c r="U362" i="11"/>
  <c r="U363" i="11"/>
  <c r="U364" i="11"/>
  <c r="U365" i="11"/>
  <c r="U366" i="11"/>
  <c r="U367" i="11"/>
  <c r="U368" i="11"/>
  <c r="U369" i="11"/>
  <c r="U370" i="11"/>
  <c r="U371" i="11"/>
  <c r="U372" i="11"/>
  <c r="U373" i="11"/>
  <c r="U374" i="11"/>
  <c r="U375" i="11"/>
  <c r="U376" i="11"/>
  <c r="U377" i="11"/>
  <c r="U378" i="11"/>
  <c r="U379" i="11"/>
  <c r="U380" i="11"/>
  <c r="U381" i="11"/>
  <c r="U382" i="11"/>
  <c r="U383" i="11"/>
  <c r="U384" i="11"/>
  <c r="U385" i="11"/>
  <c r="U386" i="11"/>
  <c r="U387" i="11"/>
  <c r="U388" i="11"/>
  <c r="U389" i="11"/>
  <c r="U390" i="11"/>
  <c r="U391" i="11"/>
  <c r="U392" i="11"/>
  <c r="U393" i="11"/>
  <c r="U394" i="11"/>
  <c r="U395" i="11"/>
  <c r="U396" i="11"/>
  <c r="U397" i="11"/>
  <c r="U398" i="11"/>
  <c r="U399" i="11"/>
  <c r="U400" i="11"/>
  <c r="U401" i="11"/>
  <c r="U402" i="11"/>
  <c r="U403" i="11"/>
  <c r="U404" i="11"/>
  <c r="U405" i="11"/>
  <c r="U406" i="11"/>
  <c r="U407" i="11"/>
  <c r="U408" i="11"/>
  <c r="U409" i="11"/>
  <c r="U410" i="11"/>
  <c r="U411" i="11"/>
  <c r="U412" i="11"/>
  <c r="U413" i="11"/>
  <c r="U414" i="11"/>
  <c r="U415" i="11"/>
  <c r="U416" i="11"/>
  <c r="U417" i="11"/>
  <c r="U418" i="11"/>
  <c r="U419" i="11"/>
  <c r="U420" i="11"/>
  <c r="U421" i="11"/>
  <c r="U422" i="11"/>
  <c r="U423" i="11"/>
  <c r="U424" i="11"/>
  <c r="U425" i="11"/>
  <c r="U426" i="11"/>
  <c r="U427" i="11"/>
  <c r="U428" i="11"/>
  <c r="U429" i="11"/>
  <c r="U430" i="11"/>
  <c r="U431" i="11"/>
  <c r="U432" i="11"/>
  <c r="U433" i="11"/>
  <c r="U434" i="11"/>
  <c r="U435" i="11"/>
  <c r="U436" i="11"/>
  <c r="U437" i="11"/>
  <c r="U438" i="11"/>
  <c r="U439" i="11"/>
  <c r="U440" i="11"/>
  <c r="U441" i="11"/>
  <c r="U442" i="11"/>
  <c r="U443" i="11"/>
  <c r="U444" i="11"/>
  <c r="U445" i="11"/>
  <c r="U446" i="11"/>
  <c r="U447" i="11"/>
  <c r="U448" i="11"/>
  <c r="U449" i="11"/>
  <c r="U450" i="11"/>
  <c r="U451" i="11"/>
  <c r="U452" i="11"/>
  <c r="U453" i="11"/>
  <c r="U454" i="11"/>
  <c r="U455" i="11"/>
  <c r="U456" i="11"/>
  <c r="U457" i="11"/>
  <c r="U458" i="11"/>
  <c r="U459" i="11"/>
  <c r="U460" i="11"/>
  <c r="U461" i="11"/>
  <c r="U462" i="11"/>
  <c r="U463" i="11"/>
  <c r="U464" i="11"/>
  <c r="U465" i="11"/>
  <c r="U466" i="11"/>
  <c r="U467" i="11"/>
  <c r="U468" i="11"/>
  <c r="U469" i="11"/>
  <c r="U470" i="11"/>
  <c r="U471" i="11"/>
  <c r="U472" i="11"/>
  <c r="U473" i="11"/>
  <c r="U474" i="11"/>
  <c r="U475" i="11"/>
  <c r="U476" i="11"/>
  <c r="U477" i="11"/>
  <c r="U478" i="11"/>
  <c r="U479" i="11"/>
  <c r="U480" i="11"/>
  <c r="U481" i="11"/>
  <c r="U482" i="11"/>
  <c r="U483" i="11"/>
  <c r="U484" i="11"/>
  <c r="U485" i="11"/>
  <c r="U486" i="11"/>
  <c r="U487" i="11"/>
  <c r="U488" i="11"/>
  <c r="U489" i="11"/>
  <c r="U490" i="11"/>
  <c r="U491" i="11"/>
  <c r="U492" i="11"/>
  <c r="U493" i="11"/>
  <c r="U494" i="11"/>
  <c r="U495" i="11"/>
  <c r="U496" i="11"/>
  <c r="U497" i="11"/>
  <c r="U498" i="11"/>
  <c r="U499" i="11"/>
  <c r="U500" i="11"/>
  <c r="U501" i="11"/>
  <c r="U502" i="11"/>
  <c r="U503" i="11"/>
  <c r="U504" i="11"/>
  <c r="U505" i="11"/>
  <c r="U506" i="11"/>
  <c r="U507" i="11"/>
  <c r="U508" i="11"/>
  <c r="U509" i="11"/>
  <c r="U510" i="11"/>
  <c r="U511" i="11"/>
  <c r="U512" i="11"/>
  <c r="U513" i="11"/>
  <c r="U514" i="11"/>
  <c r="U515" i="11"/>
  <c r="U516" i="11"/>
  <c r="U517" i="11"/>
  <c r="U518" i="11"/>
  <c r="U519" i="11"/>
  <c r="U520" i="11"/>
  <c r="U521" i="11"/>
  <c r="U522" i="11"/>
  <c r="U523" i="11"/>
  <c r="U524" i="11"/>
  <c r="U525" i="11"/>
  <c r="U526" i="11"/>
  <c r="U527" i="11"/>
  <c r="U528" i="11"/>
  <c r="U529" i="11"/>
  <c r="U530" i="11"/>
  <c r="U531" i="11"/>
  <c r="U532" i="11"/>
  <c r="U533" i="11"/>
  <c r="U534" i="11"/>
  <c r="U535" i="11"/>
  <c r="U536" i="11"/>
  <c r="U537" i="11"/>
  <c r="U538" i="11"/>
  <c r="U539" i="11"/>
  <c r="U540" i="11"/>
  <c r="U541" i="11"/>
  <c r="U542" i="11"/>
  <c r="U543" i="11"/>
  <c r="U544" i="11"/>
  <c r="U545" i="11"/>
  <c r="U546" i="11"/>
  <c r="U547" i="11"/>
  <c r="U548" i="11"/>
  <c r="U549" i="11"/>
  <c r="U550" i="11"/>
  <c r="U551" i="11"/>
  <c r="U552" i="11"/>
  <c r="U553" i="11"/>
  <c r="U554" i="11"/>
  <c r="U555" i="11"/>
  <c r="U556" i="11"/>
  <c r="U557" i="11"/>
  <c r="U558" i="11"/>
  <c r="U559" i="11"/>
  <c r="U560" i="11"/>
  <c r="U561" i="11"/>
  <c r="U562" i="11"/>
  <c r="U563" i="11"/>
  <c r="U564" i="11"/>
  <c r="U565" i="11"/>
  <c r="U566" i="11"/>
  <c r="U567" i="11"/>
  <c r="U568" i="11"/>
  <c r="U569" i="11"/>
  <c r="U570" i="11"/>
  <c r="U571" i="11"/>
  <c r="U572" i="11"/>
  <c r="U573" i="11"/>
  <c r="U574" i="11"/>
  <c r="U575" i="11"/>
  <c r="U576" i="11"/>
  <c r="U577" i="11"/>
  <c r="U578" i="11"/>
  <c r="U579" i="11"/>
  <c r="U580" i="11"/>
  <c r="U581" i="11"/>
  <c r="U582" i="11"/>
  <c r="U583" i="11"/>
  <c r="U584" i="11"/>
  <c r="U585" i="11"/>
  <c r="U586" i="11"/>
  <c r="U587" i="11"/>
  <c r="U588" i="11"/>
  <c r="U589" i="11"/>
  <c r="U590" i="11"/>
  <c r="U591" i="11"/>
  <c r="U592" i="11"/>
  <c r="U593" i="11"/>
  <c r="U594" i="11"/>
  <c r="U595" i="11"/>
  <c r="U596" i="11"/>
  <c r="U597" i="11"/>
  <c r="U598" i="11"/>
  <c r="U599" i="11"/>
  <c r="U600" i="11"/>
  <c r="U601" i="11"/>
  <c r="U602" i="11"/>
  <c r="U603" i="11"/>
  <c r="U604" i="11"/>
  <c r="U605" i="11"/>
  <c r="U606" i="11"/>
  <c r="U607" i="11"/>
  <c r="U608" i="11"/>
  <c r="U609" i="11"/>
  <c r="U610" i="11"/>
  <c r="U611" i="11"/>
  <c r="U612" i="11"/>
  <c r="U613" i="11"/>
  <c r="U614" i="11"/>
  <c r="U615" i="11"/>
  <c r="U616" i="11"/>
  <c r="U617" i="11"/>
  <c r="U618" i="11"/>
  <c r="U619" i="11"/>
  <c r="U620" i="11"/>
  <c r="U621" i="11"/>
  <c r="U622" i="11"/>
  <c r="U623" i="11"/>
  <c r="U624" i="11"/>
  <c r="U625" i="11"/>
  <c r="U626" i="11"/>
  <c r="U627" i="11"/>
  <c r="U628" i="11"/>
  <c r="U629" i="11"/>
  <c r="U630" i="11"/>
  <c r="U631" i="11"/>
  <c r="U632" i="11"/>
  <c r="U633" i="11"/>
  <c r="U634" i="11"/>
  <c r="U635" i="11"/>
  <c r="U636" i="11"/>
  <c r="U637" i="11"/>
  <c r="U638" i="11"/>
  <c r="U639" i="11"/>
  <c r="U640" i="11"/>
  <c r="U641" i="11"/>
  <c r="U642" i="11"/>
  <c r="U643" i="11"/>
  <c r="U644" i="11"/>
  <c r="U645" i="11"/>
  <c r="U646" i="11"/>
  <c r="U647" i="11"/>
  <c r="U648" i="11"/>
  <c r="U649" i="11"/>
  <c r="U650" i="11"/>
  <c r="U651" i="11"/>
  <c r="U652" i="11"/>
  <c r="U653" i="11"/>
  <c r="U654" i="11"/>
  <c r="U655" i="11"/>
  <c r="U656" i="11"/>
  <c r="U657" i="11"/>
  <c r="U658" i="11"/>
  <c r="U659" i="11"/>
  <c r="U660" i="11"/>
  <c r="U661" i="11"/>
  <c r="U662" i="11"/>
  <c r="U663" i="11"/>
  <c r="U664" i="11"/>
  <c r="U665" i="11"/>
  <c r="U666" i="11"/>
  <c r="U667" i="11"/>
  <c r="U668" i="11"/>
  <c r="U669" i="11"/>
  <c r="U670" i="11"/>
  <c r="U671" i="11"/>
  <c r="U672" i="11"/>
  <c r="U673" i="11"/>
  <c r="U674" i="11"/>
  <c r="U675" i="11"/>
  <c r="U676" i="11"/>
  <c r="U677" i="11"/>
  <c r="U678" i="11"/>
  <c r="U679" i="11"/>
  <c r="U680" i="11"/>
  <c r="U681" i="11"/>
  <c r="U682" i="11"/>
  <c r="U683" i="11"/>
  <c r="U684" i="11"/>
  <c r="U685" i="11"/>
  <c r="U686" i="11"/>
  <c r="U687" i="11"/>
  <c r="U688" i="11"/>
  <c r="U689" i="11"/>
  <c r="U690" i="11"/>
  <c r="U691" i="11"/>
  <c r="U692" i="11"/>
  <c r="U693" i="11"/>
  <c r="U694" i="11"/>
  <c r="U695" i="11"/>
  <c r="U696" i="11"/>
  <c r="U697" i="11"/>
  <c r="U698" i="11"/>
  <c r="U699" i="11"/>
  <c r="U700" i="11"/>
  <c r="U701" i="11"/>
  <c r="U702" i="11"/>
  <c r="U703" i="11"/>
  <c r="U704" i="11"/>
  <c r="U705" i="11"/>
  <c r="U706" i="11"/>
  <c r="U707" i="11"/>
  <c r="U708" i="11"/>
  <c r="U709" i="11"/>
  <c r="U710" i="11"/>
  <c r="U711" i="11"/>
  <c r="U712" i="11"/>
  <c r="U713" i="11"/>
  <c r="U714" i="11"/>
  <c r="U715" i="11"/>
  <c r="U716" i="11"/>
  <c r="U717" i="11"/>
  <c r="U718" i="11"/>
  <c r="U719" i="11"/>
  <c r="U720" i="11"/>
  <c r="U721" i="11"/>
  <c r="U722" i="11"/>
  <c r="U723" i="11"/>
  <c r="U724" i="11"/>
  <c r="U725" i="11"/>
  <c r="U726" i="11"/>
  <c r="U727" i="11"/>
  <c r="U728" i="11"/>
  <c r="U729" i="11"/>
  <c r="U730" i="11"/>
  <c r="U731" i="11"/>
  <c r="U732" i="11"/>
  <c r="U733" i="11"/>
  <c r="U734" i="11"/>
  <c r="U735" i="11"/>
  <c r="U736" i="11"/>
  <c r="U737" i="11"/>
  <c r="U738" i="11"/>
  <c r="U739" i="11"/>
  <c r="U740" i="11"/>
  <c r="U741" i="11"/>
  <c r="U742" i="11"/>
  <c r="U743" i="11"/>
  <c r="U744" i="11"/>
  <c r="U745" i="11"/>
  <c r="U746" i="11"/>
  <c r="U747" i="11"/>
  <c r="U748" i="11"/>
  <c r="U749" i="11"/>
  <c r="U750" i="11"/>
  <c r="U751" i="11"/>
  <c r="U752" i="11"/>
  <c r="U753" i="11"/>
  <c r="U754" i="11"/>
  <c r="U755" i="11"/>
  <c r="U756" i="11"/>
  <c r="U757" i="11"/>
  <c r="U758" i="11"/>
  <c r="U759" i="11"/>
  <c r="U760" i="11"/>
  <c r="U761" i="11"/>
  <c r="U762" i="11"/>
  <c r="U763" i="11"/>
  <c r="U764" i="11"/>
  <c r="U765" i="11"/>
  <c r="U766" i="11"/>
  <c r="U767" i="11"/>
  <c r="U768" i="11"/>
  <c r="U769" i="11"/>
  <c r="U770" i="11"/>
  <c r="U771" i="11"/>
  <c r="U772" i="11"/>
  <c r="U773" i="11"/>
  <c r="U774" i="11"/>
  <c r="U775" i="11"/>
  <c r="U776" i="11"/>
  <c r="U777" i="11"/>
  <c r="U778" i="11"/>
  <c r="U779" i="11"/>
  <c r="U780" i="11"/>
  <c r="U781" i="11"/>
  <c r="U782" i="11"/>
  <c r="U783" i="11"/>
  <c r="U784" i="11"/>
  <c r="U785" i="11"/>
  <c r="U786" i="11"/>
  <c r="U787" i="11"/>
  <c r="U788" i="11"/>
  <c r="U789" i="11"/>
  <c r="U790" i="11"/>
  <c r="U791" i="11"/>
  <c r="U792" i="11"/>
  <c r="U793" i="11"/>
  <c r="U794" i="11"/>
  <c r="U795" i="11"/>
  <c r="U796" i="11"/>
  <c r="U797" i="11"/>
  <c r="U798" i="11"/>
  <c r="U799" i="11"/>
  <c r="U800" i="11"/>
  <c r="U801" i="11"/>
  <c r="U802" i="11"/>
  <c r="U803" i="11"/>
  <c r="U804" i="11"/>
  <c r="U805" i="11"/>
  <c r="U806" i="11"/>
  <c r="U807" i="11"/>
  <c r="U808" i="11"/>
  <c r="U809" i="11"/>
  <c r="U810" i="11"/>
  <c r="U811" i="11"/>
  <c r="U812" i="11"/>
  <c r="U813" i="11"/>
  <c r="U814" i="11"/>
  <c r="U815" i="11"/>
  <c r="U816" i="11"/>
  <c r="U817" i="11"/>
  <c r="U818" i="11"/>
  <c r="U819" i="11"/>
  <c r="U820" i="11"/>
  <c r="U821" i="11"/>
  <c r="U822" i="11"/>
  <c r="U823" i="11"/>
  <c r="U824" i="11"/>
  <c r="U825" i="11"/>
  <c r="U826" i="11"/>
  <c r="U827" i="11"/>
  <c r="U828" i="11"/>
  <c r="U829" i="11"/>
  <c r="U830" i="11"/>
  <c r="U831" i="11"/>
  <c r="U832" i="11"/>
  <c r="U833" i="11"/>
  <c r="U834" i="11"/>
  <c r="U835" i="11"/>
  <c r="U836" i="11"/>
  <c r="U837" i="11"/>
  <c r="U838" i="11"/>
  <c r="U839" i="11"/>
  <c r="U840" i="11"/>
  <c r="U841" i="11"/>
  <c r="U842" i="11"/>
  <c r="U843" i="11"/>
  <c r="U844" i="11"/>
  <c r="U845" i="11"/>
  <c r="U846" i="11"/>
  <c r="U847" i="11"/>
  <c r="U848" i="11"/>
  <c r="U849" i="11"/>
  <c r="U850" i="11"/>
  <c r="U851" i="11"/>
  <c r="U852" i="11"/>
  <c r="U853" i="11"/>
  <c r="U854" i="11"/>
  <c r="U855" i="11"/>
  <c r="U856" i="11"/>
  <c r="U857" i="11"/>
  <c r="U858" i="11"/>
  <c r="U859" i="11"/>
  <c r="U860" i="11"/>
  <c r="U861" i="11"/>
  <c r="U862" i="11"/>
  <c r="U863" i="11"/>
  <c r="U864" i="11"/>
  <c r="U865" i="11"/>
  <c r="U866" i="11"/>
  <c r="U867" i="11"/>
  <c r="U868" i="11"/>
  <c r="U869" i="11"/>
  <c r="U870" i="11"/>
  <c r="U871" i="11"/>
  <c r="U872" i="11"/>
  <c r="U873" i="11"/>
  <c r="U874" i="11"/>
  <c r="U875" i="11"/>
  <c r="U876" i="11"/>
  <c r="U877" i="11"/>
  <c r="U878" i="11"/>
  <c r="U879" i="11"/>
  <c r="U880" i="11"/>
  <c r="U881" i="11"/>
  <c r="U882" i="11"/>
  <c r="U883" i="11"/>
  <c r="U884" i="11"/>
  <c r="U885" i="11"/>
  <c r="U886" i="11"/>
  <c r="U887" i="11"/>
  <c r="U888" i="11"/>
  <c r="U889" i="11"/>
  <c r="U890" i="11"/>
  <c r="U891" i="11"/>
  <c r="U892" i="11"/>
  <c r="U893" i="11"/>
  <c r="U894" i="11"/>
  <c r="U895" i="11"/>
  <c r="U896" i="11"/>
  <c r="U897" i="11"/>
  <c r="U898" i="11"/>
  <c r="U899" i="11"/>
  <c r="U900" i="11"/>
  <c r="U901" i="11"/>
  <c r="U902" i="11"/>
  <c r="U903" i="11"/>
  <c r="U904" i="11"/>
  <c r="U905" i="11"/>
  <c r="U906" i="11"/>
  <c r="U907" i="11"/>
  <c r="U908" i="11"/>
  <c r="U909" i="11"/>
  <c r="U910" i="11"/>
  <c r="U911" i="11"/>
  <c r="U912" i="11"/>
  <c r="U913" i="11"/>
  <c r="U914" i="11"/>
  <c r="U915" i="11"/>
  <c r="U916" i="11"/>
  <c r="U917" i="11"/>
  <c r="U918" i="11"/>
  <c r="U919" i="11"/>
  <c r="U920" i="11"/>
  <c r="U921" i="11"/>
  <c r="U922" i="11"/>
  <c r="U923" i="11"/>
  <c r="U924" i="11"/>
  <c r="U925" i="11"/>
  <c r="U926" i="11"/>
  <c r="U927" i="11"/>
  <c r="U928" i="11"/>
  <c r="U929" i="11"/>
  <c r="U930" i="11"/>
  <c r="U931" i="11"/>
  <c r="U932" i="11"/>
  <c r="U933" i="11"/>
  <c r="U934" i="11"/>
  <c r="U935" i="11"/>
  <c r="U936" i="11"/>
  <c r="U937" i="11"/>
  <c r="U938" i="11"/>
  <c r="U939" i="11"/>
  <c r="U940" i="11"/>
  <c r="U941" i="11"/>
  <c r="U942" i="11"/>
  <c r="U943" i="11"/>
  <c r="U944" i="11"/>
  <c r="U945" i="11"/>
  <c r="U946" i="11"/>
  <c r="U947" i="11"/>
  <c r="U948" i="11"/>
  <c r="U949" i="11"/>
  <c r="U950" i="11"/>
  <c r="U951" i="11"/>
  <c r="U952" i="11"/>
  <c r="U953" i="11"/>
  <c r="U954" i="11"/>
  <c r="U955" i="11"/>
  <c r="U956" i="11"/>
  <c r="U957" i="11"/>
  <c r="U958" i="11"/>
  <c r="U959" i="11"/>
  <c r="U960" i="11"/>
  <c r="U961" i="11"/>
  <c r="U962" i="11"/>
  <c r="U963" i="11"/>
  <c r="U964" i="11"/>
  <c r="U965" i="11"/>
  <c r="U966" i="11"/>
  <c r="U967" i="11"/>
  <c r="U968" i="11"/>
  <c r="U969" i="11"/>
  <c r="U970" i="11"/>
  <c r="U971" i="11"/>
  <c r="U972" i="11"/>
  <c r="U973" i="11"/>
  <c r="U974" i="11"/>
  <c r="U975" i="11"/>
  <c r="U976" i="11"/>
  <c r="U977" i="11"/>
  <c r="U978" i="11"/>
  <c r="U979" i="11"/>
  <c r="U980" i="11"/>
  <c r="U981" i="11"/>
  <c r="U982" i="11"/>
  <c r="U983" i="11"/>
  <c r="U984" i="11"/>
  <c r="U985" i="11"/>
  <c r="U986" i="11"/>
  <c r="U987" i="11"/>
  <c r="U988" i="11"/>
  <c r="U989" i="11"/>
  <c r="U990" i="11"/>
  <c r="U991" i="11"/>
  <c r="U992" i="11"/>
  <c r="U993" i="11"/>
  <c r="U994" i="11"/>
  <c r="U995" i="11"/>
  <c r="U996" i="11"/>
  <c r="U997" i="11"/>
  <c r="U998" i="11"/>
  <c r="U999" i="11"/>
  <c r="U1000" i="11"/>
  <c r="U1001" i="11"/>
  <c r="U3" i="11"/>
  <c r="U4" i="11"/>
  <c r="U5" i="11"/>
  <c r="U6" i="11"/>
  <c r="U7" i="11"/>
  <c r="U8" i="11"/>
  <c r="U9" i="11"/>
  <c r="U10" i="11"/>
  <c r="U11" i="11"/>
  <c r="U12" i="11"/>
  <c r="N4" i="11"/>
  <c r="O4" i="11"/>
  <c r="P4" i="11"/>
  <c r="Q4" i="11"/>
  <c r="R4" i="11"/>
  <c r="S4" i="11"/>
  <c r="T4" i="11"/>
  <c r="N5" i="11"/>
  <c r="O5" i="11"/>
  <c r="P5" i="11"/>
  <c r="Q5" i="11"/>
  <c r="R5" i="11"/>
  <c r="S5" i="11"/>
  <c r="T5" i="11"/>
  <c r="N6" i="11"/>
  <c r="O6" i="11"/>
  <c r="P6" i="11"/>
  <c r="Q6" i="11"/>
  <c r="R6" i="11"/>
  <c r="S6" i="11"/>
  <c r="T6" i="11"/>
  <c r="N7" i="11"/>
  <c r="O7" i="11"/>
  <c r="P7" i="11"/>
  <c r="Q7" i="11"/>
  <c r="R7" i="11"/>
  <c r="S7" i="11"/>
  <c r="T7" i="11"/>
  <c r="N8" i="11"/>
  <c r="O8" i="11"/>
  <c r="P8" i="11"/>
  <c r="Q8" i="11"/>
  <c r="R8" i="11"/>
  <c r="S8" i="11"/>
  <c r="T8" i="11"/>
  <c r="N9" i="11"/>
  <c r="O9" i="11"/>
  <c r="P9" i="11"/>
  <c r="Q9" i="11"/>
  <c r="R9" i="11"/>
  <c r="S9" i="11"/>
  <c r="T9" i="11"/>
  <c r="N10" i="11"/>
  <c r="O10" i="11"/>
  <c r="P10" i="11"/>
  <c r="Q10" i="11"/>
  <c r="R10" i="11"/>
  <c r="S10" i="11"/>
  <c r="T10" i="11"/>
  <c r="N11" i="11"/>
  <c r="O11" i="11"/>
  <c r="P11" i="11"/>
  <c r="Q11" i="11"/>
  <c r="R11" i="11"/>
  <c r="S11" i="11"/>
  <c r="T11" i="11"/>
  <c r="N12" i="11"/>
  <c r="O12" i="11"/>
  <c r="P12" i="11"/>
  <c r="Q12" i="11"/>
  <c r="R12" i="11"/>
  <c r="S12" i="11"/>
  <c r="T12" i="11"/>
  <c r="N13" i="11"/>
  <c r="O13" i="11"/>
  <c r="P13" i="11"/>
  <c r="Q13" i="11"/>
  <c r="R13" i="11"/>
  <c r="S13" i="11"/>
  <c r="T13" i="11"/>
  <c r="N14" i="11"/>
  <c r="O14" i="11"/>
  <c r="P14" i="11"/>
  <c r="Q14" i="11"/>
  <c r="R14" i="11"/>
  <c r="S14" i="11"/>
  <c r="T14" i="11"/>
  <c r="N15" i="11"/>
  <c r="O15" i="11"/>
  <c r="P15" i="11"/>
  <c r="Q15" i="11"/>
  <c r="R15" i="11"/>
  <c r="S15" i="11"/>
  <c r="T15" i="11"/>
  <c r="N16" i="11"/>
  <c r="O16" i="11"/>
  <c r="P16" i="11"/>
  <c r="Q16" i="11"/>
  <c r="R16" i="11"/>
  <c r="S16" i="11"/>
  <c r="T16" i="11"/>
  <c r="N17" i="11"/>
  <c r="O17" i="11"/>
  <c r="P17" i="11"/>
  <c r="Q17" i="11"/>
  <c r="R17" i="11"/>
  <c r="S17" i="11"/>
  <c r="T17" i="11"/>
  <c r="N18" i="11"/>
  <c r="O18" i="11"/>
  <c r="P18" i="11"/>
  <c r="Q18" i="11"/>
  <c r="R18" i="11"/>
  <c r="S18" i="11"/>
  <c r="T18" i="11"/>
  <c r="N19" i="11"/>
  <c r="O19" i="11"/>
  <c r="P19" i="11"/>
  <c r="Q19" i="11"/>
  <c r="R19" i="11"/>
  <c r="S19" i="11"/>
  <c r="T19" i="11"/>
  <c r="N20" i="11"/>
  <c r="O20" i="11"/>
  <c r="P20" i="11"/>
  <c r="Q20" i="11"/>
  <c r="R20" i="11"/>
  <c r="S20" i="11"/>
  <c r="T20" i="11"/>
  <c r="N21" i="11"/>
  <c r="O21" i="11"/>
  <c r="P21" i="11"/>
  <c r="Q21" i="11"/>
  <c r="R21" i="11"/>
  <c r="S21" i="11"/>
  <c r="T21" i="11"/>
  <c r="N22" i="11"/>
  <c r="O22" i="11"/>
  <c r="P22" i="11"/>
  <c r="Q22" i="11"/>
  <c r="R22" i="11"/>
  <c r="S22" i="11"/>
  <c r="T22" i="11"/>
  <c r="N23" i="11"/>
  <c r="O23" i="11"/>
  <c r="P23" i="11"/>
  <c r="Q23" i="11"/>
  <c r="R23" i="11"/>
  <c r="S23" i="11"/>
  <c r="T23" i="11"/>
  <c r="N24" i="11"/>
  <c r="O24" i="11"/>
  <c r="P24" i="11"/>
  <c r="Q24" i="11"/>
  <c r="R24" i="11"/>
  <c r="S24" i="11"/>
  <c r="T24" i="11"/>
  <c r="N25" i="11"/>
  <c r="O25" i="11"/>
  <c r="P25" i="11"/>
  <c r="Q25" i="11"/>
  <c r="R25" i="11"/>
  <c r="S25" i="11"/>
  <c r="T25" i="11"/>
  <c r="N26" i="11"/>
  <c r="O26" i="11"/>
  <c r="P26" i="11"/>
  <c r="Q26" i="11"/>
  <c r="R26" i="11"/>
  <c r="S26" i="11"/>
  <c r="T26" i="11"/>
  <c r="N27" i="11"/>
  <c r="O27" i="11"/>
  <c r="P27" i="11"/>
  <c r="Q27" i="11"/>
  <c r="R27" i="11"/>
  <c r="S27" i="11"/>
  <c r="T27" i="11"/>
  <c r="N28" i="11"/>
  <c r="O28" i="11"/>
  <c r="P28" i="11"/>
  <c r="Q28" i="11"/>
  <c r="R28" i="11"/>
  <c r="S28" i="11"/>
  <c r="T28" i="11"/>
  <c r="N29" i="11"/>
  <c r="O29" i="11"/>
  <c r="P29" i="11"/>
  <c r="Q29" i="11"/>
  <c r="R29" i="11"/>
  <c r="S29" i="11"/>
  <c r="T29" i="11"/>
  <c r="N30" i="11"/>
  <c r="O30" i="11"/>
  <c r="P30" i="11"/>
  <c r="Q30" i="11"/>
  <c r="R30" i="11"/>
  <c r="S30" i="11"/>
  <c r="T30" i="11"/>
  <c r="N31" i="11"/>
  <c r="O31" i="11"/>
  <c r="P31" i="11"/>
  <c r="Q31" i="11"/>
  <c r="R31" i="11"/>
  <c r="S31" i="11"/>
  <c r="T31" i="11"/>
  <c r="N32" i="11"/>
  <c r="O32" i="11"/>
  <c r="P32" i="11"/>
  <c r="Q32" i="11"/>
  <c r="R32" i="11"/>
  <c r="S32" i="11"/>
  <c r="T32" i="11"/>
  <c r="N33" i="11"/>
  <c r="O33" i="11"/>
  <c r="P33" i="11"/>
  <c r="Q33" i="11"/>
  <c r="R33" i="11"/>
  <c r="S33" i="11"/>
  <c r="T33" i="11"/>
  <c r="N34" i="11"/>
  <c r="O34" i="11"/>
  <c r="P34" i="11"/>
  <c r="Q34" i="11"/>
  <c r="R34" i="11"/>
  <c r="S34" i="11"/>
  <c r="T34" i="11"/>
  <c r="N35" i="11"/>
  <c r="O35" i="11"/>
  <c r="P35" i="11"/>
  <c r="Q35" i="11"/>
  <c r="R35" i="11"/>
  <c r="S35" i="11"/>
  <c r="T35" i="11"/>
  <c r="N36" i="11"/>
  <c r="O36" i="11"/>
  <c r="P36" i="11"/>
  <c r="Q36" i="11"/>
  <c r="R36" i="11"/>
  <c r="S36" i="11"/>
  <c r="T36" i="11"/>
  <c r="N37" i="11"/>
  <c r="O37" i="11"/>
  <c r="P37" i="11"/>
  <c r="Q37" i="11"/>
  <c r="R37" i="11"/>
  <c r="S37" i="11"/>
  <c r="T37" i="11"/>
  <c r="N38" i="11"/>
  <c r="O38" i="11"/>
  <c r="P38" i="11"/>
  <c r="Q38" i="11"/>
  <c r="R38" i="11"/>
  <c r="S38" i="11"/>
  <c r="T38" i="11"/>
  <c r="N39" i="11"/>
  <c r="O39" i="11"/>
  <c r="P39" i="11"/>
  <c r="Q39" i="11"/>
  <c r="R39" i="11"/>
  <c r="S39" i="11"/>
  <c r="T39" i="11"/>
  <c r="N40" i="11"/>
  <c r="O40" i="11"/>
  <c r="P40" i="11"/>
  <c r="Q40" i="11"/>
  <c r="R40" i="11"/>
  <c r="S40" i="11"/>
  <c r="T40" i="11"/>
  <c r="N41" i="11"/>
  <c r="O41" i="11"/>
  <c r="P41" i="11"/>
  <c r="Q41" i="11"/>
  <c r="R41" i="11"/>
  <c r="S41" i="11"/>
  <c r="T41" i="11"/>
  <c r="N42" i="11"/>
  <c r="O42" i="11"/>
  <c r="P42" i="11"/>
  <c r="Q42" i="11"/>
  <c r="R42" i="11"/>
  <c r="S42" i="11"/>
  <c r="T42" i="11"/>
  <c r="N43" i="11"/>
  <c r="O43" i="11"/>
  <c r="P43" i="11"/>
  <c r="Q43" i="11"/>
  <c r="R43" i="11"/>
  <c r="S43" i="11"/>
  <c r="T43" i="11"/>
  <c r="N44" i="11"/>
  <c r="O44" i="11"/>
  <c r="P44" i="11"/>
  <c r="Q44" i="11"/>
  <c r="R44" i="11"/>
  <c r="S44" i="11"/>
  <c r="T44" i="11"/>
  <c r="N45" i="11"/>
  <c r="O45" i="11"/>
  <c r="P45" i="11"/>
  <c r="Q45" i="11"/>
  <c r="R45" i="11"/>
  <c r="S45" i="11"/>
  <c r="T45" i="11"/>
  <c r="N46" i="11"/>
  <c r="O46" i="11"/>
  <c r="P46" i="11"/>
  <c r="Q46" i="11"/>
  <c r="R46" i="11"/>
  <c r="S46" i="11"/>
  <c r="T46" i="11"/>
  <c r="N47" i="11"/>
  <c r="O47" i="11"/>
  <c r="P47" i="11"/>
  <c r="Q47" i="11"/>
  <c r="R47" i="11"/>
  <c r="S47" i="11"/>
  <c r="T47" i="11"/>
  <c r="N48" i="11"/>
  <c r="O48" i="11"/>
  <c r="P48" i="11"/>
  <c r="Q48" i="11"/>
  <c r="R48" i="11"/>
  <c r="S48" i="11"/>
  <c r="T48" i="11"/>
  <c r="N49" i="11"/>
  <c r="O49" i="11"/>
  <c r="P49" i="11"/>
  <c r="Q49" i="11"/>
  <c r="R49" i="11"/>
  <c r="S49" i="11"/>
  <c r="T49" i="11"/>
  <c r="N50" i="11"/>
  <c r="O50" i="11"/>
  <c r="P50" i="11"/>
  <c r="Q50" i="11"/>
  <c r="R50" i="11"/>
  <c r="S50" i="11"/>
  <c r="T50" i="11"/>
  <c r="N51" i="11"/>
  <c r="O51" i="11"/>
  <c r="P51" i="11"/>
  <c r="Q51" i="11"/>
  <c r="R51" i="11"/>
  <c r="S51" i="11"/>
  <c r="T51" i="11"/>
  <c r="N52" i="11"/>
  <c r="O52" i="11"/>
  <c r="P52" i="11"/>
  <c r="Q52" i="11"/>
  <c r="R52" i="11"/>
  <c r="S52" i="11"/>
  <c r="T52" i="11"/>
  <c r="N53" i="11"/>
  <c r="O53" i="11"/>
  <c r="P53" i="11"/>
  <c r="Q53" i="11"/>
  <c r="R53" i="11"/>
  <c r="S53" i="11"/>
  <c r="T53" i="11"/>
  <c r="N54" i="11"/>
  <c r="O54" i="11"/>
  <c r="P54" i="11"/>
  <c r="Q54" i="11"/>
  <c r="R54" i="11"/>
  <c r="S54" i="11"/>
  <c r="T54" i="11"/>
  <c r="N55" i="11"/>
  <c r="O55" i="11"/>
  <c r="P55" i="11"/>
  <c r="Q55" i="11"/>
  <c r="R55" i="11"/>
  <c r="S55" i="11"/>
  <c r="T55" i="11"/>
  <c r="N56" i="11"/>
  <c r="O56" i="11"/>
  <c r="P56" i="11"/>
  <c r="Q56" i="11"/>
  <c r="R56" i="11"/>
  <c r="S56" i="11"/>
  <c r="T56" i="11"/>
  <c r="N57" i="11"/>
  <c r="O57" i="11"/>
  <c r="P57" i="11"/>
  <c r="Q57" i="11"/>
  <c r="R57" i="11"/>
  <c r="S57" i="11"/>
  <c r="T57" i="11"/>
  <c r="N58" i="11"/>
  <c r="O58" i="11"/>
  <c r="P58" i="11"/>
  <c r="Q58" i="11"/>
  <c r="R58" i="11"/>
  <c r="S58" i="11"/>
  <c r="T58" i="11"/>
  <c r="N59" i="11"/>
  <c r="O59" i="11"/>
  <c r="P59" i="11"/>
  <c r="Q59" i="11"/>
  <c r="R59" i="11"/>
  <c r="S59" i="11"/>
  <c r="T59" i="11"/>
  <c r="N60" i="11"/>
  <c r="O60" i="11"/>
  <c r="P60" i="11"/>
  <c r="Q60" i="11"/>
  <c r="R60" i="11"/>
  <c r="S60" i="11"/>
  <c r="T60" i="11"/>
  <c r="N61" i="11"/>
  <c r="O61" i="11"/>
  <c r="P61" i="11"/>
  <c r="Q61" i="11"/>
  <c r="R61" i="11"/>
  <c r="S61" i="11"/>
  <c r="T61" i="11"/>
  <c r="N62" i="11"/>
  <c r="O62" i="11"/>
  <c r="P62" i="11"/>
  <c r="Q62" i="11"/>
  <c r="R62" i="11"/>
  <c r="S62" i="11"/>
  <c r="T62" i="11"/>
  <c r="N63" i="11"/>
  <c r="O63" i="11"/>
  <c r="P63" i="11"/>
  <c r="Q63" i="11"/>
  <c r="R63" i="11"/>
  <c r="S63" i="11"/>
  <c r="T63" i="11"/>
  <c r="N64" i="11"/>
  <c r="O64" i="11"/>
  <c r="P64" i="11"/>
  <c r="Q64" i="11"/>
  <c r="R64" i="11"/>
  <c r="S64" i="11"/>
  <c r="T64" i="11"/>
  <c r="N65" i="11"/>
  <c r="O65" i="11"/>
  <c r="P65" i="11"/>
  <c r="Q65" i="11"/>
  <c r="R65" i="11"/>
  <c r="S65" i="11"/>
  <c r="T65" i="11"/>
  <c r="N66" i="11"/>
  <c r="O66" i="11"/>
  <c r="P66" i="11"/>
  <c r="Q66" i="11"/>
  <c r="R66" i="11"/>
  <c r="S66" i="11"/>
  <c r="T66" i="11"/>
  <c r="N67" i="11"/>
  <c r="O67" i="11"/>
  <c r="P67" i="11"/>
  <c r="Q67" i="11"/>
  <c r="R67" i="11"/>
  <c r="S67" i="11"/>
  <c r="T67" i="11"/>
  <c r="N68" i="11"/>
  <c r="O68" i="11"/>
  <c r="P68" i="11"/>
  <c r="Q68" i="11"/>
  <c r="R68" i="11"/>
  <c r="S68" i="11"/>
  <c r="T68" i="11"/>
  <c r="N69" i="11"/>
  <c r="O69" i="11"/>
  <c r="P69" i="11"/>
  <c r="Q69" i="11"/>
  <c r="R69" i="11"/>
  <c r="S69" i="11"/>
  <c r="T69" i="11"/>
  <c r="N70" i="11"/>
  <c r="O70" i="11"/>
  <c r="P70" i="11"/>
  <c r="Q70" i="11"/>
  <c r="R70" i="11"/>
  <c r="S70" i="11"/>
  <c r="T70" i="11"/>
  <c r="N71" i="11"/>
  <c r="O71" i="11"/>
  <c r="P71" i="11"/>
  <c r="Q71" i="11"/>
  <c r="R71" i="11"/>
  <c r="S71" i="11"/>
  <c r="T71" i="11"/>
  <c r="N72" i="11"/>
  <c r="O72" i="11"/>
  <c r="P72" i="11"/>
  <c r="Q72" i="11"/>
  <c r="R72" i="11"/>
  <c r="S72" i="11"/>
  <c r="T72" i="11"/>
  <c r="N73" i="11"/>
  <c r="O73" i="11"/>
  <c r="P73" i="11"/>
  <c r="Q73" i="11"/>
  <c r="R73" i="11"/>
  <c r="S73" i="11"/>
  <c r="T73" i="11"/>
  <c r="N74" i="11"/>
  <c r="O74" i="11"/>
  <c r="P74" i="11"/>
  <c r="Q74" i="11"/>
  <c r="R74" i="11"/>
  <c r="S74" i="11"/>
  <c r="T74" i="11"/>
  <c r="N75" i="11"/>
  <c r="O75" i="11"/>
  <c r="P75" i="11"/>
  <c r="Q75" i="11"/>
  <c r="R75" i="11"/>
  <c r="S75" i="11"/>
  <c r="T75" i="11"/>
  <c r="N76" i="11"/>
  <c r="O76" i="11"/>
  <c r="P76" i="11"/>
  <c r="Q76" i="11"/>
  <c r="R76" i="11"/>
  <c r="S76" i="11"/>
  <c r="T76" i="11"/>
  <c r="N77" i="11"/>
  <c r="O77" i="11"/>
  <c r="P77" i="11"/>
  <c r="Q77" i="11"/>
  <c r="R77" i="11"/>
  <c r="S77" i="11"/>
  <c r="T77" i="11"/>
  <c r="N78" i="11"/>
  <c r="O78" i="11"/>
  <c r="P78" i="11"/>
  <c r="Q78" i="11"/>
  <c r="R78" i="11"/>
  <c r="S78" i="11"/>
  <c r="T78" i="11"/>
  <c r="N79" i="11"/>
  <c r="O79" i="11"/>
  <c r="P79" i="11"/>
  <c r="Q79" i="11"/>
  <c r="R79" i="11"/>
  <c r="S79" i="11"/>
  <c r="T79" i="11"/>
  <c r="N80" i="11"/>
  <c r="O80" i="11"/>
  <c r="P80" i="11"/>
  <c r="Q80" i="11"/>
  <c r="R80" i="11"/>
  <c r="S80" i="11"/>
  <c r="T80" i="11"/>
  <c r="N81" i="11"/>
  <c r="O81" i="11"/>
  <c r="P81" i="11"/>
  <c r="Q81" i="11"/>
  <c r="R81" i="11"/>
  <c r="S81" i="11"/>
  <c r="T81" i="11"/>
  <c r="N82" i="11"/>
  <c r="O82" i="11"/>
  <c r="P82" i="11"/>
  <c r="Q82" i="11"/>
  <c r="R82" i="11"/>
  <c r="S82" i="11"/>
  <c r="T82" i="11"/>
  <c r="N83" i="11"/>
  <c r="O83" i="11"/>
  <c r="P83" i="11"/>
  <c r="Q83" i="11"/>
  <c r="R83" i="11"/>
  <c r="S83" i="11"/>
  <c r="T83" i="11"/>
  <c r="N84" i="11"/>
  <c r="O84" i="11"/>
  <c r="P84" i="11"/>
  <c r="Q84" i="11"/>
  <c r="R84" i="11"/>
  <c r="S84" i="11"/>
  <c r="T84" i="11"/>
  <c r="N85" i="11"/>
  <c r="O85" i="11"/>
  <c r="P85" i="11"/>
  <c r="Q85" i="11"/>
  <c r="R85" i="11"/>
  <c r="S85" i="11"/>
  <c r="T85" i="11"/>
  <c r="N86" i="11"/>
  <c r="O86" i="11"/>
  <c r="P86" i="11"/>
  <c r="Q86" i="11"/>
  <c r="R86" i="11"/>
  <c r="S86" i="11"/>
  <c r="T86" i="11"/>
  <c r="N87" i="11"/>
  <c r="O87" i="11"/>
  <c r="P87" i="11"/>
  <c r="Q87" i="11"/>
  <c r="R87" i="11"/>
  <c r="S87" i="11"/>
  <c r="T87" i="11"/>
  <c r="N88" i="11"/>
  <c r="O88" i="11"/>
  <c r="P88" i="11"/>
  <c r="Q88" i="11"/>
  <c r="R88" i="11"/>
  <c r="S88" i="11"/>
  <c r="T88" i="11"/>
  <c r="N89" i="11"/>
  <c r="O89" i="11"/>
  <c r="P89" i="11"/>
  <c r="Q89" i="11"/>
  <c r="R89" i="11"/>
  <c r="S89" i="11"/>
  <c r="T89" i="11"/>
  <c r="N90" i="11"/>
  <c r="O90" i="11"/>
  <c r="P90" i="11"/>
  <c r="Q90" i="11"/>
  <c r="R90" i="11"/>
  <c r="S90" i="11"/>
  <c r="T90" i="11"/>
  <c r="N91" i="11"/>
  <c r="O91" i="11"/>
  <c r="P91" i="11"/>
  <c r="Q91" i="11"/>
  <c r="R91" i="11"/>
  <c r="S91" i="11"/>
  <c r="T91" i="11"/>
  <c r="N92" i="11"/>
  <c r="O92" i="11"/>
  <c r="P92" i="11"/>
  <c r="Q92" i="11"/>
  <c r="R92" i="11"/>
  <c r="S92" i="11"/>
  <c r="T92" i="11"/>
  <c r="N93" i="11"/>
  <c r="O93" i="11"/>
  <c r="P93" i="11"/>
  <c r="Q93" i="11"/>
  <c r="R93" i="11"/>
  <c r="S93" i="11"/>
  <c r="T93" i="11"/>
  <c r="N94" i="11"/>
  <c r="O94" i="11"/>
  <c r="P94" i="11"/>
  <c r="Q94" i="11"/>
  <c r="R94" i="11"/>
  <c r="S94" i="11"/>
  <c r="T94" i="11"/>
  <c r="N95" i="11"/>
  <c r="O95" i="11"/>
  <c r="P95" i="11"/>
  <c r="Q95" i="11"/>
  <c r="R95" i="11"/>
  <c r="S95" i="11"/>
  <c r="T95" i="11"/>
  <c r="N96" i="11"/>
  <c r="O96" i="11"/>
  <c r="P96" i="11"/>
  <c r="Q96" i="11"/>
  <c r="R96" i="11"/>
  <c r="S96" i="11"/>
  <c r="T96" i="11"/>
  <c r="N97" i="11"/>
  <c r="O97" i="11"/>
  <c r="P97" i="11"/>
  <c r="Q97" i="11"/>
  <c r="R97" i="11"/>
  <c r="S97" i="11"/>
  <c r="T97" i="11"/>
  <c r="N98" i="11"/>
  <c r="O98" i="11"/>
  <c r="P98" i="11"/>
  <c r="Q98" i="11"/>
  <c r="R98" i="11"/>
  <c r="S98" i="11"/>
  <c r="T98" i="11"/>
  <c r="N99" i="11"/>
  <c r="O99" i="11"/>
  <c r="P99" i="11"/>
  <c r="Q99" i="11"/>
  <c r="R99" i="11"/>
  <c r="S99" i="11"/>
  <c r="T99" i="11"/>
  <c r="N100" i="11"/>
  <c r="O100" i="11"/>
  <c r="P100" i="11"/>
  <c r="Q100" i="11"/>
  <c r="R100" i="11"/>
  <c r="S100" i="11"/>
  <c r="T100" i="11"/>
  <c r="N101" i="11"/>
  <c r="O101" i="11"/>
  <c r="P101" i="11"/>
  <c r="Q101" i="11"/>
  <c r="R101" i="11"/>
  <c r="S101" i="11"/>
  <c r="T101" i="11"/>
  <c r="N102" i="11"/>
  <c r="O102" i="11"/>
  <c r="P102" i="11"/>
  <c r="Q102" i="11"/>
  <c r="R102" i="11"/>
  <c r="S102" i="11"/>
  <c r="T102" i="11"/>
  <c r="N103" i="11"/>
  <c r="O103" i="11"/>
  <c r="P103" i="11"/>
  <c r="Q103" i="11"/>
  <c r="R103" i="11"/>
  <c r="S103" i="11"/>
  <c r="T103" i="11"/>
  <c r="N104" i="11"/>
  <c r="O104" i="11"/>
  <c r="P104" i="11"/>
  <c r="Q104" i="11"/>
  <c r="R104" i="11"/>
  <c r="S104" i="11"/>
  <c r="T104" i="11"/>
  <c r="N105" i="11"/>
  <c r="O105" i="11"/>
  <c r="P105" i="11"/>
  <c r="Q105" i="11"/>
  <c r="R105" i="11"/>
  <c r="S105" i="11"/>
  <c r="T105" i="11"/>
  <c r="N106" i="11"/>
  <c r="O106" i="11"/>
  <c r="P106" i="11"/>
  <c r="Q106" i="11"/>
  <c r="R106" i="11"/>
  <c r="S106" i="11"/>
  <c r="T106" i="11"/>
  <c r="N107" i="11"/>
  <c r="O107" i="11"/>
  <c r="P107" i="11"/>
  <c r="Q107" i="11"/>
  <c r="R107" i="11"/>
  <c r="S107" i="11"/>
  <c r="T107" i="11"/>
  <c r="N108" i="11"/>
  <c r="O108" i="11"/>
  <c r="P108" i="11"/>
  <c r="Q108" i="11"/>
  <c r="R108" i="11"/>
  <c r="S108" i="11"/>
  <c r="T108" i="11"/>
  <c r="N109" i="11"/>
  <c r="O109" i="11"/>
  <c r="P109" i="11"/>
  <c r="Q109" i="11"/>
  <c r="R109" i="11"/>
  <c r="S109" i="11"/>
  <c r="T109" i="11"/>
  <c r="N110" i="11"/>
  <c r="O110" i="11"/>
  <c r="P110" i="11"/>
  <c r="Q110" i="11"/>
  <c r="R110" i="11"/>
  <c r="S110" i="11"/>
  <c r="T110" i="11"/>
  <c r="N111" i="11"/>
  <c r="O111" i="11"/>
  <c r="P111" i="11"/>
  <c r="Q111" i="11"/>
  <c r="R111" i="11"/>
  <c r="S111" i="11"/>
  <c r="T111" i="11"/>
  <c r="N112" i="11"/>
  <c r="O112" i="11"/>
  <c r="P112" i="11"/>
  <c r="Q112" i="11"/>
  <c r="R112" i="11"/>
  <c r="S112" i="11"/>
  <c r="T112" i="11"/>
  <c r="N113" i="11"/>
  <c r="O113" i="11"/>
  <c r="P113" i="11"/>
  <c r="Q113" i="11"/>
  <c r="R113" i="11"/>
  <c r="S113" i="11"/>
  <c r="T113" i="11"/>
  <c r="N114" i="11"/>
  <c r="O114" i="11"/>
  <c r="P114" i="11"/>
  <c r="Q114" i="11"/>
  <c r="R114" i="11"/>
  <c r="S114" i="11"/>
  <c r="T114" i="11"/>
  <c r="N115" i="11"/>
  <c r="O115" i="11"/>
  <c r="P115" i="11"/>
  <c r="Q115" i="11"/>
  <c r="R115" i="11"/>
  <c r="S115" i="11"/>
  <c r="T115" i="11"/>
  <c r="N116" i="11"/>
  <c r="O116" i="11"/>
  <c r="P116" i="11"/>
  <c r="Q116" i="11"/>
  <c r="R116" i="11"/>
  <c r="S116" i="11"/>
  <c r="T116" i="11"/>
  <c r="N117" i="11"/>
  <c r="O117" i="11"/>
  <c r="P117" i="11"/>
  <c r="Q117" i="11"/>
  <c r="R117" i="11"/>
  <c r="S117" i="11"/>
  <c r="T117" i="11"/>
  <c r="N118" i="11"/>
  <c r="O118" i="11"/>
  <c r="P118" i="11"/>
  <c r="Q118" i="11"/>
  <c r="R118" i="11"/>
  <c r="S118" i="11"/>
  <c r="T118" i="11"/>
  <c r="N119" i="11"/>
  <c r="O119" i="11"/>
  <c r="P119" i="11"/>
  <c r="Q119" i="11"/>
  <c r="R119" i="11"/>
  <c r="S119" i="11"/>
  <c r="T119" i="11"/>
  <c r="N120" i="11"/>
  <c r="O120" i="11"/>
  <c r="P120" i="11"/>
  <c r="Q120" i="11"/>
  <c r="R120" i="11"/>
  <c r="S120" i="11"/>
  <c r="T120" i="11"/>
  <c r="N121" i="11"/>
  <c r="O121" i="11"/>
  <c r="P121" i="11"/>
  <c r="Q121" i="11"/>
  <c r="R121" i="11"/>
  <c r="S121" i="11"/>
  <c r="T121" i="11"/>
  <c r="N122" i="11"/>
  <c r="O122" i="11"/>
  <c r="P122" i="11"/>
  <c r="Q122" i="11"/>
  <c r="R122" i="11"/>
  <c r="S122" i="11"/>
  <c r="T122" i="11"/>
  <c r="N123" i="11"/>
  <c r="O123" i="11"/>
  <c r="P123" i="11"/>
  <c r="Q123" i="11"/>
  <c r="R123" i="11"/>
  <c r="S123" i="11"/>
  <c r="T123" i="11"/>
  <c r="N124" i="11"/>
  <c r="O124" i="11"/>
  <c r="P124" i="11"/>
  <c r="Q124" i="11"/>
  <c r="R124" i="11"/>
  <c r="S124" i="11"/>
  <c r="T124" i="11"/>
  <c r="N125" i="11"/>
  <c r="O125" i="11"/>
  <c r="P125" i="11"/>
  <c r="Q125" i="11"/>
  <c r="R125" i="11"/>
  <c r="S125" i="11"/>
  <c r="T125" i="11"/>
  <c r="N126" i="11"/>
  <c r="O126" i="11"/>
  <c r="P126" i="11"/>
  <c r="Q126" i="11"/>
  <c r="R126" i="11"/>
  <c r="S126" i="11"/>
  <c r="T126" i="11"/>
  <c r="N127" i="11"/>
  <c r="O127" i="11"/>
  <c r="P127" i="11"/>
  <c r="Q127" i="11"/>
  <c r="R127" i="11"/>
  <c r="S127" i="11"/>
  <c r="T127" i="11"/>
  <c r="N128" i="11"/>
  <c r="O128" i="11"/>
  <c r="P128" i="11"/>
  <c r="Q128" i="11"/>
  <c r="R128" i="11"/>
  <c r="S128" i="11"/>
  <c r="T128" i="11"/>
  <c r="N129" i="11"/>
  <c r="O129" i="11"/>
  <c r="P129" i="11"/>
  <c r="Q129" i="11"/>
  <c r="R129" i="11"/>
  <c r="S129" i="11"/>
  <c r="T129" i="11"/>
  <c r="N130" i="11"/>
  <c r="O130" i="11"/>
  <c r="P130" i="11"/>
  <c r="Q130" i="11"/>
  <c r="R130" i="11"/>
  <c r="S130" i="11"/>
  <c r="T130" i="11"/>
  <c r="N131" i="11"/>
  <c r="O131" i="11"/>
  <c r="P131" i="11"/>
  <c r="Q131" i="11"/>
  <c r="R131" i="11"/>
  <c r="S131" i="11"/>
  <c r="T131" i="11"/>
  <c r="N132" i="11"/>
  <c r="O132" i="11"/>
  <c r="P132" i="11"/>
  <c r="Q132" i="11"/>
  <c r="R132" i="11"/>
  <c r="S132" i="11"/>
  <c r="T132" i="11"/>
  <c r="N133" i="11"/>
  <c r="O133" i="11"/>
  <c r="P133" i="11"/>
  <c r="Q133" i="11"/>
  <c r="R133" i="11"/>
  <c r="S133" i="11"/>
  <c r="T133" i="11"/>
  <c r="N134" i="11"/>
  <c r="O134" i="11"/>
  <c r="P134" i="11"/>
  <c r="Q134" i="11"/>
  <c r="R134" i="11"/>
  <c r="S134" i="11"/>
  <c r="T134" i="11"/>
  <c r="N135" i="11"/>
  <c r="O135" i="11"/>
  <c r="P135" i="11"/>
  <c r="Q135" i="11"/>
  <c r="R135" i="11"/>
  <c r="S135" i="11"/>
  <c r="T135" i="11"/>
  <c r="N136" i="11"/>
  <c r="O136" i="11"/>
  <c r="P136" i="11"/>
  <c r="Q136" i="11"/>
  <c r="R136" i="11"/>
  <c r="S136" i="11"/>
  <c r="T136" i="11"/>
  <c r="N137" i="11"/>
  <c r="O137" i="11"/>
  <c r="P137" i="11"/>
  <c r="Q137" i="11"/>
  <c r="R137" i="11"/>
  <c r="S137" i="11"/>
  <c r="T137" i="11"/>
  <c r="N138" i="11"/>
  <c r="O138" i="11"/>
  <c r="P138" i="11"/>
  <c r="Q138" i="11"/>
  <c r="R138" i="11"/>
  <c r="S138" i="11"/>
  <c r="T138" i="11"/>
  <c r="N139" i="11"/>
  <c r="O139" i="11"/>
  <c r="P139" i="11"/>
  <c r="Q139" i="11"/>
  <c r="R139" i="11"/>
  <c r="S139" i="11"/>
  <c r="T139" i="11"/>
  <c r="N140" i="11"/>
  <c r="O140" i="11"/>
  <c r="P140" i="11"/>
  <c r="Q140" i="11"/>
  <c r="R140" i="11"/>
  <c r="S140" i="11"/>
  <c r="T140" i="11"/>
  <c r="N141" i="11"/>
  <c r="O141" i="11"/>
  <c r="P141" i="11"/>
  <c r="Q141" i="11"/>
  <c r="R141" i="11"/>
  <c r="S141" i="11"/>
  <c r="T141" i="11"/>
  <c r="N142" i="11"/>
  <c r="O142" i="11"/>
  <c r="P142" i="11"/>
  <c r="Q142" i="11"/>
  <c r="R142" i="11"/>
  <c r="S142" i="11"/>
  <c r="T142" i="11"/>
  <c r="N143" i="11"/>
  <c r="O143" i="11"/>
  <c r="P143" i="11"/>
  <c r="Q143" i="11"/>
  <c r="R143" i="11"/>
  <c r="S143" i="11"/>
  <c r="T143" i="11"/>
  <c r="N144" i="11"/>
  <c r="O144" i="11"/>
  <c r="P144" i="11"/>
  <c r="Q144" i="11"/>
  <c r="R144" i="11"/>
  <c r="S144" i="11"/>
  <c r="T144" i="11"/>
  <c r="N145" i="11"/>
  <c r="O145" i="11"/>
  <c r="P145" i="11"/>
  <c r="Q145" i="11"/>
  <c r="R145" i="11"/>
  <c r="S145" i="11"/>
  <c r="T145" i="11"/>
  <c r="N146" i="11"/>
  <c r="O146" i="11"/>
  <c r="P146" i="11"/>
  <c r="Q146" i="11"/>
  <c r="R146" i="11"/>
  <c r="S146" i="11"/>
  <c r="T146" i="11"/>
  <c r="N147" i="11"/>
  <c r="O147" i="11"/>
  <c r="P147" i="11"/>
  <c r="Q147" i="11"/>
  <c r="R147" i="11"/>
  <c r="S147" i="11"/>
  <c r="T147" i="11"/>
  <c r="N148" i="11"/>
  <c r="O148" i="11"/>
  <c r="P148" i="11"/>
  <c r="Q148" i="11"/>
  <c r="R148" i="11"/>
  <c r="S148" i="11"/>
  <c r="T148" i="11"/>
  <c r="N149" i="11"/>
  <c r="O149" i="11"/>
  <c r="P149" i="11"/>
  <c r="Q149" i="11"/>
  <c r="R149" i="11"/>
  <c r="S149" i="11"/>
  <c r="T149" i="11"/>
  <c r="N150" i="11"/>
  <c r="O150" i="11"/>
  <c r="P150" i="11"/>
  <c r="Q150" i="11"/>
  <c r="R150" i="11"/>
  <c r="S150" i="11"/>
  <c r="T150" i="11"/>
  <c r="N151" i="11"/>
  <c r="O151" i="11"/>
  <c r="P151" i="11"/>
  <c r="Q151" i="11"/>
  <c r="R151" i="11"/>
  <c r="S151" i="11"/>
  <c r="T151" i="11"/>
  <c r="N152" i="11"/>
  <c r="O152" i="11"/>
  <c r="P152" i="11"/>
  <c r="Q152" i="11"/>
  <c r="R152" i="11"/>
  <c r="S152" i="11"/>
  <c r="T152" i="11"/>
  <c r="N153" i="11"/>
  <c r="O153" i="11"/>
  <c r="P153" i="11"/>
  <c r="Q153" i="11"/>
  <c r="R153" i="11"/>
  <c r="S153" i="11"/>
  <c r="T153" i="11"/>
  <c r="N154" i="11"/>
  <c r="O154" i="11"/>
  <c r="P154" i="11"/>
  <c r="Q154" i="11"/>
  <c r="R154" i="11"/>
  <c r="S154" i="11"/>
  <c r="T154" i="11"/>
  <c r="N155" i="11"/>
  <c r="O155" i="11"/>
  <c r="P155" i="11"/>
  <c r="Q155" i="11"/>
  <c r="R155" i="11"/>
  <c r="S155" i="11"/>
  <c r="T155" i="11"/>
  <c r="N156" i="11"/>
  <c r="O156" i="11"/>
  <c r="P156" i="11"/>
  <c r="Q156" i="11"/>
  <c r="R156" i="11"/>
  <c r="S156" i="11"/>
  <c r="T156" i="11"/>
  <c r="N157" i="11"/>
  <c r="O157" i="11"/>
  <c r="P157" i="11"/>
  <c r="Q157" i="11"/>
  <c r="R157" i="11"/>
  <c r="S157" i="11"/>
  <c r="T157" i="11"/>
  <c r="N158" i="11"/>
  <c r="O158" i="11"/>
  <c r="P158" i="11"/>
  <c r="Q158" i="11"/>
  <c r="R158" i="11"/>
  <c r="S158" i="11"/>
  <c r="T158" i="11"/>
  <c r="N159" i="11"/>
  <c r="O159" i="11"/>
  <c r="P159" i="11"/>
  <c r="Q159" i="11"/>
  <c r="R159" i="11"/>
  <c r="S159" i="11"/>
  <c r="T159" i="11"/>
  <c r="N160" i="11"/>
  <c r="O160" i="11"/>
  <c r="P160" i="11"/>
  <c r="Q160" i="11"/>
  <c r="R160" i="11"/>
  <c r="S160" i="11"/>
  <c r="T160" i="11"/>
  <c r="N161" i="11"/>
  <c r="O161" i="11"/>
  <c r="P161" i="11"/>
  <c r="Q161" i="11"/>
  <c r="R161" i="11"/>
  <c r="S161" i="11"/>
  <c r="T161" i="11"/>
  <c r="N162" i="11"/>
  <c r="O162" i="11"/>
  <c r="P162" i="11"/>
  <c r="Q162" i="11"/>
  <c r="R162" i="11"/>
  <c r="S162" i="11"/>
  <c r="T162" i="11"/>
  <c r="N163" i="11"/>
  <c r="O163" i="11"/>
  <c r="P163" i="11"/>
  <c r="Q163" i="11"/>
  <c r="R163" i="11"/>
  <c r="S163" i="11"/>
  <c r="T163" i="11"/>
  <c r="N164" i="11"/>
  <c r="O164" i="11"/>
  <c r="P164" i="11"/>
  <c r="Q164" i="11"/>
  <c r="R164" i="11"/>
  <c r="S164" i="11"/>
  <c r="T164" i="11"/>
  <c r="N165" i="11"/>
  <c r="O165" i="11"/>
  <c r="P165" i="11"/>
  <c r="Q165" i="11"/>
  <c r="R165" i="11"/>
  <c r="S165" i="11"/>
  <c r="T165" i="11"/>
  <c r="N166" i="11"/>
  <c r="O166" i="11"/>
  <c r="P166" i="11"/>
  <c r="Q166" i="11"/>
  <c r="R166" i="11"/>
  <c r="S166" i="11"/>
  <c r="T166" i="11"/>
  <c r="N167" i="11"/>
  <c r="O167" i="11"/>
  <c r="P167" i="11"/>
  <c r="Q167" i="11"/>
  <c r="R167" i="11"/>
  <c r="S167" i="11"/>
  <c r="T167" i="11"/>
  <c r="N168" i="11"/>
  <c r="O168" i="11"/>
  <c r="P168" i="11"/>
  <c r="Q168" i="11"/>
  <c r="R168" i="11"/>
  <c r="S168" i="11"/>
  <c r="T168" i="11"/>
  <c r="N169" i="11"/>
  <c r="O169" i="11"/>
  <c r="P169" i="11"/>
  <c r="Q169" i="11"/>
  <c r="R169" i="11"/>
  <c r="S169" i="11"/>
  <c r="T169" i="11"/>
  <c r="N170" i="11"/>
  <c r="O170" i="11"/>
  <c r="P170" i="11"/>
  <c r="Q170" i="11"/>
  <c r="R170" i="11"/>
  <c r="S170" i="11"/>
  <c r="T170" i="11"/>
  <c r="N171" i="11"/>
  <c r="O171" i="11"/>
  <c r="P171" i="11"/>
  <c r="Q171" i="11"/>
  <c r="R171" i="11"/>
  <c r="S171" i="11"/>
  <c r="T171" i="11"/>
  <c r="N172" i="11"/>
  <c r="O172" i="11"/>
  <c r="P172" i="11"/>
  <c r="Q172" i="11"/>
  <c r="R172" i="11"/>
  <c r="S172" i="11"/>
  <c r="T172" i="11"/>
  <c r="N173" i="11"/>
  <c r="O173" i="11"/>
  <c r="P173" i="11"/>
  <c r="Q173" i="11"/>
  <c r="R173" i="11"/>
  <c r="S173" i="11"/>
  <c r="T173" i="11"/>
  <c r="N174" i="11"/>
  <c r="O174" i="11"/>
  <c r="P174" i="11"/>
  <c r="Q174" i="11"/>
  <c r="R174" i="11"/>
  <c r="S174" i="11"/>
  <c r="T174" i="11"/>
  <c r="N175" i="11"/>
  <c r="O175" i="11"/>
  <c r="P175" i="11"/>
  <c r="Q175" i="11"/>
  <c r="R175" i="11"/>
  <c r="S175" i="11"/>
  <c r="T175" i="11"/>
  <c r="N176" i="11"/>
  <c r="O176" i="11"/>
  <c r="P176" i="11"/>
  <c r="Q176" i="11"/>
  <c r="R176" i="11"/>
  <c r="S176" i="11"/>
  <c r="T176" i="11"/>
  <c r="N177" i="11"/>
  <c r="O177" i="11"/>
  <c r="P177" i="11"/>
  <c r="Q177" i="11"/>
  <c r="R177" i="11"/>
  <c r="S177" i="11"/>
  <c r="T177" i="11"/>
  <c r="N178" i="11"/>
  <c r="O178" i="11"/>
  <c r="P178" i="11"/>
  <c r="Q178" i="11"/>
  <c r="R178" i="11"/>
  <c r="S178" i="11"/>
  <c r="T178" i="11"/>
  <c r="N179" i="11"/>
  <c r="O179" i="11"/>
  <c r="P179" i="11"/>
  <c r="Q179" i="11"/>
  <c r="R179" i="11"/>
  <c r="S179" i="11"/>
  <c r="T179" i="11"/>
  <c r="N180" i="11"/>
  <c r="O180" i="11"/>
  <c r="P180" i="11"/>
  <c r="Q180" i="11"/>
  <c r="R180" i="11"/>
  <c r="S180" i="11"/>
  <c r="T180" i="11"/>
  <c r="N181" i="11"/>
  <c r="O181" i="11"/>
  <c r="P181" i="11"/>
  <c r="Q181" i="11"/>
  <c r="R181" i="11"/>
  <c r="S181" i="11"/>
  <c r="T181" i="11"/>
  <c r="N182" i="11"/>
  <c r="O182" i="11"/>
  <c r="P182" i="11"/>
  <c r="Q182" i="11"/>
  <c r="R182" i="11"/>
  <c r="S182" i="11"/>
  <c r="T182" i="11"/>
  <c r="N183" i="11"/>
  <c r="O183" i="11"/>
  <c r="P183" i="11"/>
  <c r="Q183" i="11"/>
  <c r="R183" i="11"/>
  <c r="S183" i="11"/>
  <c r="T183" i="11"/>
  <c r="N184" i="11"/>
  <c r="O184" i="11"/>
  <c r="P184" i="11"/>
  <c r="Q184" i="11"/>
  <c r="R184" i="11"/>
  <c r="S184" i="11"/>
  <c r="T184" i="11"/>
  <c r="N185" i="11"/>
  <c r="O185" i="11"/>
  <c r="P185" i="11"/>
  <c r="Q185" i="11"/>
  <c r="R185" i="11"/>
  <c r="S185" i="11"/>
  <c r="T185" i="11"/>
  <c r="N186" i="11"/>
  <c r="O186" i="11"/>
  <c r="P186" i="11"/>
  <c r="Q186" i="11"/>
  <c r="R186" i="11"/>
  <c r="S186" i="11"/>
  <c r="T186" i="11"/>
  <c r="N187" i="11"/>
  <c r="O187" i="11"/>
  <c r="P187" i="11"/>
  <c r="Q187" i="11"/>
  <c r="R187" i="11"/>
  <c r="S187" i="11"/>
  <c r="T187" i="11"/>
  <c r="N188" i="11"/>
  <c r="O188" i="11"/>
  <c r="P188" i="11"/>
  <c r="Q188" i="11"/>
  <c r="R188" i="11"/>
  <c r="S188" i="11"/>
  <c r="T188" i="11"/>
  <c r="N189" i="11"/>
  <c r="O189" i="11"/>
  <c r="P189" i="11"/>
  <c r="Q189" i="11"/>
  <c r="R189" i="11"/>
  <c r="S189" i="11"/>
  <c r="T189" i="11"/>
  <c r="N190" i="11"/>
  <c r="O190" i="11"/>
  <c r="P190" i="11"/>
  <c r="Q190" i="11"/>
  <c r="R190" i="11"/>
  <c r="S190" i="11"/>
  <c r="T190" i="11"/>
  <c r="N191" i="11"/>
  <c r="O191" i="11"/>
  <c r="P191" i="11"/>
  <c r="Q191" i="11"/>
  <c r="R191" i="11"/>
  <c r="S191" i="11"/>
  <c r="T191" i="11"/>
  <c r="N192" i="11"/>
  <c r="O192" i="11"/>
  <c r="P192" i="11"/>
  <c r="Q192" i="11"/>
  <c r="R192" i="11"/>
  <c r="S192" i="11"/>
  <c r="T192" i="11"/>
  <c r="N193" i="11"/>
  <c r="O193" i="11"/>
  <c r="P193" i="11"/>
  <c r="Q193" i="11"/>
  <c r="R193" i="11"/>
  <c r="S193" i="11"/>
  <c r="T193" i="11"/>
  <c r="N194" i="11"/>
  <c r="O194" i="11"/>
  <c r="P194" i="11"/>
  <c r="Q194" i="11"/>
  <c r="R194" i="11"/>
  <c r="S194" i="11"/>
  <c r="T194" i="11"/>
  <c r="N195" i="11"/>
  <c r="O195" i="11"/>
  <c r="P195" i="11"/>
  <c r="Q195" i="11"/>
  <c r="R195" i="11"/>
  <c r="S195" i="11"/>
  <c r="T195" i="11"/>
  <c r="N196" i="11"/>
  <c r="O196" i="11"/>
  <c r="P196" i="11"/>
  <c r="Q196" i="11"/>
  <c r="R196" i="11"/>
  <c r="S196" i="11"/>
  <c r="T196" i="11"/>
  <c r="N197" i="11"/>
  <c r="O197" i="11"/>
  <c r="P197" i="11"/>
  <c r="Q197" i="11"/>
  <c r="R197" i="11"/>
  <c r="S197" i="11"/>
  <c r="T197" i="11"/>
  <c r="N198" i="11"/>
  <c r="O198" i="11"/>
  <c r="P198" i="11"/>
  <c r="Q198" i="11"/>
  <c r="R198" i="11"/>
  <c r="S198" i="11"/>
  <c r="T198" i="11"/>
  <c r="N199" i="11"/>
  <c r="O199" i="11"/>
  <c r="P199" i="11"/>
  <c r="Q199" i="11"/>
  <c r="R199" i="11"/>
  <c r="S199" i="11"/>
  <c r="T199" i="11"/>
  <c r="N200" i="11"/>
  <c r="O200" i="11"/>
  <c r="P200" i="11"/>
  <c r="Q200" i="11"/>
  <c r="R200" i="11"/>
  <c r="S200" i="11"/>
  <c r="T200" i="11"/>
  <c r="N201" i="11"/>
  <c r="O201" i="11"/>
  <c r="P201" i="11"/>
  <c r="Q201" i="11"/>
  <c r="R201" i="11"/>
  <c r="S201" i="11"/>
  <c r="T201" i="11"/>
  <c r="N202" i="11"/>
  <c r="O202" i="11"/>
  <c r="P202" i="11"/>
  <c r="Q202" i="11"/>
  <c r="R202" i="11"/>
  <c r="S202" i="11"/>
  <c r="T202" i="11"/>
  <c r="N203" i="11"/>
  <c r="O203" i="11"/>
  <c r="P203" i="11"/>
  <c r="Q203" i="11"/>
  <c r="R203" i="11"/>
  <c r="S203" i="11"/>
  <c r="T203" i="11"/>
  <c r="N204" i="11"/>
  <c r="O204" i="11"/>
  <c r="P204" i="11"/>
  <c r="Q204" i="11"/>
  <c r="R204" i="11"/>
  <c r="S204" i="11"/>
  <c r="T204" i="11"/>
  <c r="N205" i="11"/>
  <c r="O205" i="11"/>
  <c r="P205" i="11"/>
  <c r="Q205" i="11"/>
  <c r="R205" i="11"/>
  <c r="S205" i="11"/>
  <c r="T205" i="11"/>
  <c r="N206" i="11"/>
  <c r="O206" i="11"/>
  <c r="P206" i="11"/>
  <c r="Q206" i="11"/>
  <c r="R206" i="11"/>
  <c r="S206" i="11"/>
  <c r="T206" i="11"/>
  <c r="N207" i="11"/>
  <c r="O207" i="11"/>
  <c r="P207" i="11"/>
  <c r="Q207" i="11"/>
  <c r="R207" i="11"/>
  <c r="S207" i="11"/>
  <c r="T207" i="11"/>
  <c r="N208" i="11"/>
  <c r="O208" i="11"/>
  <c r="P208" i="11"/>
  <c r="Q208" i="11"/>
  <c r="R208" i="11"/>
  <c r="S208" i="11"/>
  <c r="T208" i="11"/>
  <c r="N209" i="11"/>
  <c r="O209" i="11"/>
  <c r="P209" i="11"/>
  <c r="Q209" i="11"/>
  <c r="R209" i="11"/>
  <c r="S209" i="11"/>
  <c r="T209" i="11"/>
  <c r="N210" i="11"/>
  <c r="O210" i="11"/>
  <c r="P210" i="11"/>
  <c r="Q210" i="11"/>
  <c r="R210" i="11"/>
  <c r="S210" i="11"/>
  <c r="T210" i="11"/>
  <c r="N211" i="11"/>
  <c r="O211" i="11"/>
  <c r="P211" i="11"/>
  <c r="Q211" i="11"/>
  <c r="R211" i="11"/>
  <c r="S211" i="11"/>
  <c r="T211" i="11"/>
  <c r="N212" i="11"/>
  <c r="O212" i="11"/>
  <c r="P212" i="11"/>
  <c r="Q212" i="11"/>
  <c r="R212" i="11"/>
  <c r="S212" i="11"/>
  <c r="T212" i="11"/>
  <c r="N213" i="11"/>
  <c r="O213" i="11"/>
  <c r="P213" i="11"/>
  <c r="Q213" i="11"/>
  <c r="R213" i="11"/>
  <c r="S213" i="11"/>
  <c r="T213" i="11"/>
  <c r="N214" i="11"/>
  <c r="O214" i="11"/>
  <c r="P214" i="11"/>
  <c r="Q214" i="11"/>
  <c r="R214" i="11"/>
  <c r="S214" i="11"/>
  <c r="T214" i="11"/>
  <c r="N215" i="11"/>
  <c r="O215" i="11"/>
  <c r="P215" i="11"/>
  <c r="Q215" i="11"/>
  <c r="R215" i="11"/>
  <c r="S215" i="11"/>
  <c r="T215" i="11"/>
  <c r="N216" i="11"/>
  <c r="O216" i="11"/>
  <c r="P216" i="11"/>
  <c r="Q216" i="11"/>
  <c r="R216" i="11"/>
  <c r="S216" i="11"/>
  <c r="T216" i="11"/>
  <c r="N217" i="11"/>
  <c r="O217" i="11"/>
  <c r="P217" i="11"/>
  <c r="Q217" i="11"/>
  <c r="R217" i="11"/>
  <c r="S217" i="11"/>
  <c r="T217" i="11"/>
  <c r="N218" i="11"/>
  <c r="O218" i="11"/>
  <c r="P218" i="11"/>
  <c r="Q218" i="11"/>
  <c r="R218" i="11"/>
  <c r="S218" i="11"/>
  <c r="T218" i="11"/>
  <c r="N219" i="11"/>
  <c r="O219" i="11"/>
  <c r="P219" i="11"/>
  <c r="Q219" i="11"/>
  <c r="R219" i="11"/>
  <c r="S219" i="11"/>
  <c r="T219" i="11"/>
  <c r="N220" i="11"/>
  <c r="O220" i="11"/>
  <c r="P220" i="11"/>
  <c r="Q220" i="11"/>
  <c r="R220" i="11"/>
  <c r="S220" i="11"/>
  <c r="T220" i="11"/>
  <c r="N221" i="11"/>
  <c r="O221" i="11"/>
  <c r="P221" i="11"/>
  <c r="Q221" i="11"/>
  <c r="R221" i="11"/>
  <c r="S221" i="11"/>
  <c r="T221" i="11"/>
  <c r="N222" i="11"/>
  <c r="O222" i="11"/>
  <c r="P222" i="11"/>
  <c r="Q222" i="11"/>
  <c r="R222" i="11"/>
  <c r="S222" i="11"/>
  <c r="T222" i="11"/>
  <c r="N223" i="11"/>
  <c r="O223" i="11"/>
  <c r="P223" i="11"/>
  <c r="Q223" i="11"/>
  <c r="R223" i="11"/>
  <c r="S223" i="11"/>
  <c r="T223" i="11"/>
  <c r="N224" i="11"/>
  <c r="O224" i="11"/>
  <c r="P224" i="11"/>
  <c r="Q224" i="11"/>
  <c r="R224" i="11"/>
  <c r="S224" i="11"/>
  <c r="T224" i="11"/>
  <c r="N225" i="11"/>
  <c r="O225" i="11"/>
  <c r="P225" i="11"/>
  <c r="Q225" i="11"/>
  <c r="R225" i="11"/>
  <c r="S225" i="11"/>
  <c r="T225" i="11"/>
  <c r="N226" i="11"/>
  <c r="O226" i="11"/>
  <c r="P226" i="11"/>
  <c r="Q226" i="11"/>
  <c r="R226" i="11"/>
  <c r="S226" i="11"/>
  <c r="T226" i="11"/>
  <c r="N227" i="11"/>
  <c r="O227" i="11"/>
  <c r="P227" i="11"/>
  <c r="Q227" i="11"/>
  <c r="R227" i="11"/>
  <c r="S227" i="11"/>
  <c r="T227" i="11"/>
  <c r="N228" i="11"/>
  <c r="O228" i="11"/>
  <c r="P228" i="11"/>
  <c r="Q228" i="11"/>
  <c r="R228" i="11"/>
  <c r="S228" i="11"/>
  <c r="T228" i="11"/>
  <c r="N229" i="11"/>
  <c r="O229" i="11"/>
  <c r="P229" i="11"/>
  <c r="Q229" i="11"/>
  <c r="R229" i="11"/>
  <c r="S229" i="11"/>
  <c r="T229" i="11"/>
  <c r="N230" i="11"/>
  <c r="O230" i="11"/>
  <c r="P230" i="11"/>
  <c r="Q230" i="11"/>
  <c r="R230" i="11"/>
  <c r="S230" i="11"/>
  <c r="T230" i="11"/>
  <c r="N231" i="11"/>
  <c r="O231" i="11"/>
  <c r="P231" i="11"/>
  <c r="Q231" i="11"/>
  <c r="R231" i="11"/>
  <c r="S231" i="11"/>
  <c r="T231" i="11"/>
  <c r="N232" i="11"/>
  <c r="O232" i="11"/>
  <c r="P232" i="11"/>
  <c r="Q232" i="11"/>
  <c r="R232" i="11"/>
  <c r="S232" i="11"/>
  <c r="T232" i="11"/>
  <c r="N233" i="11"/>
  <c r="O233" i="11"/>
  <c r="P233" i="11"/>
  <c r="Q233" i="11"/>
  <c r="R233" i="11"/>
  <c r="S233" i="11"/>
  <c r="T233" i="11"/>
  <c r="N234" i="11"/>
  <c r="O234" i="11"/>
  <c r="P234" i="11"/>
  <c r="Q234" i="11"/>
  <c r="R234" i="11"/>
  <c r="S234" i="11"/>
  <c r="T234" i="11"/>
  <c r="N235" i="11"/>
  <c r="O235" i="11"/>
  <c r="P235" i="11"/>
  <c r="Q235" i="11"/>
  <c r="R235" i="11"/>
  <c r="S235" i="11"/>
  <c r="T235" i="11"/>
  <c r="N236" i="11"/>
  <c r="O236" i="11"/>
  <c r="P236" i="11"/>
  <c r="Q236" i="11"/>
  <c r="R236" i="11"/>
  <c r="S236" i="11"/>
  <c r="T236" i="11"/>
  <c r="N237" i="11"/>
  <c r="O237" i="11"/>
  <c r="P237" i="11"/>
  <c r="Q237" i="11"/>
  <c r="R237" i="11"/>
  <c r="S237" i="11"/>
  <c r="T237" i="11"/>
  <c r="N238" i="11"/>
  <c r="O238" i="11"/>
  <c r="P238" i="11"/>
  <c r="Q238" i="11"/>
  <c r="R238" i="11"/>
  <c r="S238" i="11"/>
  <c r="T238" i="11"/>
  <c r="N239" i="11"/>
  <c r="O239" i="11"/>
  <c r="P239" i="11"/>
  <c r="Q239" i="11"/>
  <c r="R239" i="11"/>
  <c r="S239" i="11"/>
  <c r="T239" i="11"/>
  <c r="N240" i="11"/>
  <c r="O240" i="11"/>
  <c r="P240" i="11"/>
  <c r="Q240" i="11"/>
  <c r="R240" i="11"/>
  <c r="S240" i="11"/>
  <c r="T240" i="11"/>
  <c r="N241" i="11"/>
  <c r="O241" i="11"/>
  <c r="P241" i="11"/>
  <c r="Q241" i="11"/>
  <c r="R241" i="11"/>
  <c r="S241" i="11"/>
  <c r="T241" i="11"/>
  <c r="N242" i="11"/>
  <c r="O242" i="11"/>
  <c r="P242" i="11"/>
  <c r="Q242" i="11"/>
  <c r="R242" i="11"/>
  <c r="S242" i="11"/>
  <c r="T242" i="11"/>
  <c r="N243" i="11"/>
  <c r="O243" i="11"/>
  <c r="P243" i="11"/>
  <c r="Q243" i="11"/>
  <c r="R243" i="11"/>
  <c r="S243" i="11"/>
  <c r="T243" i="11"/>
  <c r="N244" i="11"/>
  <c r="O244" i="11"/>
  <c r="P244" i="11"/>
  <c r="Q244" i="11"/>
  <c r="R244" i="11"/>
  <c r="S244" i="11"/>
  <c r="T244" i="11"/>
  <c r="N245" i="11"/>
  <c r="O245" i="11"/>
  <c r="P245" i="11"/>
  <c r="Q245" i="11"/>
  <c r="R245" i="11"/>
  <c r="S245" i="11"/>
  <c r="T245" i="11"/>
  <c r="N246" i="11"/>
  <c r="O246" i="11"/>
  <c r="P246" i="11"/>
  <c r="Q246" i="11"/>
  <c r="R246" i="11"/>
  <c r="S246" i="11"/>
  <c r="T246" i="11"/>
  <c r="N247" i="11"/>
  <c r="O247" i="11"/>
  <c r="P247" i="11"/>
  <c r="Q247" i="11"/>
  <c r="R247" i="11"/>
  <c r="S247" i="11"/>
  <c r="T247" i="11"/>
  <c r="N248" i="11"/>
  <c r="O248" i="11"/>
  <c r="P248" i="11"/>
  <c r="Q248" i="11"/>
  <c r="R248" i="11"/>
  <c r="S248" i="11"/>
  <c r="T248" i="11"/>
  <c r="N249" i="11"/>
  <c r="O249" i="11"/>
  <c r="P249" i="11"/>
  <c r="Q249" i="11"/>
  <c r="R249" i="11"/>
  <c r="S249" i="11"/>
  <c r="T249" i="11"/>
  <c r="N250" i="11"/>
  <c r="O250" i="11"/>
  <c r="P250" i="11"/>
  <c r="Q250" i="11"/>
  <c r="R250" i="11"/>
  <c r="S250" i="11"/>
  <c r="T250" i="11"/>
  <c r="N251" i="11"/>
  <c r="O251" i="11"/>
  <c r="P251" i="11"/>
  <c r="Q251" i="11"/>
  <c r="R251" i="11"/>
  <c r="S251" i="11"/>
  <c r="T251" i="11"/>
  <c r="N252" i="11"/>
  <c r="O252" i="11"/>
  <c r="P252" i="11"/>
  <c r="Q252" i="11"/>
  <c r="R252" i="11"/>
  <c r="S252" i="11"/>
  <c r="T252" i="11"/>
  <c r="N253" i="11"/>
  <c r="O253" i="11"/>
  <c r="P253" i="11"/>
  <c r="Q253" i="11"/>
  <c r="R253" i="11"/>
  <c r="S253" i="11"/>
  <c r="T253" i="11"/>
  <c r="N254" i="11"/>
  <c r="O254" i="11"/>
  <c r="P254" i="11"/>
  <c r="Q254" i="11"/>
  <c r="R254" i="11"/>
  <c r="S254" i="11"/>
  <c r="T254" i="11"/>
  <c r="N255" i="11"/>
  <c r="O255" i="11"/>
  <c r="P255" i="11"/>
  <c r="Q255" i="11"/>
  <c r="R255" i="11"/>
  <c r="S255" i="11"/>
  <c r="T255" i="11"/>
  <c r="N256" i="11"/>
  <c r="O256" i="11"/>
  <c r="P256" i="11"/>
  <c r="Q256" i="11"/>
  <c r="R256" i="11"/>
  <c r="S256" i="11"/>
  <c r="T256" i="11"/>
  <c r="N257" i="11"/>
  <c r="O257" i="11"/>
  <c r="P257" i="11"/>
  <c r="Q257" i="11"/>
  <c r="R257" i="11"/>
  <c r="S257" i="11"/>
  <c r="T257" i="11"/>
  <c r="N258" i="11"/>
  <c r="O258" i="11"/>
  <c r="P258" i="11"/>
  <c r="Q258" i="11"/>
  <c r="R258" i="11"/>
  <c r="S258" i="11"/>
  <c r="T258" i="11"/>
  <c r="N259" i="11"/>
  <c r="O259" i="11"/>
  <c r="P259" i="11"/>
  <c r="Q259" i="11"/>
  <c r="R259" i="11"/>
  <c r="S259" i="11"/>
  <c r="T259" i="11"/>
  <c r="N260" i="11"/>
  <c r="O260" i="11"/>
  <c r="P260" i="11"/>
  <c r="Q260" i="11"/>
  <c r="R260" i="11"/>
  <c r="S260" i="11"/>
  <c r="T260" i="11"/>
  <c r="N261" i="11"/>
  <c r="O261" i="11"/>
  <c r="P261" i="11"/>
  <c r="Q261" i="11"/>
  <c r="R261" i="11"/>
  <c r="S261" i="11"/>
  <c r="T261" i="11"/>
  <c r="N262" i="11"/>
  <c r="O262" i="11"/>
  <c r="P262" i="11"/>
  <c r="Q262" i="11"/>
  <c r="R262" i="11"/>
  <c r="S262" i="11"/>
  <c r="T262" i="11"/>
  <c r="N263" i="11"/>
  <c r="O263" i="11"/>
  <c r="P263" i="11"/>
  <c r="Q263" i="11"/>
  <c r="R263" i="11"/>
  <c r="S263" i="11"/>
  <c r="T263" i="11"/>
  <c r="N264" i="11"/>
  <c r="O264" i="11"/>
  <c r="P264" i="11"/>
  <c r="Q264" i="11"/>
  <c r="R264" i="11"/>
  <c r="S264" i="11"/>
  <c r="T264" i="11"/>
  <c r="N265" i="11"/>
  <c r="O265" i="11"/>
  <c r="P265" i="11"/>
  <c r="Q265" i="11"/>
  <c r="R265" i="11"/>
  <c r="S265" i="11"/>
  <c r="T265" i="11"/>
  <c r="N266" i="11"/>
  <c r="O266" i="11"/>
  <c r="P266" i="11"/>
  <c r="Q266" i="11"/>
  <c r="R266" i="11"/>
  <c r="S266" i="11"/>
  <c r="T266" i="11"/>
  <c r="N267" i="11"/>
  <c r="O267" i="11"/>
  <c r="P267" i="11"/>
  <c r="Q267" i="11"/>
  <c r="R267" i="11"/>
  <c r="S267" i="11"/>
  <c r="T267" i="11"/>
  <c r="N268" i="11"/>
  <c r="O268" i="11"/>
  <c r="P268" i="11"/>
  <c r="Q268" i="11"/>
  <c r="R268" i="11"/>
  <c r="S268" i="11"/>
  <c r="T268" i="11"/>
  <c r="N269" i="11"/>
  <c r="O269" i="11"/>
  <c r="P269" i="11"/>
  <c r="Q269" i="11"/>
  <c r="R269" i="11"/>
  <c r="S269" i="11"/>
  <c r="T269" i="11"/>
  <c r="N270" i="11"/>
  <c r="O270" i="11"/>
  <c r="P270" i="11"/>
  <c r="Q270" i="11"/>
  <c r="R270" i="11"/>
  <c r="S270" i="11"/>
  <c r="T270" i="11"/>
  <c r="N271" i="11"/>
  <c r="O271" i="11"/>
  <c r="P271" i="11"/>
  <c r="Q271" i="11"/>
  <c r="R271" i="11"/>
  <c r="S271" i="11"/>
  <c r="T271" i="11"/>
  <c r="N272" i="11"/>
  <c r="O272" i="11"/>
  <c r="P272" i="11"/>
  <c r="Q272" i="11"/>
  <c r="R272" i="11"/>
  <c r="S272" i="11"/>
  <c r="T272" i="11"/>
  <c r="N273" i="11"/>
  <c r="O273" i="11"/>
  <c r="P273" i="11"/>
  <c r="Q273" i="11"/>
  <c r="R273" i="11"/>
  <c r="S273" i="11"/>
  <c r="T273" i="11"/>
  <c r="N274" i="11"/>
  <c r="O274" i="11"/>
  <c r="P274" i="11"/>
  <c r="Q274" i="11"/>
  <c r="R274" i="11"/>
  <c r="S274" i="11"/>
  <c r="T274" i="11"/>
  <c r="N275" i="11"/>
  <c r="O275" i="11"/>
  <c r="P275" i="11"/>
  <c r="Q275" i="11"/>
  <c r="R275" i="11"/>
  <c r="S275" i="11"/>
  <c r="T275" i="11"/>
  <c r="N276" i="11"/>
  <c r="O276" i="11"/>
  <c r="P276" i="11"/>
  <c r="Q276" i="11"/>
  <c r="R276" i="11"/>
  <c r="S276" i="11"/>
  <c r="T276" i="11"/>
  <c r="N277" i="11"/>
  <c r="O277" i="11"/>
  <c r="P277" i="11"/>
  <c r="Q277" i="11"/>
  <c r="R277" i="11"/>
  <c r="S277" i="11"/>
  <c r="T277" i="11"/>
  <c r="N278" i="11"/>
  <c r="O278" i="11"/>
  <c r="P278" i="11"/>
  <c r="Q278" i="11"/>
  <c r="R278" i="11"/>
  <c r="S278" i="11"/>
  <c r="T278" i="11"/>
  <c r="N279" i="11"/>
  <c r="O279" i="11"/>
  <c r="P279" i="11"/>
  <c r="Q279" i="11"/>
  <c r="R279" i="11"/>
  <c r="S279" i="11"/>
  <c r="T279" i="11"/>
  <c r="N280" i="11"/>
  <c r="O280" i="11"/>
  <c r="P280" i="11"/>
  <c r="Q280" i="11"/>
  <c r="R280" i="11"/>
  <c r="S280" i="11"/>
  <c r="T280" i="11"/>
  <c r="N281" i="11"/>
  <c r="O281" i="11"/>
  <c r="P281" i="11"/>
  <c r="Q281" i="11"/>
  <c r="R281" i="11"/>
  <c r="S281" i="11"/>
  <c r="T281" i="11"/>
  <c r="N282" i="11"/>
  <c r="O282" i="11"/>
  <c r="P282" i="11"/>
  <c r="Q282" i="11"/>
  <c r="R282" i="11"/>
  <c r="S282" i="11"/>
  <c r="T282" i="11"/>
  <c r="N283" i="11"/>
  <c r="O283" i="11"/>
  <c r="P283" i="11"/>
  <c r="Q283" i="11"/>
  <c r="R283" i="11"/>
  <c r="S283" i="11"/>
  <c r="T283" i="11"/>
  <c r="N284" i="11"/>
  <c r="O284" i="11"/>
  <c r="P284" i="11"/>
  <c r="Q284" i="11"/>
  <c r="R284" i="11"/>
  <c r="S284" i="11"/>
  <c r="T284" i="11"/>
  <c r="N285" i="11"/>
  <c r="O285" i="11"/>
  <c r="P285" i="11"/>
  <c r="Q285" i="11"/>
  <c r="R285" i="11"/>
  <c r="S285" i="11"/>
  <c r="T285" i="11"/>
  <c r="N286" i="11"/>
  <c r="O286" i="11"/>
  <c r="P286" i="11"/>
  <c r="Q286" i="11"/>
  <c r="R286" i="11"/>
  <c r="S286" i="11"/>
  <c r="T286" i="11"/>
  <c r="N287" i="11"/>
  <c r="O287" i="11"/>
  <c r="P287" i="11"/>
  <c r="Q287" i="11"/>
  <c r="R287" i="11"/>
  <c r="S287" i="11"/>
  <c r="T287" i="11"/>
  <c r="N288" i="11"/>
  <c r="O288" i="11"/>
  <c r="P288" i="11"/>
  <c r="Q288" i="11"/>
  <c r="R288" i="11"/>
  <c r="S288" i="11"/>
  <c r="T288" i="11"/>
  <c r="N289" i="11"/>
  <c r="O289" i="11"/>
  <c r="P289" i="11"/>
  <c r="Q289" i="11"/>
  <c r="R289" i="11"/>
  <c r="S289" i="11"/>
  <c r="T289" i="11"/>
  <c r="N290" i="11"/>
  <c r="O290" i="11"/>
  <c r="P290" i="11"/>
  <c r="Q290" i="11"/>
  <c r="R290" i="11"/>
  <c r="S290" i="11"/>
  <c r="T290" i="11"/>
  <c r="N291" i="11"/>
  <c r="O291" i="11"/>
  <c r="P291" i="11"/>
  <c r="Q291" i="11"/>
  <c r="R291" i="11"/>
  <c r="S291" i="11"/>
  <c r="T291" i="11"/>
  <c r="N292" i="11"/>
  <c r="O292" i="11"/>
  <c r="P292" i="11"/>
  <c r="Q292" i="11"/>
  <c r="R292" i="11"/>
  <c r="S292" i="11"/>
  <c r="T292" i="11"/>
  <c r="N293" i="11"/>
  <c r="O293" i="11"/>
  <c r="P293" i="11"/>
  <c r="Q293" i="11"/>
  <c r="R293" i="11"/>
  <c r="S293" i="11"/>
  <c r="T293" i="11"/>
  <c r="N294" i="11"/>
  <c r="O294" i="11"/>
  <c r="P294" i="11"/>
  <c r="Q294" i="11"/>
  <c r="R294" i="11"/>
  <c r="S294" i="11"/>
  <c r="T294" i="11"/>
  <c r="N295" i="11"/>
  <c r="O295" i="11"/>
  <c r="P295" i="11"/>
  <c r="Q295" i="11"/>
  <c r="R295" i="11"/>
  <c r="S295" i="11"/>
  <c r="T295" i="11"/>
  <c r="N296" i="11"/>
  <c r="O296" i="11"/>
  <c r="P296" i="11"/>
  <c r="Q296" i="11"/>
  <c r="R296" i="11"/>
  <c r="S296" i="11"/>
  <c r="T296" i="11"/>
  <c r="N297" i="11"/>
  <c r="O297" i="11"/>
  <c r="P297" i="11"/>
  <c r="Q297" i="11"/>
  <c r="R297" i="11"/>
  <c r="S297" i="11"/>
  <c r="T297" i="11"/>
  <c r="N298" i="11"/>
  <c r="O298" i="11"/>
  <c r="P298" i="11"/>
  <c r="Q298" i="11"/>
  <c r="R298" i="11"/>
  <c r="S298" i="11"/>
  <c r="T298" i="11"/>
  <c r="N299" i="11"/>
  <c r="O299" i="11"/>
  <c r="P299" i="11"/>
  <c r="Q299" i="11"/>
  <c r="R299" i="11"/>
  <c r="S299" i="11"/>
  <c r="T299" i="11"/>
  <c r="N300" i="11"/>
  <c r="O300" i="11"/>
  <c r="P300" i="11"/>
  <c r="Q300" i="11"/>
  <c r="R300" i="11"/>
  <c r="S300" i="11"/>
  <c r="T300" i="11"/>
  <c r="N301" i="11"/>
  <c r="O301" i="11"/>
  <c r="P301" i="11"/>
  <c r="Q301" i="11"/>
  <c r="R301" i="11"/>
  <c r="S301" i="11"/>
  <c r="T301" i="11"/>
  <c r="N302" i="11"/>
  <c r="O302" i="11"/>
  <c r="P302" i="11"/>
  <c r="Q302" i="11"/>
  <c r="R302" i="11"/>
  <c r="S302" i="11"/>
  <c r="T302" i="11"/>
  <c r="N303" i="11"/>
  <c r="O303" i="11"/>
  <c r="P303" i="11"/>
  <c r="Q303" i="11"/>
  <c r="R303" i="11"/>
  <c r="S303" i="11"/>
  <c r="T303" i="11"/>
  <c r="N304" i="11"/>
  <c r="O304" i="11"/>
  <c r="P304" i="11"/>
  <c r="Q304" i="11"/>
  <c r="R304" i="11"/>
  <c r="S304" i="11"/>
  <c r="T304" i="11"/>
  <c r="N305" i="11"/>
  <c r="O305" i="11"/>
  <c r="P305" i="11"/>
  <c r="Q305" i="11"/>
  <c r="R305" i="11"/>
  <c r="S305" i="11"/>
  <c r="T305" i="11"/>
  <c r="N306" i="11"/>
  <c r="O306" i="11"/>
  <c r="P306" i="11"/>
  <c r="Q306" i="11"/>
  <c r="R306" i="11"/>
  <c r="S306" i="11"/>
  <c r="T306" i="11"/>
  <c r="N307" i="11"/>
  <c r="O307" i="11"/>
  <c r="P307" i="11"/>
  <c r="Q307" i="11"/>
  <c r="R307" i="11"/>
  <c r="S307" i="11"/>
  <c r="T307" i="11"/>
  <c r="N308" i="11"/>
  <c r="O308" i="11"/>
  <c r="P308" i="11"/>
  <c r="Q308" i="11"/>
  <c r="R308" i="11"/>
  <c r="S308" i="11"/>
  <c r="T308" i="11"/>
  <c r="N309" i="11"/>
  <c r="O309" i="11"/>
  <c r="P309" i="11"/>
  <c r="Q309" i="11"/>
  <c r="R309" i="11"/>
  <c r="S309" i="11"/>
  <c r="T309" i="11"/>
  <c r="N310" i="11"/>
  <c r="O310" i="11"/>
  <c r="P310" i="11"/>
  <c r="Q310" i="11"/>
  <c r="R310" i="11"/>
  <c r="S310" i="11"/>
  <c r="T310" i="11"/>
  <c r="N311" i="11"/>
  <c r="O311" i="11"/>
  <c r="P311" i="11"/>
  <c r="Q311" i="11"/>
  <c r="R311" i="11"/>
  <c r="S311" i="11"/>
  <c r="T311" i="11"/>
  <c r="N312" i="11"/>
  <c r="O312" i="11"/>
  <c r="P312" i="11"/>
  <c r="Q312" i="11"/>
  <c r="R312" i="11"/>
  <c r="S312" i="11"/>
  <c r="T312" i="11"/>
  <c r="N313" i="11"/>
  <c r="O313" i="11"/>
  <c r="P313" i="11"/>
  <c r="Q313" i="11"/>
  <c r="R313" i="11"/>
  <c r="S313" i="11"/>
  <c r="T313" i="11"/>
  <c r="N314" i="11"/>
  <c r="O314" i="11"/>
  <c r="P314" i="11"/>
  <c r="Q314" i="11"/>
  <c r="R314" i="11"/>
  <c r="S314" i="11"/>
  <c r="T314" i="11"/>
  <c r="N315" i="11"/>
  <c r="O315" i="11"/>
  <c r="P315" i="11"/>
  <c r="Q315" i="11"/>
  <c r="R315" i="11"/>
  <c r="S315" i="11"/>
  <c r="T315" i="11"/>
  <c r="N316" i="11"/>
  <c r="O316" i="11"/>
  <c r="P316" i="11"/>
  <c r="Q316" i="11"/>
  <c r="R316" i="11"/>
  <c r="S316" i="11"/>
  <c r="T316" i="11"/>
  <c r="N317" i="11"/>
  <c r="O317" i="11"/>
  <c r="P317" i="11"/>
  <c r="Q317" i="11"/>
  <c r="R317" i="11"/>
  <c r="S317" i="11"/>
  <c r="T317" i="11"/>
  <c r="N318" i="11"/>
  <c r="O318" i="11"/>
  <c r="P318" i="11"/>
  <c r="Q318" i="11"/>
  <c r="R318" i="11"/>
  <c r="S318" i="11"/>
  <c r="T318" i="11"/>
  <c r="N319" i="11"/>
  <c r="O319" i="11"/>
  <c r="P319" i="11"/>
  <c r="Q319" i="11"/>
  <c r="R319" i="11"/>
  <c r="S319" i="11"/>
  <c r="T319" i="11"/>
  <c r="N320" i="11"/>
  <c r="O320" i="11"/>
  <c r="P320" i="11"/>
  <c r="Q320" i="11"/>
  <c r="R320" i="11"/>
  <c r="S320" i="11"/>
  <c r="T320" i="11"/>
  <c r="N321" i="11"/>
  <c r="O321" i="11"/>
  <c r="P321" i="11"/>
  <c r="Q321" i="11"/>
  <c r="R321" i="11"/>
  <c r="S321" i="11"/>
  <c r="T321" i="11"/>
  <c r="N322" i="11"/>
  <c r="O322" i="11"/>
  <c r="P322" i="11"/>
  <c r="Q322" i="11"/>
  <c r="R322" i="11"/>
  <c r="S322" i="11"/>
  <c r="T322" i="11"/>
  <c r="N323" i="11"/>
  <c r="O323" i="11"/>
  <c r="P323" i="11"/>
  <c r="Q323" i="11"/>
  <c r="R323" i="11"/>
  <c r="S323" i="11"/>
  <c r="T323" i="11"/>
  <c r="N324" i="11"/>
  <c r="O324" i="11"/>
  <c r="P324" i="11"/>
  <c r="Q324" i="11"/>
  <c r="R324" i="11"/>
  <c r="S324" i="11"/>
  <c r="T324" i="11"/>
  <c r="N325" i="11"/>
  <c r="O325" i="11"/>
  <c r="P325" i="11"/>
  <c r="Q325" i="11"/>
  <c r="R325" i="11"/>
  <c r="S325" i="11"/>
  <c r="T325" i="11"/>
  <c r="N326" i="11"/>
  <c r="O326" i="11"/>
  <c r="P326" i="11"/>
  <c r="Q326" i="11"/>
  <c r="R326" i="11"/>
  <c r="S326" i="11"/>
  <c r="T326" i="11"/>
  <c r="N327" i="11"/>
  <c r="O327" i="11"/>
  <c r="P327" i="11"/>
  <c r="Q327" i="11"/>
  <c r="R327" i="11"/>
  <c r="S327" i="11"/>
  <c r="T327" i="11"/>
  <c r="N328" i="11"/>
  <c r="O328" i="11"/>
  <c r="P328" i="11"/>
  <c r="Q328" i="11"/>
  <c r="R328" i="11"/>
  <c r="S328" i="11"/>
  <c r="T328" i="11"/>
  <c r="N329" i="11"/>
  <c r="O329" i="11"/>
  <c r="P329" i="11"/>
  <c r="Q329" i="11"/>
  <c r="R329" i="11"/>
  <c r="S329" i="11"/>
  <c r="T329" i="11"/>
  <c r="N330" i="11"/>
  <c r="O330" i="11"/>
  <c r="P330" i="11"/>
  <c r="Q330" i="11"/>
  <c r="R330" i="11"/>
  <c r="S330" i="11"/>
  <c r="T330" i="11"/>
  <c r="N331" i="11"/>
  <c r="O331" i="11"/>
  <c r="P331" i="11"/>
  <c r="Q331" i="11"/>
  <c r="R331" i="11"/>
  <c r="S331" i="11"/>
  <c r="T331" i="11"/>
  <c r="N332" i="11"/>
  <c r="O332" i="11"/>
  <c r="P332" i="11"/>
  <c r="Q332" i="11"/>
  <c r="R332" i="11"/>
  <c r="S332" i="11"/>
  <c r="T332" i="11"/>
  <c r="N333" i="11"/>
  <c r="O333" i="11"/>
  <c r="P333" i="11"/>
  <c r="Q333" i="11"/>
  <c r="R333" i="11"/>
  <c r="S333" i="11"/>
  <c r="T333" i="11"/>
  <c r="N334" i="11"/>
  <c r="O334" i="11"/>
  <c r="P334" i="11"/>
  <c r="Q334" i="11"/>
  <c r="R334" i="11"/>
  <c r="S334" i="11"/>
  <c r="T334" i="11"/>
  <c r="N335" i="11"/>
  <c r="O335" i="11"/>
  <c r="P335" i="11"/>
  <c r="Q335" i="11"/>
  <c r="R335" i="11"/>
  <c r="S335" i="11"/>
  <c r="T335" i="11"/>
  <c r="N336" i="11"/>
  <c r="O336" i="11"/>
  <c r="P336" i="11"/>
  <c r="Q336" i="11"/>
  <c r="R336" i="11"/>
  <c r="S336" i="11"/>
  <c r="T336" i="11"/>
  <c r="N337" i="11"/>
  <c r="O337" i="11"/>
  <c r="P337" i="11"/>
  <c r="Q337" i="11"/>
  <c r="R337" i="11"/>
  <c r="S337" i="11"/>
  <c r="T337" i="11"/>
  <c r="N338" i="11"/>
  <c r="O338" i="11"/>
  <c r="P338" i="11"/>
  <c r="Q338" i="11"/>
  <c r="R338" i="11"/>
  <c r="S338" i="11"/>
  <c r="T338" i="11"/>
  <c r="N339" i="11"/>
  <c r="O339" i="11"/>
  <c r="P339" i="11"/>
  <c r="Q339" i="11"/>
  <c r="R339" i="11"/>
  <c r="S339" i="11"/>
  <c r="T339" i="11"/>
  <c r="N340" i="11"/>
  <c r="O340" i="11"/>
  <c r="P340" i="11"/>
  <c r="Q340" i="11"/>
  <c r="R340" i="11"/>
  <c r="S340" i="11"/>
  <c r="T340" i="11"/>
  <c r="N341" i="11"/>
  <c r="O341" i="11"/>
  <c r="P341" i="11"/>
  <c r="Q341" i="11"/>
  <c r="R341" i="11"/>
  <c r="S341" i="11"/>
  <c r="T341" i="11"/>
  <c r="N342" i="11"/>
  <c r="O342" i="11"/>
  <c r="P342" i="11"/>
  <c r="Q342" i="11"/>
  <c r="R342" i="11"/>
  <c r="S342" i="11"/>
  <c r="T342" i="11"/>
  <c r="N343" i="11"/>
  <c r="O343" i="11"/>
  <c r="P343" i="11"/>
  <c r="Q343" i="11"/>
  <c r="R343" i="11"/>
  <c r="S343" i="11"/>
  <c r="T343" i="11"/>
  <c r="N344" i="11"/>
  <c r="O344" i="11"/>
  <c r="P344" i="11"/>
  <c r="Q344" i="11"/>
  <c r="R344" i="11"/>
  <c r="S344" i="11"/>
  <c r="T344" i="11"/>
  <c r="N345" i="11"/>
  <c r="O345" i="11"/>
  <c r="P345" i="11"/>
  <c r="Q345" i="11"/>
  <c r="R345" i="11"/>
  <c r="S345" i="11"/>
  <c r="T345" i="11"/>
  <c r="N346" i="11"/>
  <c r="O346" i="11"/>
  <c r="P346" i="11"/>
  <c r="Q346" i="11"/>
  <c r="R346" i="11"/>
  <c r="S346" i="11"/>
  <c r="T346" i="11"/>
  <c r="N347" i="11"/>
  <c r="O347" i="11"/>
  <c r="P347" i="11"/>
  <c r="Q347" i="11"/>
  <c r="R347" i="11"/>
  <c r="S347" i="11"/>
  <c r="T347" i="11"/>
  <c r="N348" i="11"/>
  <c r="O348" i="11"/>
  <c r="P348" i="11"/>
  <c r="Q348" i="11"/>
  <c r="R348" i="11"/>
  <c r="S348" i="11"/>
  <c r="T348" i="11"/>
  <c r="N349" i="11"/>
  <c r="O349" i="11"/>
  <c r="P349" i="11"/>
  <c r="Q349" i="11"/>
  <c r="R349" i="11"/>
  <c r="S349" i="11"/>
  <c r="T349" i="11"/>
  <c r="N350" i="11"/>
  <c r="O350" i="11"/>
  <c r="P350" i="11"/>
  <c r="Q350" i="11"/>
  <c r="R350" i="11"/>
  <c r="S350" i="11"/>
  <c r="T350" i="11"/>
  <c r="N351" i="11"/>
  <c r="O351" i="11"/>
  <c r="P351" i="11"/>
  <c r="Q351" i="11"/>
  <c r="R351" i="11"/>
  <c r="S351" i="11"/>
  <c r="T351" i="11"/>
  <c r="N352" i="11"/>
  <c r="O352" i="11"/>
  <c r="P352" i="11"/>
  <c r="Q352" i="11"/>
  <c r="R352" i="11"/>
  <c r="S352" i="11"/>
  <c r="T352" i="11"/>
  <c r="N353" i="11"/>
  <c r="O353" i="11"/>
  <c r="P353" i="11"/>
  <c r="Q353" i="11"/>
  <c r="R353" i="11"/>
  <c r="S353" i="11"/>
  <c r="T353" i="11"/>
  <c r="N354" i="11"/>
  <c r="O354" i="11"/>
  <c r="P354" i="11"/>
  <c r="Q354" i="11"/>
  <c r="R354" i="11"/>
  <c r="S354" i="11"/>
  <c r="T354" i="11"/>
  <c r="N355" i="11"/>
  <c r="O355" i="11"/>
  <c r="P355" i="11"/>
  <c r="Q355" i="11"/>
  <c r="R355" i="11"/>
  <c r="S355" i="11"/>
  <c r="T355" i="11"/>
  <c r="N356" i="11"/>
  <c r="O356" i="11"/>
  <c r="P356" i="11"/>
  <c r="Q356" i="11"/>
  <c r="R356" i="11"/>
  <c r="S356" i="11"/>
  <c r="T356" i="11"/>
  <c r="N357" i="11"/>
  <c r="O357" i="11"/>
  <c r="P357" i="11"/>
  <c r="Q357" i="11"/>
  <c r="R357" i="11"/>
  <c r="S357" i="11"/>
  <c r="T357" i="11"/>
  <c r="N358" i="11"/>
  <c r="O358" i="11"/>
  <c r="P358" i="11"/>
  <c r="Q358" i="11"/>
  <c r="R358" i="11"/>
  <c r="S358" i="11"/>
  <c r="T358" i="11"/>
  <c r="N359" i="11"/>
  <c r="O359" i="11"/>
  <c r="P359" i="11"/>
  <c r="Q359" i="11"/>
  <c r="R359" i="11"/>
  <c r="S359" i="11"/>
  <c r="T359" i="11"/>
  <c r="N360" i="11"/>
  <c r="O360" i="11"/>
  <c r="P360" i="11"/>
  <c r="Q360" i="11"/>
  <c r="R360" i="11"/>
  <c r="S360" i="11"/>
  <c r="T360" i="11"/>
  <c r="N361" i="11"/>
  <c r="O361" i="11"/>
  <c r="P361" i="11"/>
  <c r="Q361" i="11"/>
  <c r="R361" i="11"/>
  <c r="S361" i="11"/>
  <c r="T361" i="11"/>
  <c r="N362" i="11"/>
  <c r="O362" i="11"/>
  <c r="P362" i="11"/>
  <c r="Q362" i="11"/>
  <c r="R362" i="11"/>
  <c r="S362" i="11"/>
  <c r="T362" i="11"/>
  <c r="N363" i="11"/>
  <c r="O363" i="11"/>
  <c r="P363" i="11"/>
  <c r="Q363" i="11"/>
  <c r="R363" i="11"/>
  <c r="S363" i="11"/>
  <c r="T363" i="11"/>
  <c r="N364" i="11"/>
  <c r="O364" i="11"/>
  <c r="P364" i="11"/>
  <c r="Q364" i="11"/>
  <c r="R364" i="11"/>
  <c r="S364" i="11"/>
  <c r="T364" i="11"/>
  <c r="N365" i="11"/>
  <c r="O365" i="11"/>
  <c r="P365" i="11"/>
  <c r="Q365" i="11"/>
  <c r="R365" i="11"/>
  <c r="S365" i="11"/>
  <c r="T365" i="11"/>
  <c r="N366" i="11"/>
  <c r="O366" i="11"/>
  <c r="P366" i="11"/>
  <c r="Q366" i="11"/>
  <c r="R366" i="11"/>
  <c r="S366" i="11"/>
  <c r="T366" i="11"/>
  <c r="N367" i="11"/>
  <c r="O367" i="11"/>
  <c r="P367" i="11"/>
  <c r="Q367" i="11"/>
  <c r="R367" i="11"/>
  <c r="S367" i="11"/>
  <c r="T367" i="11"/>
  <c r="N368" i="11"/>
  <c r="O368" i="11"/>
  <c r="P368" i="11"/>
  <c r="Q368" i="11"/>
  <c r="R368" i="11"/>
  <c r="S368" i="11"/>
  <c r="T368" i="11"/>
  <c r="N369" i="11"/>
  <c r="O369" i="11"/>
  <c r="P369" i="11"/>
  <c r="Q369" i="11"/>
  <c r="R369" i="11"/>
  <c r="S369" i="11"/>
  <c r="T369" i="11"/>
  <c r="N370" i="11"/>
  <c r="O370" i="11"/>
  <c r="P370" i="11"/>
  <c r="Q370" i="11"/>
  <c r="R370" i="11"/>
  <c r="S370" i="11"/>
  <c r="T370" i="11"/>
  <c r="N371" i="11"/>
  <c r="O371" i="11"/>
  <c r="P371" i="11"/>
  <c r="Q371" i="11"/>
  <c r="R371" i="11"/>
  <c r="S371" i="11"/>
  <c r="T371" i="11"/>
  <c r="N372" i="11"/>
  <c r="O372" i="11"/>
  <c r="P372" i="11"/>
  <c r="Q372" i="11"/>
  <c r="R372" i="11"/>
  <c r="S372" i="11"/>
  <c r="T372" i="11"/>
  <c r="N373" i="11"/>
  <c r="O373" i="11"/>
  <c r="P373" i="11"/>
  <c r="Q373" i="11"/>
  <c r="R373" i="11"/>
  <c r="S373" i="11"/>
  <c r="T373" i="11"/>
  <c r="N374" i="11"/>
  <c r="O374" i="11"/>
  <c r="P374" i="11"/>
  <c r="Q374" i="11"/>
  <c r="R374" i="11"/>
  <c r="S374" i="11"/>
  <c r="T374" i="11"/>
  <c r="N375" i="11"/>
  <c r="O375" i="11"/>
  <c r="P375" i="11"/>
  <c r="Q375" i="11"/>
  <c r="R375" i="11"/>
  <c r="S375" i="11"/>
  <c r="T375" i="11"/>
  <c r="N376" i="11"/>
  <c r="O376" i="11"/>
  <c r="P376" i="11"/>
  <c r="Q376" i="11"/>
  <c r="R376" i="11"/>
  <c r="S376" i="11"/>
  <c r="T376" i="11"/>
  <c r="N377" i="11"/>
  <c r="O377" i="11"/>
  <c r="P377" i="11"/>
  <c r="Q377" i="11"/>
  <c r="R377" i="11"/>
  <c r="S377" i="11"/>
  <c r="T377" i="11"/>
  <c r="N378" i="11"/>
  <c r="O378" i="11"/>
  <c r="P378" i="11"/>
  <c r="Q378" i="11"/>
  <c r="R378" i="11"/>
  <c r="S378" i="11"/>
  <c r="T378" i="11"/>
  <c r="N379" i="11"/>
  <c r="O379" i="11"/>
  <c r="P379" i="11"/>
  <c r="Q379" i="11"/>
  <c r="R379" i="11"/>
  <c r="S379" i="11"/>
  <c r="T379" i="11"/>
  <c r="N380" i="11"/>
  <c r="O380" i="11"/>
  <c r="P380" i="11"/>
  <c r="Q380" i="11"/>
  <c r="R380" i="11"/>
  <c r="S380" i="11"/>
  <c r="T380" i="11"/>
  <c r="N381" i="11"/>
  <c r="O381" i="11"/>
  <c r="P381" i="11"/>
  <c r="Q381" i="11"/>
  <c r="R381" i="11"/>
  <c r="S381" i="11"/>
  <c r="T381" i="11"/>
  <c r="N382" i="11"/>
  <c r="O382" i="11"/>
  <c r="P382" i="11"/>
  <c r="Q382" i="11"/>
  <c r="R382" i="11"/>
  <c r="S382" i="11"/>
  <c r="T382" i="11"/>
  <c r="N383" i="11"/>
  <c r="O383" i="11"/>
  <c r="P383" i="11"/>
  <c r="Q383" i="11"/>
  <c r="R383" i="11"/>
  <c r="S383" i="11"/>
  <c r="T383" i="11"/>
  <c r="N384" i="11"/>
  <c r="O384" i="11"/>
  <c r="P384" i="11"/>
  <c r="Q384" i="11"/>
  <c r="R384" i="11"/>
  <c r="S384" i="11"/>
  <c r="T384" i="11"/>
  <c r="N385" i="11"/>
  <c r="O385" i="11"/>
  <c r="P385" i="11"/>
  <c r="Q385" i="11"/>
  <c r="R385" i="11"/>
  <c r="S385" i="11"/>
  <c r="T385" i="11"/>
  <c r="N386" i="11"/>
  <c r="O386" i="11"/>
  <c r="P386" i="11"/>
  <c r="Q386" i="11"/>
  <c r="R386" i="11"/>
  <c r="S386" i="11"/>
  <c r="T386" i="11"/>
  <c r="N387" i="11"/>
  <c r="O387" i="11"/>
  <c r="P387" i="11"/>
  <c r="Q387" i="11"/>
  <c r="R387" i="11"/>
  <c r="S387" i="11"/>
  <c r="T387" i="11"/>
  <c r="N388" i="11"/>
  <c r="O388" i="11"/>
  <c r="P388" i="11"/>
  <c r="Q388" i="11"/>
  <c r="R388" i="11"/>
  <c r="S388" i="11"/>
  <c r="T388" i="11"/>
  <c r="N389" i="11"/>
  <c r="O389" i="11"/>
  <c r="P389" i="11"/>
  <c r="Q389" i="11"/>
  <c r="R389" i="11"/>
  <c r="S389" i="11"/>
  <c r="T389" i="11"/>
  <c r="N390" i="11"/>
  <c r="O390" i="11"/>
  <c r="P390" i="11"/>
  <c r="Q390" i="11"/>
  <c r="R390" i="11"/>
  <c r="S390" i="11"/>
  <c r="T390" i="11"/>
  <c r="N391" i="11"/>
  <c r="O391" i="11"/>
  <c r="P391" i="11"/>
  <c r="Q391" i="11"/>
  <c r="R391" i="11"/>
  <c r="S391" i="11"/>
  <c r="T391" i="11"/>
  <c r="N392" i="11"/>
  <c r="O392" i="11"/>
  <c r="P392" i="11"/>
  <c r="Q392" i="11"/>
  <c r="R392" i="11"/>
  <c r="S392" i="11"/>
  <c r="T392" i="11"/>
  <c r="N393" i="11"/>
  <c r="O393" i="11"/>
  <c r="P393" i="11"/>
  <c r="Q393" i="11"/>
  <c r="R393" i="11"/>
  <c r="S393" i="11"/>
  <c r="T393" i="11"/>
  <c r="N394" i="11"/>
  <c r="O394" i="11"/>
  <c r="P394" i="11"/>
  <c r="Q394" i="11"/>
  <c r="R394" i="11"/>
  <c r="S394" i="11"/>
  <c r="T394" i="11"/>
  <c r="N395" i="11"/>
  <c r="O395" i="11"/>
  <c r="P395" i="11"/>
  <c r="Q395" i="11"/>
  <c r="R395" i="11"/>
  <c r="S395" i="11"/>
  <c r="T395" i="11"/>
  <c r="N396" i="11"/>
  <c r="O396" i="11"/>
  <c r="P396" i="11"/>
  <c r="Q396" i="11"/>
  <c r="R396" i="11"/>
  <c r="S396" i="11"/>
  <c r="T396" i="11"/>
  <c r="N397" i="11"/>
  <c r="O397" i="11"/>
  <c r="P397" i="11"/>
  <c r="Q397" i="11"/>
  <c r="R397" i="11"/>
  <c r="S397" i="11"/>
  <c r="T397" i="11"/>
  <c r="N398" i="11"/>
  <c r="O398" i="11"/>
  <c r="P398" i="11"/>
  <c r="Q398" i="11"/>
  <c r="R398" i="11"/>
  <c r="S398" i="11"/>
  <c r="T398" i="11"/>
  <c r="N399" i="11"/>
  <c r="O399" i="11"/>
  <c r="P399" i="11"/>
  <c r="Q399" i="11"/>
  <c r="R399" i="11"/>
  <c r="S399" i="11"/>
  <c r="T399" i="11"/>
  <c r="N400" i="11"/>
  <c r="O400" i="11"/>
  <c r="P400" i="11"/>
  <c r="Q400" i="11"/>
  <c r="R400" i="11"/>
  <c r="S400" i="11"/>
  <c r="T400" i="11"/>
  <c r="N401" i="11"/>
  <c r="O401" i="11"/>
  <c r="P401" i="11"/>
  <c r="Q401" i="11"/>
  <c r="R401" i="11"/>
  <c r="S401" i="11"/>
  <c r="T401" i="11"/>
  <c r="N402" i="11"/>
  <c r="O402" i="11"/>
  <c r="P402" i="11"/>
  <c r="Q402" i="11"/>
  <c r="R402" i="11"/>
  <c r="S402" i="11"/>
  <c r="T402" i="11"/>
  <c r="N403" i="11"/>
  <c r="O403" i="11"/>
  <c r="P403" i="11"/>
  <c r="Q403" i="11"/>
  <c r="R403" i="11"/>
  <c r="S403" i="11"/>
  <c r="T403" i="11"/>
  <c r="N404" i="11"/>
  <c r="O404" i="11"/>
  <c r="P404" i="11"/>
  <c r="Q404" i="11"/>
  <c r="R404" i="11"/>
  <c r="S404" i="11"/>
  <c r="T404" i="11"/>
  <c r="N405" i="11"/>
  <c r="O405" i="11"/>
  <c r="P405" i="11"/>
  <c r="Q405" i="11"/>
  <c r="R405" i="11"/>
  <c r="S405" i="11"/>
  <c r="T405" i="11"/>
  <c r="N406" i="11"/>
  <c r="O406" i="11"/>
  <c r="P406" i="11"/>
  <c r="Q406" i="11"/>
  <c r="R406" i="11"/>
  <c r="S406" i="11"/>
  <c r="T406" i="11"/>
  <c r="N407" i="11"/>
  <c r="O407" i="11"/>
  <c r="P407" i="11"/>
  <c r="Q407" i="11"/>
  <c r="R407" i="11"/>
  <c r="S407" i="11"/>
  <c r="T407" i="11"/>
  <c r="N408" i="11"/>
  <c r="O408" i="11"/>
  <c r="P408" i="11"/>
  <c r="Q408" i="11"/>
  <c r="R408" i="11"/>
  <c r="S408" i="11"/>
  <c r="T408" i="11"/>
  <c r="N409" i="11"/>
  <c r="O409" i="11"/>
  <c r="P409" i="11"/>
  <c r="Q409" i="11"/>
  <c r="R409" i="11"/>
  <c r="S409" i="11"/>
  <c r="T409" i="11"/>
  <c r="N410" i="11"/>
  <c r="O410" i="11"/>
  <c r="P410" i="11"/>
  <c r="Q410" i="11"/>
  <c r="R410" i="11"/>
  <c r="S410" i="11"/>
  <c r="T410" i="11"/>
  <c r="N411" i="11"/>
  <c r="O411" i="11"/>
  <c r="P411" i="11"/>
  <c r="Q411" i="11"/>
  <c r="R411" i="11"/>
  <c r="S411" i="11"/>
  <c r="T411" i="11"/>
  <c r="N412" i="11"/>
  <c r="O412" i="11"/>
  <c r="P412" i="11"/>
  <c r="Q412" i="11"/>
  <c r="R412" i="11"/>
  <c r="S412" i="11"/>
  <c r="T412" i="11"/>
  <c r="N413" i="11"/>
  <c r="O413" i="11"/>
  <c r="P413" i="11"/>
  <c r="Q413" i="11"/>
  <c r="R413" i="11"/>
  <c r="S413" i="11"/>
  <c r="T413" i="11"/>
  <c r="N414" i="11"/>
  <c r="O414" i="11"/>
  <c r="P414" i="11"/>
  <c r="Q414" i="11"/>
  <c r="R414" i="11"/>
  <c r="S414" i="11"/>
  <c r="T414" i="11"/>
  <c r="N415" i="11"/>
  <c r="O415" i="11"/>
  <c r="P415" i="11"/>
  <c r="Q415" i="11"/>
  <c r="R415" i="11"/>
  <c r="S415" i="11"/>
  <c r="T415" i="11"/>
  <c r="N416" i="11"/>
  <c r="O416" i="11"/>
  <c r="P416" i="11"/>
  <c r="Q416" i="11"/>
  <c r="R416" i="11"/>
  <c r="S416" i="11"/>
  <c r="T416" i="11"/>
  <c r="N417" i="11"/>
  <c r="O417" i="11"/>
  <c r="P417" i="11"/>
  <c r="Q417" i="11"/>
  <c r="R417" i="11"/>
  <c r="S417" i="11"/>
  <c r="T417" i="11"/>
  <c r="N418" i="11"/>
  <c r="O418" i="11"/>
  <c r="P418" i="11"/>
  <c r="Q418" i="11"/>
  <c r="R418" i="11"/>
  <c r="S418" i="11"/>
  <c r="T418" i="11"/>
  <c r="N419" i="11"/>
  <c r="O419" i="11"/>
  <c r="P419" i="11"/>
  <c r="Q419" i="11"/>
  <c r="R419" i="11"/>
  <c r="S419" i="11"/>
  <c r="T419" i="11"/>
  <c r="N420" i="11"/>
  <c r="O420" i="11"/>
  <c r="P420" i="11"/>
  <c r="Q420" i="11"/>
  <c r="R420" i="11"/>
  <c r="S420" i="11"/>
  <c r="T420" i="11"/>
  <c r="N421" i="11"/>
  <c r="O421" i="11"/>
  <c r="P421" i="11"/>
  <c r="Q421" i="11"/>
  <c r="R421" i="11"/>
  <c r="S421" i="11"/>
  <c r="T421" i="11"/>
  <c r="N422" i="11"/>
  <c r="O422" i="11"/>
  <c r="P422" i="11"/>
  <c r="Q422" i="11"/>
  <c r="R422" i="11"/>
  <c r="S422" i="11"/>
  <c r="T422" i="11"/>
  <c r="N423" i="11"/>
  <c r="O423" i="11"/>
  <c r="P423" i="11"/>
  <c r="Q423" i="11"/>
  <c r="R423" i="11"/>
  <c r="S423" i="11"/>
  <c r="T423" i="11"/>
  <c r="N424" i="11"/>
  <c r="O424" i="11"/>
  <c r="P424" i="11"/>
  <c r="Q424" i="11"/>
  <c r="R424" i="11"/>
  <c r="S424" i="11"/>
  <c r="T424" i="11"/>
  <c r="N425" i="11"/>
  <c r="O425" i="11"/>
  <c r="P425" i="11"/>
  <c r="Q425" i="11"/>
  <c r="R425" i="11"/>
  <c r="S425" i="11"/>
  <c r="T425" i="11"/>
  <c r="N426" i="11"/>
  <c r="O426" i="11"/>
  <c r="P426" i="11"/>
  <c r="Q426" i="11"/>
  <c r="R426" i="11"/>
  <c r="S426" i="11"/>
  <c r="T426" i="11"/>
  <c r="N427" i="11"/>
  <c r="O427" i="11"/>
  <c r="P427" i="11"/>
  <c r="Q427" i="11"/>
  <c r="R427" i="11"/>
  <c r="S427" i="11"/>
  <c r="T427" i="11"/>
  <c r="N428" i="11"/>
  <c r="O428" i="11"/>
  <c r="P428" i="11"/>
  <c r="Q428" i="11"/>
  <c r="R428" i="11"/>
  <c r="S428" i="11"/>
  <c r="T428" i="11"/>
  <c r="N429" i="11"/>
  <c r="O429" i="11"/>
  <c r="P429" i="11"/>
  <c r="Q429" i="11"/>
  <c r="R429" i="11"/>
  <c r="S429" i="11"/>
  <c r="T429" i="11"/>
  <c r="N430" i="11"/>
  <c r="O430" i="11"/>
  <c r="P430" i="11"/>
  <c r="Q430" i="11"/>
  <c r="R430" i="11"/>
  <c r="S430" i="11"/>
  <c r="T430" i="11"/>
  <c r="N431" i="11"/>
  <c r="O431" i="11"/>
  <c r="P431" i="11"/>
  <c r="Q431" i="11"/>
  <c r="R431" i="11"/>
  <c r="S431" i="11"/>
  <c r="T431" i="11"/>
  <c r="N432" i="11"/>
  <c r="O432" i="11"/>
  <c r="P432" i="11"/>
  <c r="Q432" i="11"/>
  <c r="R432" i="11"/>
  <c r="S432" i="11"/>
  <c r="T432" i="11"/>
  <c r="N433" i="11"/>
  <c r="O433" i="11"/>
  <c r="P433" i="11"/>
  <c r="Q433" i="11"/>
  <c r="R433" i="11"/>
  <c r="S433" i="11"/>
  <c r="T433" i="11"/>
  <c r="N434" i="11"/>
  <c r="O434" i="11"/>
  <c r="P434" i="11"/>
  <c r="Q434" i="11"/>
  <c r="R434" i="11"/>
  <c r="S434" i="11"/>
  <c r="T434" i="11"/>
  <c r="N435" i="11"/>
  <c r="O435" i="11"/>
  <c r="P435" i="11"/>
  <c r="Q435" i="11"/>
  <c r="R435" i="11"/>
  <c r="S435" i="11"/>
  <c r="T435" i="11"/>
  <c r="N436" i="11"/>
  <c r="O436" i="11"/>
  <c r="P436" i="11"/>
  <c r="Q436" i="11"/>
  <c r="R436" i="11"/>
  <c r="S436" i="11"/>
  <c r="T436" i="11"/>
  <c r="N437" i="11"/>
  <c r="O437" i="11"/>
  <c r="P437" i="11"/>
  <c r="Q437" i="11"/>
  <c r="R437" i="11"/>
  <c r="S437" i="11"/>
  <c r="T437" i="11"/>
  <c r="N438" i="11"/>
  <c r="O438" i="11"/>
  <c r="P438" i="11"/>
  <c r="Q438" i="11"/>
  <c r="R438" i="11"/>
  <c r="S438" i="11"/>
  <c r="T438" i="11"/>
  <c r="N439" i="11"/>
  <c r="O439" i="11"/>
  <c r="P439" i="11"/>
  <c r="Q439" i="11"/>
  <c r="R439" i="11"/>
  <c r="S439" i="11"/>
  <c r="T439" i="11"/>
  <c r="N440" i="11"/>
  <c r="O440" i="11"/>
  <c r="P440" i="11"/>
  <c r="Q440" i="11"/>
  <c r="R440" i="11"/>
  <c r="S440" i="11"/>
  <c r="T440" i="11"/>
  <c r="N441" i="11"/>
  <c r="O441" i="11"/>
  <c r="P441" i="11"/>
  <c r="Q441" i="11"/>
  <c r="R441" i="11"/>
  <c r="S441" i="11"/>
  <c r="T441" i="11"/>
  <c r="N442" i="11"/>
  <c r="O442" i="11"/>
  <c r="P442" i="11"/>
  <c r="Q442" i="11"/>
  <c r="R442" i="11"/>
  <c r="S442" i="11"/>
  <c r="T442" i="11"/>
  <c r="N443" i="11"/>
  <c r="O443" i="11"/>
  <c r="P443" i="11"/>
  <c r="Q443" i="11"/>
  <c r="R443" i="11"/>
  <c r="S443" i="11"/>
  <c r="T443" i="11"/>
  <c r="N444" i="11"/>
  <c r="O444" i="11"/>
  <c r="P444" i="11"/>
  <c r="Q444" i="11"/>
  <c r="R444" i="11"/>
  <c r="S444" i="11"/>
  <c r="T444" i="11"/>
  <c r="N445" i="11"/>
  <c r="O445" i="11"/>
  <c r="P445" i="11"/>
  <c r="Q445" i="11"/>
  <c r="R445" i="11"/>
  <c r="S445" i="11"/>
  <c r="T445" i="11"/>
  <c r="N446" i="11"/>
  <c r="O446" i="11"/>
  <c r="P446" i="11"/>
  <c r="Q446" i="11"/>
  <c r="R446" i="11"/>
  <c r="S446" i="11"/>
  <c r="T446" i="11"/>
  <c r="N447" i="11"/>
  <c r="O447" i="11"/>
  <c r="P447" i="11"/>
  <c r="Q447" i="11"/>
  <c r="R447" i="11"/>
  <c r="S447" i="11"/>
  <c r="T447" i="11"/>
  <c r="N448" i="11"/>
  <c r="O448" i="11"/>
  <c r="P448" i="11"/>
  <c r="Q448" i="11"/>
  <c r="R448" i="11"/>
  <c r="S448" i="11"/>
  <c r="T448" i="11"/>
  <c r="N449" i="11"/>
  <c r="O449" i="11"/>
  <c r="P449" i="11"/>
  <c r="Q449" i="11"/>
  <c r="R449" i="11"/>
  <c r="S449" i="11"/>
  <c r="T449" i="11"/>
  <c r="N450" i="11"/>
  <c r="O450" i="11"/>
  <c r="P450" i="11"/>
  <c r="Q450" i="11"/>
  <c r="R450" i="11"/>
  <c r="S450" i="11"/>
  <c r="T450" i="11"/>
  <c r="N451" i="11"/>
  <c r="O451" i="11"/>
  <c r="P451" i="11"/>
  <c r="Q451" i="11"/>
  <c r="R451" i="11"/>
  <c r="S451" i="11"/>
  <c r="T451" i="11"/>
  <c r="N452" i="11"/>
  <c r="O452" i="11"/>
  <c r="P452" i="11"/>
  <c r="Q452" i="11"/>
  <c r="R452" i="11"/>
  <c r="S452" i="11"/>
  <c r="T452" i="11"/>
  <c r="N453" i="11"/>
  <c r="O453" i="11"/>
  <c r="P453" i="11"/>
  <c r="Q453" i="11"/>
  <c r="R453" i="11"/>
  <c r="S453" i="11"/>
  <c r="T453" i="11"/>
  <c r="N454" i="11"/>
  <c r="O454" i="11"/>
  <c r="P454" i="11"/>
  <c r="Q454" i="11"/>
  <c r="R454" i="11"/>
  <c r="S454" i="11"/>
  <c r="T454" i="11"/>
  <c r="N455" i="11"/>
  <c r="O455" i="11"/>
  <c r="P455" i="11"/>
  <c r="Q455" i="11"/>
  <c r="R455" i="11"/>
  <c r="S455" i="11"/>
  <c r="T455" i="11"/>
  <c r="N456" i="11"/>
  <c r="O456" i="11"/>
  <c r="P456" i="11"/>
  <c r="Q456" i="11"/>
  <c r="R456" i="11"/>
  <c r="S456" i="11"/>
  <c r="T456" i="11"/>
  <c r="N457" i="11"/>
  <c r="O457" i="11"/>
  <c r="P457" i="11"/>
  <c r="Q457" i="11"/>
  <c r="R457" i="11"/>
  <c r="S457" i="11"/>
  <c r="T457" i="11"/>
  <c r="N458" i="11"/>
  <c r="O458" i="11"/>
  <c r="P458" i="11"/>
  <c r="Q458" i="11"/>
  <c r="R458" i="11"/>
  <c r="S458" i="11"/>
  <c r="T458" i="11"/>
  <c r="N459" i="11"/>
  <c r="O459" i="11"/>
  <c r="P459" i="11"/>
  <c r="Q459" i="11"/>
  <c r="R459" i="11"/>
  <c r="S459" i="11"/>
  <c r="T459" i="11"/>
  <c r="N460" i="11"/>
  <c r="O460" i="11"/>
  <c r="P460" i="11"/>
  <c r="Q460" i="11"/>
  <c r="R460" i="11"/>
  <c r="S460" i="11"/>
  <c r="T460" i="11"/>
  <c r="N461" i="11"/>
  <c r="O461" i="11"/>
  <c r="P461" i="11"/>
  <c r="Q461" i="11"/>
  <c r="R461" i="11"/>
  <c r="S461" i="11"/>
  <c r="T461" i="11"/>
  <c r="N462" i="11"/>
  <c r="O462" i="11"/>
  <c r="P462" i="11"/>
  <c r="Q462" i="11"/>
  <c r="R462" i="11"/>
  <c r="S462" i="11"/>
  <c r="T462" i="11"/>
  <c r="N463" i="11"/>
  <c r="O463" i="11"/>
  <c r="P463" i="11"/>
  <c r="Q463" i="11"/>
  <c r="R463" i="11"/>
  <c r="S463" i="11"/>
  <c r="T463" i="11"/>
  <c r="N464" i="11"/>
  <c r="O464" i="11"/>
  <c r="P464" i="11"/>
  <c r="Q464" i="11"/>
  <c r="R464" i="11"/>
  <c r="S464" i="11"/>
  <c r="T464" i="11"/>
  <c r="N465" i="11"/>
  <c r="O465" i="11"/>
  <c r="P465" i="11"/>
  <c r="Q465" i="11"/>
  <c r="R465" i="11"/>
  <c r="S465" i="11"/>
  <c r="T465" i="11"/>
  <c r="N466" i="11"/>
  <c r="O466" i="11"/>
  <c r="P466" i="11"/>
  <c r="Q466" i="11"/>
  <c r="R466" i="11"/>
  <c r="S466" i="11"/>
  <c r="T466" i="11"/>
  <c r="N467" i="11"/>
  <c r="O467" i="11"/>
  <c r="P467" i="11"/>
  <c r="Q467" i="11"/>
  <c r="R467" i="11"/>
  <c r="S467" i="11"/>
  <c r="T467" i="11"/>
  <c r="N468" i="11"/>
  <c r="O468" i="11"/>
  <c r="P468" i="11"/>
  <c r="Q468" i="11"/>
  <c r="R468" i="11"/>
  <c r="S468" i="11"/>
  <c r="T468" i="11"/>
  <c r="N469" i="11"/>
  <c r="O469" i="11"/>
  <c r="P469" i="11"/>
  <c r="Q469" i="11"/>
  <c r="R469" i="11"/>
  <c r="S469" i="11"/>
  <c r="T469" i="11"/>
  <c r="N470" i="11"/>
  <c r="O470" i="11"/>
  <c r="P470" i="11"/>
  <c r="Q470" i="11"/>
  <c r="R470" i="11"/>
  <c r="S470" i="11"/>
  <c r="T470" i="11"/>
  <c r="N471" i="11"/>
  <c r="O471" i="11"/>
  <c r="P471" i="11"/>
  <c r="Q471" i="11"/>
  <c r="R471" i="11"/>
  <c r="S471" i="11"/>
  <c r="T471" i="11"/>
  <c r="N472" i="11"/>
  <c r="O472" i="11"/>
  <c r="P472" i="11"/>
  <c r="Q472" i="11"/>
  <c r="R472" i="11"/>
  <c r="S472" i="11"/>
  <c r="T472" i="11"/>
  <c r="N473" i="11"/>
  <c r="O473" i="11"/>
  <c r="P473" i="11"/>
  <c r="Q473" i="11"/>
  <c r="R473" i="11"/>
  <c r="S473" i="11"/>
  <c r="T473" i="11"/>
  <c r="N474" i="11"/>
  <c r="O474" i="11"/>
  <c r="P474" i="11"/>
  <c r="Q474" i="11"/>
  <c r="R474" i="11"/>
  <c r="S474" i="11"/>
  <c r="T474" i="11"/>
  <c r="N475" i="11"/>
  <c r="O475" i="11"/>
  <c r="P475" i="11"/>
  <c r="Q475" i="11"/>
  <c r="R475" i="11"/>
  <c r="S475" i="11"/>
  <c r="T475" i="11"/>
  <c r="N476" i="11"/>
  <c r="O476" i="11"/>
  <c r="P476" i="11"/>
  <c r="Q476" i="11"/>
  <c r="R476" i="11"/>
  <c r="S476" i="11"/>
  <c r="T476" i="11"/>
  <c r="N477" i="11"/>
  <c r="O477" i="11"/>
  <c r="P477" i="11"/>
  <c r="Q477" i="11"/>
  <c r="R477" i="11"/>
  <c r="S477" i="11"/>
  <c r="T477" i="11"/>
  <c r="N478" i="11"/>
  <c r="O478" i="11"/>
  <c r="P478" i="11"/>
  <c r="Q478" i="11"/>
  <c r="R478" i="11"/>
  <c r="S478" i="11"/>
  <c r="T478" i="11"/>
  <c r="N479" i="11"/>
  <c r="O479" i="11"/>
  <c r="P479" i="11"/>
  <c r="Q479" i="11"/>
  <c r="R479" i="11"/>
  <c r="S479" i="11"/>
  <c r="T479" i="11"/>
  <c r="N480" i="11"/>
  <c r="O480" i="11"/>
  <c r="P480" i="11"/>
  <c r="Q480" i="11"/>
  <c r="R480" i="11"/>
  <c r="S480" i="11"/>
  <c r="T480" i="11"/>
  <c r="N481" i="11"/>
  <c r="O481" i="11"/>
  <c r="P481" i="11"/>
  <c r="Q481" i="11"/>
  <c r="R481" i="11"/>
  <c r="S481" i="11"/>
  <c r="T481" i="11"/>
  <c r="N482" i="11"/>
  <c r="O482" i="11"/>
  <c r="P482" i="11"/>
  <c r="Q482" i="11"/>
  <c r="R482" i="11"/>
  <c r="S482" i="11"/>
  <c r="T482" i="11"/>
  <c r="N483" i="11"/>
  <c r="O483" i="11"/>
  <c r="P483" i="11"/>
  <c r="Q483" i="11"/>
  <c r="R483" i="11"/>
  <c r="S483" i="11"/>
  <c r="T483" i="11"/>
  <c r="N484" i="11"/>
  <c r="O484" i="11"/>
  <c r="P484" i="11"/>
  <c r="Q484" i="11"/>
  <c r="R484" i="11"/>
  <c r="S484" i="11"/>
  <c r="T484" i="11"/>
  <c r="N485" i="11"/>
  <c r="O485" i="11"/>
  <c r="P485" i="11"/>
  <c r="Q485" i="11"/>
  <c r="R485" i="11"/>
  <c r="S485" i="11"/>
  <c r="T485" i="11"/>
  <c r="N486" i="11"/>
  <c r="O486" i="11"/>
  <c r="P486" i="11"/>
  <c r="Q486" i="11"/>
  <c r="R486" i="11"/>
  <c r="S486" i="11"/>
  <c r="T486" i="11"/>
  <c r="N487" i="11"/>
  <c r="O487" i="11"/>
  <c r="P487" i="11"/>
  <c r="Q487" i="11"/>
  <c r="R487" i="11"/>
  <c r="S487" i="11"/>
  <c r="T487" i="11"/>
  <c r="N488" i="11"/>
  <c r="O488" i="11"/>
  <c r="P488" i="11"/>
  <c r="Q488" i="11"/>
  <c r="R488" i="11"/>
  <c r="S488" i="11"/>
  <c r="T488" i="11"/>
  <c r="N489" i="11"/>
  <c r="O489" i="11"/>
  <c r="P489" i="11"/>
  <c r="Q489" i="11"/>
  <c r="R489" i="11"/>
  <c r="S489" i="11"/>
  <c r="T489" i="11"/>
  <c r="N490" i="11"/>
  <c r="O490" i="11"/>
  <c r="P490" i="11"/>
  <c r="Q490" i="11"/>
  <c r="R490" i="11"/>
  <c r="S490" i="11"/>
  <c r="T490" i="11"/>
  <c r="N491" i="11"/>
  <c r="O491" i="11"/>
  <c r="P491" i="11"/>
  <c r="Q491" i="11"/>
  <c r="R491" i="11"/>
  <c r="S491" i="11"/>
  <c r="T491" i="11"/>
  <c r="N492" i="11"/>
  <c r="O492" i="11"/>
  <c r="P492" i="11"/>
  <c r="Q492" i="11"/>
  <c r="R492" i="11"/>
  <c r="S492" i="11"/>
  <c r="T492" i="11"/>
  <c r="N493" i="11"/>
  <c r="O493" i="11"/>
  <c r="P493" i="11"/>
  <c r="Q493" i="11"/>
  <c r="R493" i="11"/>
  <c r="S493" i="11"/>
  <c r="T493" i="11"/>
  <c r="N494" i="11"/>
  <c r="O494" i="11"/>
  <c r="P494" i="11"/>
  <c r="Q494" i="11"/>
  <c r="R494" i="11"/>
  <c r="S494" i="11"/>
  <c r="T494" i="11"/>
  <c r="N495" i="11"/>
  <c r="O495" i="11"/>
  <c r="P495" i="11"/>
  <c r="Q495" i="11"/>
  <c r="R495" i="11"/>
  <c r="S495" i="11"/>
  <c r="T495" i="11"/>
  <c r="N496" i="11"/>
  <c r="O496" i="11"/>
  <c r="P496" i="11"/>
  <c r="Q496" i="11"/>
  <c r="R496" i="11"/>
  <c r="S496" i="11"/>
  <c r="T496" i="11"/>
  <c r="N497" i="11"/>
  <c r="O497" i="11"/>
  <c r="P497" i="11"/>
  <c r="Q497" i="11"/>
  <c r="R497" i="11"/>
  <c r="S497" i="11"/>
  <c r="T497" i="11"/>
  <c r="N498" i="11"/>
  <c r="O498" i="11"/>
  <c r="P498" i="11"/>
  <c r="Q498" i="11"/>
  <c r="R498" i="11"/>
  <c r="S498" i="11"/>
  <c r="T498" i="11"/>
  <c r="N499" i="11"/>
  <c r="O499" i="11"/>
  <c r="P499" i="11"/>
  <c r="Q499" i="11"/>
  <c r="R499" i="11"/>
  <c r="S499" i="11"/>
  <c r="T499" i="11"/>
  <c r="N500" i="11"/>
  <c r="O500" i="11"/>
  <c r="P500" i="11"/>
  <c r="Q500" i="11"/>
  <c r="R500" i="11"/>
  <c r="S500" i="11"/>
  <c r="T500" i="11"/>
  <c r="N501" i="11"/>
  <c r="O501" i="11"/>
  <c r="P501" i="11"/>
  <c r="Q501" i="11"/>
  <c r="R501" i="11"/>
  <c r="S501" i="11"/>
  <c r="T501" i="11"/>
  <c r="N502" i="11"/>
  <c r="O502" i="11"/>
  <c r="P502" i="11"/>
  <c r="Q502" i="11"/>
  <c r="R502" i="11"/>
  <c r="S502" i="11"/>
  <c r="T502" i="11"/>
  <c r="N503" i="11"/>
  <c r="O503" i="11"/>
  <c r="P503" i="11"/>
  <c r="Q503" i="11"/>
  <c r="R503" i="11"/>
  <c r="S503" i="11"/>
  <c r="T503" i="11"/>
  <c r="N504" i="11"/>
  <c r="O504" i="11"/>
  <c r="P504" i="11"/>
  <c r="Q504" i="11"/>
  <c r="R504" i="11"/>
  <c r="S504" i="11"/>
  <c r="T504" i="11"/>
  <c r="N505" i="11"/>
  <c r="O505" i="11"/>
  <c r="P505" i="11"/>
  <c r="Q505" i="11"/>
  <c r="R505" i="11"/>
  <c r="S505" i="11"/>
  <c r="T505" i="11"/>
  <c r="N506" i="11"/>
  <c r="O506" i="11"/>
  <c r="P506" i="11"/>
  <c r="Q506" i="11"/>
  <c r="R506" i="11"/>
  <c r="S506" i="11"/>
  <c r="T506" i="11"/>
  <c r="N507" i="11"/>
  <c r="O507" i="11"/>
  <c r="P507" i="11"/>
  <c r="Q507" i="11"/>
  <c r="R507" i="11"/>
  <c r="S507" i="11"/>
  <c r="T507" i="11"/>
  <c r="N508" i="11"/>
  <c r="O508" i="11"/>
  <c r="P508" i="11"/>
  <c r="Q508" i="11"/>
  <c r="R508" i="11"/>
  <c r="S508" i="11"/>
  <c r="T508" i="11"/>
  <c r="N509" i="11"/>
  <c r="O509" i="11"/>
  <c r="P509" i="11"/>
  <c r="Q509" i="11"/>
  <c r="R509" i="11"/>
  <c r="S509" i="11"/>
  <c r="T509" i="11"/>
  <c r="N510" i="11"/>
  <c r="O510" i="11"/>
  <c r="P510" i="11"/>
  <c r="Q510" i="11"/>
  <c r="R510" i="11"/>
  <c r="S510" i="11"/>
  <c r="T510" i="11"/>
  <c r="N511" i="11"/>
  <c r="O511" i="11"/>
  <c r="P511" i="11"/>
  <c r="Q511" i="11"/>
  <c r="R511" i="11"/>
  <c r="S511" i="11"/>
  <c r="T511" i="11"/>
  <c r="N512" i="11"/>
  <c r="O512" i="11"/>
  <c r="P512" i="11"/>
  <c r="Q512" i="11"/>
  <c r="R512" i="11"/>
  <c r="S512" i="11"/>
  <c r="T512" i="11"/>
  <c r="N513" i="11"/>
  <c r="O513" i="11"/>
  <c r="P513" i="11"/>
  <c r="Q513" i="11"/>
  <c r="R513" i="11"/>
  <c r="S513" i="11"/>
  <c r="T513" i="11"/>
  <c r="N514" i="11"/>
  <c r="O514" i="11"/>
  <c r="P514" i="11"/>
  <c r="Q514" i="11"/>
  <c r="R514" i="11"/>
  <c r="S514" i="11"/>
  <c r="T514" i="11"/>
  <c r="N515" i="11"/>
  <c r="O515" i="11"/>
  <c r="P515" i="11"/>
  <c r="Q515" i="11"/>
  <c r="R515" i="11"/>
  <c r="S515" i="11"/>
  <c r="T515" i="11"/>
  <c r="N516" i="11"/>
  <c r="O516" i="11"/>
  <c r="P516" i="11"/>
  <c r="Q516" i="11"/>
  <c r="R516" i="11"/>
  <c r="S516" i="11"/>
  <c r="T516" i="11"/>
  <c r="N517" i="11"/>
  <c r="O517" i="11"/>
  <c r="P517" i="11"/>
  <c r="Q517" i="11"/>
  <c r="R517" i="11"/>
  <c r="S517" i="11"/>
  <c r="T517" i="11"/>
  <c r="N518" i="11"/>
  <c r="O518" i="11"/>
  <c r="P518" i="11"/>
  <c r="Q518" i="11"/>
  <c r="R518" i="11"/>
  <c r="S518" i="11"/>
  <c r="T518" i="11"/>
  <c r="N519" i="11"/>
  <c r="O519" i="11"/>
  <c r="P519" i="11"/>
  <c r="Q519" i="11"/>
  <c r="R519" i="11"/>
  <c r="S519" i="11"/>
  <c r="T519" i="11"/>
  <c r="N520" i="11"/>
  <c r="O520" i="11"/>
  <c r="P520" i="11"/>
  <c r="Q520" i="11"/>
  <c r="R520" i="11"/>
  <c r="S520" i="11"/>
  <c r="T520" i="11"/>
  <c r="N521" i="11"/>
  <c r="O521" i="11"/>
  <c r="P521" i="11"/>
  <c r="Q521" i="11"/>
  <c r="R521" i="11"/>
  <c r="S521" i="11"/>
  <c r="T521" i="11"/>
  <c r="N522" i="11"/>
  <c r="O522" i="11"/>
  <c r="P522" i="11"/>
  <c r="Q522" i="11"/>
  <c r="R522" i="11"/>
  <c r="S522" i="11"/>
  <c r="T522" i="11"/>
  <c r="N523" i="11"/>
  <c r="O523" i="11"/>
  <c r="P523" i="11"/>
  <c r="Q523" i="11"/>
  <c r="R523" i="11"/>
  <c r="S523" i="11"/>
  <c r="T523" i="11"/>
  <c r="N524" i="11"/>
  <c r="O524" i="11"/>
  <c r="P524" i="11"/>
  <c r="Q524" i="11"/>
  <c r="R524" i="11"/>
  <c r="S524" i="11"/>
  <c r="T524" i="11"/>
  <c r="N525" i="11"/>
  <c r="O525" i="11"/>
  <c r="P525" i="11"/>
  <c r="Q525" i="11"/>
  <c r="R525" i="11"/>
  <c r="S525" i="11"/>
  <c r="T525" i="11"/>
  <c r="N526" i="11"/>
  <c r="O526" i="11"/>
  <c r="P526" i="11"/>
  <c r="Q526" i="11"/>
  <c r="R526" i="11"/>
  <c r="S526" i="11"/>
  <c r="T526" i="11"/>
  <c r="N527" i="11"/>
  <c r="O527" i="11"/>
  <c r="P527" i="11"/>
  <c r="Q527" i="11"/>
  <c r="R527" i="11"/>
  <c r="S527" i="11"/>
  <c r="T527" i="11"/>
  <c r="N528" i="11"/>
  <c r="O528" i="11"/>
  <c r="P528" i="11"/>
  <c r="Q528" i="11"/>
  <c r="R528" i="11"/>
  <c r="S528" i="11"/>
  <c r="T528" i="11"/>
  <c r="N529" i="11"/>
  <c r="O529" i="11"/>
  <c r="P529" i="11"/>
  <c r="Q529" i="11"/>
  <c r="R529" i="11"/>
  <c r="S529" i="11"/>
  <c r="T529" i="11"/>
  <c r="N530" i="11"/>
  <c r="O530" i="11"/>
  <c r="P530" i="11"/>
  <c r="Q530" i="11"/>
  <c r="R530" i="11"/>
  <c r="S530" i="11"/>
  <c r="T530" i="11"/>
  <c r="N531" i="11"/>
  <c r="O531" i="11"/>
  <c r="P531" i="11"/>
  <c r="Q531" i="11"/>
  <c r="R531" i="11"/>
  <c r="S531" i="11"/>
  <c r="T531" i="11"/>
  <c r="N532" i="11"/>
  <c r="O532" i="11"/>
  <c r="P532" i="11"/>
  <c r="Q532" i="11"/>
  <c r="R532" i="11"/>
  <c r="S532" i="11"/>
  <c r="T532" i="11"/>
  <c r="N533" i="11"/>
  <c r="O533" i="11"/>
  <c r="P533" i="11"/>
  <c r="Q533" i="11"/>
  <c r="R533" i="11"/>
  <c r="S533" i="11"/>
  <c r="T533" i="11"/>
  <c r="N534" i="11"/>
  <c r="O534" i="11"/>
  <c r="P534" i="11"/>
  <c r="Q534" i="11"/>
  <c r="R534" i="11"/>
  <c r="S534" i="11"/>
  <c r="T534" i="11"/>
  <c r="N535" i="11"/>
  <c r="O535" i="11"/>
  <c r="P535" i="11"/>
  <c r="Q535" i="11"/>
  <c r="R535" i="11"/>
  <c r="S535" i="11"/>
  <c r="T535" i="11"/>
  <c r="N536" i="11"/>
  <c r="O536" i="11"/>
  <c r="P536" i="11"/>
  <c r="Q536" i="11"/>
  <c r="R536" i="11"/>
  <c r="S536" i="11"/>
  <c r="T536" i="11"/>
  <c r="N537" i="11"/>
  <c r="O537" i="11"/>
  <c r="P537" i="11"/>
  <c r="Q537" i="11"/>
  <c r="R537" i="11"/>
  <c r="S537" i="11"/>
  <c r="T537" i="11"/>
  <c r="N538" i="11"/>
  <c r="O538" i="11"/>
  <c r="P538" i="11"/>
  <c r="Q538" i="11"/>
  <c r="R538" i="11"/>
  <c r="S538" i="11"/>
  <c r="T538" i="11"/>
  <c r="N539" i="11"/>
  <c r="O539" i="11"/>
  <c r="P539" i="11"/>
  <c r="Q539" i="11"/>
  <c r="R539" i="11"/>
  <c r="S539" i="11"/>
  <c r="T539" i="11"/>
  <c r="N540" i="11"/>
  <c r="O540" i="11"/>
  <c r="P540" i="11"/>
  <c r="Q540" i="11"/>
  <c r="R540" i="11"/>
  <c r="S540" i="11"/>
  <c r="T540" i="11"/>
  <c r="N541" i="11"/>
  <c r="O541" i="11"/>
  <c r="P541" i="11"/>
  <c r="Q541" i="11"/>
  <c r="R541" i="11"/>
  <c r="S541" i="11"/>
  <c r="T541" i="11"/>
  <c r="N542" i="11"/>
  <c r="O542" i="11"/>
  <c r="P542" i="11"/>
  <c r="Q542" i="11"/>
  <c r="R542" i="11"/>
  <c r="S542" i="11"/>
  <c r="T542" i="11"/>
  <c r="N543" i="11"/>
  <c r="O543" i="11"/>
  <c r="P543" i="11"/>
  <c r="Q543" i="11"/>
  <c r="R543" i="11"/>
  <c r="S543" i="11"/>
  <c r="T543" i="11"/>
  <c r="N544" i="11"/>
  <c r="O544" i="11"/>
  <c r="P544" i="11"/>
  <c r="Q544" i="11"/>
  <c r="R544" i="11"/>
  <c r="S544" i="11"/>
  <c r="T544" i="11"/>
  <c r="N545" i="11"/>
  <c r="O545" i="11"/>
  <c r="P545" i="11"/>
  <c r="Q545" i="11"/>
  <c r="R545" i="11"/>
  <c r="S545" i="11"/>
  <c r="T545" i="11"/>
  <c r="N546" i="11"/>
  <c r="O546" i="11"/>
  <c r="P546" i="11"/>
  <c r="Q546" i="11"/>
  <c r="R546" i="11"/>
  <c r="S546" i="11"/>
  <c r="T546" i="11"/>
  <c r="N547" i="11"/>
  <c r="O547" i="11"/>
  <c r="P547" i="11"/>
  <c r="Q547" i="11"/>
  <c r="R547" i="11"/>
  <c r="S547" i="11"/>
  <c r="T547" i="11"/>
  <c r="N548" i="11"/>
  <c r="O548" i="11"/>
  <c r="P548" i="11"/>
  <c r="Q548" i="11"/>
  <c r="R548" i="11"/>
  <c r="S548" i="11"/>
  <c r="T548" i="11"/>
  <c r="N549" i="11"/>
  <c r="O549" i="11"/>
  <c r="P549" i="11"/>
  <c r="Q549" i="11"/>
  <c r="R549" i="11"/>
  <c r="S549" i="11"/>
  <c r="T549" i="11"/>
  <c r="N550" i="11"/>
  <c r="O550" i="11"/>
  <c r="P550" i="11"/>
  <c r="Q550" i="11"/>
  <c r="R550" i="11"/>
  <c r="S550" i="11"/>
  <c r="T550" i="11"/>
  <c r="N551" i="11"/>
  <c r="O551" i="11"/>
  <c r="P551" i="11"/>
  <c r="Q551" i="11"/>
  <c r="R551" i="11"/>
  <c r="S551" i="11"/>
  <c r="T551" i="11"/>
  <c r="N552" i="11"/>
  <c r="O552" i="11"/>
  <c r="P552" i="11"/>
  <c r="Q552" i="11"/>
  <c r="R552" i="11"/>
  <c r="S552" i="11"/>
  <c r="T552" i="11"/>
  <c r="N553" i="11"/>
  <c r="O553" i="11"/>
  <c r="P553" i="11"/>
  <c r="Q553" i="11"/>
  <c r="R553" i="11"/>
  <c r="S553" i="11"/>
  <c r="T553" i="11"/>
  <c r="N554" i="11"/>
  <c r="O554" i="11"/>
  <c r="P554" i="11"/>
  <c r="Q554" i="11"/>
  <c r="R554" i="11"/>
  <c r="S554" i="11"/>
  <c r="T554" i="11"/>
  <c r="N555" i="11"/>
  <c r="O555" i="11"/>
  <c r="P555" i="11"/>
  <c r="Q555" i="11"/>
  <c r="R555" i="11"/>
  <c r="S555" i="11"/>
  <c r="T555" i="11"/>
  <c r="N556" i="11"/>
  <c r="O556" i="11"/>
  <c r="P556" i="11"/>
  <c r="Q556" i="11"/>
  <c r="R556" i="11"/>
  <c r="S556" i="11"/>
  <c r="T556" i="11"/>
  <c r="N557" i="11"/>
  <c r="O557" i="11"/>
  <c r="P557" i="11"/>
  <c r="Q557" i="11"/>
  <c r="R557" i="11"/>
  <c r="S557" i="11"/>
  <c r="T557" i="11"/>
  <c r="N558" i="11"/>
  <c r="O558" i="11"/>
  <c r="P558" i="11"/>
  <c r="Q558" i="11"/>
  <c r="R558" i="11"/>
  <c r="S558" i="11"/>
  <c r="T558" i="11"/>
  <c r="N559" i="11"/>
  <c r="O559" i="11"/>
  <c r="P559" i="11"/>
  <c r="Q559" i="11"/>
  <c r="R559" i="11"/>
  <c r="S559" i="11"/>
  <c r="T559" i="11"/>
  <c r="N560" i="11"/>
  <c r="O560" i="11"/>
  <c r="P560" i="11"/>
  <c r="Q560" i="11"/>
  <c r="R560" i="11"/>
  <c r="S560" i="11"/>
  <c r="T560" i="11"/>
  <c r="N561" i="11"/>
  <c r="O561" i="11"/>
  <c r="P561" i="11"/>
  <c r="Q561" i="11"/>
  <c r="R561" i="11"/>
  <c r="S561" i="11"/>
  <c r="T561" i="11"/>
  <c r="N562" i="11"/>
  <c r="O562" i="11"/>
  <c r="P562" i="11"/>
  <c r="Q562" i="11"/>
  <c r="R562" i="11"/>
  <c r="S562" i="11"/>
  <c r="T562" i="11"/>
  <c r="N563" i="11"/>
  <c r="O563" i="11"/>
  <c r="P563" i="11"/>
  <c r="Q563" i="11"/>
  <c r="R563" i="11"/>
  <c r="S563" i="11"/>
  <c r="T563" i="11"/>
  <c r="N564" i="11"/>
  <c r="O564" i="11"/>
  <c r="P564" i="11"/>
  <c r="Q564" i="11"/>
  <c r="R564" i="11"/>
  <c r="S564" i="11"/>
  <c r="T564" i="11"/>
  <c r="N565" i="11"/>
  <c r="O565" i="11"/>
  <c r="P565" i="11"/>
  <c r="Q565" i="11"/>
  <c r="R565" i="11"/>
  <c r="S565" i="11"/>
  <c r="T565" i="11"/>
  <c r="N566" i="11"/>
  <c r="O566" i="11"/>
  <c r="P566" i="11"/>
  <c r="Q566" i="11"/>
  <c r="R566" i="11"/>
  <c r="S566" i="11"/>
  <c r="T566" i="11"/>
  <c r="N567" i="11"/>
  <c r="O567" i="11"/>
  <c r="P567" i="11"/>
  <c r="Q567" i="11"/>
  <c r="R567" i="11"/>
  <c r="S567" i="11"/>
  <c r="T567" i="11"/>
  <c r="N568" i="11"/>
  <c r="O568" i="11"/>
  <c r="P568" i="11"/>
  <c r="Q568" i="11"/>
  <c r="R568" i="11"/>
  <c r="S568" i="11"/>
  <c r="T568" i="11"/>
  <c r="N569" i="11"/>
  <c r="O569" i="11"/>
  <c r="P569" i="11"/>
  <c r="Q569" i="11"/>
  <c r="R569" i="11"/>
  <c r="S569" i="11"/>
  <c r="T569" i="11"/>
  <c r="N570" i="11"/>
  <c r="O570" i="11"/>
  <c r="P570" i="11"/>
  <c r="Q570" i="11"/>
  <c r="R570" i="11"/>
  <c r="S570" i="11"/>
  <c r="T570" i="11"/>
  <c r="N571" i="11"/>
  <c r="O571" i="11"/>
  <c r="P571" i="11"/>
  <c r="Q571" i="11"/>
  <c r="R571" i="11"/>
  <c r="S571" i="11"/>
  <c r="T571" i="11"/>
  <c r="N572" i="11"/>
  <c r="O572" i="11"/>
  <c r="P572" i="11"/>
  <c r="Q572" i="11"/>
  <c r="R572" i="11"/>
  <c r="S572" i="11"/>
  <c r="T572" i="11"/>
  <c r="N573" i="11"/>
  <c r="O573" i="11"/>
  <c r="P573" i="11"/>
  <c r="Q573" i="11"/>
  <c r="R573" i="11"/>
  <c r="S573" i="11"/>
  <c r="T573" i="11"/>
  <c r="N574" i="11"/>
  <c r="O574" i="11"/>
  <c r="P574" i="11"/>
  <c r="Q574" i="11"/>
  <c r="R574" i="11"/>
  <c r="S574" i="11"/>
  <c r="T574" i="11"/>
  <c r="N575" i="11"/>
  <c r="O575" i="11"/>
  <c r="P575" i="11"/>
  <c r="Q575" i="11"/>
  <c r="R575" i="11"/>
  <c r="S575" i="11"/>
  <c r="T575" i="11"/>
  <c r="N576" i="11"/>
  <c r="O576" i="11"/>
  <c r="P576" i="11"/>
  <c r="Q576" i="11"/>
  <c r="R576" i="11"/>
  <c r="S576" i="11"/>
  <c r="T576" i="11"/>
  <c r="N577" i="11"/>
  <c r="O577" i="11"/>
  <c r="P577" i="11"/>
  <c r="Q577" i="11"/>
  <c r="R577" i="11"/>
  <c r="S577" i="11"/>
  <c r="T577" i="11"/>
  <c r="N578" i="11"/>
  <c r="O578" i="11"/>
  <c r="P578" i="11"/>
  <c r="Q578" i="11"/>
  <c r="R578" i="11"/>
  <c r="S578" i="11"/>
  <c r="T578" i="11"/>
  <c r="N579" i="11"/>
  <c r="O579" i="11"/>
  <c r="P579" i="11"/>
  <c r="Q579" i="11"/>
  <c r="R579" i="11"/>
  <c r="S579" i="11"/>
  <c r="T579" i="11"/>
  <c r="N580" i="11"/>
  <c r="O580" i="11"/>
  <c r="P580" i="11"/>
  <c r="Q580" i="11"/>
  <c r="R580" i="11"/>
  <c r="S580" i="11"/>
  <c r="T580" i="11"/>
  <c r="N581" i="11"/>
  <c r="O581" i="11"/>
  <c r="P581" i="11"/>
  <c r="Q581" i="11"/>
  <c r="R581" i="11"/>
  <c r="S581" i="11"/>
  <c r="T581" i="11"/>
  <c r="N582" i="11"/>
  <c r="O582" i="11"/>
  <c r="P582" i="11"/>
  <c r="Q582" i="11"/>
  <c r="R582" i="11"/>
  <c r="S582" i="11"/>
  <c r="T582" i="11"/>
  <c r="N583" i="11"/>
  <c r="O583" i="11"/>
  <c r="P583" i="11"/>
  <c r="Q583" i="11"/>
  <c r="R583" i="11"/>
  <c r="S583" i="11"/>
  <c r="T583" i="11"/>
  <c r="N584" i="11"/>
  <c r="O584" i="11"/>
  <c r="P584" i="11"/>
  <c r="Q584" i="11"/>
  <c r="R584" i="11"/>
  <c r="S584" i="11"/>
  <c r="T584" i="11"/>
  <c r="N585" i="11"/>
  <c r="O585" i="11"/>
  <c r="P585" i="11"/>
  <c r="Q585" i="11"/>
  <c r="R585" i="11"/>
  <c r="S585" i="11"/>
  <c r="T585" i="11"/>
  <c r="N586" i="11"/>
  <c r="O586" i="11"/>
  <c r="P586" i="11"/>
  <c r="Q586" i="11"/>
  <c r="R586" i="11"/>
  <c r="S586" i="11"/>
  <c r="T586" i="11"/>
  <c r="N587" i="11"/>
  <c r="O587" i="11"/>
  <c r="P587" i="11"/>
  <c r="Q587" i="11"/>
  <c r="R587" i="11"/>
  <c r="S587" i="11"/>
  <c r="T587" i="11"/>
  <c r="N588" i="11"/>
  <c r="O588" i="11"/>
  <c r="P588" i="11"/>
  <c r="Q588" i="11"/>
  <c r="R588" i="11"/>
  <c r="S588" i="11"/>
  <c r="T588" i="11"/>
  <c r="N589" i="11"/>
  <c r="O589" i="11"/>
  <c r="P589" i="11"/>
  <c r="Q589" i="11"/>
  <c r="R589" i="11"/>
  <c r="S589" i="11"/>
  <c r="T589" i="11"/>
  <c r="N590" i="11"/>
  <c r="O590" i="11"/>
  <c r="P590" i="11"/>
  <c r="Q590" i="11"/>
  <c r="R590" i="11"/>
  <c r="S590" i="11"/>
  <c r="T590" i="11"/>
  <c r="N591" i="11"/>
  <c r="O591" i="11"/>
  <c r="P591" i="11"/>
  <c r="Q591" i="11"/>
  <c r="R591" i="11"/>
  <c r="S591" i="11"/>
  <c r="T591" i="11"/>
  <c r="N592" i="11"/>
  <c r="O592" i="11"/>
  <c r="P592" i="11"/>
  <c r="Q592" i="11"/>
  <c r="R592" i="11"/>
  <c r="S592" i="11"/>
  <c r="T592" i="11"/>
  <c r="N593" i="11"/>
  <c r="O593" i="11"/>
  <c r="P593" i="11"/>
  <c r="Q593" i="11"/>
  <c r="R593" i="11"/>
  <c r="S593" i="11"/>
  <c r="T593" i="11"/>
  <c r="N594" i="11"/>
  <c r="O594" i="11"/>
  <c r="P594" i="11"/>
  <c r="Q594" i="11"/>
  <c r="R594" i="11"/>
  <c r="S594" i="11"/>
  <c r="T594" i="11"/>
  <c r="N595" i="11"/>
  <c r="O595" i="11"/>
  <c r="P595" i="11"/>
  <c r="Q595" i="11"/>
  <c r="R595" i="11"/>
  <c r="S595" i="11"/>
  <c r="T595" i="11"/>
  <c r="N596" i="11"/>
  <c r="O596" i="11"/>
  <c r="P596" i="11"/>
  <c r="Q596" i="11"/>
  <c r="R596" i="11"/>
  <c r="S596" i="11"/>
  <c r="T596" i="11"/>
  <c r="N597" i="11"/>
  <c r="O597" i="11"/>
  <c r="P597" i="11"/>
  <c r="Q597" i="11"/>
  <c r="R597" i="11"/>
  <c r="S597" i="11"/>
  <c r="T597" i="11"/>
  <c r="N598" i="11"/>
  <c r="O598" i="11"/>
  <c r="P598" i="11"/>
  <c r="Q598" i="11"/>
  <c r="R598" i="11"/>
  <c r="S598" i="11"/>
  <c r="T598" i="11"/>
  <c r="N599" i="11"/>
  <c r="O599" i="11"/>
  <c r="P599" i="11"/>
  <c r="Q599" i="11"/>
  <c r="R599" i="11"/>
  <c r="S599" i="11"/>
  <c r="T599" i="11"/>
  <c r="N600" i="11"/>
  <c r="O600" i="11"/>
  <c r="P600" i="11"/>
  <c r="Q600" i="11"/>
  <c r="R600" i="11"/>
  <c r="S600" i="11"/>
  <c r="T600" i="11"/>
  <c r="N601" i="11"/>
  <c r="O601" i="11"/>
  <c r="P601" i="11"/>
  <c r="Q601" i="11"/>
  <c r="R601" i="11"/>
  <c r="S601" i="11"/>
  <c r="T601" i="11"/>
  <c r="N602" i="11"/>
  <c r="O602" i="11"/>
  <c r="P602" i="11"/>
  <c r="Q602" i="11"/>
  <c r="R602" i="11"/>
  <c r="S602" i="11"/>
  <c r="T602" i="11"/>
  <c r="N603" i="11"/>
  <c r="O603" i="11"/>
  <c r="P603" i="11"/>
  <c r="Q603" i="11"/>
  <c r="R603" i="11"/>
  <c r="S603" i="11"/>
  <c r="T603" i="11"/>
  <c r="N604" i="11"/>
  <c r="O604" i="11"/>
  <c r="P604" i="11"/>
  <c r="Q604" i="11"/>
  <c r="R604" i="11"/>
  <c r="S604" i="11"/>
  <c r="T604" i="11"/>
  <c r="N605" i="11"/>
  <c r="O605" i="11"/>
  <c r="P605" i="11"/>
  <c r="Q605" i="11"/>
  <c r="R605" i="11"/>
  <c r="S605" i="11"/>
  <c r="T605" i="11"/>
  <c r="N606" i="11"/>
  <c r="O606" i="11"/>
  <c r="P606" i="11"/>
  <c r="Q606" i="11"/>
  <c r="R606" i="11"/>
  <c r="S606" i="11"/>
  <c r="T606" i="11"/>
  <c r="N607" i="11"/>
  <c r="O607" i="11"/>
  <c r="P607" i="11"/>
  <c r="Q607" i="11"/>
  <c r="R607" i="11"/>
  <c r="S607" i="11"/>
  <c r="T607" i="11"/>
  <c r="N608" i="11"/>
  <c r="O608" i="11"/>
  <c r="P608" i="11"/>
  <c r="Q608" i="11"/>
  <c r="R608" i="11"/>
  <c r="S608" i="11"/>
  <c r="T608" i="11"/>
  <c r="N609" i="11"/>
  <c r="O609" i="11"/>
  <c r="P609" i="11"/>
  <c r="Q609" i="11"/>
  <c r="R609" i="11"/>
  <c r="S609" i="11"/>
  <c r="T609" i="11"/>
  <c r="N610" i="11"/>
  <c r="O610" i="11"/>
  <c r="P610" i="11"/>
  <c r="Q610" i="11"/>
  <c r="R610" i="11"/>
  <c r="S610" i="11"/>
  <c r="T610" i="11"/>
  <c r="N611" i="11"/>
  <c r="O611" i="11"/>
  <c r="P611" i="11"/>
  <c r="Q611" i="11"/>
  <c r="R611" i="11"/>
  <c r="S611" i="11"/>
  <c r="T611" i="11"/>
  <c r="N612" i="11"/>
  <c r="O612" i="11"/>
  <c r="P612" i="11"/>
  <c r="Q612" i="11"/>
  <c r="R612" i="11"/>
  <c r="S612" i="11"/>
  <c r="T612" i="11"/>
  <c r="N613" i="11"/>
  <c r="O613" i="11"/>
  <c r="P613" i="11"/>
  <c r="Q613" i="11"/>
  <c r="R613" i="11"/>
  <c r="S613" i="11"/>
  <c r="T613" i="11"/>
  <c r="N614" i="11"/>
  <c r="O614" i="11"/>
  <c r="P614" i="11"/>
  <c r="Q614" i="11"/>
  <c r="R614" i="11"/>
  <c r="S614" i="11"/>
  <c r="T614" i="11"/>
  <c r="N615" i="11"/>
  <c r="O615" i="11"/>
  <c r="P615" i="11"/>
  <c r="Q615" i="11"/>
  <c r="R615" i="11"/>
  <c r="S615" i="11"/>
  <c r="T615" i="11"/>
  <c r="N616" i="11"/>
  <c r="O616" i="11"/>
  <c r="P616" i="11"/>
  <c r="Q616" i="11"/>
  <c r="R616" i="11"/>
  <c r="S616" i="11"/>
  <c r="T616" i="11"/>
  <c r="N617" i="11"/>
  <c r="O617" i="11"/>
  <c r="P617" i="11"/>
  <c r="Q617" i="11"/>
  <c r="R617" i="11"/>
  <c r="S617" i="11"/>
  <c r="T617" i="11"/>
  <c r="N618" i="11"/>
  <c r="O618" i="11"/>
  <c r="P618" i="11"/>
  <c r="Q618" i="11"/>
  <c r="R618" i="11"/>
  <c r="S618" i="11"/>
  <c r="T618" i="11"/>
  <c r="N619" i="11"/>
  <c r="O619" i="11"/>
  <c r="P619" i="11"/>
  <c r="Q619" i="11"/>
  <c r="R619" i="11"/>
  <c r="S619" i="11"/>
  <c r="T619" i="11"/>
  <c r="N620" i="11"/>
  <c r="O620" i="11"/>
  <c r="P620" i="11"/>
  <c r="Q620" i="11"/>
  <c r="R620" i="11"/>
  <c r="S620" i="11"/>
  <c r="T620" i="11"/>
  <c r="N621" i="11"/>
  <c r="O621" i="11"/>
  <c r="P621" i="11"/>
  <c r="Q621" i="11"/>
  <c r="R621" i="11"/>
  <c r="S621" i="11"/>
  <c r="T621" i="11"/>
  <c r="N622" i="11"/>
  <c r="O622" i="11"/>
  <c r="P622" i="11"/>
  <c r="Q622" i="11"/>
  <c r="R622" i="11"/>
  <c r="S622" i="11"/>
  <c r="T622" i="11"/>
  <c r="N623" i="11"/>
  <c r="O623" i="11"/>
  <c r="P623" i="11"/>
  <c r="Q623" i="11"/>
  <c r="R623" i="11"/>
  <c r="S623" i="11"/>
  <c r="T623" i="11"/>
  <c r="N624" i="11"/>
  <c r="O624" i="11"/>
  <c r="P624" i="11"/>
  <c r="Q624" i="11"/>
  <c r="R624" i="11"/>
  <c r="S624" i="11"/>
  <c r="T624" i="11"/>
  <c r="N625" i="11"/>
  <c r="O625" i="11"/>
  <c r="P625" i="11"/>
  <c r="Q625" i="11"/>
  <c r="R625" i="11"/>
  <c r="S625" i="11"/>
  <c r="T625" i="11"/>
  <c r="N626" i="11"/>
  <c r="O626" i="11"/>
  <c r="P626" i="11"/>
  <c r="Q626" i="11"/>
  <c r="R626" i="11"/>
  <c r="S626" i="11"/>
  <c r="T626" i="11"/>
  <c r="N627" i="11"/>
  <c r="O627" i="11"/>
  <c r="P627" i="11"/>
  <c r="Q627" i="11"/>
  <c r="R627" i="11"/>
  <c r="S627" i="11"/>
  <c r="T627" i="11"/>
  <c r="N628" i="11"/>
  <c r="O628" i="11"/>
  <c r="P628" i="11"/>
  <c r="Q628" i="11"/>
  <c r="R628" i="11"/>
  <c r="S628" i="11"/>
  <c r="T628" i="11"/>
  <c r="N629" i="11"/>
  <c r="O629" i="11"/>
  <c r="P629" i="11"/>
  <c r="Q629" i="11"/>
  <c r="R629" i="11"/>
  <c r="S629" i="11"/>
  <c r="T629" i="11"/>
  <c r="N630" i="11"/>
  <c r="O630" i="11"/>
  <c r="P630" i="11"/>
  <c r="Q630" i="11"/>
  <c r="R630" i="11"/>
  <c r="S630" i="11"/>
  <c r="T630" i="11"/>
  <c r="N631" i="11"/>
  <c r="O631" i="11"/>
  <c r="P631" i="11"/>
  <c r="Q631" i="11"/>
  <c r="R631" i="11"/>
  <c r="S631" i="11"/>
  <c r="T631" i="11"/>
  <c r="N632" i="11"/>
  <c r="O632" i="11"/>
  <c r="P632" i="11"/>
  <c r="Q632" i="11"/>
  <c r="R632" i="11"/>
  <c r="S632" i="11"/>
  <c r="T632" i="11"/>
  <c r="N633" i="11"/>
  <c r="O633" i="11"/>
  <c r="P633" i="11"/>
  <c r="Q633" i="11"/>
  <c r="R633" i="11"/>
  <c r="S633" i="11"/>
  <c r="T633" i="11"/>
  <c r="N634" i="11"/>
  <c r="O634" i="11"/>
  <c r="P634" i="11"/>
  <c r="Q634" i="11"/>
  <c r="R634" i="11"/>
  <c r="S634" i="11"/>
  <c r="T634" i="11"/>
  <c r="N635" i="11"/>
  <c r="O635" i="11"/>
  <c r="P635" i="11"/>
  <c r="Q635" i="11"/>
  <c r="R635" i="11"/>
  <c r="S635" i="11"/>
  <c r="T635" i="11"/>
  <c r="N636" i="11"/>
  <c r="O636" i="11"/>
  <c r="P636" i="11"/>
  <c r="Q636" i="11"/>
  <c r="R636" i="11"/>
  <c r="S636" i="11"/>
  <c r="T636" i="11"/>
  <c r="N637" i="11"/>
  <c r="O637" i="11"/>
  <c r="P637" i="11"/>
  <c r="Q637" i="11"/>
  <c r="R637" i="11"/>
  <c r="S637" i="11"/>
  <c r="T637" i="11"/>
  <c r="N638" i="11"/>
  <c r="O638" i="11"/>
  <c r="P638" i="11"/>
  <c r="Q638" i="11"/>
  <c r="R638" i="11"/>
  <c r="S638" i="11"/>
  <c r="T638" i="11"/>
  <c r="N639" i="11"/>
  <c r="O639" i="11"/>
  <c r="P639" i="11"/>
  <c r="Q639" i="11"/>
  <c r="R639" i="11"/>
  <c r="S639" i="11"/>
  <c r="T639" i="11"/>
  <c r="N640" i="11"/>
  <c r="O640" i="11"/>
  <c r="P640" i="11"/>
  <c r="Q640" i="11"/>
  <c r="R640" i="11"/>
  <c r="S640" i="11"/>
  <c r="T640" i="11"/>
  <c r="N641" i="11"/>
  <c r="O641" i="11"/>
  <c r="P641" i="11"/>
  <c r="Q641" i="11"/>
  <c r="R641" i="11"/>
  <c r="S641" i="11"/>
  <c r="T641" i="11"/>
  <c r="N642" i="11"/>
  <c r="O642" i="11"/>
  <c r="P642" i="11"/>
  <c r="Q642" i="11"/>
  <c r="R642" i="11"/>
  <c r="S642" i="11"/>
  <c r="T642" i="11"/>
  <c r="N643" i="11"/>
  <c r="O643" i="11"/>
  <c r="P643" i="11"/>
  <c r="Q643" i="11"/>
  <c r="R643" i="11"/>
  <c r="S643" i="11"/>
  <c r="T643" i="11"/>
  <c r="N644" i="11"/>
  <c r="O644" i="11"/>
  <c r="P644" i="11"/>
  <c r="Q644" i="11"/>
  <c r="R644" i="11"/>
  <c r="S644" i="11"/>
  <c r="T644" i="11"/>
  <c r="N645" i="11"/>
  <c r="O645" i="11"/>
  <c r="P645" i="11"/>
  <c r="Q645" i="11"/>
  <c r="R645" i="11"/>
  <c r="S645" i="11"/>
  <c r="T645" i="11"/>
  <c r="N646" i="11"/>
  <c r="O646" i="11"/>
  <c r="P646" i="11"/>
  <c r="Q646" i="11"/>
  <c r="R646" i="11"/>
  <c r="S646" i="11"/>
  <c r="T646" i="11"/>
  <c r="N647" i="11"/>
  <c r="O647" i="11"/>
  <c r="P647" i="11"/>
  <c r="Q647" i="11"/>
  <c r="R647" i="11"/>
  <c r="S647" i="11"/>
  <c r="T647" i="11"/>
  <c r="N648" i="11"/>
  <c r="O648" i="11"/>
  <c r="P648" i="11"/>
  <c r="Q648" i="11"/>
  <c r="R648" i="11"/>
  <c r="S648" i="11"/>
  <c r="T648" i="11"/>
  <c r="N649" i="11"/>
  <c r="O649" i="11"/>
  <c r="P649" i="11"/>
  <c r="Q649" i="11"/>
  <c r="R649" i="11"/>
  <c r="S649" i="11"/>
  <c r="T649" i="11"/>
  <c r="N650" i="11"/>
  <c r="O650" i="11"/>
  <c r="P650" i="11"/>
  <c r="Q650" i="11"/>
  <c r="R650" i="11"/>
  <c r="S650" i="11"/>
  <c r="T650" i="11"/>
  <c r="N651" i="11"/>
  <c r="O651" i="11"/>
  <c r="P651" i="11"/>
  <c r="Q651" i="11"/>
  <c r="R651" i="11"/>
  <c r="S651" i="11"/>
  <c r="T651" i="11"/>
  <c r="N652" i="11"/>
  <c r="O652" i="11"/>
  <c r="P652" i="11"/>
  <c r="Q652" i="11"/>
  <c r="R652" i="11"/>
  <c r="S652" i="11"/>
  <c r="T652" i="11"/>
  <c r="N653" i="11"/>
  <c r="O653" i="11"/>
  <c r="P653" i="11"/>
  <c r="Q653" i="11"/>
  <c r="R653" i="11"/>
  <c r="S653" i="11"/>
  <c r="T653" i="11"/>
  <c r="N654" i="11"/>
  <c r="O654" i="11"/>
  <c r="P654" i="11"/>
  <c r="Q654" i="11"/>
  <c r="R654" i="11"/>
  <c r="S654" i="11"/>
  <c r="T654" i="11"/>
  <c r="N655" i="11"/>
  <c r="O655" i="11"/>
  <c r="P655" i="11"/>
  <c r="Q655" i="11"/>
  <c r="R655" i="11"/>
  <c r="S655" i="11"/>
  <c r="T655" i="11"/>
  <c r="N656" i="11"/>
  <c r="O656" i="11"/>
  <c r="P656" i="11"/>
  <c r="Q656" i="11"/>
  <c r="R656" i="11"/>
  <c r="S656" i="11"/>
  <c r="T656" i="11"/>
  <c r="N657" i="11"/>
  <c r="O657" i="11"/>
  <c r="P657" i="11"/>
  <c r="Q657" i="11"/>
  <c r="R657" i="11"/>
  <c r="S657" i="11"/>
  <c r="T657" i="11"/>
  <c r="N658" i="11"/>
  <c r="O658" i="11"/>
  <c r="P658" i="11"/>
  <c r="Q658" i="11"/>
  <c r="R658" i="11"/>
  <c r="S658" i="11"/>
  <c r="T658" i="11"/>
  <c r="N659" i="11"/>
  <c r="O659" i="11"/>
  <c r="P659" i="11"/>
  <c r="Q659" i="11"/>
  <c r="R659" i="11"/>
  <c r="S659" i="11"/>
  <c r="T659" i="11"/>
  <c r="N660" i="11"/>
  <c r="O660" i="11"/>
  <c r="P660" i="11"/>
  <c r="Q660" i="11"/>
  <c r="R660" i="11"/>
  <c r="S660" i="11"/>
  <c r="T660" i="11"/>
  <c r="N661" i="11"/>
  <c r="O661" i="11"/>
  <c r="P661" i="11"/>
  <c r="Q661" i="11"/>
  <c r="R661" i="11"/>
  <c r="S661" i="11"/>
  <c r="T661" i="11"/>
  <c r="N662" i="11"/>
  <c r="O662" i="11"/>
  <c r="P662" i="11"/>
  <c r="Q662" i="11"/>
  <c r="R662" i="11"/>
  <c r="S662" i="11"/>
  <c r="T662" i="11"/>
  <c r="N663" i="11"/>
  <c r="O663" i="11"/>
  <c r="P663" i="11"/>
  <c r="Q663" i="11"/>
  <c r="R663" i="11"/>
  <c r="S663" i="11"/>
  <c r="T663" i="11"/>
  <c r="N664" i="11"/>
  <c r="O664" i="11"/>
  <c r="P664" i="11"/>
  <c r="Q664" i="11"/>
  <c r="R664" i="11"/>
  <c r="S664" i="11"/>
  <c r="T664" i="11"/>
  <c r="N665" i="11"/>
  <c r="O665" i="11"/>
  <c r="P665" i="11"/>
  <c r="Q665" i="11"/>
  <c r="R665" i="11"/>
  <c r="S665" i="11"/>
  <c r="T665" i="11"/>
  <c r="N666" i="11"/>
  <c r="O666" i="11"/>
  <c r="P666" i="11"/>
  <c r="Q666" i="11"/>
  <c r="R666" i="11"/>
  <c r="S666" i="11"/>
  <c r="T666" i="11"/>
  <c r="N667" i="11"/>
  <c r="O667" i="11"/>
  <c r="P667" i="11"/>
  <c r="Q667" i="11"/>
  <c r="R667" i="11"/>
  <c r="S667" i="11"/>
  <c r="T667" i="11"/>
  <c r="N668" i="11"/>
  <c r="O668" i="11"/>
  <c r="P668" i="11"/>
  <c r="Q668" i="11"/>
  <c r="R668" i="11"/>
  <c r="S668" i="11"/>
  <c r="T668" i="11"/>
  <c r="N669" i="11"/>
  <c r="O669" i="11"/>
  <c r="P669" i="11"/>
  <c r="Q669" i="11"/>
  <c r="R669" i="11"/>
  <c r="S669" i="11"/>
  <c r="T669" i="11"/>
  <c r="N670" i="11"/>
  <c r="O670" i="11"/>
  <c r="P670" i="11"/>
  <c r="Q670" i="11"/>
  <c r="R670" i="11"/>
  <c r="S670" i="11"/>
  <c r="T670" i="11"/>
  <c r="N671" i="11"/>
  <c r="O671" i="11"/>
  <c r="P671" i="11"/>
  <c r="Q671" i="11"/>
  <c r="R671" i="11"/>
  <c r="S671" i="11"/>
  <c r="T671" i="11"/>
  <c r="N672" i="11"/>
  <c r="O672" i="11"/>
  <c r="P672" i="11"/>
  <c r="Q672" i="11"/>
  <c r="R672" i="11"/>
  <c r="S672" i="11"/>
  <c r="T672" i="11"/>
  <c r="N673" i="11"/>
  <c r="O673" i="11"/>
  <c r="P673" i="11"/>
  <c r="Q673" i="11"/>
  <c r="R673" i="11"/>
  <c r="S673" i="11"/>
  <c r="T673" i="11"/>
  <c r="N674" i="11"/>
  <c r="O674" i="11"/>
  <c r="P674" i="11"/>
  <c r="Q674" i="11"/>
  <c r="R674" i="11"/>
  <c r="S674" i="11"/>
  <c r="T674" i="11"/>
  <c r="N675" i="11"/>
  <c r="O675" i="11"/>
  <c r="P675" i="11"/>
  <c r="Q675" i="11"/>
  <c r="R675" i="11"/>
  <c r="S675" i="11"/>
  <c r="T675" i="11"/>
  <c r="N676" i="11"/>
  <c r="O676" i="11"/>
  <c r="P676" i="11"/>
  <c r="Q676" i="11"/>
  <c r="R676" i="11"/>
  <c r="S676" i="11"/>
  <c r="T676" i="11"/>
  <c r="N677" i="11"/>
  <c r="O677" i="11"/>
  <c r="P677" i="11"/>
  <c r="Q677" i="11"/>
  <c r="R677" i="11"/>
  <c r="S677" i="11"/>
  <c r="T677" i="11"/>
  <c r="N678" i="11"/>
  <c r="O678" i="11"/>
  <c r="P678" i="11"/>
  <c r="Q678" i="11"/>
  <c r="R678" i="11"/>
  <c r="S678" i="11"/>
  <c r="T678" i="11"/>
  <c r="N679" i="11"/>
  <c r="O679" i="11"/>
  <c r="P679" i="11"/>
  <c r="Q679" i="11"/>
  <c r="R679" i="11"/>
  <c r="S679" i="11"/>
  <c r="T679" i="11"/>
  <c r="N680" i="11"/>
  <c r="O680" i="11"/>
  <c r="P680" i="11"/>
  <c r="Q680" i="11"/>
  <c r="R680" i="11"/>
  <c r="S680" i="11"/>
  <c r="T680" i="11"/>
  <c r="N681" i="11"/>
  <c r="O681" i="11"/>
  <c r="P681" i="11"/>
  <c r="Q681" i="11"/>
  <c r="R681" i="11"/>
  <c r="S681" i="11"/>
  <c r="T681" i="11"/>
  <c r="N682" i="11"/>
  <c r="O682" i="11"/>
  <c r="P682" i="11"/>
  <c r="Q682" i="11"/>
  <c r="R682" i="11"/>
  <c r="S682" i="11"/>
  <c r="T682" i="11"/>
  <c r="N683" i="11"/>
  <c r="O683" i="11"/>
  <c r="P683" i="11"/>
  <c r="Q683" i="11"/>
  <c r="R683" i="11"/>
  <c r="S683" i="11"/>
  <c r="T683" i="11"/>
  <c r="N684" i="11"/>
  <c r="O684" i="11"/>
  <c r="P684" i="11"/>
  <c r="Q684" i="11"/>
  <c r="R684" i="11"/>
  <c r="S684" i="11"/>
  <c r="T684" i="11"/>
  <c r="N685" i="11"/>
  <c r="O685" i="11"/>
  <c r="P685" i="11"/>
  <c r="Q685" i="11"/>
  <c r="R685" i="11"/>
  <c r="S685" i="11"/>
  <c r="T685" i="11"/>
  <c r="N686" i="11"/>
  <c r="O686" i="11"/>
  <c r="P686" i="11"/>
  <c r="Q686" i="11"/>
  <c r="R686" i="11"/>
  <c r="S686" i="11"/>
  <c r="T686" i="11"/>
  <c r="N687" i="11"/>
  <c r="O687" i="11"/>
  <c r="P687" i="11"/>
  <c r="Q687" i="11"/>
  <c r="R687" i="11"/>
  <c r="S687" i="11"/>
  <c r="T687" i="11"/>
  <c r="N688" i="11"/>
  <c r="O688" i="11"/>
  <c r="P688" i="11"/>
  <c r="Q688" i="11"/>
  <c r="R688" i="11"/>
  <c r="S688" i="11"/>
  <c r="T688" i="11"/>
  <c r="N689" i="11"/>
  <c r="O689" i="11"/>
  <c r="P689" i="11"/>
  <c r="Q689" i="11"/>
  <c r="R689" i="11"/>
  <c r="S689" i="11"/>
  <c r="T689" i="11"/>
  <c r="N690" i="11"/>
  <c r="O690" i="11"/>
  <c r="P690" i="11"/>
  <c r="Q690" i="11"/>
  <c r="R690" i="11"/>
  <c r="S690" i="11"/>
  <c r="T690" i="11"/>
  <c r="N691" i="11"/>
  <c r="O691" i="11"/>
  <c r="P691" i="11"/>
  <c r="Q691" i="11"/>
  <c r="R691" i="11"/>
  <c r="S691" i="11"/>
  <c r="T691" i="11"/>
  <c r="N692" i="11"/>
  <c r="O692" i="11"/>
  <c r="P692" i="11"/>
  <c r="Q692" i="11"/>
  <c r="R692" i="11"/>
  <c r="S692" i="11"/>
  <c r="T692" i="11"/>
  <c r="N693" i="11"/>
  <c r="O693" i="11"/>
  <c r="P693" i="11"/>
  <c r="Q693" i="11"/>
  <c r="R693" i="11"/>
  <c r="S693" i="11"/>
  <c r="T693" i="11"/>
  <c r="N694" i="11"/>
  <c r="O694" i="11"/>
  <c r="P694" i="11"/>
  <c r="Q694" i="11"/>
  <c r="R694" i="11"/>
  <c r="S694" i="11"/>
  <c r="T694" i="11"/>
  <c r="N695" i="11"/>
  <c r="O695" i="11"/>
  <c r="P695" i="11"/>
  <c r="Q695" i="11"/>
  <c r="R695" i="11"/>
  <c r="S695" i="11"/>
  <c r="T695" i="11"/>
  <c r="N696" i="11"/>
  <c r="O696" i="11"/>
  <c r="P696" i="11"/>
  <c r="Q696" i="11"/>
  <c r="R696" i="11"/>
  <c r="S696" i="11"/>
  <c r="T696" i="11"/>
  <c r="N697" i="11"/>
  <c r="O697" i="11"/>
  <c r="P697" i="11"/>
  <c r="Q697" i="11"/>
  <c r="R697" i="11"/>
  <c r="S697" i="11"/>
  <c r="T697" i="11"/>
  <c r="N698" i="11"/>
  <c r="O698" i="11"/>
  <c r="P698" i="11"/>
  <c r="Q698" i="11"/>
  <c r="R698" i="11"/>
  <c r="S698" i="11"/>
  <c r="T698" i="11"/>
  <c r="N699" i="11"/>
  <c r="O699" i="11"/>
  <c r="P699" i="11"/>
  <c r="Q699" i="11"/>
  <c r="R699" i="11"/>
  <c r="S699" i="11"/>
  <c r="T699" i="11"/>
  <c r="N700" i="11"/>
  <c r="O700" i="11"/>
  <c r="P700" i="11"/>
  <c r="Q700" i="11"/>
  <c r="R700" i="11"/>
  <c r="S700" i="11"/>
  <c r="T700" i="11"/>
  <c r="N701" i="11"/>
  <c r="O701" i="11"/>
  <c r="P701" i="11"/>
  <c r="Q701" i="11"/>
  <c r="R701" i="11"/>
  <c r="S701" i="11"/>
  <c r="T701" i="11"/>
  <c r="N702" i="11"/>
  <c r="O702" i="11"/>
  <c r="P702" i="11"/>
  <c r="Q702" i="11"/>
  <c r="R702" i="11"/>
  <c r="S702" i="11"/>
  <c r="T702" i="11"/>
  <c r="N703" i="11"/>
  <c r="O703" i="11"/>
  <c r="P703" i="11"/>
  <c r="Q703" i="11"/>
  <c r="R703" i="11"/>
  <c r="S703" i="11"/>
  <c r="T703" i="11"/>
  <c r="N704" i="11"/>
  <c r="O704" i="11"/>
  <c r="P704" i="11"/>
  <c r="Q704" i="11"/>
  <c r="R704" i="11"/>
  <c r="S704" i="11"/>
  <c r="T704" i="11"/>
  <c r="N705" i="11"/>
  <c r="O705" i="11"/>
  <c r="P705" i="11"/>
  <c r="Q705" i="11"/>
  <c r="R705" i="11"/>
  <c r="S705" i="11"/>
  <c r="T705" i="11"/>
  <c r="N706" i="11"/>
  <c r="O706" i="11"/>
  <c r="P706" i="11"/>
  <c r="Q706" i="11"/>
  <c r="R706" i="11"/>
  <c r="S706" i="11"/>
  <c r="T706" i="11"/>
  <c r="N707" i="11"/>
  <c r="O707" i="11"/>
  <c r="P707" i="11"/>
  <c r="Q707" i="11"/>
  <c r="R707" i="11"/>
  <c r="S707" i="11"/>
  <c r="T707" i="11"/>
  <c r="N708" i="11"/>
  <c r="O708" i="11"/>
  <c r="P708" i="11"/>
  <c r="Q708" i="11"/>
  <c r="R708" i="11"/>
  <c r="S708" i="11"/>
  <c r="T708" i="11"/>
  <c r="N709" i="11"/>
  <c r="O709" i="11"/>
  <c r="P709" i="11"/>
  <c r="Q709" i="11"/>
  <c r="R709" i="11"/>
  <c r="S709" i="11"/>
  <c r="T709" i="11"/>
  <c r="N710" i="11"/>
  <c r="O710" i="11"/>
  <c r="P710" i="11"/>
  <c r="Q710" i="11"/>
  <c r="R710" i="11"/>
  <c r="S710" i="11"/>
  <c r="T710" i="11"/>
  <c r="N711" i="11"/>
  <c r="O711" i="11"/>
  <c r="P711" i="11"/>
  <c r="Q711" i="11"/>
  <c r="R711" i="11"/>
  <c r="S711" i="11"/>
  <c r="T711" i="11"/>
  <c r="N712" i="11"/>
  <c r="O712" i="11"/>
  <c r="P712" i="11"/>
  <c r="Q712" i="11"/>
  <c r="R712" i="11"/>
  <c r="S712" i="11"/>
  <c r="T712" i="11"/>
  <c r="N713" i="11"/>
  <c r="O713" i="11"/>
  <c r="P713" i="11"/>
  <c r="Q713" i="11"/>
  <c r="R713" i="11"/>
  <c r="S713" i="11"/>
  <c r="T713" i="11"/>
  <c r="N714" i="11"/>
  <c r="O714" i="11"/>
  <c r="P714" i="11"/>
  <c r="Q714" i="11"/>
  <c r="R714" i="11"/>
  <c r="S714" i="11"/>
  <c r="T714" i="11"/>
  <c r="N715" i="11"/>
  <c r="O715" i="11"/>
  <c r="P715" i="11"/>
  <c r="Q715" i="11"/>
  <c r="R715" i="11"/>
  <c r="S715" i="11"/>
  <c r="T715" i="11"/>
  <c r="N716" i="11"/>
  <c r="O716" i="11"/>
  <c r="P716" i="11"/>
  <c r="Q716" i="11"/>
  <c r="R716" i="11"/>
  <c r="S716" i="11"/>
  <c r="T716" i="11"/>
  <c r="N717" i="11"/>
  <c r="O717" i="11"/>
  <c r="P717" i="11"/>
  <c r="Q717" i="11"/>
  <c r="R717" i="11"/>
  <c r="S717" i="11"/>
  <c r="T717" i="11"/>
  <c r="N718" i="11"/>
  <c r="O718" i="11"/>
  <c r="P718" i="11"/>
  <c r="Q718" i="11"/>
  <c r="R718" i="11"/>
  <c r="S718" i="11"/>
  <c r="T718" i="11"/>
  <c r="N719" i="11"/>
  <c r="O719" i="11"/>
  <c r="P719" i="11"/>
  <c r="Q719" i="11"/>
  <c r="R719" i="11"/>
  <c r="S719" i="11"/>
  <c r="T719" i="11"/>
  <c r="N720" i="11"/>
  <c r="O720" i="11"/>
  <c r="P720" i="11"/>
  <c r="Q720" i="11"/>
  <c r="R720" i="11"/>
  <c r="S720" i="11"/>
  <c r="T720" i="11"/>
  <c r="N721" i="11"/>
  <c r="O721" i="11"/>
  <c r="P721" i="11"/>
  <c r="Q721" i="11"/>
  <c r="R721" i="11"/>
  <c r="S721" i="11"/>
  <c r="T721" i="11"/>
  <c r="N722" i="11"/>
  <c r="O722" i="11"/>
  <c r="P722" i="11"/>
  <c r="Q722" i="11"/>
  <c r="R722" i="11"/>
  <c r="S722" i="11"/>
  <c r="T722" i="11"/>
  <c r="N723" i="11"/>
  <c r="O723" i="11"/>
  <c r="P723" i="11"/>
  <c r="Q723" i="11"/>
  <c r="R723" i="11"/>
  <c r="S723" i="11"/>
  <c r="T723" i="11"/>
  <c r="N724" i="11"/>
  <c r="O724" i="11"/>
  <c r="P724" i="11"/>
  <c r="Q724" i="11"/>
  <c r="R724" i="11"/>
  <c r="S724" i="11"/>
  <c r="T724" i="11"/>
  <c r="N725" i="11"/>
  <c r="O725" i="11"/>
  <c r="P725" i="11"/>
  <c r="Q725" i="11"/>
  <c r="R725" i="11"/>
  <c r="S725" i="11"/>
  <c r="T725" i="11"/>
  <c r="N726" i="11"/>
  <c r="O726" i="11"/>
  <c r="P726" i="11"/>
  <c r="Q726" i="11"/>
  <c r="R726" i="11"/>
  <c r="S726" i="11"/>
  <c r="T726" i="11"/>
  <c r="N727" i="11"/>
  <c r="O727" i="11"/>
  <c r="P727" i="11"/>
  <c r="Q727" i="11"/>
  <c r="R727" i="11"/>
  <c r="S727" i="11"/>
  <c r="T727" i="11"/>
  <c r="N728" i="11"/>
  <c r="O728" i="11"/>
  <c r="P728" i="11"/>
  <c r="Q728" i="11"/>
  <c r="R728" i="11"/>
  <c r="S728" i="11"/>
  <c r="T728" i="11"/>
  <c r="N729" i="11"/>
  <c r="O729" i="11"/>
  <c r="P729" i="11"/>
  <c r="Q729" i="11"/>
  <c r="R729" i="11"/>
  <c r="S729" i="11"/>
  <c r="T729" i="11"/>
  <c r="N730" i="11"/>
  <c r="O730" i="11"/>
  <c r="P730" i="11"/>
  <c r="Q730" i="11"/>
  <c r="R730" i="11"/>
  <c r="S730" i="11"/>
  <c r="T730" i="11"/>
  <c r="N731" i="11"/>
  <c r="O731" i="11"/>
  <c r="P731" i="11"/>
  <c r="Q731" i="11"/>
  <c r="R731" i="11"/>
  <c r="S731" i="11"/>
  <c r="T731" i="11"/>
  <c r="N732" i="11"/>
  <c r="O732" i="11"/>
  <c r="P732" i="11"/>
  <c r="Q732" i="11"/>
  <c r="R732" i="11"/>
  <c r="S732" i="11"/>
  <c r="T732" i="11"/>
  <c r="N733" i="11"/>
  <c r="O733" i="11"/>
  <c r="P733" i="11"/>
  <c r="Q733" i="11"/>
  <c r="R733" i="11"/>
  <c r="S733" i="11"/>
  <c r="T733" i="11"/>
  <c r="N734" i="11"/>
  <c r="O734" i="11"/>
  <c r="P734" i="11"/>
  <c r="Q734" i="11"/>
  <c r="R734" i="11"/>
  <c r="S734" i="11"/>
  <c r="T734" i="11"/>
  <c r="N735" i="11"/>
  <c r="O735" i="11"/>
  <c r="P735" i="11"/>
  <c r="Q735" i="11"/>
  <c r="R735" i="11"/>
  <c r="S735" i="11"/>
  <c r="T735" i="11"/>
  <c r="N736" i="11"/>
  <c r="O736" i="11"/>
  <c r="P736" i="11"/>
  <c r="Q736" i="11"/>
  <c r="R736" i="11"/>
  <c r="S736" i="11"/>
  <c r="T736" i="11"/>
  <c r="N737" i="11"/>
  <c r="O737" i="11"/>
  <c r="P737" i="11"/>
  <c r="Q737" i="11"/>
  <c r="R737" i="11"/>
  <c r="S737" i="11"/>
  <c r="T737" i="11"/>
  <c r="N738" i="11"/>
  <c r="O738" i="11"/>
  <c r="P738" i="11"/>
  <c r="Q738" i="11"/>
  <c r="R738" i="11"/>
  <c r="S738" i="11"/>
  <c r="T738" i="11"/>
  <c r="N739" i="11"/>
  <c r="O739" i="11"/>
  <c r="P739" i="11"/>
  <c r="Q739" i="11"/>
  <c r="R739" i="11"/>
  <c r="S739" i="11"/>
  <c r="T739" i="11"/>
  <c r="N740" i="11"/>
  <c r="O740" i="11"/>
  <c r="P740" i="11"/>
  <c r="Q740" i="11"/>
  <c r="R740" i="11"/>
  <c r="S740" i="11"/>
  <c r="T740" i="11"/>
  <c r="N741" i="11"/>
  <c r="O741" i="11"/>
  <c r="P741" i="11"/>
  <c r="Q741" i="11"/>
  <c r="R741" i="11"/>
  <c r="S741" i="11"/>
  <c r="T741" i="11"/>
  <c r="N742" i="11"/>
  <c r="O742" i="11"/>
  <c r="P742" i="11"/>
  <c r="Q742" i="11"/>
  <c r="R742" i="11"/>
  <c r="S742" i="11"/>
  <c r="T742" i="11"/>
  <c r="N743" i="11"/>
  <c r="O743" i="11"/>
  <c r="P743" i="11"/>
  <c r="Q743" i="11"/>
  <c r="R743" i="11"/>
  <c r="S743" i="11"/>
  <c r="T743" i="11"/>
  <c r="N744" i="11"/>
  <c r="O744" i="11"/>
  <c r="P744" i="11"/>
  <c r="Q744" i="11"/>
  <c r="R744" i="11"/>
  <c r="S744" i="11"/>
  <c r="T744" i="11"/>
  <c r="N745" i="11"/>
  <c r="O745" i="11"/>
  <c r="P745" i="11"/>
  <c r="Q745" i="11"/>
  <c r="R745" i="11"/>
  <c r="S745" i="11"/>
  <c r="T745" i="11"/>
  <c r="N746" i="11"/>
  <c r="O746" i="11"/>
  <c r="P746" i="11"/>
  <c r="Q746" i="11"/>
  <c r="R746" i="11"/>
  <c r="S746" i="11"/>
  <c r="T746" i="11"/>
  <c r="N747" i="11"/>
  <c r="O747" i="11"/>
  <c r="P747" i="11"/>
  <c r="Q747" i="11"/>
  <c r="R747" i="11"/>
  <c r="S747" i="11"/>
  <c r="T747" i="11"/>
  <c r="N748" i="11"/>
  <c r="O748" i="11"/>
  <c r="P748" i="11"/>
  <c r="Q748" i="11"/>
  <c r="R748" i="11"/>
  <c r="S748" i="11"/>
  <c r="T748" i="11"/>
  <c r="N749" i="11"/>
  <c r="O749" i="11"/>
  <c r="P749" i="11"/>
  <c r="Q749" i="11"/>
  <c r="R749" i="11"/>
  <c r="S749" i="11"/>
  <c r="T749" i="11"/>
  <c r="N750" i="11"/>
  <c r="O750" i="11"/>
  <c r="P750" i="11"/>
  <c r="Q750" i="11"/>
  <c r="R750" i="11"/>
  <c r="S750" i="11"/>
  <c r="T750" i="11"/>
  <c r="N751" i="11"/>
  <c r="O751" i="11"/>
  <c r="P751" i="11"/>
  <c r="Q751" i="11"/>
  <c r="R751" i="11"/>
  <c r="S751" i="11"/>
  <c r="T751" i="11"/>
  <c r="N752" i="11"/>
  <c r="O752" i="11"/>
  <c r="P752" i="11"/>
  <c r="Q752" i="11"/>
  <c r="R752" i="11"/>
  <c r="S752" i="11"/>
  <c r="T752" i="11"/>
  <c r="N753" i="11"/>
  <c r="O753" i="11"/>
  <c r="P753" i="11"/>
  <c r="Q753" i="11"/>
  <c r="R753" i="11"/>
  <c r="S753" i="11"/>
  <c r="T753" i="11"/>
  <c r="N754" i="11"/>
  <c r="O754" i="11"/>
  <c r="P754" i="11"/>
  <c r="Q754" i="11"/>
  <c r="R754" i="11"/>
  <c r="S754" i="11"/>
  <c r="T754" i="11"/>
  <c r="N755" i="11"/>
  <c r="O755" i="11"/>
  <c r="P755" i="11"/>
  <c r="Q755" i="11"/>
  <c r="R755" i="11"/>
  <c r="S755" i="11"/>
  <c r="T755" i="11"/>
  <c r="N756" i="11"/>
  <c r="O756" i="11"/>
  <c r="P756" i="11"/>
  <c r="Q756" i="11"/>
  <c r="R756" i="11"/>
  <c r="S756" i="11"/>
  <c r="T756" i="11"/>
  <c r="N757" i="11"/>
  <c r="O757" i="11"/>
  <c r="P757" i="11"/>
  <c r="Q757" i="11"/>
  <c r="R757" i="11"/>
  <c r="S757" i="11"/>
  <c r="T757" i="11"/>
  <c r="N758" i="11"/>
  <c r="O758" i="11"/>
  <c r="P758" i="11"/>
  <c r="Q758" i="11"/>
  <c r="R758" i="11"/>
  <c r="S758" i="11"/>
  <c r="T758" i="11"/>
  <c r="N759" i="11"/>
  <c r="O759" i="11"/>
  <c r="P759" i="11"/>
  <c r="Q759" i="11"/>
  <c r="R759" i="11"/>
  <c r="S759" i="11"/>
  <c r="T759" i="11"/>
  <c r="N760" i="11"/>
  <c r="O760" i="11"/>
  <c r="P760" i="11"/>
  <c r="Q760" i="11"/>
  <c r="R760" i="11"/>
  <c r="S760" i="11"/>
  <c r="T760" i="11"/>
  <c r="N761" i="11"/>
  <c r="O761" i="11"/>
  <c r="P761" i="11"/>
  <c r="Q761" i="11"/>
  <c r="R761" i="11"/>
  <c r="S761" i="11"/>
  <c r="T761" i="11"/>
  <c r="N762" i="11"/>
  <c r="O762" i="11"/>
  <c r="P762" i="11"/>
  <c r="Q762" i="11"/>
  <c r="R762" i="11"/>
  <c r="S762" i="11"/>
  <c r="T762" i="11"/>
  <c r="N763" i="11"/>
  <c r="O763" i="11"/>
  <c r="P763" i="11"/>
  <c r="Q763" i="11"/>
  <c r="R763" i="11"/>
  <c r="S763" i="11"/>
  <c r="T763" i="11"/>
  <c r="N764" i="11"/>
  <c r="O764" i="11"/>
  <c r="P764" i="11"/>
  <c r="Q764" i="11"/>
  <c r="R764" i="11"/>
  <c r="S764" i="11"/>
  <c r="T764" i="11"/>
  <c r="N765" i="11"/>
  <c r="O765" i="11"/>
  <c r="P765" i="11"/>
  <c r="Q765" i="11"/>
  <c r="R765" i="11"/>
  <c r="S765" i="11"/>
  <c r="T765" i="11"/>
  <c r="N766" i="11"/>
  <c r="O766" i="11"/>
  <c r="P766" i="11"/>
  <c r="Q766" i="11"/>
  <c r="R766" i="11"/>
  <c r="S766" i="11"/>
  <c r="T766" i="11"/>
  <c r="N767" i="11"/>
  <c r="O767" i="11"/>
  <c r="P767" i="11"/>
  <c r="Q767" i="11"/>
  <c r="R767" i="11"/>
  <c r="S767" i="11"/>
  <c r="T767" i="11"/>
  <c r="N768" i="11"/>
  <c r="O768" i="11"/>
  <c r="P768" i="11"/>
  <c r="Q768" i="11"/>
  <c r="R768" i="11"/>
  <c r="S768" i="11"/>
  <c r="T768" i="11"/>
  <c r="N769" i="11"/>
  <c r="O769" i="11"/>
  <c r="P769" i="11"/>
  <c r="Q769" i="11"/>
  <c r="R769" i="11"/>
  <c r="S769" i="11"/>
  <c r="T769" i="11"/>
  <c r="N770" i="11"/>
  <c r="O770" i="11"/>
  <c r="P770" i="11"/>
  <c r="Q770" i="11"/>
  <c r="R770" i="11"/>
  <c r="S770" i="11"/>
  <c r="T770" i="11"/>
  <c r="N771" i="11"/>
  <c r="O771" i="11"/>
  <c r="P771" i="11"/>
  <c r="Q771" i="11"/>
  <c r="R771" i="11"/>
  <c r="S771" i="11"/>
  <c r="T771" i="11"/>
  <c r="N772" i="11"/>
  <c r="O772" i="11"/>
  <c r="P772" i="11"/>
  <c r="Q772" i="11"/>
  <c r="R772" i="11"/>
  <c r="S772" i="11"/>
  <c r="T772" i="11"/>
  <c r="N773" i="11"/>
  <c r="O773" i="11"/>
  <c r="P773" i="11"/>
  <c r="Q773" i="11"/>
  <c r="R773" i="11"/>
  <c r="S773" i="11"/>
  <c r="T773" i="11"/>
  <c r="N774" i="11"/>
  <c r="O774" i="11"/>
  <c r="P774" i="11"/>
  <c r="Q774" i="11"/>
  <c r="R774" i="11"/>
  <c r="S774" i="11"/>
  <c r="T774" i="11"/>
  <c r="N775" i="11"/>
  <c r="O775" i="11"/>
  <c r="P775" i="11"/>
  <c r="Q775" i="11"/>
  <c r="R775" i="11"/>
  <c r="S775" i="11"/>
  <c r="T775" i="11"/>
  <c r="N776" i="11"/>
  <c r="O776" i="11"/>
  <c r="P776" i="11"/>
  <c r="Q776" i="11"/>
  <c r="R776" i="11"/>
  <c r="S776" i="11"/>
  <c r="T776" i="11"/>
  <c r="N777" i="11"/>
  <c r="O777" i="11"/>
  <c r="P777" i="11"/>
  <c r="Q777" i="11"/>
  <c r="R777" i="11"/>
  <c r="S777" i="11"/>
  <c r="T777" i="11"/>
  <c r="N778" i="11"/>
  <c r="O778" i="11"/>
  <c r="P778" i="11"/>
  <c r="Q778" i="11"/>
  <c r="R778" i="11"/>
  <c r="S778" i="11"/>
  <c r="T778" i="11"/>
  <c r="N779" i="11"/>
  <c r="O779" i="11"/>
  <c r="P779" i="11"/>
  <c r="Q779" i="11"/>
  <c r="R779" i="11"/>
  <c r="S779" i="11"/>
  <c r="T779" i="11"/>
  <c r="N780" i="11"/>
  <c r="O780" i="11"/>
  <c r="P780" i="11"/>
  <c r="Q780" i="11"/>
  <c r="R780" i="11"/>
  <c r="S780" i="11"/>
  <c r="T780" i="11"/>
  <c r="N781" i="11"/>
  <c r="O781" i="11"/>
  <c r="P781" i="11"/>
  <c r="Q781" i="11"/>
  <c r="R781" i="11"/>
  <c r="S781" i="11"/>
  <c r="T781" i="11"/>
  <c r="N782" i="11"/>
  <c r="O782" i="11"/>
  <c r="P782" i="11"/>
  <c r="Q782" i="11"/>
  <c r="R782" i="11"/>
  <c r="S782" i="11"/>
  <c r="T782" i="11"/>
  <c r="N783" i="11"/>
  <c r="O783" i="11"/>
  <c r="P783" i="11"/>
  <c r="Q783" i="11"/>
  <c r="R783" i="11"/>
  <c r="S783" i="11"/>
  <c r="T783" i="11"/>
  <c r="N784" i="11"/>
  <c r="O784" i="11"/>
  <c r="P784" i="11"/>
  <c r="Q784" i="11"/>
  <c r="R784" i="11"/>
  <c r="S784" i="11"/>
  <c r="T784" i="11"/>
  <c r="N785" i="11"/>
  <c r="O785" i="11"/>
  <c r="P785" i="11"/>
  <c r="Q785" i="11"/>
  <c r="R785" i="11"/>
  <c r="S785" i="11"/>
  <c r="T785" i="11"/>
  <c r="N786" i="11"/>
  <c r="O786" i="11"/>
  <c r="P786" i="11"/>
  <c r="Q786" i="11"/>
  <c r="R786" i="11"/>
  <c r="S786" i="11"/>
  <c r="T786" i="11"/>
  <c r="N787" i="11"/>
  <c r="O787" i="11"/>
  <c r="P787" i="11"/>
  <c r="Q787" i="11"/>
  <c r="R787" i="11"/>
  <c r="S787" i="11"/>
  <c r="T787" i="11"/>
  <c r="N788" i="11"/>
  <c r="O788" i="11"/>
  <c r="P788" i="11"/>
  <c r="Q788" i="11"/>
  <c r="R788" i="11"/>
  <c r="S788" i="11"/>
  <c r="T788" i="11"/>
  <c r="N789" i="11"/>
  <c r="O789" i="11"/>
  <c r="P789" i="11"/>
  <c r="Q789" i="11"/>
  <c r="R789" i="11"/>
  <c r="S789" i="11"/>
  <c r="T789" i="11"/>
  <c r="N790" i="11"/>
  <c r="O790" i="11"/>
  <c r="P790" i="11"/>
  <c r="Q790" i="11"/>
  <c r="R790" i="11"/>
  <c r="S790" i="11"/>
  <c r="T790" i="11"/>
  <c r="N791" i="11"/>
  <c r="O791" i="11"/>
  <c r="P791" i="11"/>
  <c r="Q791" i="11"/>
  <c r="R791" i="11"/>
  <c r="S791" i="11"/>
  <c r="T791" i="11"/>
  <c r="N792" i="11"/>
  <c r="O792" i="11"/>
  <c r="P792" i="11"/>
  <c r="Q792" i="11"/>
  <c r="R792" i="11"/>
  <c r="S792" i="11"/>
  <c r="T792" i="11"/>
  <c r="N793" i="11"/>
  <c r="O793" i="11"/>
  <c r="P793" i="11"/>
  <c r="Q793" i="11"/>
  <c r="R793" i="11"/>
  <c r="S793" i="11"/>
  <c r="T793" i="11"/>
  <c r="N794" i="11"/>
  <c r="O794" i="11"/>
  <c r="P794" i="11"/>
  <c r="Q794" i="11"/>
  <c r="R794" i="11"/>
  <c r="S794" i="11"/>
  <c r="T794" i="11"/>
  <c r="N795" i="11"/>
  <c r="O795" i="11"/>
  <c r="P795" i="11"/>
  <c r="Q795" i="11"/>
  <c r="R795" i="11"/>
  <c r="S795" i="11"/>
  <c r="T795" i="11"/>
  <c r="N796" i="11"/>
  <c r="O796" i="11"/>
  <c r="P796" i="11"/>
  <c r="Q796" i="11"/>
  <c r="R796" i="11"/>
  <c r="S796" i="11"/>
  <c r="T796" i="11"/>
  <c r="N797" i="11"/>
  <c r="O797" i="11"/>
  <c r="P797" i="11"/>
  <c r="Q797" i="11"/>
  <c r="R797" i="11"/>
  <c r="S797" i="11"/>
  <c r="T797" i="11"/>
  <c r="N798" i="11"/>
  <c r="O798" i="11"/>
  <c r="P798" i="11"/>
  <c r="Q798" i="11"/>
  <c r="R798" i="11"/>
  <c r="S798" i="11"/>
  <c r="T798" i="11"/>
  <c r="N799" i="11"/>
  <c r="O799" i="11"/>
  <c r="P799" i="11"/>
  <c r="Q799" i="11"/>
  <c r="R799" i="11"/>
  <c r="S799" i="11"/>
  <c r="T799" i="11"/>
  <c r="N800" i="11"/>
  <c r="O800" i="11"/>
  <c r="P800" i="11"/>
  <c r="Q800" i="11"/>
  <c r="R800" i="11"/>
  <c r="S800" i="11"/>
  <c r="T800" i="11"/>
  <c r="N801" i="11"/>
  <c r="O801" i="11"/>
  <c r="P801" i="11"/>
  <c r="Q801" i="11"/>
  <c r="R801" i="11"/>
  <c r="S801" i="11"/>
  <c r="T801" i="11"/>
  <c r="N802" i="11"/>
  <c r="O802" i="11"/>
  <c r="P802" i="11"/>
  <c r="Q802" i="11"/>
  <c r="R802" i="11"/>
  <c r="S802" i="11"/>
  <c r="T802" i="11"/>
  <c r="N803" i="11"/>
  <c r="O803" i="11"/>
  <c r="P803" i="11"/>
  <c r="Q803" i="11"/>
  <c r="R803" i="11"/>
  <c r="S803" i="11"/>
  <c r="T803" i="11"/>
  <c r="N804" i="11"/>
  <c r="O804" i="11"/>
  <c r="P804" i="11"/>
  <c r="Q804" i="11"/>
  <c r="R804" i="11"/>
  <c r="S804" i="11"/>
  <c r="T804" i="11"/>
  <c r="N805" i="11"/>
  <c r="O805" i="11"/>
  <c r="P805" i="11"/>
  <c r="Q805" i="11"/>
  <c r="R805" i="11"/>
  <c r="S805" i="11"/>
  <c r="T805" i="11"/>
  <c r="N806" i="11"/>
  <c r="O806" i="11"/>
  <c r="P806" i="11"/>
  <c r="Q806" i="11"/>
  <c r="R806" i="11"/>
  <c r="S806" i="11"/>
  <c r="T806" i="11"/>
  <c r="N807" i="11"/>
  <c r="O807" i="11"/>
  <c r="P807" i="11"/>
  <c r="Q807" i="11"/>
  <c r="R807" i="11"/>
  <c r="S807" i="11"/>
  <c r="T807" i="11"/>
  <c r="N808" i="11"/>
  <c r="O808" i="11"/>
  <c r="P808" i="11"/>
  <c r="Q808" i="11"/>
  <c r="R808" i="11"/>
  <c r="S808" i="11"/>
  <c r="T808" i="11"/>
  <c r="N809" i="11"/>
  <c r="O809" i="11"/>
  <c r="P809" i="11"/>
  <c r="Q809" i="11"/>
  <c r="R809" i="11"/>
  <c r="S809" i="11"/>
  <c r="T809" i="11"/>
  <c r="N810" i="11"/>
  <c r="O810" i="11"/>
  <c r="P810" i="11"/>
  <c r="Q810" i="11"/>
  <c r="R810" i="11"/>
  <c r="S810" i="11"/>
  <c r="T810" i="11"/>
  <c r="N811" i="11"/>
  <c r="O811" i="11"/>
  <c r="P811" i="11"/>
  <c r="Q811" i="11"/>
  <c r="R811" i="11"/>
  <c r="S811" i="11"/>
  <c r="T811" i="11"/>
  <c r="N812" i="11"/>
  <c r="O812" i="11"/>
  <c r="P812" i="11"/>
  <c r="Q812" i="11"/>
  <c r="R812" i="11"/>
  <c r="S812" i="11"/>
  <c r="T812" i="11"/>
  <c r="N813" i="11"/>
  <c r="O813" i="11"/>
  <c r="P813" i="11"/>
  <c r="Q813" i="11"/>
  <c r="R813" i="11"/>
  <c r="S813" i="11"/>
  <c r="T813" i="11"/>
  <c r="N814" i="11"/>
  <c r="O814" i="11"/>
  <c r="P814" i="11"/>
  <c r="Q814" i="11"/>
  <c r="R814" i="11"/>
  <c r="S814" i="11"/>
  <c r="T814" i="11"/>
  <c r="N815" i="11"/>
  <c r="O815" i="11"/>
  <c r="P815" i="11"/>
  <c r="Q815" i="11"/>
  <c r="R815" i="11"/>
  <c r="S815" i="11"/>
  <c r="T815" i="11"/>
  <c r="N816" i="11"/>
  <c r="O816" i="11"/>
  <c r="P816" i="11"/>
  <c r="Q816" i="11"/>
  <c r="R816" i="11"/>
  <c r="S816" i="11"/>
  <c r="T816" i="11"/>
  <c r="N817" i="11"/>
  <c r="O817" i="11"/>
  <c r="P817" i="11"/>
  <c r="Q817" i="11"/>
  <c r="R817" i="11"/>
  <c r="S817" i="11"/>
  <c r="T817" i="11"/>
  <c r="N818" i="11"/>
  <c r="O818" i="11"/>
  <c r="P818" i="11"/>
  <c r="Q818" i="11"/>
  <c r="R818" i="11"/>
  <c r="S818" i="11"/>
  <c r="T818" i="11"/>
  <c r="N819" i="11"/>
  <c r="O819" i="11"/>
  <c r="P819" i="11"/>
  <c r="Q819" i="11"/>
  <c r="R819" i="11"/>
  <c r="S819" i="11"/>
  <c r="T819" i="11"/>
  <c r="N820" i="11"/>
  <c r="O820" i="11"/>
  <c r="P820" i="11"/>
  <c r="Q820" i="11"/>
  <c r="R820" i="11"/>
  <c r="S820" i="11"/>
  <c r="T820" i="11"/>
  <c r="N821" i="11"/>
  <c r="O821" i="11"/>
  <c r="P821" i="11"/>
  <c r="Q821" i="11"/>
  <c r="R821" i="11"/>
  <c r="S821" i="11"/>
  <c r="T821" i="11"/>
  <c r="N822" i="11"/>
  <c r="O822" i="11"/>
  <c r="P822" i="11"/>
  <c r="Q822" i="11"/>
  <c r="R822" i="11"/>
  <c r="S822" i="11"/>
  <c r="T822" i="11"/>
  <c r="N823" i="11"/>
  <c r="O823" i="11"/>
  <c r="P823" i="11"/>
  <c r="Q823" i="11"/>
  <c r="R823" i="11"/>
  <c r="S823" i="11"/>
  <c r="T823" i="11"/>
  <c r="N824" i="11"/>
  <c r="O824" i="11"/>
  <c r="P824" i="11"/>
  <c r="Q824" i="11"/>
  <c r="R824" i="11"/>
  <c r="S824" i="11"/>
  <c r="T824" i="11"/>
  <c r="N825" i="11"/>
  <c r="O825" i="11"/>
  <c r="P825" i="11"/>
  <c r="Q825" i="11"/>
  <c r="R825" i="11"/>
  <c r="S825" i="11"/>
  <c r="T825" i="11"/>
  <c r="N826" i="11"/>
  <c r="O826" i="11"/>
  <c r="P826" i="11"/>
  <c r="Q826" i="11"/>
  <c r="R826" i="11"/>
  <c r="S826" i="11"/>
  <c r="T826" i="11"/>
  <c r="N827" i="11"/>
  <c r="O827" i="11"/>
  <c r="P827" i="11"/>
  <c r="Q827" i="11"/>
  <c r="R827" i="11"/>
  <c r="S827" i="11"/>
  <c r="T827" i="11"/>
  <c r="N828" i="11"/>
  <c r="O828" i="11"/>
  <c r="P828" i="11"/>
  <c r="Q828" i="11"/>
  <c r="R828" i="11"/>
  <c r="S828" i="11"/>
  <c r="T828" i="11"/>
  <c r="N829" i="11"/>
  <c r="O829" i="11"/>
  <c r="P829" i="11"/>
  <c r="Q829" i="11"/>
  <c r="R829" i="11"/>
  <c r="S829" i="11"/>
  <c r="T829" i="11"/>
  <c r="N830" i="11"/>
  <c r="O830" i="11"/>
  <c r="P830" i="11"/>
  <c r="Q830" i="11"/>
  <c r="R830" i="11"/>
  <c r="S830" i="11"/>
  <c r="T830" i="11"/>
  <c r="N831" i="11"/>
  <c r="O831" i="11"/>
  <c r="P831" i="11"/>
  <c r="Q831" i="11"/>
  <c r="R831" i="11"/>
  <c r="S831" i="11"/>
  <c r="T831" i="11"/>
  <c r="N832" i="11"/>
  <c r="O832" i="11"/>
  <c r="P832" i="11"/>
  <c r="Q832" i="11"/>
  <c r="R832" i="11"/>
  <c r="S832" i="11"/>
  <c r="T832" i="11"/>
  <c r="N833" i="11"/>
  <c r="O833" i="11"/>
  <c r="P833" i="11"/>
  <c r="Q833" i="11"/>
  <c r="R833" i="11"/>
  <c r="S833" i="11"/>
  <c r="T833" i="11"/>
  <c r="N834" i="11"/>
  <c r="O834" i="11"/>
  <c r="P834" i="11"/>
  <c r="Q834" i="11"/>
  <c r="R834" i="11"/>
  <c r="S834" i="11"/>
  <c r="T834" i="11"/>
  <c r="N835" i="11"/>
  <c r="O835" i="11"/>
  <c r="P835" i="11"/>
  <c r="Q835" i="11"/>
  <c r="R835" i="11"/>
  <c r="S835" i="11"/>
  <c r="T835" i="11"/>
  <c r="N836" i="11"/>
  <c r="O836" i="11"/>
  <c r="P836" i="11"/>
  <c r="Q836" i="11"/>
  <c r="R836" i="11"/>
  <c r="S836" i="11"/>
  <c r="T836" i="11"/>
  <c r="N837" i="11"/>
  <c r="O837" i="11"/>
  <c r="P837" i="11"/>
  <c r="Q837" i="11"/>
  <c r="R837" i="11"/>
  <c r="S837" i="11"/>
  <c r="T837" i="11"/>
  <c r="N838" i="11"/>
  <c r="O838" i="11"/>
  <c r="P838" i="11"/>
  <c r="Q838" i="11"/>
  <c r="R838" i="11"/>
  <c r="S838" i="11"/>
  <c r="T838" i="11"/>
  <c r="N839" i="11"/>
  <c r="O839" i="11"/>
  <c r="P839" i="11"/>
  <c r="Q839" i="11"/>
  <c r="R839" i="11"/>
  <c r="S839" i="11"/>
  <c r="T839" i="11"/>
  <c r="N840" i="11"/>
  <c r="O840" i="11"/>
  <c r="P840" i="11"/>
  <c r="Q840" i="11"/>
  <c r="R840" i="11"/>
  <c r="S840" i="11"/>
  <c r="T840" i="11"/>
  <c r="N841" i="11"/>
  <c r="O841" i="11"/>
  <c r="P841" i="11"/>
  <c r="Q841" i="11"/>
  <c r="R841" i="11"/>
  <c r="S841" i="11"/>
  <c r="T841" i="11"/>
  <c r="N842" i="11"/>
  <c r="O842" i="11"/>
  <c r="P842" i="11"/>
  <c r="Q842" i="11"/>
  <c r="R842" i="11"/>
  <c r="S842" i="11"/>
  <c r="T842" i="11"/>
  <c r="N843" i="11"/>
  <c r="O843" i="11"/>
  <c r="P843" i="11"/>
  <c r="Q843" i="11"/>
  <c r="R843" i="11"/>
  <c r="S843" i="11"/>
  <c r="T843" i="11"/>
  <c r="N844" i="11"/>
  <c r="O844" i="11"/>
  <c r="P844" i="11"/>
  <c r="Q844" i="11"/>
  <c r="R844" i="11"/>
  <c r="S844" i="11"/>
  <c r="T844" i="11"/>
  <c r="N845" i="11"/>
  <c r="O845" i="11"/>
  <c r="P845" i="11"/>
  <c r="Q845" i="11"/>
  <c r="R845" i="11"/>
  <c r="S845" i="11"/>
  <c r="T845" i="11"/>
  <c r="N846" i="11"/>
  <c r="O846" i="11"/>
  <c r="P846" i="11"/>
  <c r="Q846" i="11"/>
  <c r="R846" i="11"/>
  <c r="S846" i="11"/>
  <c r="T846" i="11"/>
  <c r="N847" i="11"/>
  <c r="O847" i="11"/>
  <c r="P847" i="11"/>
  <c r="Q847" i="11"/>
  <c r="R847" i="11"/>
  <c r="S847" i="11"/>
  <c r="T847" i="11"/>
  <c r="N848" i="11"/>
  <c r="O848" i="11"/>
  <c r="P848" i="11"/>
  <c r="Q848" i="11"/>
  <c r="R848" i="11"/>
  <c r="S848" i="11"/>
  <c r="T848" i="11"/>
  <c r="N849" i="11"/>
  <c r="O849" i="11"/>
  <c r="P849" i="11"/>
  <c r="Q849" i="11"/>
  <c r="R849" i="11"/>
  <c r="S849" i="11"/>
  <c r="T849" i="11"/>
  <c r="N850" i="11"/>
  <c r="O850" i="11"/>
  <c r="P850" i="11"/>
  <c r="Q850" i="11"/>
  <c r="R850" i="11"/>
  <c r="S850" i="11"/>
  <c r="T850" i="11"/>
  <c r="N851" i="11"/>
  <c r="O851" i="11"/>
  <c r="P851" i="11"/>
  <c r="Q851" i="11"/>
  <c r="R851" i="11"/>
  <c r="S851" i="11"/>
  <c r="T851" i="11"/>
  <c r="N852" i="11"/>
  <c r="O852" i="11"/>
  <c r="P852" i="11"/>
  <c r="Q852" i="11"/>
  <c r="R852" i="11"/>
  <c r="S852" i="11"/>
  <c r="T852" i="11"/>
  <c r="N853" i="11"/>
  <c r="O853" i="11"/>
  <c r="P853" i="11"/>
  <c r="Q853" i="11"/>
  <c r="R853" i="11"/>
  <c r="S853" i="11"/>
  <c r="T853" i="11"/>
  <c r="N854" i="11"/>
  <c r="O854" i="11"/>
  <c r="P854" i="11"/>
  <c r="Q854" i="11"/>
  <c r="R854" i="11"/>
  <c r="S854" i="11"/>
  <c r="T854" i="11"/>
  <c r="N855" i="11"/>
  <c r="O855" i="11"/>
  <c r="P855" i="11"/>
  <c r="Q855" i="11"/>
  <c r="R855" i="11"/>
  <c r="S855" i="11"/>
  <c r="T855" i="11"/>
  <c r="N856" i="11"/>
  <c r="O856" i="11"/>
  <c r="P856" i="11"/>
  <c r="Q856" i="11"/>
  <c r="R856" i="11"/>
  <c r="S856" i="11"/>
  <c r="T856" i="11"/>
  <c r="N857" i="11"/>
  <c r="O857" i="11"/>
  <c r="P857" i="11"/>
  <c r="Q857" i="11"/>
  <c r="R857" i="11"/>
  <c r="S857" i="11"/>
  <c r="T857" i="11"/>
  <c r="N858" i="11"/>
  <c r="O858" i="11"/>
  <c r="P858" i="11"/>
  <c r="Q858" i="11"/>
  <c r="R858" i="11"/>
  <c r="S858" i="11"/>
  <c r="T858" i="11"/>
  <c r="N859" i="11"/>
  <c r="O859" i="11"/>
  <c r="P859" i="11"/>
  <c r="Q859" i="11"/>
  <c r="R859" i="11"/>
  <c r="S859" i="11"/>
  <c r="T859" i="11"/>
  <c r="N860" i="11"/>
  <c r="O860" i="11"/>
  <c r="P860" i="11"/>
  <c r="Q860" i="11"/>
  <c r="R860" i="11"/>
  <c r="S860" i="11"/>
  <c r="T860" i="11"/>
  <c r="N861" i="11"/>
  <c r="O861" i="11"/>
  <c r="P861" i="11"/>
  <c r="Q861" i="11"/>
  <c r="R861" i="11"/>
  <c r="S861" i="11"/>
  <c r="T861" i="11"/>
  <c r="N862" i="11"/>
  <c r="O862" i="11"/>
  <c r="P862" i="11"/>
  <c r="Q862" i="11"/>
  <c r="R862" i="11"/>
  <c r="S862" i="11"/>
  <c r="T862" i="11"/>
  <c r="N863" i="11"/>
  <c r="O863" i="11"/>
  <c r="P863" i="11"/>
  <c r="Q863" i="11"/>
  <c r="R863" i="11"/>
  <c r="S863" i="11"/>
  <c r="T863" i="11"/>
  <c r="N864" i="11"/>
  <c r="O864" i="11"/>
  <c r="P864" i="11"/>
  <c r="Q864" i="11"/>
  <c r="R864" i="11"/>
  <c r="S864" i="11"/>
  <c r="T864" i="11"/>
  <c r="N865" i="11"/>
  <c r="O865" i="11"/>
  <c r="P865" i="11"/>
  <c r="Q865" i="11"/>
  <c r="R865" i="11"/>
  <c r="S865" i="11"/>
  <c r="T865" i="11"/>
  <c r="N866" i="11"/>
  <c r="O866" i="11"/>
  <c r="P866" i="11"/>
  <c r="Q866" i="11"/>
  <c r="R866" i="11"/>
  <c r="S866" i="11"/>
  <c r="T866" i="11"/>
  <c r="N867" i="11"/>
  <c r="O867" i="11"/>
  <c r="P867" i="11"/>
  <c r="Q867" i="11"/>
  <c r="R867" i="11"/>
  <c r="S867" i="11"/>
  <c r="T867" i="11"/>
  <c r="N868" i="11"/>
  <c r="O868" i="11"/>
  <c r="P868" i="11"/>
  <c r="Q868" i="11"/>
  <c r="R868" i="11"/>
  <c r="S868" i="11"/>
  <c r="T868" i="11"/>
  <c r="N869" i="11"/>
  <c r="O869" i="11"/>
  <c r="P869" i="11"/>
  <c r="Q869" i="11"/>
  <c r="R869" i="11"/>
  <c r="S869" i="11"/>
  <c r="T869" i="11"/>
  <c r="N870" i="11"/>
  <c r="O870" i="11"/>
  <c r="P870" i="11"/>
  <c r="Q870" i="11"/>
  <c r="R870" i="11"/>
  <c r="S870" i="11"/>
  <c r="T870" i="11"/>
  <c r="N871" i="11"/>
  <c r="O871" i="11"/>
  <c r="P871" i="11"/>
  <c r="Q871" i="11"/>
  <c r="R871" i="11"/>
  <c r="S871" i="11"/>
  <c r="T871" i="11"/>
  <c r="N872" i="11"/>
  <c r="O872" i="11"/>
  <c r="P872" i="11"/>
  <c r="Q872" i="11"/>
  <c r="R872" i="11"/>
  <c r="S872" i="11"/>
  <c r="T872" i="11"/>
  <c r="N873" i="11"/>
  <c r="O873" i="11"/>
  <c r="P873" i="11"/>
  <c r="Q873" i="11"/>
  <c r="R873" i="11"/>
  <c r="S873" i="11"/>
  <c r="T873" i="11"/>
  <c r="N874" i="11"/>
  <c r="O874" i="11"/>
  <c r="P874" i="11"/>
  <c r="Q874" i="11"/>
  <c r="R874" i="11"/>
  <c r="S874" i="11"/>
  <c r="T874" i="11"/>
  <c r="N875" i="11"/>
  <c r="O875" i="11"/>
  <c r="P875" i="11"/>
  <c r="Q875" i="11"/>
  <c r="R875" i="11"/>
  <c r="S875" i="11"/>
  <c r="T875" i="11"/>
  <c r="N876" i="11"/>
  <c r="O876" i="11"/>
  <c r="P876" i="11"/>
  <c r="Q876" i="11"/>
  <c r="R876" i="11"/>
  <c r="S876" i="11"/>
  <c r="T876" i="11"/>
  <c r="N877" i="11"/>
  <c r="O877" i="11"/>
  <c r="P877" i="11"/>
  <c r="Q877" i="11"/>
  <c r="R877" i="11"/>
  <c r="S877" i="11"/>
  <c r="T877" i="11"/>
  <c r="N878" i="11"/>
  <c r="O878" i="11"/>
  <c r="P878" i="11"/>
  <c r="Q878" i="11"/>
  <c r="R878" i="11"/>
  <c r="S878" i="11"/>
  <c r="T878" i="11"/>
  <c r="N879" i="11"/>
  <c r="O879" i="11"/>
  <c r="P879" i="11"/>
  <c r="Q879" i="11"/>
  <c r="R879" i="11"/>
  <c r="S879" i="11"/>
  <c r="T879" i="11"/>
  <c r="N880" i="11"/>
  <c r="O880" i="11"/>
  <c r="P880" i="11"/>
  <c r="Q880" i="11"/>
  <c r="R880" i="11"/>
  <c r="S880" i="11"/>
  <c r="T880" i="11"/>
  <c r="N881" i="11"/>
  <c r="O881" i="11"/>
  <c r="P881" i="11"/>
  <c r="Q881" i="11"/>
  <c r="R881" i="11"/>
  <c r="S881" i="11"/>
  <c r="T881" i="11"/>
  <c r="N882" i="11"/>
  <c r="O882" i="11"/>
  <c r="P882" i="11"/>
  <c r="Q882" i="11"/>
  <c r="R882" i="11"/>
  <c r="S882" i="11"/>
  <c r="T882" i="11"/>
  <c r="N883" i="11"/>
  <c r="O883" i="11"/>
  <c r="P883" i="11"/>
  <c r="Q883" i="11"/>
  <c r="R883" i="11"/>
  <c r="S883" i="11"/>
  <c r="T883" i="11"/>
  <c r="N884" i="11"/>
  <c r="O884" i="11"/>
  <c r="P884" i="11"/>
  <c r="Q884" i="11"/>
  <c r="R884" i="11"/>
  <c r="S884" i="11"/>
  <c r="T884" i="11"/>
  <c r="N885" i="11"/>
  <c r="O885" i="11"/>
  <c r="P885" i="11"/>
  <c r="Q885" i="11"/>
  <c r="R885" i="11"/>
  <c r="S885" i="11"/>
  <c r="T885" i="11"/>
  <c r="N886" i="11"/>
  <c r="O886" i="11"/>
  <c r="P886" i="11"/>
  <c r="Q886" i="11"/>
  <c r="R886" i="11"/>
  <c r="S886" i="11"/>
  <c r="T886" i="11"/>
  <c r="N887" i="11"/>
  <c r="O887" i="11"/>
  <c r="P887" i="11"/>
  <c r="Q887" i="11"/>
  <c r="R887" i="11"/>
  <c r="S887" i="11"/>
  <c r="T887" i="11"/>
  <c r="N888" i="11"/>
  <c r="O888" i="11"/>
  <c r="P888" i="11"/>
  <c r="Q888" i="11"/>
  <c r="R888" i="11"/>
  <c r="S888" i="11"/>
  <c r="T888" i="11"/>
  <c r="N889" i="11"/>
  <c r="O889" i="11"/>
  <c r="P889" i="11"/>
  <c r="Q889" i="11"/>
  <c r="R889" i="11"/>
  <c r="S889" i="11"/>
  <c r="T889" i="11"/>
  <c r="N890" i="11"/>
  <c r="O890" i="11"/>
  <c r="P890" i="11"/>
  <c r="Q890" i="11"/>
  <c r="R890" i="11"/>
  <c r="S890" i="11"/>
  <c r="T890" i="11"/>
  <c r="N891" i="11"/>
  <c r="O891" i="11"/>
  <c r="P891" i="11"/>
  <c r="Q891" i="11"/>
  <c r="R891" i="11"/>
  <c r="S891" i="11"/>
  <c r="T891" i="11"/>
  <c r="N892" i="11"/>
  <c r="O892" i="11"/>
  <c r="P892" i="11"/>
  <c r="Q892" i="11"/>
  <c r="R892" i="11"/>
  <c r="S892" i="11"/>
  <c r="T892" i="11"/>
  <c r="N893" i="11"/>
  <c r="O893" i="11"/>
  <c r="P893" i="11"/>
  <c r="Q893" i="11"/>
  <c r="R893" i="11"/>
  <c r="S893" i="11"/>
  <c r="T893" i="11"/>
  <c r="N894" i="11"/>
  <c r="O894" i="11"/>
  <c r="P894" i="11"/>
  <c r="Q894" i="11"/>
  <c r="R894" i="11"/>
  <c r="S894" i="11"/>
  <c r="T894" i="11"/>
  <c r="N895" i="11"/>
  <c r="O895" i="11"/>
  <c r="P895" i="11"/>
  <c r="Q895" i="11"/>
  <c r="R895" i="11"/>
  <c r="S895" i="11"/>
  <c r="T895" i="11"/>
  <c r="N896" i="11"/>
  <c r="O896" i="11"/>
  <c r="P896" i="11"/>
  <c r="Q896" i="11"/>
  <c r="R896" i="11"/>
  <c r="S896" i="11"/>
  <c r="T896" i="11"/>
  <c r="N897" i="11"/>
  <c r="O897" i="11"/>
  <c r="P897" i="11"/>
  <c r="Q897" i="11"/>
  <c r="R897" i="11"/>
  <c r="S897" i="11"/>
  <c r="T897" i="11"/>
  <c r="N898" i="11"/>
  <c r="O898" i="11"/>
  <c r="P898" i="11"/>
  <c r="Q898" i="11"/>
  <c r="R898" i="11"/>
  <c r="S898" i="11"/>
  <c r="T898" i="11"/>
  <c r="N899" i="11"/>
  <c r="O899" i="11"/>
  <c r="P899" i="11"/>
  <c r="Q899" i="11"/>
  <c r="R899" i="11"/>
  <c r="S899" i="11"/>
  <c r="T899" i="11"/>
  <c r="N900" i="11"/>
  <c r="O900" i="11"/>
  <c r="P900" i="11"/>
  <c r="Q900" i="11"/>
  <c r="R900" i="11"/>
  <c r="S900" i="11"/>
  <c r="T900" i="11"/>
  <c r="N901" i="11"/>
  <c r="O901" i="11"/>
  <c r="P901" i="11"/>
  <c r="Q901" i="11"/>
  <c r="R901" i="11"/>
  <c r="S901" i="11"/>
  <c r="T901" i="11"/>
  <c r="N902" i="11"/>
  <c r="O902" i="11"/>
  <c r="P902" i="11"/>
  <c r="Q902" i="11"/>
  <c r="R902" i="11"/>
  <c r="S902" i="11"/>
  <c r="T902" i="11"/>
  <c r="N903" i="11"/>
  <c r="O903" i="11"/>
  <c r="P903" i="11"/>
  <c r="Q903" i="11"/>
  <c r="R903" i="11"/>
  <c r="S903" i="11"/>
  <c r="T903" i="11"/>
  <c r="N904" i="11"/>
  <c r="O904" i="11"/>
  <c r="P904" i="11"/>
  <c r="Q904" i="11"/>
  <c r="R904" i="11"/>
  <c r="S904" i="11"/>
  <c r="T904" i="11"/>
  <c r="N905" i="11"/>
  <c r="O905" i="11"/>
  <c r="P905" i="11"/>
  <c r="Q905" i="11"/>
  <c r="R905" i="11"/>
  <c r="S905" i="11"/>
  <c r="T905" i="11"/>
  <c r="N906" i="11"/>
  <c r="O906" i="11"/>
  <c r="P906" i="11"/>
  <c r="Q906" i="11"/>
  <c r="R906" i="11"/>
  <c r="S906" i="11"/>
  <c r="T906" i="11"/>
  <c r="N907" i="11"/>
  <c r="O907" i="11"/>
  <c r="P907" i="11"/>
  <c r="Q907" i="11"/>
  <c r="R907" i="11"/>
  <c r="S907" i="11"/>
  <c r="T907" i="11"/>
  <c r="N908" i="11"/>
  <c r="O908" i="11"/>
  <c r="P908" i="11"/>
  <c r="Q908" i="11"/>
  <c r="R908" i="11"/>
  <c r="S908" i="11"/>
  <c r="T908" i="11"/>
  <c r="N909" i="11"/>
  <c r="O909" i="11"/>
  <c r="P909" i="11"/>
  <c r="Q909" i="11"/>
  <c r="R909" i="11"/>
  <c r="S909" i="11"/>
  <c r="T909" i="11"/>
  <c r="N910" i="11"/>
  <c r="O910" i="11"/>
  <c r="P910" i="11"/>
  <c r="Q910" i="11"/>
  <c r="R910" i="11"/>
  <c r="S910" i="11"/>
  <c r="T910" i="11"/>
  <c r="N911" i="11"/>
  <c r="O911" i="11"/>
  <c r="P911" i="11"/>
  <c r="Q911" i="11"/>
  <c r="R911" i="11"/>
  <c r="S911" i="11"/>
  <c r="T911" i="11"/>
  <c r="N912" i="11"/>
  <c r="O912" i="11"/>
  <c r="P912" i="11"/>
  <c r="Q912" i="11"/>
  <c r="R912" i="11"/>
  <c r="S912" i="11"/>
  <c r="T912" i="11"/>
  <c r="N913" i="11"/>
  <c r="O913" i="11"/>
  <c r="P913" i="11"/>
  <c r="Q913" i="11"/>
  <c r="R913" i="11"/>
  <c r="S913" i="11"/>
  <c r="T913" i="11"/>
  <c r="N914" i="11"/>
  <c r="O914" i="11"/>
  <c r="P914" i="11"/>
  <c r="Q914" i="11"/>
  <c r="R914" i="11"/>
  <c r="S914" i="11"/>
  <c r="T914" i="11"/>
  <c r="N915" i="11"/>
  <c r="O915" i="11"/>
  <c r="P915" i="11"/>
  <c r="Q915" i="11"/>
  <c r="R915" i="11"/>
  <c r="S915" i="11"/>
  <c r="T915" i="11"/>
  <c r="N916" i="11"/>
  <c r="O916" i="11"/>
  <c r="P916" i="11"/>
  <c r="Q916" i="11"/>
  <c r="R916" i="11"/>
  <c r="S916" i="11"/>
  <c r="T916" i="11"/>
  <c r="N917" i="11"/>
  <c r="O917" i="11"/>
  <c r="P917" i="11"/>
  <c r="Q917" i="11"/>
  <c r="R917" i="11"/>
  <c r="S917" i="11"/>
  <c r="T917" i="11"/>
  <c r="N918" i="11"/>
  <c r="O918" i="11"/>
  <c r="P918" i="11"/>
  <c r="Q918" i="11"/>
  <c r="R918" i="11"/>
  <c r="S918" i="11"/>
  <c r="T918" i="11"/>
  <c r="N919" i="11"/>
  <c r="O919" i="11"/>
  <c r="P919" i="11"/>
  <c r="Q919" i="11"/>
  <c r="R919" i="11"/>
  <c r="S919" i="11"/>
  <c r="T919" i="11"/>
  <c r="N920" i="11"/>
  <c r="O920" i="11"/>
  <c r="P920" i="11"/>
  <c r="Q920" i="11"/>
  <c r="R920" i="11"/>
  <c r="S920" i="11"/>
  <c r="T920" i="11"/>
  <c r="N921" i="11"/>
  <c r="O921" i="11"/>
  <c r="P921" i="11"/>
  <c r="Q921" i="11"/>
  <c r="R921" i="11"/>
  <c r="S921" i="11"/>
  <c r="T921" i="11"/>
  <c r="N922" i="11"/>
  <c r="O922" i="11"/>
  <c r="P922" i="11"/>
  <c r="Q922" i="11"/>
  <c r="R922" i="11"/>
  <c r="S922" i="11"/>
  <c r="T922" i="11"/>
  <c r="N923" i="11"/>
  <c r="O923" i="11"/>
  <c r="P923" i="11"/>
  <c r="Q923" i="11"/>
  <c r="R923" i="11"/>
  <c r="S923" i="11"/>
  <c r="T923" i="11"/>
  <c r="N924" i="11"/>
  <c r="O924" i="11"/>
  <c r="P924" i="11"/>
  <c r="Q924" i="11"/>
  <c r="R924" i="11"/>
  <c r="S924" i="11"/>
  <c r="T924" i="11"/>
  <c r="N925" i="11"/>
  <c r="O925" i="11"/>
  <c r="P925" i="11"/>
  <c r="Q925" i="11"/>
  <c r="R925" i="11"/>
  <c r="S925" i="11"/>
  <c r="T925" i="11"/>
  <c r="N926" i="11"/>
  <c r="O926" i="11"/>
  <c r="P926" i="11"/>
  <c r="Q926" i="11"/>
  <c r="R926" i="11"/>
  <c r="S926" i="11"/>
  <c r="T926" i="11"/>
  <c r="N927" i="11"/>
  <c r="O927" i="11"/>
  <c r="P927" i="11"/>
  <c r="Q927" i="11"/>
  <c r="R927" i="11"/>
  <c r="S927" i="11"/>
  <c r="T927" i="11"/>
  <c r="N928" i="11"/>
  <c r="O928" i="11"/>
  <c r="P928" i="11"/>
  <c r="Q928" i="11"/>
  <c r="R928" i="11"/>
  <c r="S928" i="11"/>
  <c r="T928" i="11"/>
  <c r="N929" i="11"/>
  <c r="O929" i="11"/>
  <c r="P929" i="11"/>
  <c r="Q929" i="11"/>
  <c r="R929" i="11"/>
  <c r="S929" i="11"/>
  <c r="T929" i="11"/>
  <c r="N930" i="11"/>
  <c r="O930" i="11"/>
  <c r="P930" i="11"/>
  <c r="Q930" i="11"/>
  <c r="R930" i="11"/>
  <c r="S930" i="11"/>
  <c r="T930" i="11"/>
  <c r="N931" i="11"/>
  <c r="O931" i="11"/>
  <c r="P931" i="11"/>
  <c r="Q931" i="11"/>
  <c r="R931" i="11"/>
  <c r="S931" i="11"/>
  <c r="T931" i="11"/>
  <c r="N932" i="11"/>
  <c r="O932" i="11"/>
  <c r="P932" i="11"/>
  <c r="Q932" i="11"/>
  <c r="R932" i="11"/>
  <c r="S932" i="11"/>
  <c r="T932" i="11"/>
  <c r="N933" i="11"/>
  <c r="O933" i="11"/>
  <c r="P933" i="11"/>
  <c r="Q933" i="11"/>
  <c r="R933" i="11"/>
  <c r="S933" i="11"/>
  <c r="T933" i="11"/>
  <c r="N934" i="11"/>
  <c r="O934" i="11"/>
  <c r="P934" i="11"/>
  <c r="Q934" i="11"/>
  <c r="R934" i="11"/>
  <c r="S934" i="11"/>
  <c r="T934" i="11"/>
  <c r="N935" i="11"/>
  <c r="O935" i="11"/>
  <c r="P935" i="11"/>
  <c r="Q935" i="11"/>
  <c r="R935" i="11"/>
  <c r="S935" i="11"/>
  <c r="T935" i="11"/>
  <c r="N936" i="11"/>
  <c r="O936" i="11"/>
  <c r="P936" i="11"/>
  <c r="Q936" i="11"/>
  <c r="R936" i="11"/>
  <c r="S936" i="11"/>
  <c r="T936" i="11"/>
  <c r="N937" i="11"/>
  <c r="O937" i="11"/>
  <c r="P937" i="11"/>
  <c r="Q937" i="11"/>
  <c r="R937" i="11"/>
  <c r="S937" i="11"/>
  <c r="T937" i="11"/>
  <c r="N938" i="11"/>
  <c r="O938" i="11"/>
  <c r="P938" i="11"/>
  <c r="Q938" i="11"/>
  <c r="R938" i="11"/>
  <c r="S938" i="11"/>
  <c r="T938" i="11"/>
  <c r="N939" i="11"/>
  <c r="O939" i="11"/>
  <c r="P939" i="11"/>
  <c r="Q939" i="11"/>
  <c r="R939" i="11"/>
  <c r="S939" i="11"/>
  <c r="T939" i="11"/>
  <c r="N940" i="11"/>
  <c r="O940" i="11"/>
  <c r="P940" i="11"/>
  <c r="Q940" i="11"/>
  <c r="R940" i="11"/>
  <c r="S940" i="11"/>
  <c r="T940" i="11"/>
  <c r="N941" i="11"/>
  <c r="O941" i="11"/>
  <c r="P941" i="11"/>
  <c r="Q941" i="11"/>
  <c r="R941" i="11"/>
  <c r="S941" i="11"/>
  <c r="T941" i="11"/>
  <c r="N942" i="11"/>
  <c r="O942" i="11"/>
  <c r="P942" i="11"/>
  <c r="Q942" i="11"/>
  <c r="R942" i="11"/>
  <c r="S942" i="11"/>
  <c r="T942" i="11"/>
  <c r="N943" i="11"/>
  <c r="O943" i="11"/>
  <c r="P943" i="11"/>
  <c r="Q943" i="11"/>
  <c r="R943" i="11"/>
  <c r="S943" i="11"/>
  <c r="T943" i="11"/>
  <c r="N944" i="11"/>
  <c r="O944" i="11"/>
  <c r="P944" i="11"/>
  <c r="Q944" i="11"/>
  <c r="R944" i="11"/>
  <c r="S944" i="11"/>
  <c r="T944" i="11"/>
  <c r="N945" i="11"/>
  <c r="O945" i="11"/>
  <c r="P945" i="11"/>
  <c r="Q945" i="11"/>
  <c r="R945" i="11"/>
  <c r="S945" i="11"/>
  <c r="T945" i="11"/>
  <c r="N946" i="11"/>
  <c r="O946" i="11"/>
  <c r="P946" i="11"/>
  <c r="Q946" i="11"/>
  <c r="R946" i="11"/>
  <c r="S946" i="11"/>
  <c r="T946" i="11"/>
  <c r="N947" i="11"/>
  <c r="O947" i="11"/>
  <c r="P947" i="11"/>
  <c r="Q947" i="11"/>
  <c r="R947" i="11"/>
  <c r="S947" i="11"/>
  <c r="T947" i="11"/>
  <c r="N948" i="11"/>
  <c r="O948" i="11"/>
  <c r="P948" i="11"/>
  <c r="Q948" i="11"/>
  <c r="R948" i="11"/>
  <c r="S948" i="11"/>
  <c r="T948" i="11"/>
  <c r="N949" i="11"/>
  <c r="O949" i="11"/>
  <c r="P949" i="11"/>
  <c r="Q949" i="11"/>
  <c r="R949" i="11"/>
  <c r="S949" i="11"/>
  <c r="T949" i="11"/>
  <c r="N950" i="11"/>
  <c r="O950" i="11"/>
  <c r="P950" i="11"/>
  <c r="Q950" i="11"/>
  <c r="R950" i="11"/>
  <c r="S950" i="11"/>
  <c r="T950" i="11"/>
  <c r="N951" i="11"/>
  <c r="O951" i="11"/>
  <c r="P951" i="11"/>
  <c r="Q951" i="11"/>
  <c r="R951" i="11"/>
  <c r="S951" i="11"/>
  <c r="T951" i="11"/>
  <c r="N952" i="11"/>
  <c r="O952" i="11"/>
  <c r="P952" i="11"/>
  <c r="Q952" i="11"/>
  <c r="R952" i="11"/>
  <c r="S952" i="11"/>
  <c r="T952" i="11"/>
  <c r="N953" i="11"/>
  <c r="O953" i="11"/>
  <c r="P953" i="11"/>
  <c r="Q953" i="11"/>
  <c r="R953" i="11"/>
  <c r="S953" i="11"/>
  <c r="T953" i="11"/>
  <c r="N954" i="11"/>
  <c r="O954" i="11"/>
  <c r="P954" i="11"/>
  <c r="Q954" i="11"/>
  <c r="R954" i="11"/>
  <c r="S954" i="11"/>
  <c r="T954" i="11"/>
  <c r="N955" i="11"/>
  <c r="O955" i="11"/>
  <c r="P955" i="11"/>
  <c r="Q955" i="11"/>
  <c r="R955" i="11"/>
  <c r="S955" i="11"/>
  <c r="T955" i="11"/>
  <c r="N956" i="11"/>
  <c r="O956" i="11"/>
  <c r="P956" i="11"/>
  <c r="Q956" i="11"/>
  <c r="R956" i="11"/>
  <c r="S956" i="11"/>
  <c r="T956" i="11"/>
  <c r="N957" i="11"/>
  <c r="O957" i="11"/>
  <c r="P957" i="11"/>
  <c r="Q957" i="11"/>
  <c r="R957" i="11"/>
  <c r="S957" i="11"/>
  <c r="T957" i="11"/>
  <c r="N958" i="11"/>
  <c r="O958" i="11"/>
  <c r="P958" i="11"/>
  <c r="Q958" i="11"/>
  <c r="R958" i="11"/>
  <c r="S958" i="11"/>
  <c r="T958" i="11"/>
  <c r="N959" i="11"/>
  <c r="O959" i="11"/>
  <c r="P959" i="11"/>
  <c r="Q959" i="11"/>
  <c r="R959" i="11"/>
  <c r="S959" i="11"/>
  <c r="T959" i="11"/>
  <c r="N960" i="11"/>
  <c r="O960" i="11"/>
  <c r="P960" i="11"/>
  <c r="Q960" i="11"/>
  <c r="R960" i="11"/>
  <c r="S960" i="11"/>
  <c r="T960" i="11"/>
  <c r="N961" i="11"/>
  <c r="O961" i="11"/>
  <c r="P961" i="11"/>
  <c r="Q961" i="11"/>
  <c r="R961" i="11"/>
  <c r="S961" i="11"/>
  <c r="T961" i="11"/>
  <c r="N962" i="11"/>
  <c r="O962" i="11"/>
  <c r="P962" i="11"/>
  <c r="Q962" i="11"/>
  <c r="R962" i="11"/>
  <c r="S962" i="11"/>
  <c r="T962" i="11"/>
  <c r="N963" i="11"/>
  <c r="O963" i="11"/>
  <c r="P963" i="11"/>
  <c r="Q963" i="11"/>
  <c r="R963" i="11"/>
  <c r="S963" i="11"/>
  <c r="T963" i="11"/>
  <c r="N964" i="11"/>
  <c r="O964" i="11"/>
  <c r="P964" i="11"/>
  <c r="Q964" i="11"/>
  <c r="R964" i="11"/>
  <c r="S964" i="11"/>
  <c r="T964" i="11"/>
  <c r="N965" i="11"/>
  <c r="O965" i="11"/>
  <c r="P965" i="11"/>
  <c r="Q965" i="11"/>
  <c r="R965" i="11"/>
  <c r="S965" i="11"/>
  <c r="T965" i="11"/>
  <c r="N966" i="11"/>
  <c r="O966" i="11"/>
  <c r="P966" i="11"/>
  <c r="Q966" i="11"/>
  <c r="R966" i="11"/>
  <c r="S966" i="11"/>
  <c r="T966" i="11"/>
  <c r="N967" i="11"/>
  <c r="O967" i="11"/>
  <c r="P967" i="11"/>
  <c r="Q967" i="11"/>
  <c r="R967" i="11"/>
  <c r="S967" i="11"/>
  <c r="T967" i="11"/>
  <c r="N968" i="11"/>
  <c r="O968" i="11"/>
  <c r="P968" i="11"/>
  <c r="Q968" i="11"/>
  <c r="R968" i="11"/>
  <c r="S968" i="11"/>
  <c r="T968" i="11"/>
  <c r="N969" i="11"/>
  <c r="O969" i="11"/>
  <c r="P969" i="11"/>
  <c r="Q969" i="11"/>
  <c r="R969" i="11"/>
  <c r="S969" i="11"/>
  <c r="T969" i="11"/>
  <c r="N970" i="11"/>
  <c r="O970" i="11"/>
  <c r="P970" i="11"/>
  <c r="Q970" i="11"/>
  <c r="R970" i="11"/>
  <c r="S970" i="11"/>
  <c r="T970" i="11"/>
  <c r="N971" i="11"/>
  <c r="O971" i="11"/>
  <c r="P971" i="11"/>
  <c r="Q971" i="11"/>
  <c r="R971" i="11"/>
  <c r="S971" i="11"/>
  <c r="T971" i="11"/>
  <c r="N972" i="11"/>
  <c r="O972" i="11"/>
  <c r="P972" i="11"/>
  <c r="Q972" i="11"/>
  <c r="R972" i="11"/>
  <c r="S972" i="11"/>
  <c r="T972" i="11"/>
  <c r="N973" i="11"/>
  <c r="O973" i="11"/>
  <c r="P973" i="11"/>
  <c r="Q973" i="11"/>
  <c r="R973" i="11"/>
  <c r="S973" i="11"/>
  <c r="T973" i="11"/>
  <c r="N974" i="11"/>
  <c r="O974" i="11"/>
  <c r="P974" i="11"/>
  <c r="Q974" i="11"/>
  <c r="R974" i="11"/>
  <c r="S974" i="11"/>
  <c r="T974" i="11"/>
  <c r="N975" i="11"/>
  <c r="O975" i="11"/>
  <c r="P975" i="11"/>
  <c r="Q975" i="11"/>
  <c r="R975" i="11"/>
  <c r="S975" i="11"/>
  <c r="T975" i="11"/>
  <c r="N976" i="11"/>
  <c r="O976" i="11"/>
  <c r="P976" i="11"/>
  <c r="Q976" i="11"/>
  <c r="R976" i="11"/>
  <c r="S976" i="11"/>
  <c r="T976" i="11"/>
  <c r="N977" i="11"/>
  <c r="O977" i="11"/>
  <c r="P977" i="11"/>
  <c r="Q977" i="11"/>
  <c r="R977" i="11"/>
  <c r="S977" i="11"/>
  <c r="T977" i="11"/>
  <c r="N978" i="11"/>
  <c r="O978" i="11"/>
  <c r="P978" i="11"/>
  <c r="Q978" i="11"/>
  <c r="R978" i="11"/>
  <c r="S978" i="11"/>
  <c r="T978" i="11"/>
  <c r="N979" i="11"/>
  <c r="O979" i="11"/>
  <c r="P979" i="11"/>
  <c r="Q979" i="11"/>
  <c r="R979" i="11"/>
  <c r="S979" i="11"/>
  <c r="T979" i="11"/>
  <c r="N980" i="11"/>
  <c r="O980" i="11"/>
  <c r="P980" i="11"/>
  <c r="Q980" i="11"/>
  <c r="R980" i="11"/>
  <c r="S980" i="11"/>
  <c r="T980" i="11"/>
  <c r="N981" i="11"/>
  <c r="O981" i="11"/>
  <c r="P981" i="11"/>
  <c r="Q981" i="11"/>
  <c r="R981" i="11"/>
  <c r="S981" i="11"/>
  <c r="T981" i="11"/>
  <c r="N982" i="11"/>
  <c r="O982" i="11"/>
  <c r="P982" i="11"/>
  <c r="Q982" i="11"/>
  <c r="R982" i="11"/>
  <c r="S982" i="11"/>
  <c r="T982" i="11"/>
  <c r="N983" i="11"/>
  <c r="O983" i="11"/>
  <c r="P983" i="11"/>
  <c r="Q983" i="11"/>
  <c r="R983" i="11"/>
  <c r="S983" i="11"/>
  <c r="T983" i="11"/>
  <c r="N984" i="11"/>
  <c r="O984" i="11"/>
  <c r="P984" i="11"/>
  <c r="Q984" i="11"/>
  <c r="R984" i="11"/>
  <c r="S984" i="11"/>
  <c r="T984" i="11"/>
  <c r="N985" i="11"/>
  <c r="O985" i="11"/>
  <c r="P985" i="11"/>
  <c r="Q985" i="11"/>
  <c r="R985" i="11"/>
  <c r="S985" i="11"/>
  <c r="T985" i="11"/>
  <c r="N986" i="11"/>
  <c r="O986" i="11"/>
  <c r="P986" i="11"/>
  <c r="Q986" i="11"/>
  <c r="R986" i="11"/>
  <c r="S986" i="11"/>
  <c r="T986" i="11"/>
  <c r="N987" i="11"/>
  <c r="O987" i="11"/>
  <c r="P987" i="11"/>
  <c r="Q987" i="11"/>
  <c r="R987" i="11"/>
  <c r="S987" i="11"/>
  <c r="T987" i="11"/>
  <c r="N988" i="11"/>
  <c r="O988" i="11"/>
  <c r="P988" i="11"/>
  <c r="Q988" i="11"/>
  <c r="R988" i="11"/>
  <c r="S988" i="11"/>
  <c r="T988" i="11"/>
  <c r="N989" i="11"/>
  <c r="O989" i="11"/>
  <c r="P989" i="11"/>
  <c r="Q989" i="11"/>
  <c r="R989" i="11"/>
  <c r="S989" i="11"/>
  <c r="T989" i="11"/>
  <c r="N990" i="11"/>
  <c r="O990" i="11"/>
  <c r="P990" i="11"/>
  <c r="Q990" i="11"/>
  <c r="R990" i="11"/>
  <c r="S990" i="11"/>
  <c r="T990" i="11"/>
  <c r="N991" i="11"/>
  <c r="O991" i="11"/>
  <c r="P991" i="11"/>
  <c r="Q991" i="11"/>
  <c r="R991" i="11"/>
  <c r="S991" i="11"/>
  <c r="T991" i="11"/>
  <c r="N992" i="11"/>
  <c r="O992" i="11"/>
  <c r="P992" i="11"/>
  <c r="Q992" i="11"/>
  <c r="R992" i="11"/>
  <c r="S992" i="11"/>
  <c r="T992" i="11"/>
  <c r="N993" i="11"/>
  <c r="O993" i="11"/>
  <c r="P993" i="11"/>
  <c r="Q993" i="11"/>
  <c r="R993" i="11"/>
  <c r="S993" i="11"/>
  <c r="T993" i="11"/>
  <c r="N994" i="11"/>
  <c r="O994" i="11"/>
  <c r="P994" i="11"/>
  <c r="Q994" i="11"/>
  <c r="R994" i="11"/>
  <c r="S994" i="11"/>
  <c r="T994" i="11"/>
  <c r="N995" i="11"/>
  <c r="O995" i="11"/>
  <c r="P995" i="11"/>
  <c r="Q995" i="11"/>
  <c r="R995" i="11"/>
  <c r="S995" i="11"/>
  <c r="T995" i="11"/>
  <c r="N996" i="11"/>
  <c r="O996" i="11"/>
  <c r="P996" i="11"/>
  <c r="Q996" i="11"/>
  <c r="R996" i="11"/>
  <c r="S996" i="11"/>
  <c r="T996" i="11"/>
  <c r="N997" i="11"/>
  <c r="O997" i="11"/>
  <c r="P997" i="11"/>
  <c r="Q997" i="11"/>
  <c r="R997" i="11"/>
  <c r="S997" i="11"/>
  <c r="T997" i="11"/>
  <c r="N998" i="11"/>
  <c r="O998" i="11"/>
  <c r="P998" i="11"/>
  <c r="Q998" i="11"/>
  <c r="R998" i="11"/>
  <c r="S998" i="11"/>
  <c r="T998" i="11"/>
  <c r="N999" i="11"/>
  <c r="O999" i="11"/>
  <c r="P999" i="11"/>
  <c r="Q999" i="11"/>
  <c r="R999" i="11"/>
  <c r="S999" i="11"/>
  <c r="T999" i="11"/>
  <c r="N1000" i="11"/>
  <c r="O1000" i="11"/>
  <c r="P1000" i="11"/>
  <c r="Q1000" i="11"/>
  <c r="R1000" i="11"/>
  <c r="S1000" i="11"/>
  <c r="T1000" i="11"/>
  <c r="N1001" i="11"/>
  <c r="O1001" i="11"/>
  <c r="P1001" i="11"/>
  <c r="Q1001" i="11"/>
  <c r="R1001" i="11"/>
  <c r="S1001" i="11"/>
  <c r="T1001" i="11"/>
  <c r="N3" i="11"/>
  <c r="O3" i="11"/>
  <c r="P3" i="11"/>
  <c r="Q3" i="11"/>
  <c r="R3" i="11"/>
  <c r="S3" i="11"/>
  <c r="T3" i="11"/>
  <c r="T2" i="11"/>
  <c r="S2" i="11"/>
  <c r="R2" i="11"/>
  <c r="Q2" i="11"/>
  <c r="P2" i="11"/>
  <c r="O2" i="11"/>
  <c r="N2" i="11"/>
  <c r="M557" i="11"/>
  <c r="M558" i="11" s="1"/>
  <c r="M559" i="11" s="1"/>
  <c r="M560" i="11" s="1"/>
  <c r="M561" i="11" s="1"/>
  <c r="M562" i="11" s="1"/>
  <c r="M563" i="11" s="1"/>
  <c r="M564" i="11" s="1"/>
  <c r="M565" i="11" s="1"/>
  <c r="M566" i="11" s="1"/>
  <c r="M567" i="11" s="1"/>
  <c r="M568" i="11" s="1"/>
  <c r="M569" i="11" s="1"/>
  <c r="M570" i="11" s="1"/>
  <c r="M571" i="11" s="1"/>
  <c r="M572" i="11" s="1"/>
  <c r="M573" i="11" s="1"/>
  <c r="M574" i="11" s="1"/>
  <c r="M575" i="11" s="1"/>
  <c r="M576" i="11" s="1"/>
  <c r="M577" i="11" s="1"/>
  <c r="M578" i="11" s="1"/>
  <c r="M579" i="11" s="1"/>
  <c r="M580" i="11" s="1"/>
  <c r="M581" i="11" s="1"/>
  <c r="M582" i="11" s="1"/>
  <c r="M583" i="11" s="1"/>
  <c r="M584" i="11" s="1"/>
  <c r="M585" i="11" s="1"/>
  <c r="M586" i="11" s="1"/>
  <c r="M587" i="11" s="1"/>
  <c r="M588" i="11" s="1"/>
  <c r="M589" i="11" s="1"/>
  <c r="M590" i="11" s="1"/>
  <c r="M591" i="11" s="1"/>
  <c r="M592" i="11" s="1"/>
  <c r="M593" i="11" s="1"/>
  <c r="M594" i="11" s="1"/>
  <c r="M595" i="11" s="1"/>
  <c r="M596" i="11" s="1"/>
  <c r="M597" i="11" s="1"/>
  <c r="M598" i="11" s="1"/>
  <c r="M599" i="11" s="1"/>
  <c r="M600" i="11" s="1"/>
  <c r="M601" i="11" s="1"/>
  <c r="M602" i="11" s="1"/>
  <c r="M603" i="11" s="1"/>
  <c r="M604" i="11" s="1"/>
  <c r="M605" i="11" s="1"/>
  <c r="M606" i="11" s="1"/>
  <c r="M607" i="11" s="1"/>
  <c r="M608" i="11" s="1"/>
  <c r="M609" i="11" s="1"/>
  <c r="M610" i="11" s="1"/>
  <c r="M611" i="11" s="1"/>
  <c r="M612" i="11" s="1"/>
  <c r="M613" i="11" s="1"/>
  <c r="M614" i="11" s="1"/>
  <c r="M615" i="11" s="1"/>
  <c r="M616" i="11" s="1"/>
  <c r="M617" i="11" s="1"/>
  <c r="M618" i="11" s="1"/>
  <c r="M619" i="11" s="1"/>
  <c r="M620" i="11" s="1"/>
  <c r="M621" i="11" s="1"/>
  <c r="M622" i="11" s="1"/>
  <c r="M623" i="11" s="1"/>
  <c r="M624" i="11" s="1"/>
  <c r="M625" i="11" s="1"/>
  <c r="M626" i="11" s="1"/>
  <c r="M627" i="11" s="1"/>
  <c r="M628" i="11" s="1"/>
  <c r="M629" i="11" s="1"/>
  <c r="M630" i="11" s="1"/>
  <c r="M631" i="11" s="1"/>
  <c r="M632" i="11" s="1"/>
  <c r="M633" i="11" s="1"/>
  <c r="M634" i="11" s="1"/>
  <c r="M635" i="11" s="1"/>
  <c r="M636" i="11" s="1"/>
  <c r="M637" i="11" s="1"/>
  <c r="M638" i="11" s="1"/>
  <c r="M639" i="11" s="1"/>
  <c r="M640" i="11" s="1"/>
  <c r="M641" i="11" s="1"/>
  <c r="M642" i="11" s="1"/>
  <c r="M643" i="11" s="1"/>
  <c r="M644" i="11" s="1"/>
  <c r="M645" i="11" s="1"/>
  <c r="M646" i="11" s="1"/>
  <c r="M647" i="11" s="1"/>
  <c r="M648" i="11" s="1"/>
  <c r="M649" i="11" s="1"/>
  <c r="M650" i="11" s="1"/>
  <c r="M651" i="11" s="1"/>
  <c r="M652" i="11" s="1"/>
  <c r="M653" i="11" s="1"/>
  <c r="M654" i="11" s="1"/>
  <c r="M655" i="11" s="1"/>
  <c r="M656" i="11" s="1"/>
  <c r="M657" i="11" s="1"/>
  <c r="M658" i="11" s="1"/>
  <c r="M659" i="11" s="1"/>
  <c r="M660" i="11" s="1"/>
  <c r="M661" i="11" s="1"/>
  <c r="M662" i="11" s="1"/>
  <c r="M663" i="11" s="1"/>
  <c r="M664" i="11" s="1"/>
  <c r="M665" i="11" s="1"/>
  <c r="M666" i="11" s="1"/>
  <c r="M667" i="11" s="1"/>
  <c r="M668" i="11" s="1"/>
  <c r="M669" i="11" s="1"/>
  <c r="M670" i="11" s="1"/>
  <c r="M671" i="11" s="1"/>
  <c r="M672" i="11" s="1"/>
  <c r="M673" i="11" s="1"/>
  <c r="M674" i="11" s="1"/>
  <c r="M675" i="11" s="1"/>
  <c r="M676" i="11" s="1"/>
  <c r="M677" i="11" s="1"/>
  <c r="M678" i="11" s="1"/>
  <c r="M679" i="11" s="1"/>
  <c r="M680" i="11" s="1"/>
  <c r="M681" i="11" s="1"/>
  <c r="M682" i="11" s="1"/>
  <c r="M683" i="11" s="1"/>
  <c r="M684" i="11" s="1"/>
  <c r="M685" i="11" s="1"/>
  <c r="M686" i="11" s="1"/>
  <c r="M687" i="11" s="1"/>
  <c r="M688" i="11" s="1"/>
  <c r="M689" i="11" s="1"/>
  <c r="M690" i="11" s="1"/>
  <c r="M691" i="11" s="1"/>
  <c r="M692" i="11" s="1"/>
  <c r="M693" i="11" s="1"/>
  <c r="M694" i="11" s="1"/>
  <c r="M695" i="11" s="1"/>
  <c r="M696" i="11" s="1"/>
  <c r="M697" i="11" s="1"/>
  <c r="M698" i="11" s="1"/>
  <c r="M699" i="11" s="1"/>
  <c r="M700" i="11" s="1"/>
  <c r="M701" i="11" s="1"/>
  <c r="M702" i="11" s="1"/>
  <c r="M703" i="11" s="1"/>
  <c r="M704" i="11" s="1"/>
  <c r="M705" i="11" s="1"/>
  <c r="M706" i="11" s="1"/>
  <c r="M707" i="11" s="1"/>
  <c r="M708" i="11" s="1"/>
  <c r="M709" i="11" s="1"/>
  <c r="M710" i="11" s="1"/>
  <c r="M711" i="11" s="1"/>
  <c r="M712" i="11" s="1"/>
  <c r="M713" i="11" s="1"/>
  <c r="M714" i="11" s="1"/>
  <c r="M715" i="11" s="1"/>
  <c r="M716" i="11" s="1"/>
  <c r="M717" i="11" s="1"/>
  <c r="M718" i="11" s="1"/>
  <c r="M719" i="11" s="1"/>
  <c r="M720" i="11" s="1"/>
  <c r="M721" i="11" s="1"/>
  <c r="M722" i="11" s="1"/>
  <c r="M723" i="11" s="1"/>
  <c r="M724" i="11" s="1"/>
  <c r="M725" i="11" s="1"/>
  <c r="M726" i="11" s="1"/>
  <c r="M727" i="11" s="1"/>
  <c r="M728" i="11" s="1"/>
  <c r="M729" i="11" s="1"/>
  <c r="M730" i="11" s="1"/>
  <c r="M731" i="11" s="1"/>
  <c r="M732" i="11" s="1"/>
  <c r="M733" i="11" s="1"/>
  <c r="M734" i="11" s="1"/>
  <c r="M735" i="11" s="1"/>
  <c r="M736" i="11" s="1"/>
  <c r="M737" i="11" s="1"/>
  <c r="M738" i="11" s="1"/>
  <c r="M739" i="11" s="1"/>
  <c r="M740" i="11" s="1"/>
  <c r="M741" i="11" s="1"/>
  <c r="M742" i="11" s="1"/>
  <c r="M743" i="11" s="1"/>
  <c r="M744" i="11" s="1"/>
  <c r="M745" i="11" s="1"/>
  <c r="M746" i="11" s="1"/>
  <c r="M747" i="11" s="1"/>
  <c r="M748" i="11" s="1"/>
  <c r="M749" i="11" s="1"/>
  <c r="M750" i="11" s="1"/>
  <c r="M751" i="11" s="1"/>
  <c r="M752" i="11" s="1"/>
  <c r="M753" i="11" s="1"/>
  <c r="M754" i="11" s="1"/>
  <c r="M755" i="11" s="1"/>
  <c r="M756" i="11" s="1"/>
  <c r="M757" i="11" s="1"/>
  <c r="M758" i="11" s="1"/>
  <c r="M759" i="11" s="1"/>
  <c r="M760" i="11" s="1"/>
  <c r="M761" i="11" s="1"/>
  <c r="M762" i="11" s="1"/>
  <c r="M763" i="11" s="1"/>
  <c r="M764" i="11" s="1"/>
  <c r="M765" i="11" s="1"/>
  <c r="M766" i="11" s="1"/>
  <c r="M767" i="11" s="1"/>
  <c r="M768" i="11" s="1"/>
  <c r="M769" i="11" s="1"/>
  <c r="M770" i="11" s="1"/>
  <c r="M771" i="11" s="1"/>
  <c r="M772" i="11" s="1"/>
  <c r="M773" i="11" s="1"/>
  <c r="M774" i="11" s="1"/>
  <c r="M775" i="11" s="1"/>
  <c r="M776" i="11" s="1"/>
  <c r="M777" i="11" s="1"/>
  <c r="M778" i="11" s="1"/>
  <c r="M779" i="11" s="1"/>
  <c r="M780" i="11" s="1"/>
  <c r="M781" i="11" s="1"/>
  <c r="M782" i="11" s="1"/>
  <c r="M783" i="11" s="1"/>
  <c r="M784" i="11" s="1"/>
  <c r="M785" i="11" s="1"/>
  <c r="M786" i="11" s="1"/>
  <c r="M787" i="11" s="1"/>
  <c r="M788" i="11" s="1"/>
  <c r="M789" i="11" s="1"/>
  <c r="M790" i="11" s="1"/>
  <c r="M791" i="11" s="1"/>
  <c r="M792" i="11" s="1"/>
  <c r="M793" i="11" s="1"/>
  <c r="M794" i="11" s="1"/>
  <c r="M795" i="11" s="1"/>
  <c r="M796" i="11" s="1"/>
  <c r="M797" i="11" s="1"/>
  <c r="M798" i="11" s="1"/>
  <c r="M799" i="11" s="1"/>
  <c r="M800" i="11" s="1"/>
  <c r="M801" i="11" s="1"/>
  <c r="M802" i="11" s="1"/>
  <c r="M803" i="11" s="1"/>
  <c r="M804" i="11" s="1"/>
  <c r="M805" i="11" s="1"/>
  <c r="M806" i="11" s="1"/>
  <c r="M807" i="11" s="1"/>
  <c r="M808" i="11" s="1"/>
  <c r="M809" i="11" s="1"/>
  <c r="M810" i="11" s="1"/>
  <c r="M811" i="11" s="1"/>
  <c r="M812" i="11" s="1"/>
  <c r="M813" i="11" s="1"/>
  <c r="M814" i="11" s="1"/>
  <c r="M815" i="11" s="1"/>
  <c r="M816" i="11" s="1"/>
  <c r="M817" i="11" s="1"/>
  <c r="M818" i="11" s="1"/>
  <c r="M819" i="11" s="1"/>
  <c r="M820" i="11" s="1"/>
  <c r="M821" i="11" s="1"/>
  <c r="M822" i="11" s="1"/>
  <c r="M823" i="11" s="1"/>
  <c r="M824" i="11" s="1"/>
  <c r="M825" i="11" s="1"/>
  <c r="M826" i="11" s="1"/>
  <c r="M827" i="11" s="1"/>
  <c r="M828" i="11" s="1"/>
  <c r="M829" i="11" s="1"/>
  <c r="M830" i="11" s="1"/>
  <c r="M831" i="11" s="1"/>
  <c r="M832" i="11" s="1"/>
  <c r="M833" i="11" s="1"/>
  <c r="M834" i="11" s="1"/>
  <c r="M835" i="11" s="1"/>
  <c r="M836" i="11" s="1"/>
  <c r="M837" i="11" s="1"/>
  <c r="M838" i="11" s="1"/>
  <c r="M839" i="11" s="1"/>
  <c r="M840" i="11" s="1"/>
  <c r="M841" i="11" s="1"/>
  <c r="M842" i="11" s="1"/>
  <c r="M843" i="11" s="1"/>
  <c r="M844" i="11" s="1"/>
  <c r="M845" i="11" s="1"/>
  <c r="M846" i="11" s="1"/>
  <c r="M847" i="11" s="1"/>
  <c r="M848" i="11" s="1"/>
  <c r="M849" i="11" s="1"/>
  <c r="M850" i="11" s="1"/>
  <c r="M851" i="11" s="1"/>
  <c r="M852" i="11" s="1"/>
  <c r="M853" i="11" s="1"/>
  <c r="M854" i="11" s="1"/>
  <c r="M855" i="11" s="1"/>
  <c r="M856" i="11" s="1"/>
  <c r="M857" i="11" s="1"/>
  <c r="M858" i="11" s="1"/>
  <c r="M859" i="11" s="1"/>
  <c r="M860" i="11" s="1"/>
  <c r="M861" i="11" s="1"/>
  <c r="M862" i="11" s="1"/>
  <c r="M863" i="11" s="1"/>
  <c r="M864" i="11" s="1"/>
  <c r="M865" i="11" s="1"/>
  <c r="M866" i="11" s="1"/>
  <c r="M867" i="11" s="1"/>
  <c r="M868" i="11" s="1"/>
  <c r="M869" i="11" s="1"/>
  <c r="M870" i="11" s="1"/>
  <c r="M871" i="11" s="1"/>
  <c r="M872" i="11" s="1"/>
  <c r="M873" i="11" s="1"/>
  <c r="M874" i="11" s="1"/>
  <c r="M875" i="11" s="1"/>
  <c r="M876" i="11" s="1"/>
  <c r="M877" i="11" s="1"/>
  <c r="M878" i="11" s="1"/>
  <c r="M879" i="11" s="1"/>
  <c r="M880" i="11" s="1"/>
  <c r="M881" i="11" s="1"/>
  <c r="M882" i="11" s="1"/>
  <c r="M883" i="11" s="1"/>
  <c r="M884" i="11" s="1"/>
  <c r="M885" i="11" s="1"/>
  <c r="M886" i="11" s="1"/>
  <c r="M887" i="11" s="1"/>
  <c r="M888" i="11" s="1"/>
  <c r="M889" i="11" s="1"/>
  <c r="M890" i="11" s="1"/>
  <c r="M891" i="11" s="1"/>
  <c r="M892" i="11" s="1"/>
  <c r="M893" i="11" s="1"/>
  <c r="M894" i="11" s="1"/>
  <c r="M895" i="11" s="1"/>
  <c r="M896" i="11" s="1"/>
  <c r="M897" i="11" s="1"/>
  <c r="M898" i="11" s="1"/>
  <c r="M899" i="11" s="1"/>
  <c r="M900" i="11" s="1"/>
  <c r="M901" i="11" s="1"/>
  <c r="M902" i="11" s="1"/>
  <c r="M903" i="11" s="1"/>
  <c r="M904" i="11" s="1"/>
  <c r="M905" i="11" s="1"/>
  <c r="M906" i="11" s="1"/>
  <c r="M907" i="11" s="1"/>
  <c r="M908" i="11" s="1"/>
  <c r="M909" i="11" s="1"/>
  <c r="M910" i="11" s="1"/>
  <c r="M911" i="11" s="1"/>
  <c r="M912" i="11" s="1"/>
  <c r="M913" i="11" s="1"/>
  <c r="M914" i="11" s="1"/>
  <c r="M915" i="11" s="1"/>
  <c r="M916" i="11" s="1"/>
  <c r="M917" i="11" s="1"/>
  <c r="M918" i="11" s="1"/>
  <c r="M919" i="11" s="1"/>
  <c r="M920" i="11" s="1"/>
  <c r="M921" i="11" s="1"/>
  <c r="M922" i="11" s="1"/>
  <c r="M923" i="11" s="1"/>
  <c r="M924" i="11" s="1"/>
  <c r="M925" i="11" s="1"/>
  <c r="M926" i="11" s="1"/>
  <c r="M927" i="11" s="1"/>
  <c r="M928" i="11" s="1"/>
  <c r="M929" i="11" s="1"/>
  <c r="M930" i="11" s="1"/>
  <c r="M931" i="11" s="1"/>
  <c r="M932" i="11" s="1"/>
  <c r="M933" i="11" s="1"/>
  <c r="M934" i="11" s="1"/>
  <c r="M935" i="11" s="1"/>
  <c r="M936" i="11" s="1"/>
  <c r="M937" i="11" s="1"/>
  <c r="M938" i="11" s="1"/>
  <c r="M939" i="11" s="1"/>
  <c r="M940" i="11" s="1"/>
  <c r="M941" i="11" s="1"/>
  <c r="M942" i="11" s="1"/>
  <c r="M943" i="11" s="1"/>
  <c r="M944" i="11" s="1"/>
  <c r="M945" i="11" s="1"/>
  <c r="M946" i="11" s="1"/>
  <c r="M947" i="11" s="1"/>
  <c r="M948" i="11" s="1"/>
  <c r="M949" i="11" s="1"/>
  <c r="M950" i="11" s="1"/>
  <c r="M951" i="11" s="1"/>
  <c r="M952" i="11" s="1"/>
  <c r="M953" i="11" s="1"/>
  <c r="M954" i="11" s="1"/>
  <c r="M955" i="11" s="1"/>
  <c r="M956" i="11" s="1"/>
  <c r="M957" i="11" s="1"/>
  <c r="M958" i="11" s="1"/>
  <c r="M959" i="11" s="1"/>
  <c r="M960" i="11" s="1"/>
  <c r="M961" i="11" s="1"/>
  <c r="M962" i="11" s="1"/>
  <c r="M963" i="11" s="1"/>
  <c r="M964" i="11" s="1"/>
  <c r="M965" i="11" s="1"/>
  <c r="M966" i="11" s="1"/>
  <c r="M967" i="11" s="1"/>
  <c r="M968" i="11" s="1"/>
  <c r="M969" i="11" s="1"/>
  <c r="M970" i="11" s="1"/>
  <c r="M971" i="11" s="1"/>
  <c r="M972" i="11" s="1"/>
  <c r="M973" i="11" s="1"/>
  <c r="M974" i="11" s="1"/>
  <c r="M975" i="11" s="1"/>
  <c r="M976" i="11" s="1"/>
  <c r="M977" i="11" s="1"/>
  <c r="M978" i="11" s="1"/>
  <c r="M979" i="11" s="1"/>
  <c r="M980" i="11" s="1"/>
  <c r="M981" i="11" s="1"/>
  <c r="M982" i="11" s="1"/>
  <c r="M983" i="11" s="1"/>
  <c r="M984" i="11" s="1"/>
  <c r="M985" i="11" s="1"/>
  <c r="M986" i="11" s="1"/>
  <c r="M987" i="11" s="1"/>
  <c r="M988" i="11" s="1"/>
  <c r="M989" i="11" s="1"/>
  <c r="M990" i="11" s="1"/>
  <c r="M991" i="11" s="1"/>
  <c r="M992" i="11" s="1"/>
  <c r="M993" i="11" s="1"/>
  <c r="M994" i="11" s="1"/>
  <c r="M995" i="11" s="1"/>
  <c r="M996" i="11" s="1"/>
  <c r="M997" i="11" s="1"/>
  <c r="M998" i="11" s="1"/>
  <c r="M999" i="11" s="1"/>
  <c r="M1000" i="11" s="1"/>
  <c r="M1001" i="11" s="1"/>
  <c r="M4" i="11"/>
  <c r="M5" i="1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M84" i="11" s="1"/>
  <c r="M85" i="11" s="1"/>
  <c r="M86" i="11" s="1"/>
  <c r="M87" i="11" s="1"/>
  <c r="M88" i="11" s="1"/>
  <c r="M89" i="11" s="1"/>
  <c r="M90" i="11" s="1"/>
  <c r="M91" i="11" s="1"/>
  <c r="M92" i="11" s="1"/>
  <c r="M93" i="11" s="1"/>
  <c r="M94" i="11" s="1"/>
  <c r="M95" i="11" s="1"/>
  <c r="M96" i="11" s="1"/>
  <c r="M97" i="11" s="1"/>
  <c r="M98" i="11" s="1"/>
  <c r="M99" i="11" s="1"/>
  <c r="M100" i="11" s="1"/>
  <c r="M101" i="11" s="1"/>
  <c r="M102" i="11" s="1"/>
  <c r="M103" i="11" s="1"/>
  <c r="M104" i="11" s="1"/>
  <c r="M105" i="11" s="1"/>
  <c r="M106" i="11" s="1"/>
  <c r="M107" i="11" s="1"/>
  <c r="M108" i="11" s="1"/>
  <c r="M109" i="11" s="1"/>
  <c r="M110" i="11" s="1"/>
  <c r="M111" i="11" s="1"/>
  <c r="M112" i="11" s="1"/>
  <c r="M113" i="11" s="1"/>
  <c r="M114" i="11" s="1"/>
  <c r="M115" i="11" s="1"/>
  <c r="M116" i="11" s="1"/>
  <c r="M117" i="11" s="1"/>
  <c r="M118" i="11" s="1"/>
  <c r="M119" i="11" s="1"/>
  <c r="M120" i="11" s="1"/>
  <c r="M121" i="11" s="1"/>
  <c r="M122" i="11" s="1"/>
  <c r="M123" i="11" s="1"/>
  <c r="M124" i="11" s="1"/>
  <c r="M125" i="11" s="1"/>
  <c r="M126" i="11" s="1"/>
  <c r="M127" i="11" s="1"/>
  <c r="M128" i="11" s="1"/>
  <c r="M129" i="11" s="1"/>
  <c r="M130" i="11" s="1"/>
  <c r="M131" i="11" s="1"/>
  <c r="M132" i="11" s="1"/>
  <c r="M133" i="11" s="1"/>
  <c r="M134" i="11" s="1"/>
  <c r="M135" i="11" s="1"/>
  <c r="M136" i="11" s="1"/>
  <c r="M137" i="11" s="1"/>
  <c r="M138" i="11" s="1"/>
  <c r="M139" i="11" s="1"/>
  <c r="M140" i="11" s="1"/>
  <c r="M141" i="11" s="1"/>
  <c r="M142" i="11" s="1"/>
  <c r="M143" i="11" s="1"/>
  <c r="M144" i="11" s="1"/>
  <c r="M145" i="11" s="1"/>
  <c r="M146" i="11" s="1"/>
  <c r="M147" i="11" s="1"/>
  <c r="M148" i="11" s="1"/>
  <c r="M149" i="11" s="1"/>
  <c r="M150" i="11" s="1"/>
  <c r="M151" i="11" s="1"/>
  <c r="M152" i="11" s="1"/>
  <c r="M153" i="11" s="1"/>
  <c r="M154" i="11" s="1"/>
  <c r="M155" i="11" s="1"/>
  <c r="M156" i="11" s="1"/>
  <c r="M157" i="11" s="1"/>
  <c r="M158" i="11" s="1"/>
  <c r="M159" i="11" s="1"/>
  <c r="M160" i="11" s="1"/>
  <c r="M161" i="11" s="1"/>
  <c r="M162" i="11" s="1"/>
  <c r="M163" i="11" s="1"/>
  <c r="M164" i="11" s="1"/>
  <c r="M165" i="11" s="1"/>
  <c r="M166" i="11" s="1"/>
  <c r="M167" i="11" s="1"/>
  <c r="M168" i="11" s="1"/>
  <c r="M169" i="11" s="1"/>
  <c r="M170" i="11" s="1"/>
  <c r="M171" i="11" s="1"/>
  <c r="M172" i="11" s="1"/>
  <c r="M173" i="11" s="1"/>
  <c r="M174" i="11" s="1"/>
  <c r="M175" i="11" s="1"/>
  <c r="M176" i="11" s="1"/>
  <c r="M177" i="11" s="1"/>
  <c r="M178" i="11" s="1"/>
  <c r="M179" i="11" s="1"/>
  <c r="M180" i="11" s="1"/>
  <c r="M181" i="11" s="1"/>
  <c r="M182" i="11" s="1"/>
  <c r="M183" i="11" s="1"/>
  <c r="M184" i="11" s="1"/>
  <c r="M185" i="11" s="1"/>
  <c r="M186" i="11" s="1"/>
  <c r="M187" i="11" s="1"/>
  <c r="M188" i="11" s="1"/>
  <c r="M189" i="11" s="1"/>
  <c r="M190" i="11" s="1"/>
  <c r="M191" i="11" s="1"/>
  <c r="M192" i="11" s="1"/>
  <c r="M193" i="11" s="1"/>
  <c r="M194" i="11" s="1"/>
  <c r="M195" i="11" s="1"/>
  <c r="M196" i="11" s="1"/>
  <c r="M197" i="11" s="1"/>
  <c r="M198" i="11" s="1"/>
  <c r="M199" i="11" s="1"/>
  <c r="M200" i="11" s="1"/>
  <c r="M201" i="11" s="1"/>
  <c r="M202" i="11" s="1"/>
  <c r="M203" i="11" s="1"/>
  <c r="M204" i="11" s="1"/>
  <c r="M205" i="11" s="1"/>
  <c r="M206" i="11" s="1"/>
  <c r="M207" i="11" s="1"/>
  <c r="M208" i="11" s="1"/>
  <c r="M209" i="11" s="1"/>
  <c r="M210" i="11" s="1"/>
  <c r="M211" i="11" s="1"/>
  <c r="M212" i="11" s="1"/>
  <c r="M213" i="11" s="1"/>
  <c r="M214" i="11" s="1"/>
  <c r="M215" i="11" s="1"/>
  <c r="M216" i="11" s="1"/>
  <c r="M217" i="11" s="1"/>
  <c r="M218" i="11" s="1"/>
  <c r="M219" i="11" s="1"/>
  <c r="M220" i="11" s="1"/>
  <c r="M221" i="11" s="1"/>
  <c r="M222" i="11" s="1"/>
  <c r="M223" i="11" s="1"/>
  <c r="M224" i="11" s="1"/>
  <c r="M225" i="11" s="1"/>
  <c r="M226" i="11" s="1"/>
  <c r="M227" i="11" s="1"/>
  <c r="M228" i="11" s="1"/>
  <c r="M229" i="11" s="1"/>
  <c r="M230" i="11" s="1"/>
  <c r="M231" i="11" s="1"/>
  <c r="M232" i="11" s="1"/>
  <c r="M233" i="11" s="1"/>
  <c r="M234" i="11" s="1"/>
  <c r="M235" i="11" s="1"/>
  <c r="M236" i="11" s="1"/>
  <c r="M237" i="11" s="1"/>
  <c r="M238" i="11" s="1"/>
  <c r="M239" i="11" s="1"/>
  <c r="M240" i="11" s="1"/>
  <c r="M241" i="11" s="1"/>
  <c r="M242" i="11" s="1"/>
  <c r="M243" i="11" s="1"/>
  <c r="M244" i="11" s="1"/>
  <c r="M245" i="11" s="1"/>
  <c r="M246" i="11" s="1"/>
  <c r="M247" i="11" s="1"/>
  <c r="M248" i="11" s="1"/>
  <c r="M249" i="11" s="1"/>
  <c r="M250" i="11" s="1"/>
  <c r="M251" i="11" s="1"/>
  <c r="M252" i="11" s="1"/>
  <c r="M253" i="11" s="1"/>
  <c r="M254" i="11" s="1"/>
  <c r="M255" i="11" s="1"/>
  <c r="M256" i="11" s="1"/>
  <c r="M257" i="11" s="1"/>
  <c r="M258" i="11" s="1"/>
  <c r="M259" i="11" s="1"/>
  <c r="M260" i="11" s="1"/>
  <c r="M261" i="11" s="1"/>
  <c r="M262" i="11" s="1"/>
  <c r="M263" i="11" s="1"/>
  <c r="M264" i="11" s="1"/>
  <c r="M265" i="11" s="1"/>
  <c r="M266" i="11" s="1"/>
  <c r="M267" i="11" s="1"/>
  <c r="M268" i="11" s="1"/>
  <c r="M269" i="11" s="1"/>
  <c r="M270" i="11" s="1"/>
  <c r="M271" i="11" s="1"/>
  <c r="M272" i="11" s="1"/>
  <c r="M273" i="11" s="1"/>
  <c r="M274" i="11" s="1"/>
  <c r="M275" i="11" s="1"/>
  <c r="M276" i="11" s="1"/>
  <c r="M277" i="11" s="1"/>
  <c r="M278" i="11" s="1"/>
  <c r="M279" i="11" s="1"/>
  <c r="M280" i="11" s="1"/>
  <c r="M281" i="11" s="1"/>
  <c r="M282" i="11" s="1"/>
  <c r="M283" i="11" s="1"/>
  <c r="M284" i="11" s="1"/>
  <c r="M285" i="11" s="1"/>
  <c r="M286" i="11" s="1"/>
  <c r="M287" i="11" s="1"/>
  <c r="M288" i="11" s="1"/>
  <c r="M289" i="11" s="1"/>
  <c r="M290" i="11" s="1"/>
  <c r="M291" i="11" s="1"/>
  <c r="M292" i="11" s="1"/>
  <c r="M293" i="11" s="1"/>
  <c r="M294" i="11" s="1"/>
  <c r="M295" i="11" s="1"/>
  <c r="M296" i="11" s="1"/>
  <c r="M297" i="11" s="1"/>
  <c r="M298" i="11" s="1"/>
  <c r="M299" i="11" s="1"/>
  <c r="M300" i="11" s="1"/>
  <c r="M301" i="11" s="1"/>
  <c r="M302" i="11" s="1"/>
  <c r="M303" i="11" s="1"/>
  <c r="M304" i="11" s="1"/>
  <c r="M305" i="11" s="1"/>
  <c r="M306" i="11" s="1"/>
  <c r="M307" i="11" s="1"/>
  <c r="M308" i="11" s="1"/>
  <c r="M309" i="11" s="1"/>
  <c r="M310" i="11" s="1"/>
  <c r="M311" i="11" s="1"/>
  <c r="M312" i="11" s="1"/>
  <c r="M313" i="11" s="1"/>
  <c r="M314" i="11" s="1"/>
  <c r="M315" i="11" s="1"/>
  <c r="M316" i="11" s="1"/>
  <c r="M317" i="11" s="1"/>
  <c r="M318" i="11" s="1"/>
  <c r="M319" i="11" s="1"/>
  <c r="M320" i="11" s="1"/>
  <c r="M321" i="11" s="1"/>
  <c r="M322" i="11" s="1"/>
  <c r="M323" i="11" s="1"/>
  <c r="M324" i="11" s="1"/>
  <c r="M325" i="11" s="1"/>
  <c r="M326" i="11" s="1"/>
  <c r="M327" i="11" s="1"/>
  <c r="M328" i="11" s="1"/>
  <c r="M329" i="11" s="1"/>
  <c r="M330" i="11" s="1"/>
  <c r="M331" i="11" s="1"/>
  <c r="M332" i="11" s="1"/>
  <c r="M333" i="11" s="1"/>
  <c r="M334" i="11" s="1"/>
  <c r="M335" i="11" s="1"/>
  <c r="M336" i="11" s="1"/>
  <c r="M337" i="11" s="1"/>
  <c r="M338" i="11" s="1"/>
  <c r="M339" i="11" s="1"/>
  <c r="M340" i="11" s="1"/>
  <c r="M341" i="11" s="1"/>
  <c r="M342" i="11" s="1"/>
  <c r="M343" i="11" s="1"/>
  <c r="M344" i="11" s="1"/>
  <c r="M345" i="11" s="1"/>
  <c r="M346" i="11" s="1"/>
  <c r="M347" i="11" s="1"/>
  <c r="M348" i="11" s="1"/>
  <c r="M349" i="11" s="1"/>
  <c r="M350" i="11" s="1"/>
  <c r="M351" i="11" s="1"/>
  <c r="M352" i="11" s="1"/>
  <c r="M353" i="11" s="1"/>
  <c r="M354" i="11" s="1"/>
  <c r="M355" i="11" s="1"/>
  <c r="M356" i="11" s="1"/>
  <c r="M357" i="11" s="1"/>
  <c r="M358" i="11" s="1"/>
  <c r="M359" i="11" s="1"/>
  <c r="M360" i="11" s="1"/>
  <c r="M361" i="11" s="1"/>
  <c r="M362" i="11" s="1"/>
  <c r="M363" i="11" s="1"/>
  <c r="M364" i="11" s="1"/>
  <c r="M365" i="11" s="1"/>
  <c r="M366" i="11" s="1"/>
  <c r="M367" i="11" s="1"/>
  <c r="M368" i="11" s="1"/>
  <c r="M369" i="11" s="1"/>
  <c r="M370" i="11" s="1"/>
  <c r="M371" i="11" s="1"/>
  <c r="M372" i="11" s="1"/>
  <c r="M373" i="11" s="1"/>
  <c r="M374" i="11" s="1"/>
  <c r="M375" i="11" s="1"/>
  <c r="M376" i="11" s="1"/>
  <c r="M377" i="11" s="1"/>
  <c r="M378" i="11" s="1"/>
  <c r="M379" i="11" s="1"/>
  <c r="M380" i="11" s="1"/>
  <c r="M381" i="11" s="1"/>
  <c r="M382" i="11" s="1"/>
  <c r="M383" i="11" s="1"/>
  <c r="M384" i="11" s="1"/>
  <c r="M385" i="11" s="1"/>
  <c r="M386" i="11" s="1"/>
  <c r="M387" i="11" s="1"/>
  <c r="M388" i="11" s="1"/>
  <c r="M389" i="11" s="1"/>
  <c r="M390" i="11" s="1"/>
  <c r="M391" i="11" s="1"/>
  <c r="M392" i="11" s="1"/>
  <c r="M393" i="11" s="1"/>
  <c r="M394" i="11" s="1"/>
  <c r="M395" i="11" s="1"/>
  <c r="M396" i="11" s="1"/>
  <c r="M397" i="11" s="1"/>
  <c r="M398" i="11" s="1"/>
  <c r="M399" i="11" s="1"/>
  <c r="M400" i="11" s="1"/>
  <c r="M401" i="11" s="1"/>
  <c r="M402" i="11" s="1"/>
  <c r="M403" i="11" s="1"/>
  <c r="M404" i="11" s="1"/>
  <c r="M405" i="11" s="1"/>
  <c r="M406" i="11" s="1"/>
  <c r="M407" i="11" s="1"/>
  <c r="M408" i="11" s="1"/>
  <c r="M409" i="11" s="1"/>
  <c r="M410" i="11" s="1"/>
  <c r="M411" i="11" s="1"/>
  <c r="M412" i="11" s="1"/>
  <c r="M413" i="11" s="1"/>
  <c r="M414" i="11" s="1"/>
  <c r="M415" i="11" s="1"/>
  <c r="M416" i="11" s="1"/>
  <c r="M417" i="11" s="1"/>
  <c r="M418" i="11" s="1"/>
  <c r="M419" i="11" s="1"/>
  <c r="M420" i="11" s="1"/>
  <c r="M421" i="11" s="1"/>
  <c r="M422" i="11" s="1"/>
  <c r="M423" i="11" s="1"/>
  <c r="M424" i="11" s="1"/>
  <c r="M425" i="11" s="1"/>
  <c r="M426" i="11" s="1"/>
  <c r="M427" i="11" s="1"/>
  <c r="M428" i="11" s="1"/>
  <c r="M429" i="11" s="1"/>
  <c r="M430" i="11" s="1"/>
  <c r="M431" i="11" s="1"/>
  <c r="M432" i="11" s="1"/>
  <c r="M433" i="11" s="1"/>
  <c r="M434" i="11" s="1"/>
  <c r="M435" i="11" s="1"/>
  <c r="M436" i="11" s="1"/>
  <c r="M437" i="11" s="1"/>
  <c r="M438" i="11" s="1"/>
  <c r="M439" i="11" s="1"/>
  <c r="M440" i="11" s="1"/>
  <c r="M441" i="11" s="1"/>
  <c r="M442" i="11" s="1"/>
  <c r="M443" i="11" s="1"/>
  <c r="M444" i="11" s="1"/>
  <c r="M445" i="11" s="1"/>
  <c r="M446" i="11" s="1"/>
  <c r="M447" i="11" s="1"/>
  <c r="M448" i="11" s="1"/>
  <c r="M449" i="11" s="1"/>
  <c r="M450" i="11" s="1"/>
  <c r="M451" i="11" s="1"/>
  <c r="M452" i="11" s="1"/>
  <c r="M453" i="11" s="1"/>
  <c r="M454" i="11" s="1"/>
  <c r="M455" i="11" s="1"/>
  <c r="M456" i="11" s="1"/>
  <c r="M457" i="11" s="1"/>
  <c r="M458" i="11" s="1"/>
  <c r="M459" i="11" s="1"/>
  <c r="M460" i="11" s="1"/>
  <c r="M461" i="11" s="1"/>
  <c r="M462" i="11" s="1"/>
  <c r="M463" i="11" s="1"/>
  <c r="M464" i="11" s="1"/>
  <c r="M465" i="11" s="1"/>
  <c r="M466" i="11" s="1"/>
  <c r="M467" i="11" s="1"/>
  <c r="M468" i="11" s="1"/>
  <c r="M469" i="11" s="1"/>
  <c r="M470" i="11" s="1"/>
  <c r="M471" i="11" s="1"/>
  <c r="M472" i="11" s="1"/>
  <c r="M473" i="11" s="1"/>
  <c r="M474" i="11" s="1"/>
  <c r="M475" i="11" s="1"/>
  <c r="M476" i="11" s="1"/>
  <c r="M477" i="11" s="1"/>
  <c r="M478" i="11" s="1"/>
  <c r="M479" i="11" s="1"/>
  <c r="M480" i="11" s="1"/>
  <c r="M481" i="11" s="1"/>
  <c r="M482" i="11" s="1"/>
  <c r="M483" i="11" s="1"/>
  <c r="M484" i="11" s="1"/>
  <c r="M485" i="11" s="1"/>
  <c r="M486" i="11" s="1"/>
  <c r="M487" i="11" s="1"/>
  <c r="M488" i="11" s="1"/>
  <c r="M489" i="11" s="1"/>
  <c r="M490" i="11" s="1"/>
  <c r="M491" i="11" s="1"/>
  <c r="M492" i="11" s="1"/>
  <c r="M493" i="11" s="1"/>
  <c r="M494" i="11" s="1"/>
  <c r="M495" i="11" s="1"/>
  <c r="M496" i="11" s="1"/>
  <c r="M497" i="11" s="1"/>
  <c r="M498" i="11" s="1"/>
  <c r="M499" i="11" s="1"/>
  <c r="M500" i="11" s="1"/>
  <c r="M501" i="11" s="1"/>
  <c r="M502" i="11" s="1"/>
  <c r="M503" i="11" s="1"/>
  <c r="M504" i="11" s="1"/>
  <c r="M505" i="11" s="1"/>
  <c r="M506" i="11" s="1"/>
  <c r="M507" i="11" s="1"/>
  <c r="M508" i="11" s="1"/>
  <c r="M509" i="11" s="1"/>
  <c r="M510" i="11" s="1"/>
  <c r="M511" i="11" s="1"/>
  <c r="M512" i="11" s="1"/>
  <c r="M513" i="11" s="1"/>
  <c r="M514" i="11" s="1"/>
  <c r="M515" i="11" s="1"/>
  <c r="M516" i="11" s="1"/>
  <c r="M517" i="11" s="1"/>
  <c r="M518" i="11" s="1"/>
  <c r="M519" i="11" s="1"/>
  <c r="M520" i="11" s="1"/>
  <c r="M521" i="11" s="1"/>
  <c r="M522" i="11" s="1"/>
  <c r="M523" i="11" s="1"/>
  <c r="M524" i="11" s="1"/>
  <c r="M525" i="11" s="1"/>
  <c r="M526" i="11" s="1"/>
  <c r="M527" i="11" s="1"/>
  <c r="M528" i="11" s="1"/>
  <c r="M529" i="11" s="1"/>
  <c r="M530" i="11" s="1"/>
  <c r="M531" i="11" s="1"/>
  <c r="M532" i="11" s="1"/>
  <c r="M533" i="11" s="1"/>
  <c r="M534" i="11" s="1"/>
  <c r="M535" i="11" s="1"/>
  <c r="M536" i="11" s="1"/>
  <c r="M537" i="11" s="1"/>
  <c r="M538" i="11" s="1"/>
  <c r="M539" i="11" s="1"/>
  <c r="M540" i="11" s="1"/>
  <c r="M541" i="11" s="1"/>
  <c r="M542" i="11" s="1"/>
  <c r="M543" i="11" s="1"/>
  <c r="M544" i="11" s="1"/>
  <c r="M545" i="11" s="1"/>
  <c r="M546" i="11" s="1"/>
  <c r="M547" i="11" s="1"/>
  <c r="M548" i="11" s="1"/>
  <c r="M549" i="11" s="1"/>
  <c r="M550" i="11" s="1"/>
  <c r="M551" i="11" s="1"/>
  <c r="M552" i="11" s="1"/>
  <c r="M553" i="11" s="1"/>
  <c r="M554" i="11" s="1"/>
  <c r="M555" i="11" s="1"/>
  <c r="M556" i="11" s="1"/>
  <c r="M3" i="11"/>
  <c r="M2" i="11"/>
  <c r="F8" i="11"/>
  <c r="E8" i="11"/>
  <c r="D8" i="11"/>
  <c r="C8" i="11"/>
  <c r="B8" i="11"/>
  <c r="F7" i="11"/>
  <c r="E7" i="11"/>
  <c r="D7" i="11"/>
  <c r="C7" i="11"/>
  <c r="B7" i="11"/>
  <c r="F6" i="11"/>
  <c r="E6" i="11"/>
  <c r="D6" i="11"/>
  <c r="C6" i="11"/>
  <c r="B6" i="11"/>
  <c r="E4" i="11"/>
  <c r="F5" i="11"/>
  <c r="E5" i="11"/>
  <c r="D5" i="11"/>
  <c r="C5" i="11"/>
  <c r="B5" i="11"/>
  <c r="F4" i="11"/>
  <c r="D4" i="11"/>
  <c r="C4" i="11"/>
  <c r="B4" i="11"/>
  <c r="F3" i="11"/>
  <c r="E3" i="11"/>
  <c r="D3" i="11"/>
  <c r="C3" i="11"/>
  <c r="B3" i="11"/>
  <c r="F2" i="11"/>
  <c r="E2" i="11"/>
  <c r="D2" i="11"/>
  <c r="C2" i="11"/>
  <c r="B2" i="11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56" i="10"/>
  <c r="P57" i="10"/>
  <c r="P58" i="10"/>
  <c r="P59" i="10"/>
  <c r="P60" i="10"/>
  <c r="P61" i="10"/>
  <c r="P62" i="10"/>
  <c r="P63" i="10"/>
  <c r="P64" i="10"/>
  <c r="P65" i="10"/>
  <c r="P66" i="10"/>
  <c r="P67" i="10"/>
  <c r="P68" i="10"/>
  <c r="P69" i="10"/>
  <c r="P70" i="10"/>
  <c r="P71" i="10"/>
  <c r="P72" i="10"/>
  <c r="P73" i="10"/>
  <c r="P74" i="10"/>
  <c r="P75" i="10"/>
  <c r="P76" i="10"/>
  <c r="P77" i="10"/>
  <c r="P78" i="10"/>
  <c r="P79" i="10"/>
  <c r="P80" i="10"/>
  <c r="P81" i="10"/>
  <c r="P82" i="10"/>
  <c r="P83" i="10"/>
  <c r="P84" i="10"/>
  <c r="P85" i="10"/>
  <c r="P86" i="10"/>
  <c r="P87" i="10"/>
  <c r="P88" i="10"/>
  <c r="P89" i="10"/>
  <c r="P90" i="10"/>
  <c r="P91" i="10"/>
  <c r="P92" i="10"/>
  <c r="P93" i="10"/>
  <c r="P94" i="10"/>
  <c r="P95" i="10"/>
  <c r="P96" i="10"/>
  <c r="P97" i="10"/>
  <c r="P98" i="10"/>
  <c r="P99" i="10"/>
  <c r="P100" i="10"/>
  <c r="P101" i="10"/>
  <c r="P102" i="10"/>
  <c r="P103" i="10"/>
  <c r="P104" i="10"/>
  <c r="P105" i="10"/>
  <c r="P106" i="10"/>
  <c r="P107" i="10"/>
  <c r="P108" i="10"/>
  <c r="P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9" i="10"/>
  <c r="R10" i="10"/>
  <c r="R11" i="10"/>
  <c r="R12" i="10"/>
  <c r="R13" i="10"/>
  <c r="R9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78" i="10"/>
  <c r="R79" i="10"/>
  <c r="R80" i="10"/>
  <c r="R81" i="10"/>
  <c r="R82" i="10"/>
  <c r="R83" i="10"/>
  <c r="R84" i="10"/>
  <c r="R85" i="10"/>
  <c r="R86" i="10"/>
  <c r="R87" i="10"/>
  <c r="R88" i="10"/>
  <c r="R89" i="10"/>
  <c r="R90" i="10"/>
  <c r="R91" i="10"/>
  <c r="R92" i="10"/>
  <c r="R93" i="10"/>
  <c r="R94" i="10"/>
  <c r="R95" i="10"/>
  <c r="R96" i="10"/>
  <c r="R97" i="10"/>
  <c r="R98" i="10"/>
  <c r="R99" i="10"/>
  <c r="R100" i="10"/>
  <c r="R101" i="10"/>
  <c r="R102" i="10"/>
  <c r="R103" i="10"/>
  <c r="R104" i="10"/>
  <c r="R105" i="10"/>
  <c r="R106" i="10"/>
  <c r="R107" i="10"/>
  <c r="R108" i="10"/>
  <c r="K9" i="10"/>
  <c r="K8" i="10"/>
  <c r="J8" i="10"/>
  <c r="J9" i="10"/>
  <c r="M9" i="10" s="1"/>
  <c r="I10" i="10"/>
  <c r="K10" i="10" s="1"/>
  <c r="I9" i="10"/>
  <c r="C10" i="10"/>
  <c r="F3" i="10"/>
  <c r="E9" i="10" s="1"/>
  <c r="D9" i="10"/>
  <c r="C10" i="9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C134" i="9" s="1"/>
  <c r="C135" i="9" s="1"/>
  <c r="C136" i="9" s="1"/>
  <c r="C137" i="9" s="1"/>
  <c r="C138" i="9" s="1"/>
  <c r="C139" i="9" s="1"/>
  <c r="C140" i="9" s="1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C151" i="9" s="1"/>
  <c r="C152" i="9" s="1"/>
  <c r="C153" i="9" s="1"/>
  <c r="C154" i="9" s="1"/>
  <c r="C155" i="9" s="1"/>
  <c r="C156" i="9" s="1"/>
  <c r="C157" i="9" s="1"/>
  <c r="C158" i="9" s="1"/>
  <c r="C159" i="9" s="1"/>
  <c r="C160" i="9" s="1"/>
  <c r="C161" i="9" s="1"/>
  <c r="C162" i="9" s="1"/>
  <c r="C163" i="9" s="1"/>
  <c r="C164" i="9" s="1"/>
  <c r="C165" i="9" s="1"/>
  <c r="C166" i="9" s="1"/>
  <c r="C167" i="9" s="1"/>
  <c r="C168" i="9" s="1"/>
  <c r="C169" i="9" s="1"/>
  <c r="C170" i="9" s="1"/>
  <c r="C171" i="9" s="1"/>
  <c r="C172" i="9" s="1"/>
  <c r="C173" i="9" s="1"/>
  <c r="C174" i="9" s="1"/>
  <c r="C175" i="9" s="1"/>
  <c r="C176" i="9" s="1"/>
  <c r="C177" i="9" s="1"/>
  <c r="C178" i="9" s="1"/>
  <c r="C179" i="9" s="1"/>
  <c r="C180" i="9" s="1"/>
  <c r="C181" i="9" s="1"/>
  <c r="C182" i="9" s="1"/>
  <c r="C183" i="9" s="1"/>
  <c r="C184" i="9" s="1"/>
  <c r="C185" i="9" s="1"/>
  <c r="C186" i="9" s="1"/>
  <c r="C187" i="9" s="1"/>
  <c r="C188" i="9" s="1"/>
  <c r="C189" i="9" s="1"/>
  <c r="C190" i="9" s="1"/>
  <c r="C191" i="9" s="1"/>
  <c r="C192" i="9" s="1"/>
  <c r="C193" i="9" s="1"/>
  <c r="C194" i="9" s="1"/>
  <c r="C195" i="9" s="1"/>
  <c r="C196" i="9" s="1"/>
  <c r="C197" i="9" s="1"/>
  <c r="C198" i="9" s="1"/>
  <c r="C199" i="9" s="1"/>
  <c r="C200" i="9" s="1"/>
  <c r="C201" i="9" s="1"/>
  <c r="C202" i="9" s="1"/>
  <c r="C203" i="9" s="1"/>
  <c r="C204" i="9" s="1"/>
  <c r="C205" i="9" s="1"/>
  <c r="C206" i="9" s="1"/>
  <c r="C207" i="9" s="1"/>
  <c r="C208" i="9" s="1"/>
  <c r="C209" i="9" s="1"/>
  <c r="C210" i="9" s="1"/>
  <c r="C211" i="9" s="1"/>
  <c r="C212" i="9" s="1"/>
  <c r="C213" i="9" s="1"/>
  <c r="C214" i="9" s="1"/>
  <c r="C215" i="9" s="1"/>
  <c r="C216" i="9" s="1"/>
  <c r="C217" i="9" s="1"/>
  <c r="C218" i="9" s="1"/>
  <c r="C219" i="9" s="1"/>
  <c r="C220" i="9" s="1"/>
  <c r="C221" i="9" s="1"/>
  <c r="C222" i="9" s="1"/>
  <c r="C223" i="9" s="1"/>
  <c r="C224" i="9" s="1"/>
  <c r="C225" i="9" s="1"/>
  <c r="C226" i="9" s="1"/>
  <c r="C227" i="9" s="1"/>
  <c r="C228" i="9" s="1"/>
  <c r="C229" i="9" s="1"/>
  <c r="C230" i="9" s="1"/>
  <c r="C231" i="9" s="1"/>
  <c r="C232" i="9" s="1"/>
  <c r="C233" i="9" s="1"/>
  <c r="C234" i="9" s="1"/>
  <c r="C235" i="9" s="1"/>
  <c r="C236" i="9" s="1"/>
  <c r="C237" i="9" s="1"/>
  <c r="C238" i="9" s="1"/>
  <c r="C239" i="9" s="1"/>
  <c r="C240" i="9" s="1"/>
  <c r="C241" i="9" s="1"/>
  <c r="C242" i="9" s="1"/>
  <c r="C243" i="9" s="1"/>
  <c r="C244" i="9" s="1"/>
  <c r="C245" i="9" s="1"/>
  <c r="C246" i="9" s="1"/>
  <c r="C247" i="9" s="1"/>
  <c r="C248" i="9" s="1"/>
  <c r="C249" i="9" s="1"/>
  <c r="C250" i="9" s="1"/>
  <c r="C251" i="9" s="1"/>
  <c r="C252" i="9" s="1"/>
  <c r="C253" i="9" s="1"/>
  <c r="C254" i="9" s="1"/>
  <c r="C255" i="9" s="1"/>
  <c r="C256" i="9" s="1"/>
  <c r="C257" i="9" s="1"/>
  <c r="C258" i="9" s="1"/>
  <c r="C259" i="9" s="1"/>
  <c r="C260" i="9" s="1"/>
  <c r="C261" i="9" s="1"/>
  <c r="C262" i="9" s="1"/>
  <c r="C263" i="9" s="1"/>
  <c r="C264" i="9" s="1"/>
  <c r="C265" i="9" s="1"/>
  <c r="C266" i="9" s="1"/>
  <c r="C267" i="9" s="1"/>
  <c r="C268" i="9" s="1"/>
  <c r="C269" i="9" s="1"/>
  <c r="C270" i="9" s="1"/>
  <c r="C271" i="9" s="1"/>
  <c r="C272" i="9" s="1"/>
  <c r="C273" i="9" s="1"/>
  <c r="C274" i="9" s="1"/>
  <c r="C275" i="9" s="1"/>
  <c r="C276" i="9" s="1"/>
  <c r="C277" i="9" s="1"/>
  <c r="C278" i="9" s="1"/>
  <c r="C279" i="9" s="1"/>
  <c r="C280" i="9" s="1"/>
  <c r="C281" i="9" s="1"/>
  <c r="C282" i="9" s="1"/>
  <c r="C283" i="9" s="1"/>
  <c r="C284" i="9" s="1"/>
  <c r="C285" i="9" s="1"/>
  <c r="C286" i="9" s="1"/>
  <c r="C287" i="9" s="1"/>
  <c r="C288" i="9" s="1"/>
  <c r="C289" i="9" s="1"/>
  <c r="C290" i="9" s="1"/>
  <c r="C291" i="9" s="1"/>
  <c r="C292" i="9" s="1"/>
  <c r="C293" i="9" s="1"/>
  <c r="C294" i="9" s="1"/>
  <c r="C295" i="9" s="1"/>
  <c r="C296" i="9" s="1"/>
  <c r="C297" i="9" s="1"/>
  <c r="C298" i="9" s="1"/>
  <c r="C299" i="9" s="1"/>
  <c r="C300" i="9" s="1"/>
  <c r="C301" i="9" s="1"/>
  <c r="C302" i="9" s="1"/>
  <c r="C303" i="9" s="1"/>
  <c r="C304" i="9" s="1"/>
  <c r="C305" i="9" s="1"/>
  <c r="C306" i="9" s="1"/>
  <c r="C307" i="9" s="1"/>
  <c r="C308" i="9" s="1"/>
  <c r="C309" i="9" s="1"/>
  <c r="C310" i="9" s="1"/>
  <c r="C311" i="9" s="1"/>
  <c r="C312" i="9" s="1"/>
  <c r="C313" i="9" s="1"/>
  <c r="C314" i="9" s="1"/>
  <c r="C315" i="9" s="1"/>
  <c r="C316" i="9" s="1"/>
  <c r="C317" i="9" s="1"/>
  <c r="C318" i="9" s="1"/>
  <c r="C319" i="9" s="1"/>
  <c r="C320" i="9" s="1"/>
  <c r="C321" i="9" s="1"/>
  <c r="C322" i="9" s="1"/>
  <c r="C323" i="9" s="1"/>
  <c r="C324" i="9" s="1"/>
  <c r="C325" i="9" s="1"/>
  <c r="C326" i="9" s="1"/>
  <c r="C327" i="9" s="1"/>
  <c r="C328" i="9" s="1"/>
  <c r="C9" i="9"/>
  <c r="E8" i="9"/>
  <c r="D8" i="9"/>
  <c r="AL51" i="3"/>
  <c r="AM51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Y78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Y77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Z70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Z75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54" i="3"/>
  <c r="X75" i="3"/>
  <c r="X76" i="3"/>
  <c r="X71" i="3"/>
  <c r="X72" i="3"/>
  <c r="X73" i="3"/>
  <c r="X74" i="3"/>
  <c r="X68" i="3"/>
  <c r="X69" i="3"/>
  <c r="X70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54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Y51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27" i="3"/>
  <c r="X49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27" i="3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/>
  <c r="AI2" i="3" a="1"/>
  <c r="AI2" i="3"/>
  <c r="AJ2" i="3" a="1"/>
  <c r="AJ2" i="3" s="1"/>
  <c r="AK2" i="3" a="1"/>
  <c r="AK2" i="3" s="1"/>
  <c r="AL2" i="3" a="1"/>
  <c r="AL2" i="3" s="1"/>
  <c r="AM2" i="3" a="1"/>
  <c r="AM2" i="3" s="1"/>
  <c r="Z3" i="3" a="1"/>
  <c r="Z3" i="3" s="1"/>
  <c r="AA3" i="3" a="1"/>
  <c r="AA3" i="3" s="1"/>
  <c r="AB3" i="3" a="1"/>
  <c r="AB3" i="3" s="1"/>
  <c r="AC3" i="3" a="1"/>
  <c r="AC3" i="3" s="1"/>
  <c r="AD3" i="3" a="1"/>
  <c r="AD3" i="3" s="1"/>
  <c r="AE3" i="3" a="1"/>
  <c r="AE3" i="3"/>
  <c r="AF3" i="3" a="1"/>
  <c r="AF3" i="3" s="1"/>
  <c r="AG3" i="3" a="1"/>
  <c r="AG3" i="3" s="1"/>
  <c r="AH3" i="3" a="1"/>
  <c r="AH3" i="3" s="1"/>
  <c r="AI3" i="3" a="1"/>
  <c r="AI3" i="3" s="1"/>
  <c r="AJ3" i="3" a="1"/>
  <c r="AJ3" i="3" s="1"/>
  <c r="AK3" i="3" a="1"/>
  <c r="AK3" i="3" s="1"/>
  <c r="AL3" i="3" a="1"/>
  <c r="AL3" i="3" s="1"/>
  <c r="AM3" i="3" a="1"/>
  <c r="AM3" i="3" s="1"/>
  <c r="Z4" i="3" a="1"/>
  <c r="Z4" i="3" s="1"/>
  <c r="AA4" i="3" a="1"/>
  <c r="AA4" i="3"/>
  <c r="AB4" i="3" a="1"/>
  <c r="AB4" i="3" s="1"/>
  <c r="AC4" i="3" a="1"/>
  <c r="AC4" i="3" s="1"/>
  <c r="AD4" i="3" a="1"/>
  <c r="AD4" i="3" s="1"/>
  <c r="AE4" i="3" a="1"/>
  <c r="AE4" i="3" s="1"/>
  <c r="AF4" i="3" a="1"/>
  <c r="AF4" i="3" s="1"/>
  <c r="AG4" i="3" a="1"/>
  <c r="AG4" i="3" s="1"/>
  <c r="AH4" i="3" a="1"/>
  <c r="AH4" i="3" s="1"/>
  <c r="AI4" i="3" a="1"/>
  <c r="AI4" i="3" s="1"/>
  <c r="AJ4" i="3" a="1"/>
  <c r="AJ4" i="3" s="1"/>
  <c r="AK4" i="3" a="1"/>
  <c r="AK4" i="3" s="1"/>
  <c r="AL4" i="3" a="1"/>
  <c r="AL4" i="3" s="1"/>
  <c r="AM4" i="3" a="1"/>
  <c r="AM4" i="3" s="1"/>
  <c r="Z5" i="3" a="1"/>
  <c r="Z5" i="3" s="1"/>
  <c r="AA5" i="3" a="1"/>
  <c r="AA5" i="3" s="1"/>
  <c r="AB5" i="3" a="1"/>
  <c r="AB5" i="3" s="1"/>
  <c r="AC5" i="3" a="1"/>
  <c r="AC5" i="3" s="1"/>
  <c r="AD5" i="3" a="1"/>
  <c r="AD5" i="3" s="1"/>
  <c r="AE5" i="3" a="1"/>
  <c r="AE5" i="3" s="1"/>
  <c r="AF5" i="3" a="1"/>
  <c r="AF5" i="3" s="1"/>
  <c r="AG5" i="3" a="1"/>
  <c r="AG5" i="3" s="1"/>
  <c r="AH5" i="3" a="1"/>
  <c r="AH5" i="3" s="1"/>
  <c r="AI5" i="3" a="1"/>
  <c r="AI5" i="3" s="1"/>
  <c r="AJ5" i="3" a="1"/>
  <c r="AJ5" i="3" s="1"/>
  <c r="AK5" i="3" a="1"/>
  <c r="AK5" i="3" s="1"/>
  <c r="AL5" i="3" a="1"/>
  <c r="AL5" i="3" s="1"/>
  <c r="AM5" i="3" a="1"/>
  <c r="AM5" i="3" s="1"/>
  <c r="Z6" i="3" a="1"/>
  <c r="Z6" i="3" s="1"/>
  <c r="AA6" i="3" a="1"/>
  <c r="AA6" i="3" s="1"/>
  <c r="AB6" i="3" a="1"/>
  <c r="AB6" i="3" s="1"/>
  <c r="AC6" i="3" a="1"/>
  <c r="AC6" i="3" s="1"/>
  <c r="AD6" i="3" a="1"/>
  <c r="AD6" i="3" s="1"/>
  <c r="AE6" i="3" a="1"/>
  <c r="AE6" i="3" s="1"/>
  <c r="AF6" i="3" a="1"/>
  <c r="AF6" i="3" s="1"/>
  <c r="AG6" i="3" a="1"/>
  <c r="AG6" i="3" s="1"/>
  <c r="AH6" i="3" a="1"/>
  <c r="AH6" i="3" s="1"/>
  <c r="AI6" i="3" a="1"/>
  <c r="AI6" i="3" s="1"/>
  <c r="AJ6" i="3" a="1"/>
  <c r="AJ6" i="3" s="1"/>
  <c r="AK6" i="3" a="1"/>
  <c r="AK6" i="3" s="1"/>
  <c r="AL6" i="3" a="1"/>
  <c r="AL6" i="3" s="1"/>
  <c r="AM6" i="3" a="1"/>
  <c r="AM6" i="3" s="1"/>
  <c r="Z7" i="3" a="1"/>
  <c r="Z7" i="3" s="1"/>
  <c r="AA7" i="3" a="1"/>
  <c r="AA7" i="3" s="1"/>
  <c r="AB7" i="3" a="1"/>
  <c r="AB7" i="3" s="1"/>
  <c r="AC7" i="3" a="1"/>
  <c r="AC7" i="3" s="1"/>
  <c r="AD7" i="3" a="1"/>
  <c r="AD7" i="3" s="1"/>
  <c r="AE7" i="3" a="1"/>
  <c r="AE7" i="3" s="1"/>
  <c r="AF7" i="3" a="1"/>
  <c r="AF7" i="3" s="1"/>
  <c r="AG7" i="3" a="1"/>
  <c r="AG7" i="3" s="1"/>
  <c r="AH7" i="3" a="1"/>
  <c r="AH7" i="3" s="1"/>
  <c r="AI7" i="3" a="1"/>
  <c r="AI7" i="3" s="1"/>
  <c r="AJ7" i="3" a="1"/>
  <c r="AJ7" i="3" s="1"/>
  <c r="AK7" i="3" a="1"/>
  <c r="AK7" i="3" s="1"/>
  <c r="AL7" i="3" a="1"/>
  <c r="AL7" i="3" s="1"/>
  <c r="AM7" i="3" a="1"/>
  <c r="AM7" i="3" s="1"/>
  <c r="Z8" i="3" a="1"/>
  <c r="Z8" i="3" s="1"/>
  <c r="AA8" i="3" a="1"/>
  <c r="AA8" i="3" s="1"/>
  <c r="AB8" i="3" a="1"/>
  <c r="AB8" i="3" s="1"/>
  <c r="AC8" i="3" a="1"/>
  <c r="AC8" i="3" s="1"/>
  <c r="AD8" i="3" a="1"/>
  <c r="AD8" i="3" s="1"/>
  <c r="AE8" i="3" a="1"/>
  <c r="AE8" i="3" s="1"/>
  <c r="AF8" i="3" a="1"/>
  <c r="AF8" i="3" s="1"/>
  <c r="AG8" i="3" a="1"/>
  <c r="AG8" i="3" s="1"/>
  <c r="AH8" i="3" a="1"/>
  <c r="AH8" i="3" s="1"/>
  <c r="AI8" i="3" a="1"/>
  <c r="AI8" i="3" s="1"/>
  <c r="AJ8" i="3" a="1"/>
  <c r="AJ8" i="3" s="1"/>
  <c r="AK8" i="3" a="1"/>
  <c r="AK8" i="3" s="1"/>
  <c r="AL8" i="3" a="1"/>
  <c r="AL8" i="3" s="1"/>
  <c r="AM8" i="3" a="1"/>
  <c r="AM8" i="3" s="1"/>
  <c r="Z9" i="3" a="1"/>
  <c r="Z9" i="3" s="1"/>
  <c r="AA9" i="3" a="1"/>
  <c r="AA9" i="3" s="1"/>
  <c r="AB9" i="3" a="1"/>
  <c r="AB9" i="3" s="1"/>
  <c r="AC9" i="3" a="1"/>
  <c r="AC9" i="3" s="1"/>
  <c r="AD9" i="3" a="1"/>
  <c r="AD9" i="3" s="1"/>
  <c r="AE9" i="3" a="1"/>
  <c r="AE9" i="3" s="1"/>
  <c r="AF9" i="3" a="1"/>
  <c r="AF9" i="3" s="1"/>
  <c r="AG9" i="3" a="1"/>
  <c r="AG9" i="3" s="1"/>
  <c r="AH9" i="3" a="1"/>
  <c r="AH9" i="3" s="1"/>
  <c r="AI9" i="3" a="1"/>
  <c r="AI9" i="3" s="1"/>
  <c r="AJ9" i="3" a="1"/>
  <c r="AJ9" i="3" s="1"/>
  <c r="AK9" i="3" a="1"/>
  <c r="AK9" i="3" s="1"/>
  <c r="AL9" i="3" a="1"/>
  <c r="AL9" i="3" s="1"/>
  <c r="AM9" i="3" a="1"/>
  <c r="AM9" i="3" s="1"/>
  <c r="Z10" i="3" a="1"/>
  <c r="Z10" i="3" s="1"/>
  <c r="AA10" i="3" a="1"/>
  <c r="AA10" i="3" s="1"/>
  <c r="AB10" i="3" a="1"/>
  <c r="AB10" i="3" s="1"/>
  <c r="AC10" i="3" a="1"/>
  <c r="AC10" i="3" s="1"/>
  <c r="AD10" i="3" a="1"/>
  <c r="AD10" i="3" s="1"/>
  <c r="AE10" i="3" a="1"/>
  <c r="AE10" i="3" s="1"/>
  <c r="AF10" i="3" a="1"/>
  <c r="AF10" i="3" s="1"/>
  <c r="AG10" i="3" a="1"/>
  <c r="AG10" i="3" s="1"/>
  <c r="AH10" i="3" a="1"/>
  <c r="AH10" i="3" s="1"/>
  <c r="AI10" i="3" a="1"/>
  <c r="AI10" i="3" s="1"/>
  <c r="AJ10" i="3" a="1"/>
  <c r="AJ10" i="3" s="1"/>
  <c r="AK10" i="3" a="1"/>
  <c r="AK10" i="3" s="1"/>
  <c r="AL10" i="3" a="1"/>
  <c r="AL10" i="3" s="1"/>
  <c r="AM10" i="3" a="1"/>
  <c r="AM10" i="3" s="1"/>
  <c r="Z11" i="3" a="1"/>
  <c r="Z11" i="3" s="1"/>
  <c r="AA11" i="3" a="1"/>
  <c r="AA11" i="3" s="1"/>
  <c r="AB11" i="3" a="1"/>
  <c r="AB11" i="3" s="1"/>
  <c r="AC11" i="3" a="1"/>
  <c r="AC11" i="3" s="1"/>
  <c r="AD11" i="3" a="1"/>
  <c r="AD11" i="3" s="1"/>
  <c r="AE11" i="3" a="1"/>
  <c r="AE11" i="3" s="1"/>
  <c r="AF11" i="3" a="1"/>
  <c r="AF11" i="3" s="1"/>
  <c r="AG11" i="3" a="1"/>
  <c r="AG11" i="3" s="1"/>
  <c r="AH11" i="3" a="1"/>
  <c r="AH11" i="3" s="1"/>
  <c r="AI11" i="3" a="1"/>
  <c r="AI11" i="3" s="1"/>
  <c r="AJ11" i="3" a="1"/>
  <c r="AJ11" i="3" s="1"/>
  <c r="AK11" i="3" a="1"/>
  <c r="AK11" i="3" s="1"/>
  <c r="AL11" i="3" a="1"/>
  <c r="AL11" i="3" s="1"/>
  <c r="AM11" i="3" a="1"/>
  <c r="AM11" i="3" s="1"/>
  <c r="Z12" i="3" a="1"/>
  <c r="Z12" i="3" s="1"/>
  <c r="AA12" i="3" a="1"/>
  <c r="AA12" i="3" s="1"/>
  <c r="AB12" i="3" a="1"/>
  <c r="AB12" i="3" s="1"/>
  <c r="AC12" i="3" a="1"/>
  <c r="AC12" i="3" s="1"/>
  <c r="AD12" i="3" a="1"/>
  <c r="AD12" i="3" s="1"/>
  <c r="AE12" i="3" a="1"/>
  <c r="AE12" i="3" s="1"/>
  <c r="AF12" i="3" a="1"/>
  <c r="AF12" i="3" s="1"/>
  <c r="AG12" i="3" a="1"/>
  <c r="AG12" i="3" s="1"/>
  <c r="AH12" i="3" a="1"/>
  <c r="AH12" i="3" s="1"/>
  <c r="AI12" i="3" a="1"/>
  <c r="AI12" i="3" s="1"/>
  <c r="AJ12" i="3" a="1"/>
  <c r="AJ12" i="3" s="1"/>
  <c r="AK12" i="3" a="1"/>
  <c r="AK12" i="3" s="1"/>
  <c r="AL12" i="3" a="1"/>
  <c r="AL12" i="3" s="1"/>
  <c r="AM12" i="3" a="1"/>
  <c r="AM12" i="3" s="1"/>
  <c r="Z13" i="3" a="1"/>
  <c r="Z13" i="3" s="1"/>
  <c r="AA13" i="3" a="1"/>
  <c r="AA13" i="3" s="1"/>
  <c r="AB13" i="3" a="1"/>
  <c r="AB13" i="3" s="1"/>
  <c r="AC13" i="3" a="1"/>
  <c r="AC13" i="3" s="1"/>
  <c r="AD13" i="3" a="1"/>
  <c r="AD13" i="3" s="1"/>
  <c r="AE13" i="3" a="1"/>
  <c r="AE13" i="3" s="1"/>
  <c r="AF13" i="3" a="1"/>
  <c r="AF13" i="3" s="1"/>
  <c r="AG13" i="3" a="1"/>
  <c r="AG13" i="3" s="1"/>
  <c r="AH13" i="3" a="1"/>
  <c r="AH13" i="3" s="1"/>
  <c r="AI13" i="3" a="1"/>
  <c r="AI13" i="3" s="1"/>
  <c r="AJ13" i="3" a="1"/>
  <c r="AJ13" i="3" s="1"/>
  <c r="AK13" i="3" a="1"/>
  <c r="AK13" i="3" s="1"/>
  <c r="AL13" i="3" a="1"/>
  <c r="AL13" i="3" s="1"/>
  <c r="AM13" i="3" a="1"/>
  <c r="AM13" i="3" s="1"/>
  <c r="Z14" i="3" a="1"/>
  <c r="Z14" i="3" s="1"/>
  <c r="AA14" i="3" a="1"/>
  <c r="AA14" i="3" s="1"/>
  <c r="AB14" i="3" a="1"/>
  <c r="AB14" i="3" s="1"/>
  <c r="AC14" i="3" a="1"/>
  <c r="AC14" i="3" s="1"/>
  <c r="AD14" i="3" a="1"/>
  <c r="AD14" i="3" s="1"/>
  <c r="AE14" i="3" a="1"/>
  <c r="AE14" i="3" s="1"/>
  <c r="AF14" i="3" a="1"/>
  <c r="AF14" i="3" s="1"/>
  <c r="AG14" i="3" a="1"/>
  <c r="AG14" i="3" s="1"/>
  <c r="AH14" i="3" a="1"/>
  <c r="AH14" i="3" s="1"/>
  <c r="AI14" i="3" a="1"/>
  <c r="AI14" i="3" s="1"/>
  <c r="AJ14" i="3" a="1"/>
  <c r="AJ14" i="3" s="1"/>
  <c r="AK14" i="3" a="1"/>
  <c r="AK14" i="3" s="1"/>
  <c r="AL14" i="3" a="1"/>
  <c r="AL14" i="3" s="1"/>
  <c r="AM14" i="3" a="1"/>
  <c r="AM14" i="3" s="1"/>
  <c r="Z15" i="3" a="1"/>
  <c r="Z15" i="3" s="1"/>
  <c r="AA15" i="3" a="1"/>
  <c r="AA15" i="3" s="1"/>
  <c r="AB15" i="3" a="1"/>
  <c r="AB15" i="3" s="1"/>
  <c r="AC15" i="3" a="1"/>
  <c r="AC15" i="3" s="1"/>
  <c r="AD15" i="3" a="1"/>
  <c r="AD15" i="3" s="1"/>
  <c r="AE15" i="3" a="1"/>
  <c r="AE15" i="3" s="1"/>
  <c r="AF15" i="3" a="1"/>
  <c r="AF15" i="3" s="1"/>
  <c r="AG15" i="3" a="1"/>
  <c r="AG15" i="3" s="1"/>
  <c r="AH15" i="3" a="1"/>
  <c r="AH15" i="3" s="1"/>
  <c r="AI15" i="3" a="1"/>
  <c r="AI15" i="3" s="1"/>
  <c r="AJ15" i="3" a="1"/>
  <c r="AJ15" i="3" s="1"/>
  <c r="AK15" i="3" a="1"/>
  <c r="AK15" i="3" s="1"/>
  <c r="AL15" i="3" a="1"/>
  <c r="AL15" i="3" s="1"/>
  <c r="AM15" i="3" a="1"/>
  <c r="AM15" i="3" s="1"/>
  <c r="Z16" i="3" a="1"/>
  <c r="Z16" i="3" s="1"/>
  <c r="AA16" i="3" a="1"/>
  <c r="AA16" i="3" s="1"/>
  <c r="AB16" i="3" a="1"/>
  <c r="AB16" i="3" s="1"/>
  <c r="AC16" i="3" a="1"/>
  <c r="AC16" i="3" s="1"/>
  <c r="AD16" i="3" a="1"/>
  <c r="AD16" i="3" s="1"/>
  <c r="AE16" i="3" a="1"/>
  <c r="AE16" i="3" s="1"/>
  <c r="AF16" i="3" a="1"/>
  <c r="AF16" i="3" s="1"/>
  <c r="AG16" i="3" a="1"/>
  <c r="AG16" i="3" s="1"/>
  <c r="AH16" i="3" a="1"/>
  <c r="AH16" i="3" s="1"/>
  <c r="AI16" i="3" a="1"/>
  <c r="AI16" i="3" s="1"/>
  <c r="AJ16" i="3" a="1"/>
  <c r="AJ16" i="3" s="1"/>
  <c r="AK16" i="3" a="1"/>
  <c r="AK16" i="3" s="1"/>
  <c r="AL16" i="3" a="1"/>
  <c r="AL16" i="3" s="1"/>
  <c r="AM16" i="3" a="1"/>
  <c r="AM16" i="3" s="1"/>
  <c r="Z17" i="3" a="1"/>
  <c r="Z17" i="3" s="1"/>
  <c r="AA17" i="3" a="1"/>
  <c r="AA17" i="3" s="1"/>
  <c r="AB17" i="3" a="1"/>
  <c r="AB17" i="3" s="1"/>
  <c r="AC17" i="3" a="1"/>
  <c r="AC17" i="3" s="1"/>
  <c r="AD17" i="3" a="1"/>
  <c r="AD17" i="3" s="1"/>
  <c r="AE17" i="3" a="1"/>
  <c r="AE17" i="3" s="1"/>
  <c r="AF17" i="3" a="1"/>
  <c r="AF17" i="3" s="1"/>
  <c r="AG17" i="3" a="1"/>
  <c r="AG17" i="3" s="1"/>
  <c r="AH17" i="3" a="1"/>
  <c r="AH17" i="3" s="1"/>
  <c r="AI17" i="3" a="1"/>
  <c r="AI17" i="3" s="1"/>
  <c r="AJ17" i="3" a="1"/>
  <c r="AJ17" i="3" s="1"/>
  <c r="AK17" i="3" a="1"/>
  <c r="AK17" i="3" s="1"/>
  <c r="AL17" i="3" a="1"/>
  <c r="AL17" i="3" s="1"/>
  <c r="AM17" i="3" a="1"/>
  <c r="AM17" i="3" s="1"/>
  <c r="Z18" i="3" a="1"/>
  <c r="Z18" i="3" s="1"/>
  <c r="AA18" i="3" a="1"/>
  <c r="AA18" i="3" s="1"/>
  <c r="AB18" i="3" a="1"/>
  <c r="AB18" i="3" s="1"/>
  <c r="AC18" i="3" a="1"/>
  <c r="AC18" i="3" s="1"/>
  <c r="AD18" i="3" a="1"/>
  <c r="AD18" i="3" s="1"/>
  <c r="AE18" i="3" a="1"/>
  <c r="AE18" i="3" s="1"/>
  <c r="AF18" i="3" a="1"/>
  <c r="AF18" i="3" s="1"/>
  <c r="AG18" i="3" a="1"/>
  <c r="AG18" i="3" s="1"/>
  <c r="AH18" i="3" a="1"/>
  <c r="AH18" i="3" s="1"/>
  <c r="AI18" i="3" a="1"/>
  <c r="AI18" i="3" s="1"/>
  <c r="AJ18" i="3" a="1"/>
  <c r="AJ18" i="3" s="1"/>
  <c r="AK18" i="3" a="1"/>
  <c r="AK18" i="3" s="1"/>
  <c r="AL18" i="3" a="1"/>
  <c r="AL18" i="3" s="1"/>
  <c r="AM18" i="3" a="1"/>
  <c r="AM18" i="3" s="1"/>
  <c r="Z19" i="3" a="1"/>
  <c r="Z19" i="3" s="1"/>
  <c r="AA19" i="3" a="1"/>
  <c r="AA19" i="3" s="1"/>
  <c r="AB19" i="3" a="1"/>
  <c r="AB19" i="3" s="1"/>
  <c r="AC19" i="3" a="1"/>
  <c r="AC19" i="3" s="1"/>
  <c r="AD19" i="3" a="1"/>
  <c r="AD19" i="3" s="1"/>
  <c r="AE19" i="3" a="1"/>
  <c r="AE19" i="3" s="1"/>
  <c r="AF19" i="3" a="1"/>
  <c r="AF19" i="3" s="1"/>
  <c r="AG19" i="3" a="1"/>
  <c r="AG19" i="3" s="1"/>
  <c r="AH19" i="3" a="1"/>
  <c r="AH19" i="3" s="1"/>
  <c r="AI19" i="3" a="1"/>
  <c r="AI19" i="3" s="1"/>
  <c r="AJ19" i="3" a="1"/>
  <c r="AJ19" i="3" s="1"/>
  <c r="AK19" i="3" a="1"/>
  <c r="AK19" i="3" s="1"/>
  <c r="AL19" i="3" a="1"/>
  <c r="AL19" i="3" s="1"/>
  <c r="AM19" i="3" a="1"/>
  <c r="AM19" i="3" s="1"/>
  <c r="Z20" i="3" a="1"/>
  <c r="Z20" i="3" s="1"/>
  <c r="AA20" i="3" a="1"/>
  <c r="AA20" i="3" s="1"/>
  <c r="AB20" i="3" a="1"/>
  <c r="AB20" i="3" s="1"/>
  <c r="AC20" i="3" a="1"/>
  <c r="AC20" i="3" s="1"/>
  <c r="AD20" i="3" a="1"/>
  <c r="AD20" i="3" s="1"/>
  <c r="AE20" i="3" a="1"/>
  <c r="AE20" i="3" s="1"/>
  <c r="AF20" i="3" a="1"/>
  <c r="AF20" i="3" s="1"/>
  <c r="AG20" i="3" a="1"/>
  <c r="AG20" i="3" s="1"/>
  <c r="AH20" i="3" a="1"/>
  <c r="AH20" i="3" s="1"/>
  <c r="AI20" i="3" a="1"/>
  <c r="AI20" i="3" s="1"/>
  <c r="AJ20" i="3" a="1"/>
  <c r="AJ20" i="3" s="1"/>
  <c r="AK20" i="3" a="1"/>
  <c r="AK20" i="3" s="1"/>
  <c r="AL20" i="3" a="1"/>
  <c r="AL20" i="3" s="1"/>
  <c r="AM20" i="3" a="1"/>
  <c r="AM20" i="3" s="1"/>
  <c r="Z21" i="3" a="1"/>
  <c r="Z21" i="3" s="1"/>
  <c r="AA21" i="3" a="1"/>
  <c r="AA21" i="3" s="1"/>
  <c r="AB21" i="3" a="1"/>
  <c r="AB21" i="3" s="1"/>
  <c r="AC21" i="3" a="1"/>
  <c r="AC21" i="3" s="1"/>
  <c r="AD21" i="3" a="1"/>
  <c r="AD21" i="3" s="1"/>
  <c r="AE21" i="3" a="1"/>
  <c r="AE21" i="3" s="1"/>
  <c r="AF21" i="3" a="1"/>
  <c r="AF21" i="3" s="1"/>
  <c r="AG21" i="3" a="1"/>
  <c r="AG21" i="3" s="1"/>
  <c r="AH21" i="3" a="1"/>
  <c r="AH21" i="3" s="1"/>
  <c r="AI21" i="3" a="1"/>
  <c r="AI21" i="3" s="1"/>
  <c r="AJ21" i="3" a="1"/>
  <c r="AJ21" i="3" s="1"/>
  <c r="AK21" i="3" a="1"/>
  <c r="AK21" i="3" s="1"/>
  <c r="AL21" i="3" a="1"/>
  <c r="AL21" i="3" s="1"/>
  <c r="AM21" i="3" a="1"/>
  <c r="AM21" i="3" s="1"/>
  <c r="Z22" i="3" a="1"/>
  <c r="Z22" i="3" s="1"/>
  <c r="AA22" i="3" a="1"/>
  <c r="AA22" i="3" s="1"/>
  <c r="AB22" i="3" a="1"/>
  <c r="AB22" i="3" s="1"/>
  <c r="AC22" i="3" a="1"/>
  <c r="AC22" i="3" s="1"/>
  <c r="AD22" i="3" a="1"/>
  <c r="AD22" i="3" s="1"/>
  <c r="AE22" i="3" a="1"/>
  <c r="AE22" i="3" s="1"/>
  <c r="AF22" i="3" a="1"/>
  <c r="AF22" i="3" s="1"/>
  <c r="AG22" i="3" a="1"/>
  <c r="AG22" i="3" s="1"/>
  <c r="AH22" i="3" a="1"/>
  <c r="AH22" i="3" s="1"/>
  <c r="AI22" i="3" a="1"/>
  <c r="AI22" i="3" s="1"/>
  <c r="AJ22" i="3" a="1"/>
  <c r="AJ22" i="3" s="1"/>
  <c r="AK22" i="3" a="1"/>
  <c r="AK22" i="3" s="1"/>
  <c r="AL22" i="3" a="1"/>
  <c r="AL22" i="3" s="1"/>
  <c r="AM22" i="3" a="1"/>
  <c r="AM22" i="3" s="1"/>
  <c r="Z23" i="3" a="1"/>
  <c r="Z23" i="3" s="1"/>
  <c r="AA23" i="3" a="1"/>
  <c r="AA23" i="3" s="1"/>
  <c r="AB23" i="3" a="1"/>
  <c r="AB23" i="3" s="1"/>
  <c r="AC23" i="3" a="1"/>
  <c r="AC23" i="3" s="1"/>
  <c r="AD23" i="3" a="1"/>
  <c r="AD23" i="3" s="1"/>
  <c r="AE23" i="3" a="1"/>
  <c r="AE23" i="3" s="1"/>
  <c r="AF23" i="3" a="1"/>
  <c r="AF23" i="3" s="1"/>
  <c r="AG23" i="3" a="1"/>
  <c r="AG23" i="3" s="1"/>
  <c r="AH23" i="3" a="1"/>
  <c r="AH23" i="3" s="1"/>
  <c r="AI23" i="3" a="1"/>
  <c r="AI23" i="3" s="1"/>
  <c r="AJ23" i="3" a="1"/>
  <c r="AJ23" i="3" s="1"/>
  <c r="AK23" i="3" a="1"/>
  <c r="AK23" i="3" s="1"/>
  <c r="AL23" i="3" a="1"/>
  <c r="AL23" i="3" s="1"/>
  <c r="AM23" i="3" a="1"/>
  <c r="AM23" i="3" s="1"/>
  <c r="Z24" i="3" a="1"/>
  <c r="Z24" i="3" s="1"/>
  <c r="AA24" i="3" a="1"/>
  <c r="AA24" i="3" s="1"/>
  <c r="AB24" i="3" a="1"/>
  <c r="AB24" i="3" s="1"/>
  <c r="AC24" i="3" a="1"/>
  <c r="AC24" i="3" s="1"/>
  <c r="AD24" i="3" a="1"/>
  <c r="AD24" i="3" s="1"/>
  <c r="AE24" i="3" a="1"/>
  <c r="AE24" i="3" s="1"/>
  <c r="AF24" i="3" a="1"/>
  <c r="AF24" i="3" s="1"/>
  <c r="AG24" i="3" a="1"/>
  <c r="AG24" i="3" s="1"/>
  <c r="AH24" i="3" a="1"/>
  <c r="AH24" i="3" s="1"/>
  <c r="AI24" i="3" a="1"/>
  <c r="AI24" i="3" s="1"/>
  <c r="AJ24" i="3" a="1"/>
  <c r="AJ24" i="3" s="1"/>
  <c r="AK24" i="3" a="1"/>
  <c r="AK24" i="3" s="1"/>
  <c r="AL24" i="3" a="1"/>
  <c r="AL24" i="3" s="1"/>
  <c r="AM24" i="3" a="1"/>
  <c r="AM24" i="3" s="1"/>
  <c r="Y3" i="3" a="1"/>
  <c r="Y3" i="3" s="1"/>
  <c r="Y4" i="3" a="1"/>
  <c r="Y4" i="3" s="1"/>
  <c r="Y5" i="3" a="1"/>
  <c r="Y5" i="3" s="1"/>
  <c r="Y6" i="3" a="1"/>
  <c r="Y6" i="3" s="1"/>
  <c r="Y7" i="3" a="1"/>
  <c r="Y7" i="3" s="1"/>
  <c r="Y8" i="3" a="1"/>
  <c r="Y8" i="3" s="1"/>
  <c r="Y9" i="3" a="1"/>
  <c r="Y9" i="3" s="1"/>
  <c r="Y10" i="3" a="1"/>
  <c r="Y10" i="3" s="1"/>
  <c r="Y11" i="3" a="1"/>
  <c r="Y11" i="3" s="1"/>
  <c r="Y12" i="3" a="1"/>
  <c r="Y12" i="3" s="1"/>
  <c r="Y13" i="3" a="1"/>
  <c r="Y13" i="3" s="1"/>
  <c r="Y14" i="3" a="1"/>
  <c r="Y14" i="3" s="1"/>
  <c r="Y15" i="3" a="1"/>
  <c r="Y15" i="3" s="1"/>
  <c r="Y16" i="3" a="1"/>
  <c r="Y16" i="3" s="1"/>
  <c r="Y17" i="3" a="1"/>
  <c r="Y17" i="3" s="1"/>
  <c r="Y18" i="3" a="1"/>
  <c r="Y18" i="3" s="1"/>
  <c r="Y19" i="3" a="1"/>
  <c r="Y19" i="3" s="1"/>
  <c r="Y20" i="3" a="1"/>
  <c r="Y20" i="3" s="1"/>
  <c r="Y21" i="3" a="1"/>
  <c r="Y21" i="3" s="1"/>
  <c r="Y22" i="3" a="1"/>
  <c r="Y22" i="3" s="1"/>
  <c r="Y23" i="3" a="1"/>
  <c r="Y23" i="3" s="1"/>
  <c r="Y24" i="3" a="1"/>
  <c r="Y24" i="3" s="1"/>
  <c r="Y2" i="3" a="1"/>
  <c r="Y2" i="3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G54" i="2" s="1"/>
  <c r="AH2" i="2" a="1"/>
  <c r="AH2" i="2"/>
  <c r="AH54" i="2" s="1"/>
  <c r="AI2" i="2" a="1"/>
  <c r="AI2" i="2" s="1"/>
  <c r="AI54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Z3" i="2" a="1"/>
  <c r="Z3" i="2" s="1"/>
  <c r="AA3" i="2" a="1"/>
  <c r="AA3" i="2" s="1"/>
  <c r="AB3" i="2" a="1"/>
  <c r="AB3" i="2" s="1"/>
  <c r="AC3" i="2" a="1"/>
  <c r="AC3" i="2"/>
  <c r="AC55" i="2" s="1"/>
  <c r="AD3" i="2" a="1"/>
  <c r="AD3" i="2" s="1"/>
  <c r="AE3" i="2" a="1"/>
  <c r="AE3" i="2" s="1"/>
  <c r="AF3" i="2" a="1"/>
  <c r="AF3" i="2" s="1"/>
  <c r="AG3" i="2" a="1"/>
  <c r="AG3" i="2" s="1"/>
  <c r="AH3" i="2" a="1"/>
  <c r="AH3" i="2" s="1"/>
  <c r="AI3" i="2" a="1"/>
  <c r="AI3" i="2" s="1"/>
  <c r="AJ3" i="2" a="1"/>
  <c r="AJ3" i="2" s="1"/>
  <c r="AK3" i="2" a="1"/>
  <c r="AK3" i="2" s="1"/>
  <c r="AL3" i="2" a="1"/>
  <c r="AL3" i="2" s="1"/>
  <c r="AL55" i="2" s="1"/>
  <c r="AM3" i="2" a="1"/>
  <c r="AM3" i="2"/>
  <c r="AM55" i="2" s="1"/>
  <c r="AN3" i="2" a="1"/>
  <c r="AN3" i="2" s="1"/>
  <c r="Z4" i="2" a="1"/>
  <c r="Z4" i="2" s="1"/>
  <c r="AA4" i="2" a="1"/>
  <c r="AA4" i="2" s="1"/>
  <c r="AB4" i="2" a="1"/>
  <c r="AB4" i="2" s="1"/>
  <c r="AC4" i="2" a="1"/>
  <c r="AC4" i="2" s="1"/>
  <c r="AC29" i="2" s="1"/>
  <c r="AD4" i="2" a="1"/>
  <c r="AD4" i="2" s="1"/>
  <c r="AE4" i="2" a="1"/>
  <c r="AE4" i="2" s="1"/>
  <c r="AF4" i="2" a="1"/>
  <c r="AF4" i="2" s="1"/>
  <c r="AG4" i="2" a="1"/>
  <c r="AG4" i="2" s="1"/>
  <c r="AH4" i="2" a="1"/>
  <c r="AH4" i="2"/>
  <c r="AH56" i="2" s="1"/>
  <c r="AI4" i="2" a="1"/>
  <c r="AI4" i="2" s="1"/>
  <c r="AJ4" i="2" a="1"/>
  <c r="AJ4" i="2" s="1"/>
  <c r="AK4" i="2" a="1"/>
  <c r="AK4" i="2" s="1"/>
  <c r="AL4" i="2" a="1"/>
  <c r="AL4" i="2" s="1"/>
  <c r="AM4" i="2" a="1"/>
  <c r="AM4" i="2" s="1"/>
  <c r="AN4" i="2" a="1"/>
  <c r="AN4" i="2" s="1"/>
  <c r="Z5" i="2" a="1"/>
  <c r="Z5" i="2" s="1"/>
  <c r="AA5" i="2" a="1"/>
  <c r="AA5" i="2" s="1"/>
  <c r="AB5" i="2" a="1"/>
  <c r="AB5" i="2" s="1"/>
  <c r="AB57" i="2" s="1"/>
  <c r="AC5" i="2" a="1"/>
  <c r="AC5" i="2"/>
  <c r="AC57" i="2" s="1"/>
  <c r="AD5" i="2" a="1"/>
  <c r="AD5" i="2" s="1"/>
  <c r="AE5" i="2" a="1"/>
  <c r="AE5" i="2" s="1"/>
  <c r="AF5" i="2" a="1"/>
  <c r="AF5" i="2" s="1"/>
  <c r="AG5" i="2" a="1"/>
  <c r="AG5" i="2" s="1"/>
  <c r="AH5" i="2" a="1"/>
  <c r="AH5" i="2" s="1"/>
  <c r="AI5" i="2" a="1"/>
  <c r="AI5" i="2" s="1"/>
  <c r="AJ5" i="2" a="1"/>
  <c r="AJ5" i="2" s="1"/>
  <c r="AK5" i="2" a="1"/>
  <c r="AK5" i="2" s="1"/>
  <c r="AL5" i="2" a="1"/>
  <c r="AL5" i="2" s="1"/>
  <c r="AM5" i="2" a="1"/>
  <c r="AM5" i="2"/>
  <c r="AM57" i="2" s="1"/>
  <c r="AN5" i="2" a="1"/>
  <c r="AN5" i="2" s="1"/>
  <c r="Z6" i="2" a="1"/>
  <c r="Z6" i="2" s="1"/>
  <c r="AA6" i="2" a="1"/>
  <c r="AA6" i="2" s="1"/>
  <c r="AB6" i="2" a="1"/>
  <c r="AB6" i="2" s="1"/>
  <c r="AC6" i="2" a="1"/>
  <c r="AC6" i="2" s="1"/>
  <c r="AD6" i="2" a="1"/>
  <c r="AD6" i="2" s="1"/>
  <c r="AE6" i="2" a="1"/>
  <c r="AE6" i="2" s="1"/>
  <c r="AF6" i="2" a="1"/>
  <c r="AF6" i="2" s="1"/>
  <c r="AG6" i="2" a="1"/>
  <c r="AG6" i="2" s="1"/>
  <c r="AG58" i="2" s="1"/>
  <c r="AH6" i="2" a="1"/>
  <c r="AH6" i="2"/>
  <c r="AH58" i="2" s="1"/>
  <c r="AI6" i="2" a="1"/>
  <c r="AI6" i="2" s="1"/>
  <c r="AJ6" i="2" a="1"/>
  <c r="AJ6" i="2" s="1"/>
  <c r="AK6" i="2" a="1"/>
  <c r="AK6" i="2" s="1"/>
  <c r="AL6" i="2" a="1"/>
  <c r="AL6" i="2" s="1"/>
  <c r="AM6" i="2" a="1"/>
  <c r="AM6" i="2" s="1"/>
  <c r="AM31" i="2" s="1"/>
  <c r="AN6" i="2" a="1"/>
  <c r="AN6" i="2" s="1"/>
  <c r="Z7" i="2" a="1"/>
  <c r="Z7" i="2" s="1"/>
  <c r="AA7" i="2" a="1"/>
  <c r="AA7" i="2" s="1"/>
  <c r="AB7" i="2" a="1"/>
  <c r="AB7" i="2" s="1"/>
  <c r="AC7" i="2" a="1"/>
  <c r="AC7" i="2"/>
  <c r="AC59" i="2" s="1"/>
  <c r="AD7" i="2" a="1"/>
  <c r="AD7" i="2" s="1"/>
  <c r="AE7" i="2" a="1"/>
  <c r="AE7" i="2" s="1"/>
  <c r="AF7" i="2" a="1"/>
  <c r="AF7" i="2" s="1"/>
  <c r="AG7" i="2" a="1"/>
  <c r="AG7" i="2" s="1"/>
  <c r="AH7" i="2" a="1"/>
  <c r="AH7" i="2" s="1"/>
  <c r="AI7" i="2" a="1"/>
  <c r="AI7" i="2" s="1"/>
  <c r="AJ7" i="2" a="1"/>
  <c r="AJ7" i="2" s="1"/>
  <c r="AK7" i="2" a="1"/>
  <c r="AK7" i="2" s="1"/>
  <c r="AL7" i="2" a="1"/>
  <c r="AL7" i="2" s="1"/>
  <c r="AL59" i="2" s="1"/>
  <c r="AM7" i="2" a="1"/>
  <c r="AM7" i="2"/>
  <c r="AM59" i="2" s="1"/>
  <c r="AN7" i="2" a="1"/>
  <c r="AN7" i="2" s="1"/>
  <c r="Z8" i="2" a="1"/>
  <c r="Z8" i="2" s="1"/>
  <c r="AA8" i="2" a="1"/>
  <c r="AA8" i="2" s="1"/>
  <c r="AB8" i="2" a="1"/>
  <c r="AB8" i="2" s="1"/>
  <c r="AC8" i="2" a="1"/>
  <c r="AC8" i="2" s="1"/>
  <c r="AD8" i="2" a="1"/>
  <c r="AD8" i="2" s="1"/>
  <c r="AE8" i="2" a="1"/>
  <c r="AE8" i="2" s="1"/>
  <c r="AF8" i="2" a="1"/>
  <c r="AF8" i="2" s="1"/>
  <c r="AG8" i="2" a="1"/>
  <c r="AG8" i="2" s="1"/>
  <c r="AG60" i="2" s="1"/>
  <c r="AH8" i="2" a="1"/>
  <c r="AH8" i="2"/>
  <c r="AH60" i="2" s="1"/>
  <c r="AI8" i="2" a="1"/>
  <c r="AI8" i="2" s="1"/>
  <c r="AJ8" i="2" a="1"/>
  <c r="AJ8" i="2" s="1"/>
  <c r="AK8" i="2" a="1"/>
  <c r="AK8" i="2" s="1"/>
  <c r="AL8" i="2" a="1"/>
  <c r="AL8" i="2" s="1"/>
  <c r="AM8" i="2" a="1"/>
  <c r="AM8" i="2" s="1"/>
  <c r="AN8" i="2" a="1"/>
  <c r="AN8" i="2" s="1"/>
  <c r="Z9" i="2" a="1"/>
  <c r="Z9" i="2" s="1"/>
  <c r="AA9" i="2" a="1"/>
  <c r="AA9" i="2" s="1"/>
  <c r="AB9" i="2" a="1"/>
  <c r="AB9" i="2" s="1"/>
  <c r="AB61" i="2" s="1"/>
  <c r="AC9" i="2" a="1"/>
  <c r="AC9" i="2"/>
  <c r="AC61" i="2" s="1"/>
  <c r="AD9" i="2" a="1"/>
  <c r="AD9" i="2" s="1"/>
  <c r="AE9" i="2" a="1"/>
  <c r="AE9" i="2" s="1"/>
  <c r="AF9" i="2" a="1"/>
  <c r="AF9" i="2" s="1"/>
  <c r="AG9" i="2" a="1"/>
  <c r="AG9" i="2" s="1"/>
  <c r="AH9" i="2" a="1"/>
  <c r="AH9" i="2" s="1"/>
  <c r="AH34" i="2" s="1"/>
  <c r="AI9" i="2" a="1"/>
  <c r="AI9" i="2" s="1"/>
  <c r="AJ9" i="2" a="1"/>
  <c r="AJ9" i="2" s="1"/>
  <c r="AK9" i="2" a="1"/>
  <c r="AK9" i="2" s="1"/>
  <c r="AL9" i="2" a="1"/>
  <c r="AL9" i="2" s="1"/>
  <c r="AM9" i="2" a="1"/>
  <c r="AM9" i="2"/>
  <c r="AM61" i="2" s="1"/>
  <c r="AN9" i="2" a="1"/>
  <c r="AN9" i="2" s="1"/>
  <c r="Z10" i="2" a="1"/>
  <c r="Z10" i="2" s="1"/>
  <c r="AA10" i="2" a="1"/>
  <c r="AA10" i="2" s="1"/>
  <c r="AB10" i="2" a="1"/>
  <c r="AB10" i="2" s="1"/>
  <c r="AC10" i="2" a="1"/>
  <c r="AC10" i="2" s="1"/>
  <c r="AD10" i="2" a="1"/>
  <c r="AD10" i="2" s="1"/>
  <c r="AE10" i="2" a="1"/>
  <c r="AE10" i="2" s="1"/>
  <c r="AF10" i="2" a="1"/>
  <c r="AF10" i="2" s="1"/>
  <c r="AG10" i="2" a="1"/>
  <c r="AG10" i="2" s="1"/>
  <c r="AG62" i="2" s="1"/>
  <c r="AH10" i="2" a="1"/>
  <c r="AH10" i="2"/>
  <c r="AH62" i="2" s="1"/>
  <c r="AI10" i="2" a="1"/>
  <c r="AI10" i="2" s="1"/>
  <c r="AJ10" i="2" a="1"/>
  <c r="AJ10" i="2" s="1"/>
  <c r="AK10" i="2" a="1"/>
  <c r="AK10" i="2" s="1"/>
  <c r="AL10" i="2" a="1"/>
  <c r="AL10" i="2" s="1"/>
  <c r="AM10" i="2" a="1"/>
  <c r="AM10" i="2" s="1"/>
  <c r="AN10" i="2" a="1"/>
  <c r="AN10" i="2" s="1"/>
  <c r="Z11" i="2" a="1"/>
  <c r="Z11" i="2" s="1"/>
  <c r="AA11" i="2" a="1"/>
  <c r="AA11" i="2" s="1"/>
  <c r="AB11" i="2" a="1"/>
  <c r="AB11" i="2" s="1"/>
  <c r="AC11" i="2" a="1"/>
  <c r="AC11" i="2"/>
  <c r="AC63" i="2" s="1"/>
  <c r="AD11" i="2" a="1"/>
  <c r="AD11" i="2" s="1"/>
  <c r="AE11" i="2" a="1"/>
  <c r="AE11" i="2" s="1"/>
  <c r="AF11" i="2" a="1"/>
  <c r="AF11" i="2" s="1"/>
  <c r="AF63" i="2" s="1"/>
  <c r="AG11" i="2" a="1"/>
  <c r="AG11" i="2" s="1"/>
  <c r="AH11" i="2" a="1"/>
  <c r="AH11" i="2" s="1"/>
  <c r="AI11" i="2" a="1"/>
  <c r="AI11" i="2" s="1"/>
  <c r="AJ11" i="2" a="1"/>
  <c r="AJ11" i="2" s="1"/>
  <c r="AK11" i="2" a="1"/>
  <c r="AK11" i="2" s="1"/>
  <c r="AL11" i="2" a="1"/>
  <c r="AL11" i="2" s="1"/>
  <c r="AL63" i="2" s="1"/>
  <c r="AM11" i="2" a="1"/>
  <c r="AM11" i="2"/>
  <c r="AM63" i="2" s="1"/>
  <c r="AN11" i="2" a="1"/>
  <c r="AN11" i="2" s="1"/>
  <c r="Z12" i="2" a="1"/>
  <c r="Z12" i="2" s="1"/>
  <c r="AA12" i="2" a="1"/>
  <c r="AA12" i="2" s="1"/>
  <c r="AB12" i="2" a="1"/>
  <c r="AB12" i="2" s="1"/>
  <c r="AC12" i="2" a="1"/>
  <c r="AC12" i="2" s="1"/>
  <c r="AD12" i="2" a="1"/>
  <c r="AD12" i="2" s="1"/>
  <c r="AE12" i="2" a="1"/>
  <c r="AE12" i="2" s="1"/>
  <c r="AF12" i="2" a="1"/>
  <c r="AF12" i="2" s="1"/>
  <c r="AG12" i="2" a="1"/>
  <c r="AG12" i="2" s="1"/>
  <c r="AH12" i="2" a="1"/>
  <c r="AH12" i="2"/>
  <c r="AH64" i="2" s="1"/>
  <c r="AI12" i="2" a="1"/>
  <c r="AI12" i="2" s="1"/>
  <c r="AJ12" i="2" a="1"/>
  <c r="AJ12" i="2" s="1"/>
  <c r="AK12" i="2" a="1"/>
  <c r="AK12" i="2" s="1"/>
  <c r="AL12" i="2" a="1"/>
  <c r="AL12" i="2" s="1"/>
  <c r="AM12" i="2" a="1"/>
  <c r="AM12" i="2" s="1"/>
  <c r="AN12" i="2" a="1"/>
  <c r="AN12" i="2" s="1"/>
  <c r="Z13" i="2" a="1"/>
  <c r="Z13" i="2" s="1"/>
  <c r="AA13" i="2" a="1"/>
  <c r="AA13" i="2" s="1"/>
  <c r="AB13" i="2" a="1"/>
  <c r="AB13" i="2" s="1"/>
  <c r="AB65" i="2" s="1"/>
  <c r="AC13" i="2" a="1"/>
  <c r="AC13" i="2"/>
  <c r="AC65" i="2" s="1"/>
  <c r="AD13" i="2" a="1"/>
  <c r="AD13" i="2" s="1"/>
  <c r="AE13" i="2" a="1"/>
  <c r="AE13" i="2" s="1"/>
  <c r="AF13" i="2" a="1"/>
  <c r="AF13" i="2" s="1"/>
  <c r="AG13" i="2" a="1"/>
  <c r="AG13" i="2" s="1"/>
  <c r="AH13" i="2" a="1"/>
  <c r="AH13" i="2" s="1"/>
  <c r="AI13" i="2" a="1"/>
  <c r="AI13" i="2" s="1"/>
  <c r="AJ13" i="2" a="1"/>
  <c r="AJ13" i="2" s="1"/>
  <c r="AK13" i="2" a="1"/>
  <c r="AK13" i="2" s="1"/>
  <c r="AL13" i="2" a="1"/>
  <c r="AL13" i="2" s="1"/>
  <c r="AM13" i="2" a="1"/>
  <c r="AM13" i="2"/>
  <c r="AM65" i="2" s="1"/>
  <c r="AN13" i="2" a="1"/>
  <c r="AN13" i="2" s="1"/>
  <c r="Z14" i="2" a="1"/>
  <c r="Z14" i="2" s="1"/>
  <c r="AA14" i="2" a="1"/>
  <c r="AA14" i="2" s="1"/>
  <c r="AB14" i="2" a="1"/>
  <c r="AB14" i="2" s="1"/>
  <c r="AC14" i="2" a="1"/>
  <c r="AC14" i="2" s="1"/>
  <c r="AD14" i="2" a="1"/>
  <c r="AD14" i="2" s="1"/>
  <c r="AE14" i="2" a="1"/>
  <c r="AE14" i="2" s="1"/>
  <c r="AE66" i="2" s="1"/>
  <c r="AF14" i="2" a="1"/>
  <c r="AF14" i="2" s="1"/>
  <c r="AG14" i="2" a="1"/>
  <c r="AG14" i="2" s="1"/>
  <c r="AG66" i="2" s="1"/>
  <c r="AH14" i="2" a="1"/>
  <c r="AH14" i="2"/>
  <c r="AH66" i="2" s="1"/>
  <c r="AI14" i="2" a="1"/>
  <c r="AI14" i="2" s="1"/>
  <c r="AI66" i="2" s="1"/>
  <c r="AJ14" i="2" a="1"/>
  <c r="AJ14" i="2" s="1"/>
  <c r="AK14" i="2" a="1"/>
  <c r="AK14" i="2" s="1"/>
  <c r="AL14" i="2" a="1"/>
  <c r="AL14" i="2" s="1"/>
  <c r="AM14" i="2" a="1"/>
  <c r="AM14" i="2" s="1"/>
  <c r="AM39" i="2" s="1"/>
  <c r="AN14" i="2" a="1"/>
  <c r="AN14" i="2" s="1"/>
  <c r="Z15" i="2" a="1"/>
  <c r="Z15" i="2" s="1"/>
  <c r="AA15" i="2" a="1"/>
  <c r="AA15" i="2" s="1"/>
  <c r="AB15" i="2" a="1"/>
  <c r="AB15" i="2" s="1"/>
  <c r="AC15" i="2" a="1"/>
  <c r="AC15" i="2"/>
  <c r="AC67" i="2" s="1"/>
  <c r="AD15" i="2" a="1"/>
  <c r="AD15" i="2" s="1"/>
  <c r="AD40" i="2" s="1"/>
  <c r="AE15" i="2" a="1"/>
  <c r="AE15" i="2" s="1"/>
  <c r="AF15" i="2" a="1"/>
  <c r="AF15" i="2" s="1"/>
  <c r="AG15" i="2" a="1"/>
  <c r="AG15" i="2" s="1"/>
  <c r="AH15" i="2" a="1"/>
  <c r="AH15" i="2" s="1"/>
  <c r="AI15" i="2" a="1"/>
  <c r="AI15" i="2" s="1"/>
  <c r="AJ15" i="2" a="1"/>
  <c r="AJ15" i="2" s="1"/>
  <c r="AK15" i="2" a="1"/>
  <c r="AK15" i="2" s="1"/>
  <c r="AL15" i="2" a="1"/>
  <c r="AL15" i="2" s="1"/>
  <c r="AL67" i="2" s="1"/>
  <c r="AM15" i="2" a="1"/>
  <c r="AM15" i="2"/>
  <c r="AM67" i="2" s="1"/>
  <c r="AN15" i="2" a="1"/>
  <c r="AN15" i="2" s="1"/>
  <c r="Z16" i="2" a="1"/>
  <c r="Z16" i="2" s="1"/>
  <c r="AA16" i="2" a="1"/>
  <c r="AA16" i="2" s="1"/>
  <c r="AB16" i="2" a="1"/>
  <c r="AB16" i="2" s="1"/>
  <c r="AC16" i="2" a="1"/>
  <c r="AC16" i="2" s="1"/>
  <c r="AD16" i="2" a="1"/>
  <c r="AD16" i="2" s="1"/>
  <c r="AE16" i="2" a="1"/>
  <c r="AE16" i="2" s="1"/>
  <c r="AF16" i="2" a="1"/>
  <c r="AF16" i="2" s="1"/>
  <c r="AG16" i="2" a="1"/>
  <c r="AG16" i="2" s="1"/>
  <c r="AH16" i="2" a="1"/>
  <c r="AH16" i="2"/>
  <c r="AH68" i="2" s="1"/>
  <c r="AI16" i="2" a="1"/>
  <c r="AI16" i="2" s="1"/>
  <c r="AJ16" i="2" a="1"/>
  <c r="AJ16" i="2" s="1"/>
  <c r="AK16" i="2" a="1"/>
  <c r="AK16" i="2" s="1"/>
  <c r="AL16" i="2" a="1"/>
  <c r="AL16" i="2" s="1"/>
  <c r="AM16" i="2" a="1"/>
  <c r="AM16" i="2" s="1"/>
  <c r="AN16" i="2" a="1"/>
  <c r="AN16" i="2" s="1"/>
  <c r="Z17" i="2" a="1"/>
  <c r="Z17" i="2" s="1"/>
  <c r="AA17" i="2" a="1"/>
  <c r="AA17" i="2" s="1"/>
  <c r="AB17" i="2" a="1"/>
  <c r="AB17" i="2" s="1"/>
  <c r="AB69" i="2" s="1"/>
  <c r="AC17" i="2" a="1"/>
  <c r="AC17" i="2"/>
  <c r="AC69" i="2" s="1"/>
  <c r="AD17" i="2" a="1"/>
  <c r="AD17" i="2" s="1"/>
  <c r="AE17" i="2" a="1"/>
  <c r="AE17" i="2" s="1"/>
  <c r="AF17" i="2" a="1"/>
  <c r="AF17" i="2" s="1"/>
  <c r="AF69" i="2" s="1"/>
  <c r="AG17" i="2" a="1"/>
  <c r="AG17" i="2" s="1"/>
  <c r="AH17" i="2" a="1"/>
  <c r="AH17" i="2" s="1"/>
  <c r="AH42" i="2" s="1"/>
  <c r="AI17" i="2" a="1"/>
  <c r="AI17" i="2" s="1"/>
  <c r="AJ17" i="2" a="1"/>
  <c r="AJ17" i="2" s="1"/>
  <c r="AK17" i="2" a="1"/>
  <c r="AK17" i="2" s="1"/>
  <c r="AL17" i="2" a="1"/>
  <c r="AL17" i="2" s="1"/>
  <c r="AM17" i="2" a="1"/>
  <c r="AM17" i="2"/>
  <c r="AM69" i="2" s="1"/>
  <c r="AN17" i="2" a="1"/>
  <c r="AN17" i="2" s="1"/>
  <c r="AN42" i="2" s="1"/>
  <c r="Z18" i="2" a="1"/>
  <c r="Z18" i="2" s="1"/>
  <c r="AA18" i="2" a="1"/>
  <c r="AA18" i="2" s="1"/>
  <c r="AB18" i="2" a="1"/>
  <c r="AB18" i="2" s="1"/>
  <c r="AC18" i="2" a="1"/>
  <c r="AC18" i="2" s="1"/>
  <c r="AD18" i="2" a="1"/>
  <c r="AD18" i="2" s="1"/>
  <c r="AE18" i="2" a="1"/>
  <c r="AE18" i="2" s="1"/>
  <c r="AF18" i="2" a="1"/>
  <c r="AF18" i="2" s="1"/>
  <c r="AG18" i="2" a="1"/>
  <c r="AG18" i="2" s="1"/>
  <c r="AG70" i="2" s="1"/>
  <c r="AH18" i="2" a="1"/>
  <c r="AH18" i="2"/>
  <c r="AH70" i="2" s="1"/>
  <c r="AI18" i="2" a="1"/>
  <c r="AI18" i="2" s="1"/>
  <c r="AJ18" i="2" a="1"/>
  <c r="AJ18" i="2" s="1"/>
  <c r="AK18" i="2" a="1"/>
  <c r="AK18" i="2" s="1"/>
  <c r="AL18" i="2" a="1"/>
  <c r="AL18" i="2" s="1"/>
  <c r="AM18" i="2" a="1"/>
  <c r="AM18" i="2" s="1"/>
  <c r="AN18" i="2" a="1"/>
  <c r="AN18" i="2" s="1"/>
  <c r="Z19" i="2" a="1"/>
  <c r="Z19" i="2" s="1"/>
  <c r="AA19" i="2" a="1"/>
  <c r="AA19" i="2" s="1"/>
  <c r="AB19" i="2" a="1"/>
  <c r="AB19" i="2" s="1"/>
  <c r="AC19" i="2" a="1"/>
  <c r="AC19" i="2"/>
  <c r="AC71" i="2" s="1"/>
  <c r="AD19" i="2" a="1"/>
  <c r="AD19" i="2" s="1"/>
  <c r="AE19" i="2" a="1"/>
  <c r="AE19" i="2" s="1"/>
  <c r="AF19" i="2" a="1"/>
  <c r="AF19" i="2" s="1"/>
  <c r="AG19" i="2" a="1"/>
  <c r="AG19" i="2" s="1"/>
  <c r="AH19" i="2" a="1"/>
  <c r="AH19" i="2" s="1"/>
  <c r="AI19" i="2" a="1"/>
  <c r="AI19" i="2" s="1"/>
  <c r="AJ19" i="2" a="1"/>
  <c r="AJ19" i="2" s="1"/>
  <c r="AK19" i="2" a="1"/>
  <c r="AK19" i="2" s="1"/>
  <c r="AL19" i="2" a="1"/>
  <c r="AL19" i="2" s="1"/>
  <c r="AM19" i="2" a="1"/>
  <c r="AM19" i="2"/>
  <c r="AM71" i="2" s="1"/>
  <c r="AN19" i="2" a="1"/>
  <c r="AN19" i="2" s="1"/>
  <c r="Z20" i="2" a="1"/>
  <c r="Z20" i="2" s="1"/>
  <c r="AA20" i="2" a="1"/>
  <c r="AA20" i="2" s="1"/>
  <c r="AB20" i="2" a="1"/>
  <c r="AB20" i="2" s="1"/>
  <c r="AC20" i="2" a="1"/>
  <c r="AC20" i="2" s="1"/>
  <c r="AC72" i="2" s="1"/>
  <c r="AD20" i="2" a="1"/>
  <c r="AD20" i="2" s="1"/>
  <c r="AE20" i="2" a="1"/>
  <c r="AE20" i="2" s="1"/>
  <c r="AF20" i="2" a="1"/>
  <c r="AF20" i="2" s="1"/>
  <c r="AG20" i="2" a="1"/>
  <c r="AG20" i="2" s="1"/>
  <c r="AH20" i="2" a="1"/>
  <c r="AH20" i="2"/>
  <c r="AH72" i="2" s="1"/>
  <c r="AI20" i="2" a="1"/>
  <c r="AI20" i="2" s="1"/>
  <c r="AI45" i="2" s="1"/>
  <c r="AJ20" i="2" a="1"/>
  <c r="AJ20" i="2" s="1"/>
  <c r="AK20" i="2" a="1"/>
  <c r="AK20" i="2" s="1"/>
  <c r="AL20" i="2" a="1"/>
  <c r="AL20" i="2" s="1"/>
  <c r="AM20" i="2" a="1"/>
  <c r="AM20" i="2" s="1"/>
  <c r="AN20" i="2" a="1"/>
  <c r="AN20" i="2" s="1"/>
  <c r="Z21" i="2" a="1"/>
  <c r="Z21" i="2" s="1"/>
  <c r="AA21" i="2" a="1"/>
  <c r="AA21" i="2" s="1"/>
  <c r="AB21" i="2" a="1"/>
  <c r="AB21" i="2" s="1"/>
  <c r="AC21" i="2" a="1"/>
  <c r="AC21" i="2" s="1"/>
  <c r="AD21" i="2" a="1"/>
  <c r="AD21" i="2" s="1"/>
  <c r="AD73" i="2" s="1"/>
  <c r="AE21" i="2" a="1"/>
  <c r="AE21" i="2" s="1"/>
  <c r="AF21" i="2" a="1"/>
  <c r="AF21" i="2" s="1"/>
  <c r="AG21" i="2" a="1"/>
  <c r="AG21" i="2" s="1"/>
  <c r="AH21" i="2" a="1"/>
  <c r="AH21" i="2" s="1"/>
  <c r="AH73" i="2" s="1"/>
  <c r="AI21" i="2" a="1"/>
  <c r="AI21" i="2" s="1"/>
  <c r="AJ21" i="2" a="1"/>
  <c r="AJ21" i="2" s="1"/>
  <c r="AK21" i="2" a="1"/>
  <c r="AK21" i="2" s="1"/>
  <c r="AL21" i="2" a="1"/>
  <c r="AL21" i="2" s="1"/>
  <c r="AM21" i="2" a="1"/>
  <c r="AM21" i="2" s="1"/>
  <c r="AN21" i="2" a="1"/>
  <c r="AN21" i="2" s="1"/>
  <c r="AN73" i="2" s="1"/>
  <c r="Z22" i="2" a="1"/>
  <c r="Z22" i="2" s="1"/>
  <c r="AA22" i="2" a="1"/>
  <c r="AA22" i="2" s="1"/>
  <c r="AB22" i="2" a="1"/>
  <c r="AB22" i="2" s="1"/>
  <c r="AC22" i="2" a="1"/>
  <c r="AC22" i="2" s="1"/>
  <c r="AD22" i="2" a="1"/>
  <c r="AD22" i="2" s="1"/>
  <c r="AE22" i="2" a="1"/>
  <c r="AE22" i="2" s="1"/>
  <c r="AF22" i="2" a="1"/>
  <c r="AF22" i="2" s="1"/>
  <c r="AG22" i="2" a="1"/>
  <c r="AG22" i="2" s="1"/>
  <c r="AH22" i="2" a="1"/>
  <c r="AH22" i="2" s="1"/>
  <c r="AI22" i="2" a="1"/>
  <c r="AI22" i="2" s="1"/>
  <c r="AI74" i="2" s="1"/>
  <c r="AJ22" i="2" a="1"/>
  <c r="AJ22" i="2" s="1"/>
  <c r="AK22" i="2" a="1"/>
  <c r="AK22" i="2" s="1"/>
  <c r="AL22" i="2" a="1"/>
  <c r="AL22" i="2" s="1"/>
  <c r="AM22" i="2" a="1"/>
  <c r="AM22" i="2" s="1"/>
  <c r="AM74" i="2" s="1"/>
  <c r="AN22" i="2" a="1"/>
  <c r="AN22" i="2" s="1"/>
  <c r="Z23" i="2" a="1"/>
  <c r="Z23" i="2" s="1"/>
  <c r="Z75" i="2" s="1"/>
  <c r="AA23" i="2" a="1"/>
  <c r="AA23" i="2" s="1"/>
  <c r="AB23" i="2" a="1"/>
  <c r="AB23" i="2" s="1"/>
  <c r="AB75" i="2" s="1"/>
  <c r="AC23" i="2" a="1"/>
  <c r="AC23" i="2" s="1"/>
  <c r="AD23" i="2" a="1"/>
  <c r="AD23" i="2" s="1"/>
  <c r="AD75" i="2" s="1"/>
  <c r="AE23" i="2" a="1"/>
  <c r="AE23" i="2" s="1"/>
  <c r="AF23" i="2" a="1"/>
  <c r="AF23" i="2" s="1"/>
  <c r="AF75" i="2" s="1"/>
  <c r="AG23" i="2" a="1"/>
  <c r="AG23" i="2" s="1"/>
  <c r="AH23" i="2" a="1"/>
  <c r="AH23" i="2" s="1"/>
  <c r="AH75" i="2" s="1"/>
  <c r="AI23" i="2" a="1"/>
  <c r="AI23" i="2" s="1"/>
  <c r="AJ23" i="2" a="1"/>
  <c r="AJ23" i="2" s="1"/>
  <c r="AK23" i="2" a="1"/>
  <c r="AK23" i="2" s="1"/>
  <c r="AL23" i="2" a="1"/>
  <c r="AL23" i="2" s="1"/>
  <c r="AM23" i="2" a="1"/>
  <c r="AM23" i="2" s="1"/>
  <c r="AN23" i="2" a="1"/>
  <c r="AN23" i="2" s="1"/>
  <c r="AN75" i="2" s="1"/>
  <c r="Z24" i="2" a="1"/>
  <c r="Z24" i="2" s="1"/>
  <c r="AA24" i="2" a="1"/>
  <c r="AA24" i="2" s="1"/>
  <c r="AA76" i="2" s="1"/>
  <c r="AB24" i="2" a="1"/>
  <c r="AB24" i="2" s="1"/>
  <c r="AC24" i="2" a="1"/>
  <c r="AC24" i="2" s="1"/>
  <c r="AC76" i="2" s="1"/>
  <c r="AD24" i="2" a="1"/>
  <c r="AD24" i="2" s="1"/>
  <c r="AE24" i="2" a="1"/>
  <c r="AE24" i="2" s="1"/>
  <c r="AF24" i="2" a="1"/>
  <c r="AF24" i="2" s="1"/>
  <c r="AG24" i="2" a="1"/>
  <c r="AG24" i="2" s="1"/>
  <c r="AG76" i="2" s="1"/>
  <c r="AH24" i="2" a="1"/>
  <c r="AH24" i="2" s="1"/>
  <c r="AI24" i="2" a="1"/>
  <c r="AI24" i="2" s="1"/>
  <c r="AI76" i="2" s="1"/>
  <c r="AJ24" i="2" a="1"/>
  <c r="AJ24" i="2" s="1"/>
  <c r="AK24" i="2" a="1"/>
  <c r="AK24" i="2" s="1"/>
  <c r="AK76" i="2" s="1"/>
  <c r="AL24" i="2" a="1"/>
  <c r="AL24" i="2" s="1"/>
  <c r="AM24" i="2" a="1"/>
  <c r="AM24" i="2" s="1"/>
  <c r="AM76" i="2" s="1"/>
  <c r="AN24" i="2" a="1"/>
  <c r="AN24" i="2" s="1"/>
  <c r="Y3" i="2" a="1"/>
  <c r="Y3" i="2" s="1"/>
  <c r="Y4" i="2" a="1"/>
  <c r="Y4" i="2" s="1"/>
  <c r="Y5" i="2" a="1"/>
  <c r="Y5" i="2" s="1"/>
  <c r="Y6" i="2" a="1"/>
  <c r="Y6" i="2" s="1"/>
  <c r="Y7" i="2" a="1"/>
  <c r="Y7" i="2" s="1"/>
  <c r="Y8" i="2" a="1"/>
  <c r="Y8" i="2" s="1"/>
  <c r="Y9" i="2" a="1"/>
  <c r="Y9" i="2" s="1"/>
  <c r="Y10" i="2" a="1"/>
  <c r="Y10" i="2" s="1"/>
  <c r="Y11" i="2" a="1"/>
  <c r="Y11" i="2" s="1"/>
  <c r="Y12" i="2" a="1"/>
  <c r="Y12" i="2" s="1"/>
  <c r="Y13" i="2" a="1"/>
  <c r="Y13" i="2" s="1"/>
  <c r="Y14" i="2" a="1"/>
  <c r="Y14" i="2" s="1"/>
  <c r="Y15" i="2" a="1"/>
  <c r="Y15" i="2" s="1"/>
  <c r="Y16" i="2" a="1"/>
  <c r="Y16" i="2" s="1"/>
  <c r="Y17" i="2" a="1"/>
  <c r="Y17" i="2" s="1"/>
  <c r="Y18" i="2" a="1"/>
  <c r="Y18" i="2" s="1"/>
  <c r="Y19" i="2" a="1"/>
  <c r="Y19" i="2" s="1"/>
  <c r="Y20" i="2" a="1"/>
  <c r="Y20" i="2" s="1"/>
  <c r="Y21" i="2" a="1"/>
  <c r="Y21" i="2" s="1"/>
  <c r="Y22" i="2" a="1"/>
  <c r="Y22" i="2" s="1"/>
  <c r="Y23" i="2" a="1"/>
  <c r="Y23" i="2" s="1"/>
  <c r="Y24" i="2" a="1"/>
  <c r="Y24" i="2" s="1"/>
  <c r="Y2" i="2" a="1"/>
  <c r="Y2" i="2" s="1"/>
  <c r="AM1" i="3"/>
  <c r="AJ1" i="3"/>
  <c r="AK1" i="3"/>
  <c r="AL1" i="3"/>
  <c r="Z1" i="3"/>
  <c r="AA1" i="3"/>
  <c r="AB1" i="3"/>
  <c r="AC1" i="3"/>
  <c r="AD1" i="3"/>
  <c r="AE1" i="3"/>
  <c r="AF1" i="3"/>
  <c r="AG1" i="3"/>
  <c r="AH1" i="3"/>
  <c r="AI1" i="3"/>
  <c r="Y1" i="3"/>
  <c r="X2" i="3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1" i="3"/>
  <c r="AA54" i="2"/>
  <c r="AC54" i="2"/>
  <c r="AE54" i="2"/>
  <c r="AK54" i="2"/>
  <c r="AM54" i="2"/>
  <c r="Z55" i="2"/>
  <c r="AB55" i="2"/>
  <c r="AD55" i="2"/>
  <c r="AF55" i="2"/>
  <c r="AH55" i="2"/>
  <c r="AJ55" i="2"/>
  <c r="AN55" i="2"/>
  <c r="AA56" i="2"/>
  <c r="AC56" i="2"/>
  <c r="AE56" i="2"/>
  <c r="AG56" i="2"/>
  <c r="AI56" i="2"/>
  <c r="AK56" i="2"/>
  <c r="AM56" i="2"/>
  <c r="Z57" i="2"/>
  <c r="AD57" i="2"/>
  <c r="AF57" i="2"/>
  <c r="AH57" i="2"/>
  <c r="AJ57" i="2"/>
  <c r="AL57" i="2"/>
  <c r="AN57" i="2"/>
  <c r="AA58" i="2"/>
  <c r="AC58" i="2"/>
  <c r="AE58" i="2"/>
  <c r="AI58" i="2"/>
  <c r="AK58" i="2"/>
  <c r="AM58" i="2"/>
  <c r="Z59" i="2"/>
  <c r="AB59" i="2"/>
  <c r="AD59" i="2"/>
  <c r="AF59" i="2"/>
  <c r="AH59" i="2"/>
  <c r="AJ59" i="2"/>
  <c r="AN59" i="2"/>
  <c r="AA60" i="2"/>
  <c r="AC60" i="2"/>
  <c r="AE60" i="2"/>
  <c r="AI60" i="2"/>
  <c r="AK60" i="2"/>
  <c r="AM60" i="2"/>
  <c r="Z61" i="2"/>
  <c r="AD61" i="2"/>
  <c r="AF61" i="2"/>
  <c r="AH61" i="2"/>
  <c r="AJ61" i="2"/>
  <c r="AL61" i="2"/>
  <c r="AN61" i="2"/>
  <c r="AA62" i="2"/>
  <c r="AC62" i="2"/>
  <c r="AE62" i="2"/>
  <c r="AI62" i="2"/>
  <c r="AK62" i="2"/>
  <c r="AM62" i="2"/>
  <c r="Z63" i="2"/>
  <c r="AB63" i="2"/>
  <c r="AD63" i="2"/>
  <c r="AH63" i="2"/>
  <c r="AJ63" i="2"/>
  <c r="AN63" i="2"/>
  <c r="AA64" i="2"/>
  <c r="AC64" i="2"/>
  <c r="AE64" i="2"/>
  <c r="AG64" i="2"/>
  <c r="AI64" i="2"/>
  <c r="AK64" i="2"/>
  <c r="AM64" i="2"/>
  <c r="Z65" i="2"/>
  <c r="AD65" i="2"/>
  <c r="AF65" i="2"/>
  <c r="AH65" i="2"/>
  <c r="AJ65" i="2"/>
  <c r="AL65" i="2"/>
  <c r="AN65" i="2"/>
  <c r="AA66" i="2"/>
  <c r="AC66" i="2"/>
  <c r="AK66" i="2"/>
  <c r="AM66" i="2"/>
  <c r="Z67" i="2"/>
  <c r="AB67" i="2"/>
  <c r="AD67" i="2"/>
  <c r="AF67" i="2"/>
  <c r="AH67" i="2"/>
  <c r="AJ67" i="2"/>
  <c r="AN67" i="2"/>
  <c r="AA68" i="2"/>
  <c r="AC68" i="2"/>
  <c r="AE68" i="2"/>
  <c r="AG68" i="2"/>
  <c r="AI68" i="2"/>
  <c r="AK68" i="2"/>
  <c r="AM68" i="2"/>
  <c r="Z69" i="2"/>
  <c r="AD69" i="2"/>
  <c r="AH69" i="2"/>
  <c r="AJ69" i="2"/>
  <c r="AL69" i="2"/>
  <c r="AN69" i="2"/>
  <c r="AA70" i="2"/>
  <c r="AC70" i="2"/>
  <c r="AE70" i="2"/>
  <c r="AI70" i="2"/>
  <c r="AK70" i="2"/>
  <c r="AM70" i="2"/>
  <c r="Z71" i="2"/>
  <c r="AB71" i="2"/>
  <c r="AD71" i="2"/>
  <c r="AF71" i="2"/>
  <c r="AH71" i="2"/>
  <c r="AJ71" i="2"/>
  <c r="AL71" i="2"/>
  <c r="AN71" i="2"/>
  <c r="AA72" i="2"/>
  <c r="AE72" i="2"/>
  <c r="AG72" i="2"/>
  <c r="AK72" i="2"/>
  <c r="AM72" i="2"/>
  <c r="Z73" i="2"/>
  <c r="AB73" i="2"/>
  <c r="AF73" i="2"/>
  <c r="AJ73" i="2"/>
  <c r="AL73" i="2"/>
  <c r="AA74" i="2"/>
  <c r="AC74" i="2"/>
  <c r="AE74" i="2"/>
  <c r="AG74" i="2"/>
  <c r="AK74" i="2"/>
  <c r="AJ75" i="2"/>
  <c r="AL75" i="2"/>
  <c r="AE76" i="2"/>
  <c r="AA27" i="2"/>
  <c r="AC27" i="2"/>
  <c r="AE27" i="2"/>
  <c r="AG27" i="2"/>
  <c r="AI27" i="2"/>
  <c r="AK27" i="2"/>
  <c r="AM27" i="2"/>
  <c r="Z28" i="2"/>
  <c r="AB28" i="2"/>
  <c r="AD28" i="2"/>
  <c r="AF28" i="2"/>
  <c r="AH28" i="2"/>
  <c r="AJ28" i="2"/>
  <c r="AL28" i="2"/>
  <c r="AN28" i="2"/>
  <c r="AA29" i="2"/>
  <c r="AE29" i="2"/>
  <c r="AG29" i="2"/>
  <c r="AI29" i="2"/>
  <c r="AK29" i="2"/>
  <c r="AM29" i="2"/>
  <c r="Z30" i="2"/>
  <c r="AB30" i="2"/>
  <c r="AD30" i="2"/>
  <c r="AF30" i="2"/>
  <c r="AH30" i="2"/>
  <c r="AJ30" i="2"/>
  <c r="AL30" i="2"/>
  <c r="AN30" i="2"/>
  <c r="AA31" i="2"/>
  <c r="AC31" i="2"/>
  <c r="AE31" i="2"/>
  <c r="AG31" i="2"/>
  <c r="AI31" i="2"/>
  <c r="AK31" i="2"/>
  <c r="Z32" i="2"/>
  <c r="AB32" i="2"/>
  <c r="AD32" i="2"/>
  <c r="AF32" i="2"/>
  <c r="AH32" i="2"/>
  <c r="AJ32" i="2"/>
  <c r="AL32" i="2"/>
  <c r="AN32" i="2"/>
  <c r="AA33" i="2"/>
  <c r="AC33" i="2"/>
  <c r="AE33" i="2"/>
  <c r="AG33" i="2"/>
  <c r="AI33" i="2"/>
  <c r="AK33" i="2"/>
  <c r="AM33" i="2"/>
  <c r="Z34" i="2"/>
  <c r="AB34" i="2"/>
  <c r="AD34" i="2"/>
  <c r="AF34" i="2"/>
  <c r="AJ34" i="2"/>
  <c r="AL34" i="2"/>
  <c r="AN34" i="2"/>
  <c r="AA35" i="2"/>
  <c r="AC35" i="2"/>
  <c r="AE35" i="2"/>
  <c r="AG35" i="2"/>
  <c r="AI35" i="2"/>
  <c r="AK35" i="2"/>
  <c r="AM35" i="2"/>
  <c r="Z36" i="2"/>
  <c r="AB36" i="2"/>
  <c r="AD36" i="2"/>
  <c r="AF36" i="2"/>
  <c r="AH36" i="2"/>
  <c r="AJ36" i="2"/>
  <c r="AL36" i="2"/>
  <c r="AN36" i="2"/>
  <c r="AA37" i="2"/>
  <c r="AC37" i="2"/>
  <c r="AE37" i="2"/>
  <c r="AG37" i="2"/>
  <c r="AI37" i="2"/>
  <c r="AK37" i="2"/>
  <c r="AM37" i="2"/>
  <c r="Z38" i="2"/>
  <c r="AB38" i="2"/>
  <c r="AD38" i="2"/>
  <c r="AF38" i="2"/>
  <c r="AH38" i="2"/>
  <c r="AJ38" i="2"/>
  <c r="AL38" i="2"/>
  <c r="AN38" i="2"/>
  <c r="AA39" i="2"/>
  <c r="AC39" i="2"/>
  <c r="AE39" i="2"/>
  <c r="AG39" i="2"/>
  <c r="AI39" i="2"/>
  <c r="AK39" i="2"/>
  <c r="Z40" i="2"/>
  <c r="AB40" i="2"/>
  <c r="AF40" i="2"/>
  <c r="AH40" i="2"/>
  <c r="AJ40" i="2"/>
  <c r="AL40" i="2"/>
  <c r="AN40" i="2"/>
  <c r="AA41" i="2"/>
  <c r="AC41" i="2"/>
  <c r="AE41" i="2"/>
  <c r="AG41" i="2"/>
  <c r="AI41" i="2"/>
  <c r="AK41" i="2"/>
  <c r="AM41" i="2"/>
  <c r="Z42" i="2"/>
  <c r="AB42" i="2"/>
  <c r="AD42" i="2"/>
  <c r="AF42" i="2"/>
  <c r="AJ42" i="2"/>
  <c r="AL42" i="2"/>
  <c r="AA43" i="2"/>
  <c r="AC43" i="2"/>
  <c r="AE43" i="2"/>
  <c r="AG43" i="2"/>
  <c r="AI43" i="2"/>
  <c r="AK43" i="2"/>
  <c r="AM43" i="2"/>
  <c r="Z44" i="2"/>
  <c r="AB44" i="2"/>
  <c r="AD44" i="2"/>
  <c r="AF44" i="2"/>
  <c r="AH44" i="2"/>
  <c r="AJ44" i="2"/>
  <c r="AL44" i="2"/>
  <c r="AN44" i="2"/>
  <c r="AA45" i="2"/>
  <c r="AE45" i="2"/>
  <c r="AG45" i="2"/>
  <c r="AK45" i="2"/>
  <c r="AM45" i="2"/>
  <c r="Z46" i="2"/>
  <c r="AB46" i="2"/>
  <c r="AF46" i="2"/>
  <c r="AJ46" i="2"/>
  <c r="AL46" i="2"/>
  <c r="AA47" i="2"/>
  <c r="AC47" i="2"/>
  <c r="AE47" i="2"/>
  <c r="AG47" i="2"/>
  <c r="AK47" i="2"/>
  <c r="AJ48" i="2"/>
  <c r="AL48" i="2"/>
  <c r="AE49" i="2"/>
  <c r="AM1" i="2"/>
  <c r="AN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Y1" i="2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X79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X78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54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X51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27" i="1"/>
  <c r="AK3" i="1"/>
  <c r="AL3" i="1"/>
  <c r="AK4" i="1"/>
  <c r="AL4" i="1"/>
  <c r="AK5" i="1"/>
  <c r="AL5" i="1"/>
  <c r="AK6" i="1"/>
  <c r="AL6" i="1"/>
  <c r="AK7" i="1"/>
  <c r="AL7" i="1"/>
  <c r="AK8" i="1"/>
  <c r="AL8" i="1"/>
  <c r="AK9" i="1"/>
  <c r="AL9" i="1"/>
  <c r="AK10" i="1"/>
  <c r="AL10" i="1"/>
  <c r="AK11" i="1"/>
  <c r="AL11" i="1"/>
  <c r="AK12" i="1"/>
  <c r="AL12" i="1"/>
  <c r="AK13" i="1"/>
  <c r="AL13" i="1"/>
  <c r="AK14" i="1"/>
  <c r="AL14" i="1"/>
  <c r="AK15" i="1"/>
  <c r="AL15" i="1"/>
  <c r="AK16" i="1"/>
  <c r="AL16" i="1"/>
  <c r="AK17" i="1"/>
  <c r="AL17" i="1"/>
  <c r="AK18" i="1"/>
  <c r="AL18" i="1"/>
  <c r="AK19" i="1"/>
  <c r="AL19" i="1"/>
  <c r="AK20" i="1"/>
  <c r="AL20" i="1"/>
  <c r="AK21" i="1"/>
  <c r="AL21" i="1"/>
  <c r="AK22" i="1"/>
  <c r="AL22" i="1"/>
  <c r="AK23" i="1"/>
  <c r="AL23" i="1"/>
  <c r="AK24" i="1"/>
  <c r="AL24" i="1"/>
  <c r="AL2" i="1"/>
  <c r="AL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X1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Y3" i="1"/>
  <c r="Z3" i="1"/>
  <c r="AA3" i="1"/>
  <c r="AB3" i="1"/>
  <c r="AC3" i="1"/>
  <c r="AD3" i="1"/>
  <c r="AE3" i="1"/>
  <c r="AF3" i="1"/>
  <c r="AG3" i="1"/>
  <c r="AH3" i="1"/>
  <c r="AI3" i="1"/>
  <c r="AJ3" i="1"/>
  <c r="Y4" i="1"/>
  <c r="Z4" i="1"/>
  <c r="AA4" i="1"/>
  <c r="AB4" i="1"/>
  <c r="AC4" i="1"/>
  <c r="AD4" i="1"/>
  <c r="AE4" i="1"/>
  <c r="AF4" i="1"/>
  <c r="AG4" i="1"/>
  <c r="AH4" i="1"/>
  <c r="AI4" i="1"/>
  <c r="AJ4" i="1"/>
  <c r="Y5" i="1"/>
  <c r="Z5" i="1"/>
  <c r="AA5" i="1"/>
  <c r="AB5" i="1"/>
  <c r="AC5" i="1"/>
  <c r="AD5" i="1"/>
  <c r="AE5" i="1"/>
  <c r="AF5" i="1"/>
  <c r="AG5" i="1"/>
  <c r="AH5" i="1"/>
  <c r="AI5" i="1"/>
  <c r="AJ5" i="1"/>
  <c r="Y6" i="1"/>
  <c r="Z6" i="1"/>
  <c r="AA6" i="1"/>
  <c r="AB6" i="1"/>
  <c r="AC6" i="1"/>
  <c r="AD6" i="1"/>
  <c r="AE6" i="1"/>
  <c r="AF6" i="1"/>
  <c r="AG6" i="1"/>
  <c r="AH6" i="1"/>
  <c r="AI6" i="1"/>
  <c r="AJ6" i="1"/>
  <c r="Y7" i="1"/>
  <c r="Z7" i="1"/>
  <c r="AA7" i="1"/>
  <c r="AB7" i="1"/>
  <c r="AC7" i="1"/>
  <c r="AD7" i="1"/>
  <c r="AE7" i="1"/>
  <c r="AF7" i="1"/>
  <c r="AG7" i="1"/>
  <c r="AH7" i="1"/>
  <c r="AI7" i="1"/>
  <c r="AJ7" i="1"/>
  <c r="Y8" i="1"/>
  <c r="Z8" i="1"/>
  <c r="AA8" i="1"/>
  <c r="AB8" i="1"/>
  <c r="AC8" i="1"/>
  <c r="AD8" i="1"/>
  <c r="AE8" i="1"/>
  <c r="AF8" i="1"/>
  <c r="AG8" i="1"/>
  <c r="AH8" i="1"/>
  <c r="AI8" i="1"/>
  <c r="AJ8" i="1"/>
  <c r="Y9" i="1"/>
  <c r="Z9" i="1"/>
  <c r="AA9" i="1"/>
  <c r="AB9" i="1"/>
  <c r="AC9" i="1"/>
  <c r="AD9" i="1"/>
  <c r="AE9" i="1"/>
  <c r="AF9" i="1"/>
  <c r="AG9" i="1"/>
  <c r="AH9" i="1"/>
  <c r="AI9" i="1"/>
  <c r="AJ9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" i="1"/>
  <c r="Q8" i="8"/>
  <c r="R8" i="8"/>
  <c r="S8" i="8"/>
  <c r="A8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B12" i="12" l="1"/>
  <c r="B13" i="12"/>
  <c r="B15" i="12"/>
  <c r="D5" i="12" s="1"/>
  <c r="B14" i="12"/>
  <c r="F4" i="12" s="1"/>
  <c r="B16" i="12"/>
  <c r="C6" i="12" s="1"/>
  <c r="B17" i="12"/>
  <c r="B18" i="12"/>
  <c r="C5" i="12"/>
  <c r="M4" i="12"/>
  <c r="L9" i="10"/>
  <c r="E10" i="10"/>
  <c r="C11" i="10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 s="1"/>
  <c r="C53" i="10" s="1"/>
  <c r="C54" i="10" s="1"/>
  <c r="C55" i="10" s="1"/>
  <c r="C56" i="10" s="1"/>
  <c r="C57" i="10" s="1"/>
  <c r="C58" i="10" s="1"/>
  <c r="C59" i="10" s="1"/>
  <c r="C60" i="10" s="1"/>
  <c r="C61" i="10" s="1"/>
  <c r="C62" i="10" s="1"/>
  <c r="C63" i="10" s="1"/>
  <c r="C64" i="10" s="1"/>
  <c r="C65" i="10" s="1"/>
  <c r="C66" i="10" s="1"/>
  <c r="C67" i="10" s="1"/>
  <c r="C68" i="10" s="1"/>
  <c r="C69" i="10" s="1"/>
  <c r="C70" i="10" s="1"/>
  <c r="C71" i="10" s="1"/>
  <c r="C72" i="10" s="1"/>
  <c r="C73" i="10" s="1"/>
  <c r="C74" i="10" s="1"/>
  <c r="C75" i="10" s="1"/>
  <c r="C76" i="10" s="1"/>
  <c r="C77" i="10" s="1"/>
  <c r="C78" i="10" s="1"/>
  <c r="C79" i="10" s="1"/>
  <c r="C80" i="10" s="1"/>
  <c r="C81" i="10" s="1"/>
  <c r="C82" i="10" s="1"/>
  <c r="C83" i="10" s="1"/>
  <c r="C84" i="10" s="1"/>
  <c r="C85" i="10" s="1"/>
  <c r="C86" i="10" s="1"/>
  <c r="C87" i="10" s="1"/>
  <c r="C88" i="10" s="1"/>
  <c r="C89" i="10" s="1"/>
  <c r="C90" i="10" s="1"/>
  <c r="C91" i="10" s="1"/>
  <c r="C92" i="10" s="1"/>
  <c r="C93" i="10" s="1"/>
  <c r="C94" i="10" s="1"/>
  <c r="C95" i="10" s="1"/>
  <c r="C96" i="10" s="1"/>
  <c r="C97" i="10" s="1"/>
  <c r="C98" i="10" s="1"/>
  <c r="C99" i="10" s="1"/>
  <c r="C100" i="10" s="1"/>
  <c r="C101" i="10" s="1"/>
  <c r="C102" i="10" s="1"/>
  <c r="C103" i="10" s="1"/>
  <c r="C104" i="10" s="1"/>
  <c r="C105" i="10" s="1"/>
  <c r="C106" i="10" s="1"/>
  <c r="C107" i="10" s="1"/>
  <c r="C108" i="10" s="1"/>
  <c r="C109" i="10" s="1"/>
  <c r="C110" i="10" s="1"/>
  <c r="C111" i="10" s="1"/>
  <c r="C112" i="10" s="1"/>
  <c r="C113" i="10" s="1"/>
  <c r="C114" i="10" s="1"/>
  <c r="C115" i="10" s="1"/>
  <c r="C116" i="10" s="1"/>
  <c r="C117" i="10" s="1"/>
  <c r="C118" i="10" s="1"/>
  <c r="C119" i="10" s="1"/>
  <c r="C120" i="10" s="1"/>
  <c r="C121" i="10" s="1"/>
  <c r="C122" i="10" s="1"/>
  <c r="C123" i="10" s="1"/>
  <c r="C124" i="10" s="1"/>
  <c r="C125" i="10" s="1"/>
  <c r="C126" i="10" s="1"/>
  <c r="C127" i="10" s="1"/>
  <c r="C128" i="10" s="1"/>
  <c r="C129" i="10" s="1"/>
  <c r="C130" i="10" s="1"/>
  <c r="C131" i="10" s="1"/>
  <c r="C132" i="10" s="1"/>
  <c r="C133" i="10" s="1"/>
  <c r="C134" i="10" s="1"/>
  <c r="C135" i="10" s="1"/>
  <c r="C136" i="10" s="1"/>
  <c r="C137" i="10" s="1"/>
  <c r="C138" i="10" s="1"/>
  <c r="C139" i="10" s="1"/>
  <c r="C140" i="10" s="1"/>
  <c r="C141" i="10" s="1"/>
  <c r="C142" i="10" s="1"/>
  <c r="C143" i="10" s="1"/>
  <c r="C144" i="10" s="1"/>
  <c r="C145" i="10" s="1"/>
  <c r="C146" i="10" s="1"/>
  <c r="C147" i="10" s="1"/>
  <c r="C148" i="10" s="1"/>
  <c r="C149" i="10" s="1"/>
  <c r="C150" i="10" s="1"/>
  <c r="C151" i="10" s="1"/>
  <c r="C152" i="10" s="1"/>
  <c r="C153" i="10" s="1"/>
  <c r="C154" i="10" s="1"/>
  <c r="C155" i="10" s="1"/>
  <c r="C156" i="10" s="1"/>
  <c r="C157" i="10" s="1"/>
  <c r="C158" i="10" s="1"/>
  <c r="C159" i="10" s="1"/>
  <c r="C160" i="10" s="1"/>
  <c r="C161" i="10" s="1"/>
  <c r="C162" i="10" s="1"/>
  <c r="C163" i="10" s="1"/>
  <c r="C164" i="10" s="1"/>
  <c r="C165" i="10" s="1"/>
  <c r="C166" i="10" s="1"/>
  <c r="C167" i="10" s="1"/>
  <c r="C168" i="10" s="1"/>
  <c r="C169" i="10" s="1"/>
  <c r="C170" i="10" s="1"/>
  <c r="C171" i="10" s="1"/>
  <c r="C172" i="10" s="1"/>
  <c r="C173" i="10" s="1"/>
  <c r="C174" i="10" s="1"/>
  <c r="C175" i="10" s="1"/>
  <c r="C176" i="10" s="1"/>
  <c r="C177" i="10" s="1"/>
  <c r="C178" i="10" s="1"/>
  <c r="C179" i="10" s="1"/>
  <c r="C180" i="10" s="1"/>
  <c r="C181" i="10" s="1"/>
  <c r="C182" i="10" s="1"/>
  <c r="C183" i="10" s="1"/>
  <c r="C184" i="10" s="1"/>
  <c r="C185" i="10" s="1"/>
  <c r="C186" i="10" s="1"/>
  <c r="C187" i="10" s="1"/>
  <c r="C188" i="10" s="1"/>
  <c r="C189" i="10" s="1"/>
  <c r="C190" i="10" s="1"/>
  <c r="C191" i="10" s="1"/>
  <c r="C192" i="10" s="1"/>
  <c r="C193" i="10" s="1"/>
  <c r="C194" i="10" s="1"/>
  <c r="C195" i="10" s="1"/>
  <c r="C196" i="10" s="1"/>
  <c r="C197" i="10" s="1"/>
  <c r="C198" i="10" s="1"/>
  <c r="C199" i="10" s="1"/>
  <c r="C200" i="10" s="1"/>
  <c r="C201" i="10" s="1"/>
  <c r="C202" i="10" s="1"/>
  <c r="C203" i="10" s="1"/>
  <c r="C204" i="10" s="1"/>
  <c r="C205" i="10" s="1"/>
  <c r="C206" i="10" s="1"/>
  <c r="C207" i="10" s="1"/>
  <c r="C208" i="10" s="1"/>
  <c r="C209" i="10" s="1"/>
  <c r="C210" i="10" s="1"/>
  <c r="C211" i="10" s="1"/>
  <c r="C212" i="10" s="1"/>
  <c r="C213" i="10" s="1"/>
  <c r="C214" i="10" s="1"/>
  <c r="C215" i="10" s="1"/>
  <c r="C216" i="10" s="1"/>
  <c r="C217" i="10" s="1"/>
  <c r="C218" i="10" s="1"/>
  <c r="C219" i="10" s="1"/>
  <c r="C220" i="10" s="1"/>
  <c r="C221" i="10" s="1"/>
  <c r="C222" i="10" s="1"/>
  <c r="C223" i="10" s="1"/>
  <c r="C224" i="10" s="1"/>
  <c r="C225" i="10" s="1"/>
  <c r="C226" i="10" s="1"/>
  <c r="C227" i="10" s="1"/>
  <c r="C228" i="10" s="1"/>
  <c r="C229" i="10" s="1"/>
  <c r="C230" i="10" s="1"/>
  <c r="C231" i="10" s="1"/>
  <c r="C232" i="10" s="1"/>
  <c r="C233" i="10" s="1"/>
  <c r="C234" i="10" s="1"/>
  <c r="C235" i="10" s="1"/>
  <c r="C236" i="10" s="1"/>
  <c r="C237" i="10" s="1"/>
  <c r="C238" i="10" s="1"/>
  <c r="C239" i="10" s="1"/>
  <c r="C240" i="10" s="1"/>
  <c r="C241" i="10" s="1"/>
  <c r="C242" i="10" s="1"/>
  <c r="C243" i="10" s="1"/>
  <c r="C244" i="10" s="1"/>
  <c r="C245" i="10" s="1"/>
  <c r="C246" i="10" s="1"/>
  <c r="C247" i="10" s="1"/>
  <c r="C248" i="10" s="1"/>
  <c r="C249" i="10" s="1"/>
  <c r="C250" i="10" s="1"/>
  <c r="C251" i="10" s="1"/>
  <c r="C252" i="10" s="1"/>
  <c r="C253" i="10" s="1"/>
  <c r="C254" i="10" s="1"/>
  <c r="C255" i="10" s="1"/>
  <c r="C256" i="10" s="1"/>
  <c r="C257" i="10" s="1"/>
  <c r="C258" i="10" s="1"/>
  <c r="C259" i="10" s="1"/>
  <c r="C260" i="10" s="1"/>
  <c r="C261" i="10" s="1"/>
  <c r="C262" i="10" s="1"/>
  <c r="C263" i="10" s="1"/>
  <c r="C264" i="10" s="1"/>
  <c r="C265" i="10" s="1"/>
  <c r="C266" i="10" s="1"/>
  <c r="C267" i="10" s="1"/>
  <c r="C268" i="10" s="1"/>
  <c r="C269" i="10" s="1"/>
  <c r="C270" i="10" s="1"/>
  <c r="C271" i="10" s="1"/>
  <c r="C272" i="10" s="1"/>
  <c r="C273" i="10" s="1"/>
  <c r="C274" i="10" s="1"/>
  <c r="C275" i="10" s="1"/>
  <c r="C276" i="10" s="1"/>
  <c r="C277" i="10" s="1"/>
  <c r="C278" i="10" s="1"/>
  <c r="C279" i="10" s="1"/>
  <c r="C280" i="10" s="1"/>
  <c r="C281" i="10" s="1"/>
  <c r="C282" i="10" s="1"/>
  <c r="C283" i="10" s="1"/>
  <c r="C284" i="10" s="1"/>
  <c r="C285" i="10" s="1"/>
  <c r="C286" i="10" s="1"/>
  <c r="C287" i="10" s="1"/>
  <c r="C288" i="10" s="1"/>
  <c r="C289" i="10" s="1"/>
  <c r="C290" i="10" s="1"/>
  <c r="C291" i="10" s="1"/>
  <c r="C292" i="10" s="1"/>
  <c r="C293" i="10" s="1"/>
  <c r="C294" i="10" s="1"/>
  <c r="C295" i="10" s="1"/>
  <c r="C296" i="10" s="1"/>
  <c r="C297" i="10" s="1"/>
  <c r="C298" i="10" s="1"/>
  <c r="C299" i="10" s="1"/>
  <c r="C300" i="10" s="1"/>
  <c r="C301" i="10" s="1"/>
  <c r="C302" i="10" s="1"/>
  <c r="C303" i="10" s="1"/>
  <c r="C304" i="10" s="1"/>
  <c r="C305" i="10" s="1"/>
  <c r="C306" i="10" s="1"/>
  <c r="C307" i="10" s="1"/>
  <c r="C308" i="10" s="1"/>
  <c r="C309" i="10" s="1"/>
  <c r="C310" i="10" s="1"/>
  <c r="C311" i="10" s="1"/>
  <c r="C312" i="10" s="1"/>
  <c r="C313" i="10" s="1"/>
  <c r="C314" i="10" s="1"/>
  <c r="C315" i="10" s="1"/>
  <c r="C316" i="10" s="1"/>
  <c r="C317" i="10" s="1"/>
  <c r="C318" i="10" s="1"/>
  <c r="C319" i="10" s="1"/>
  <c r="C320" i="10" s="1"/>
  <c r="C321" i="10" s="1"/>
  <c r="C322" i="10" s="1"/>
  <c r="C323" i="10" s="1"/>
  <c r="C324" i="10" s="1"/>
  <c r="C325" i="10" s="1"/>
  <c r="C326" i="10" s="1"/>
  <c r="C327" i="10" s="1"/>
  <c r="C328" i="10" s="1"/>
  <c r="C329" i="10" s="1"/>
  <c r="C330" i="10" s="1"/>
  <c r="C331" i="10" s="1"/>
  <c r="C332" i="10" s="1"/>
  <c r="C333" i="10" s="1"/>
  <c r="C334" i="10" s="1"/>
  <c r="C335" i="10" s="1"/>
  <c r="C336" i="10" s="1"/>
  <c r="C337" i="10" s="1"/>
  <c r="C338" i="10" s="1"/>
  <c r="C339" i="10" s="1"/>
  <c r="C340" i="10" s="1"/>
  <c r="C341" i="10" s="1"/>
  <c r="C342" i="10" s="1"/>
  <c r="C343" i="10" s="1"/>
  <c r="C344" i="10" s="1"/>
  <c r="C345" i="10" s="1"/>
  <c r="C346" i="10" s="1"/>
  <c r="C347" i="10" s="1"/>
  <c r="C348" i="10" s="1"/>
  <c r="C349" i="10" s="1"/>
  <c r="C350" i="10" s="1"/>
  <c r="C351" i="10" s="1"/>
  <c r="C352" i="10" s="1"/>
  <c r="C353" i="10" s="1"/>
  <c r="C354" i="10" s="1"/>
  <c r="C355" i="10" s="1"/>
  <c r="C356" i="10" s="1"/>
  <c r="C357" i="10" s="1"/>
  <c r="C358" i="10" s="1"/>
  <c r="C359" i="10" s="1"/>
  <c r="C360" i="10" s="1"/>
  <c r="C361" i="10" s="1"/>
  <c r="C362" i="10" s="1"/>
  <c r="C363" i="10" s="1"/>
  <c r="C364" i="10" s="1"/>
  <c r="C365" i="10" s="1"/>
  <c r="C366" i="10" s="1"/>
  <c r="C367" i="10" s="1"/>
  <c r="C368" i="10" s="1"/>
  <c r="C369" i="10" s="1"/>
  <c r="C370" i="10" s="1"/>
  <c r="C371" i="10" s="1"/>
  <c r="C372" i="10" s="1"/>
  <c r="C373" i="10" s="1"/>
  <c r="C374" i="10" s="1"/>
  <c r="C375" i="10" s="1"/>
  <c r="C376" i="10" s="1"/>
  <c r="C377" i="10" s="1"/>
  <c r="C378" i="10" s="1"/>
  <c r="C379" i="10" s="1"/>
  <c r="C380" i="10" s="1"/>
  <c r="C381" i="10" s="1"/>
  <c r="C382" i="10" s="1"/>
  <c r="C383" i="10" s="1"/>
  <c r="C384" i="10" s="1"/>
  <c r="C385" i="10" s="1"/>
  <c r="C386" i="10" s="1"/>
  <c r="C387" i="10" s="1"/>
  <c r="C388" i="10" s="1"/>
  <c r="C389" i="10" s="1"/>
  <c r="C390" i="10" s="1"/>
  <c r="C391" i="10" s="1"/>
  <c r="C392" i="10" s="1"/>
  <c r="C393" i="10" s="1"/>
  <c r="C394" i="10" s="1"/>
  <c r="C395" i="10" s="1"/>
  <c r="C396" i="10" s="1"/>
  <c r="C397" i="10" s="1"/>
  <c r="C398" i="10" s="1"/>
  <c r="C399" i="10" s="1"/>
  <c r="C400" i="10" s="1"/>
  <c r="C401" i="10" s="1"/>
  <c r="C402" i="10" s="1"/>
  <c r="C403" i="10" s="1"/>
  <c r="C404" i="10" s="1"/>
  <c r="C405" i="10" s="1"/>
  <c r="C406" i="10" s="1"/>
  <c r="C407" i="10" s="1"/>
  <c r="C408" i="10" s="1"/>
  <c r="C409" i="10" s="1"/>
  <c r="C410" i="10" s="1"/>
  <c r="C411" i="10" s="1"/>
  <c r="C412" i="10" s="1"/>
  <c r="C413" i="10" s="1"/>
  <c r="C414" i="10" s="1"/>
  <c r="C415" i="10" s="1"/>
  <c r="C416" i="10" s="1"/>
  <c r="C417" i="10" s="1"/>
  <c r="C418" i="10" s="1"/>
  <c r="C419" i="10" s="1"/>
  <c r="C420" i="10" s="1"/>
  <c r="C421" i="10" s="1"/>
  <c r="C422" i="10" s="1"/>
  <c r="C423" i="10" s="1"/>
  <c r="C424" i="10" s="1"/>
  <c r="C425" i="10" s="1"/>
  <c r="C426" i="10" s="1"/>
  <c r="C427" i="10" s="1"/>
  <c r="C428" i="10" s="1"/>
  <c r="C429" i="10" s="1"/>
  <c r="C430" i="10" s="1"/>
  <c r="C431" i="10" s="1"/>
  <c r="C432" i="10" s="1"/>
  <c r="C433" i="10" s="1"/>
  <c r="C434" i="10" s="1"/>
  <c r="C435" i="10" s="1"/>
  <c r="C436" i="10" s="1"/>
  <c r="C437" i="10" s="1"/>
  <c r="C438" i="10" s="1"/>
  <c r="C439" i="10" s="1"/>
  <c r="C440" i="10" s="1"/>
  <c r="C441" i="10" s="1"/>
  <c r="C442" i="10" s="1"/>
  <c r="C443" i="10" s="1"/>
  <c r="C444" i="10" s="1"/>
  <c r="C445" i="10" s="1"/>
  <c r="C446" i="10" s="1"/>
  <c r="C447" i="10" s="1"/>
  <c r="C448" i="10" s="1"/>
  <c r="C449" i="10" s="1"/>
  <c r="C450" i="10" s="1"/>
  <c r="C451" i="10" s="1"/>
  <c r="C452" i="10" s="1"/>
  <c r="C453" i="10" s="1"/>
  <c r="C454" i="10" s="1"/>
  <c r="C455" i="10" s="1"/>
  <c r="C456" i="10" s="1"/>
  <c r="C457" i="10" s="1"/>
  <c r="C458" i="10" s="1"/>
  <c r="C459" i="10" s="1"/>
  <c r="C460" i="10" s="1"/>
  <c r="C461" i="10" s="1"/>
  <c r="C462" i="10" s="1"/>
  <c r="C463" i="10" s="1"/>
  <c r="C464" i="10" s="1"/>
  <c r="C465" i="10" s="1"/>
  <c r="C466" i="10" s="1"/>
  <c r="C467" i="10" s="1"/>
  <c r="C468" i="10" s="1"/>
  <c r="C469" i="10" s="1"/>
  <c r="C470" i="10" s="1"/>
  <c r="C471" i="10" s="1"/>
  <c r="C472" i="10" s="1"/>
  <c r="C473" i="10" s="1"/>
  <c r="C474" i="10" s="1"/>
  <c r="C475" i="10" s="1"/>
  <c r="C476" i="10" s="1"/>
  <c r="C477" i="10" s="1"/>
  <c r="C478" i="10" s="1"/>
  <c r="C479" i="10" s="1"/>
  <c r="C480" i="10" s="1"/>
  <c r="C481" i="10" s="1"/>
  <c r="C482" i="10" s="1"/>
  <c r="C483" i="10" s="1"/>
  <c r="C484" i="10" s="1"/>
  <c r="C485" i="10" s="1"/>
  <c r="C486" i="10" s="1"/>
  <c r="C487" i="10" s="1"/>
  <c r="C488" i="10" s="1"/>
  <c r="C489" i="10" s="1"/>
  <c r="C490" i="10" s="1"/>
  <c r="C491" i="10" s="1"/>
  <c r="C492" i="10" s="1"/>
  <c r="C493" i="10" s="1"/>
  <c r="C494" i="10" s="1"/>
  <c r="C495" i="10" s="1"/>
  <c r="C496" i="10" s="1"/>
  <c r="C497" i="10" s="1"/>
  <c r="C498" i="10" s="1"/>
  <c r="C499" i="10" s="1"/>
  <c r="C500" i="10" s="1"/>
  <c r="C501" i="10" s="1"/>
  <c r="C502" i="10" s="1"/>
  <c r="C503" i="10" s="1"/>
  <c r="C504" i="10" s="1"/>
  <c r="C505" i="10" s="1"/>
  <c r="C506" i="10" s="1"/>
  <c r="C507" i="10" s="1"/>
  <c r="C508" i="10" s="1"/>
  <c r="C509" i="10" s="1"/>
  <c r="C510" i="10" s="1"/>
  <c r="C511" i="10" s="1"/>
  <c r="C512" i="10" s="1"/>
  <c r="C513" i="10" s="1"/>
  <c r="C514" i="10" s="1"/>
  <c r="I11" i="10"/>
  <c r="J10" i="10"/>
  <c r="D10" i="10"/>
  <c r="F10" i="10" s="1"/>
  <c r="F9" i="10"/>
  <c r="F8" i="9"/>
  <c r="E9" i="9" s="1"/>
  <c r="Z60" i="2"/>
  <c r="Z33" i="2"/>
  <c r="AL58" i="2"/>
  <c r="AL31" i="2"/>
  <c r="AI57" i="2"/>
  <c r="AI30" i="2"/>
  <c r="AI51" i="2" s="1"/>
  <c r="AF56" i="2"/>
  <c r="AF29" i="2"/>
  <c r="Z76" i="2"/>
  <c r="Z49" i="2"/>
  <c r="AJ74" i="2"/>
  <c r="AJ47" i="2"/>
  <c r="AE73" i="2"/>
  <c r="AE46" i="2"/>
  <c r="Z66" i="2"/>
  <c r="Z39" i="2"/>
  <c r="AL64" i="2"/>
  <c r="AL37" i="2"/>
  <c r="AI63" i="2"/>
  <c r="AI36" i="2"/>
  <c r="AF62" i="2"/>
  <c r="AF35" i="2"/>
  <c r="AL76" i="2"/>
  <c r="AL49" i="2"/>
  <c r="AM49" i="2"/>
  <c r="AJ58" i="2"/>
  <c r="AJ31" i="2"/>
  <c r="AG57" i="2"/>
  <c r="AG30" i="2"/>
  <c r="AD56" i="2"/>
  <c r="AD29" i="2"/>
  <c r="AA55" i="2"/>
  <c r="AA28" i="2"/>
  <c r="AA51" i="2" s="1"/>
  <c r="AJ76" i="2"/>
  <c r="AJ49" i="2"/>
  <c r="AM75" i="2"/>
  <c r="AM48" i="2"/>
  <c r="AH74" i="2"/>
  <c r="AH78" i="2" s="1"/>
  <c r="AH79" i="2" s="1"/>
  <c r="AH47" i="2"/>
  <c r="AC73" i="2"/>
  <c r="AC78" i="2" s="1"/>
  <c r="AC79" i="2" s="1"/>
  <c r="AC46" i="2"/>
  <c r="AJ64" i="2"/>
  <c r="AJ37" i="2"/>
  <c r="AG63" i="2"/>
  <c r="AG36" i="2"/>
  <c r="AD62" i="2"/>
  <c r="AD35" i="2"/>
  <c r="AA61" i="2"/>
  <c r="AA34" i="2"/>
  <c r="Z72" i="2"/>
  <c r="Z45" i="2"/>
  <c r="AL70" i="2"/>
  <c r="AL43" i="2"/>
  <c r="AI69" i="2"/>
  <c r="AI42" i="2"/>
  <c r="AI72" i="2"/>
  <c r="AB48" i="2"/>
  <c r="AJ70" i="2"/>
  <c r="AJ43" i="2"/>
  <c r="AG69" i="2"/>
  <c r="AG42" i="2"/>
  <c r="AD68" i="2"/>
  <c r="AD41" i="2"/>
  <c r="AA67" i="2"/>
  <c r="AA40" i="2"/>
  <c r="AE57" i="2"/>
  <c r="AE30" i="2"/>
  <c r="AB56" i="2"/>
  <c r="AB29" i="2"/>
  <c r="AN54" i="2"/>
  <c r="AN27" i="2"/>
  <c r="AF68" i="2"/>
  <c r="AF41" i="2"/>
  <c r="AD48" i="2"/>
  <c r="Z48" i="2"/>
  <c r="AK75" i="2"/>
  <c r="AK48" i="2"/>
  <c r="AF74" i="2"/>
  <c r="AF47" i="2"/>
  <c r="AA73" i="2"/>
  <c r="AA46" i="2"/>
  <c r="AI47" i="2"/>
  <c r="AB72" i="2"/>
  <c r="AB45" i="2"/>
  <c r="AN70" i="2"/>
  <c r="AN43" i="2"/>
  <c r="AK69" i="2"/>
  <c r="AK42" i="2"/>
  <c r="AH48" i="2"/>
  <c r="AF48" i="2"/>
  <c r="AE63" i="2"/>
  <c r="AE36" i="2"/>
  <c r="AB62" i="2"/>
  <c r="AB35" i="2"/>
  <c r="AN60" i="2"/>
  <c r="AN33" i="2"/>
  <c r="AK59" i="2"/>
  <c r="AK32" i="2"/>
  <c r="AK51" i="2" s="1"/>
  <c r="AM47" i="2"/>
  <c r="AC45" i="2"/>
  <c r="AE69" i="2"/>
  <c r="AE42" i="2"/>
  <c r="AB68" i="2"/>
  <c r="AB41" i="2"/>
  <c r="AN66" i="2"/>
  <c r="AN39" i="2"/>
  <c r="AK65" i="2"/>
  <c r="AK38" i="2"/>
  <c r="Z56" i="2"/>
  <c r="Z29" i="2"/>
  <c r="AL54" i="2"/>
  <c r="AL27" i="2"/>
  <c r="AN76" i="2"/>
  <c r="AN49" i="2"/>
  <c r="AI75" i="2"/>
  <c r="AI48" i="2"/>
  <c r="AD74" i="2"/>
  <c r="AD47" i="2"/>
  <c r="AN72" i="2"/>
  <c r="AN45" i="2"/>
  <c r="AK71" i="2"/>
  <c r="AK44" i="2"/>
  <c r="Z62" i="2"/>
  <c r="Z35" i="2"/>
  <c r="AL60" i="2"/>
  <c r="AL33" i="2"/>
  <c r="AI59" i="2"/>
  <c r="AI32" i="2"/>
  <c r="AF58" i="2"/>
  <c r="AF31" i="2"/>
  <c r="Z68" i="2"/>
  <c r="Z41" i="2"/>
  <c r="AL66" i="2"/>
  <c r="AL39" i="2"/>
  <c r="AI65" i="2"/>
  <c r="AI38" i="2"/>
  <c r="AF64" i="2"/>
  <c r="AF37" i="2"/>
  <c r="AJ54" i="2"/>
  <c r="AJ27" i="2"/>
  <c r="AG75" i="2"/>
  <c r="AG48" i="2"/>
  <c r="AB74" i="2"/>
  <c r="AB47" i="2"/>
  <c r="AL72" i="2"/>
  <c r="AL45" i="2"/>
  <c r="AI71" i="2"/>
  <c r="AI44" i="2"/>
  <c r="AF70" i="2"/>
  <c r="AF43" i="2"/>
  <c r="AJ60" i="2"/>
  <c r="AJ33" i="2"/>
  <c r="AG59" i="2"/>
  <c r="AG32" i="2"/>
  <c r="AD58" i="2"/>
  <c r="AD31" i="2"/>
  <c r="AA57" i="2"/>
  <c r="AA78" i="2" s="1"/>
  <c r="AA79" i="2" s="1"/>
  <c r="AA30" i="2"/>
  <c r="AJ66" i="2"/>
  <c r="AJ39" i="2"/>
  <c r="AG65" i="2"/>
  <c r="AG38" i="2"/>
  <c r="AD64" i="2"/>
  <c r="AD37" i="2"/>
  <c r="AA63" i="2"/>
  <c r="AA36" i="2"/>
  <c r="Z74" i="2"/>
  <c r="Z47" i="2"/>
  <c r="AJ72" i="2"/>
  <c r="AJ45" i="2"/>
  <c r="AG71" i="2"/>
  <c r="AG44" i="2"/>
  <c r="AD70" i="2"/>
  <c r="AD43" i="2"/>
  <c r="AA69" i="2"/>
  <c r="AA42" i="2"/>
  <c r="AE59" i="2"/>
  <c r="AE32" i="2"/>
  <c r="AB58" i="2"/>
  <c r="AB31" i="2"/>
  <c r="AN56" i="2"/>
  <c r="AN29" i="2"/>
  <c r="AK55" i="2"/>
  <c r="AK78" i="2" s="1"/>
  <c r="AK79" i="2" s="1"/>
  <c r="AK28" i="2"/>
  <c r="AE65" i="2"/>
  <c r="AE38" i="2"/>
  <c r="AB64" i="2"/>
  <c r="AB37" i="2"/>
  <c r="AN62" i="2"/>
  <c r="AN35" i="2"/>
  <c r="AK61" i="2"/>
  <c r="AK34" i="2"/>
  <c r="AI49" i="2"/>
  <c r="AN46" i="2"/>
  <c r="AC75" i="2"/>
  <c r="AC48" i="2"/>
  <c r="AM73" i="2"/>
  <c r="AM78" i="2" s="1"/>
  <c r="AM79" i="2" s="1"/>
  <c r="AM46" i="2"/>
  <c r="AE71" i="2"/>
  <c r="AE44" i="2"/>
  <c r="AB70" i="2"/>
  <c r="AB43" i="2"/>
  <c r="AN68" i="2"/>
  <c r="AN41" i="2"/>
  <c r="AK67" i="2"/>
  <c r="AK40" i="2"/>
  <c r="Z58" i="2"/>
  <c r="Z31" i="2"/>
  <c r="AL56" i="2"/>
  <c r="AL29" i="2"/>
  <c r="AI55" i="2"/>
  <c r="AI78" i="2" s="1"/>
  <c r="AI79" i="2" s="1"/>
  <c r="AI28" i="2"/>
  <c r="AF54" i="2"/>
  <c r="AF27" i="2"/>
  <c r="AH76" i="2"/>
  <c r="AH49" i="2"/>
  <c r="AG49" i="2"/>
  <c r="Z64" i="2"/>
  <c r="Z37" i="2"/>
  <c r="AL62" i="2"/>
  <c r="AL35" i="2"/>
  <c r="AI61" i="2"/>
  <c r="AI34" i="2"/>
  <c r="AF60" i="2"/>
  <c r="AF33" i="2"/>
  <c r="AA75" i="2"/>
  <c r="AA48" i="2"/>
  <c r="AK73" i="2"/>
  <c r="AK46" i="2"/>
  <c r="Z70" i="2"/>
  <c r="Z43" i="2"/>
  <c r="AL68" i="2"/>
  <c r="AL41" i="2"/>
  <c r="AI67" i="2"/>
  <c r="AI40" i="2"/>
  <c r="AF66" i="2"/>
  <c r="AF39" i="2"/>
  <c r="AJ56" i="2"/>
  <c r="AJ29" i="2"/>
  <c r="AG55" i="2"/>
  <c r="AG28" i="2"/>
  <c r="AD54" i="2"/>
  <c r="AD27" i="2"/>
  <c r="AF76" i="2"/>
  <c r="AF49" i="2"/>
  <c r="AC49" i="2"/>
  <c r="AH46" i="2"/>
  <c r="AF72" i="2"/>
  <c r="AF45" i="2"/>
  <c r="AJ62" i="2"/>
  <c r="AJ35" i="2"/>
  <c r="AG61" i="2"/>
  <c r="AG78" i="2" s="1"/>
  <c r="AG79" i="2" s="1"/>
  <c r="AG34" i="2"/>
  <c r="AD60" i="2"/>
  <c r="AD33" i="2"/>
  <c r="AA59" i="2"/>
  <c r="AA32" i="2"/>
  <c r="AE75" i="2"/>
  <c r="AE48" i="2"/>
  <c r="AK49" i="2"/>
  <c r="AD76" i="2"/>
  <c r="AD49" i="2"/>
  <c r="AN74" i="2"/>
  <c r="AN47" i="2"/>
  <c r="AI73" i="2"/>
  <c r="AI46" i="2"/>
  <c r="AJ68" i="2"/>
  <c r="AJ41" i="2"/>
  <c r="AG67" i="2"/>
  <c r="AG40" i="2"/>
  <c r="AD66" i="2"/>
  <c r="AD39" i="2"/>
  <c r="AA65" i="2"/>
  <c r="AA38" i="2"/>
  <c r="AE55" i="2"/>
  <c r="AE78" i="2" s="1"/>
  <c r="AE79" i="2" s="1"/>
  <c r="AE28" i="2"/>
  <c r="AE51" i="2" s="1"/>
  <c r="AB54" i="2"/>
  <c r="AB27" i="2"/>
  <c r="AD72" i="2"/>
  <c r="AD45" i="2"/>
  <c r="AA71" i="2"/>
  <c r="AA44" i="2"/>
  <c r="AE61" i="2"/>
  <c r="AE34" i="2"/>
  <c r="AB60" i="2"/>
  <c r="AB33" i="2"/>
  <c r="AN58" i="2"/>
  <c r="AN31" i="2"/>
  <c r="AK57" i="2"/>
  <c r="AK30" i="2"/>
  <c r="AA49" i="2"/>
  <c r="AN48" i="2"/>
  <c r="AD46" i="2"/>
  <c r="AG51" i="2"/>
  <c r="AB76" i="2"/>
  <c r="AB49" i="2"/>
  <c r="AL74" i="2"/>
  <c r="AL47" i="2"/>
  <c r="AG73" i="2"/>
  <c r="AG46" i="2"/>
  <c r="AE67" i="2"/>
  <c r="AE40" i="2"/>
  <c r="AB66" i="2"/>
  <c r="AB39" i="2"/>
  <c r="AN64" i="2"/>
  <c r="AN37" i="2"/>
  <c r="AK63" i="2"/>
  <c r="AK36" i="2"/>
  <c r="Z54" i="2"/>
  <c r="Z27" i="2"/>
  <c r="AM44" i="2"/>
  <c r="AH43" i="2"/>
  <c r="AC42" i="2"/>
  <c r="AM40" i="2"/>
  <c r="AH39" i="2"/>
  <c r="AC38" i="2"/>
  <c r="AM36" i="2"/>
  <c r="AH35" i="2"/>
  <c r="AC34" i="2"/>
  <c r="AC51" i="2" s="1"/>
  <c r="AM32" i="2"/>
  <c r="AH31" i="2"/>
  <c r="AC30" i="2"/>
  <c r="AM28" i="2"/>
  <c r="AM51" i="2" s="1"/>
  <c r="AH27" i="2"/>
  <c r="AH45" i="2"/>
  <c r="AC44" i="2"/>
  <c r="AM42" i="2"/>
  <c r="AH41" i="2"/>
  <c r="AC40" i="2"/>
  <c r="AM38" i="2"/>
  <c r="AH37" i="2"/>
  <c r="AC36" i="2"/>
  <c r="AM34" i="2"/>
  <c r="AH33" i="2"/>
  <c r="AC32" i="2"/>
  <c r="AM30" i="2"/>
  <c r="AH29" i="2"/>
  <c r="AC28" i="2"/>
  <c r="Y58" i="2"/>
  <c r="Y31" i="2"/>
  <c r="Y30" i="2"/>
  <c r="Y57" i="2"/>
  <c r="Y56" i="2"/>
  <c r="Y29" i="2"/>
  <c r="Y75" i="2"/>
  <c r="Y48" i="2"/>
  <c r="Y55" i="2"/>
  <c r="Y28" i="2"/>
  <c r="Y47" i="2"/>
  <c r="Y74" i="2"/>
  <c r="Y59" i="2"/>
  <c r="Y32" i="2"/>
  <c r="Y46" i="2"/>
  <c r="Y73" i="2"/>
  <c r="Y72" i="2"/>
  <c r="Y45" i="2"/>
  <c r="Y71" i="2"/>
  <c r="Y44" i="2"/>
  <c r="Y70" i="2"/>
  <c r="Y43" i="2"/>
  <c r="Y69" i="2"/>
  <c r="Y42" i="2"/>
  <c r="Y68" i="2"/>
  <c r="Y41" i="2"/>
  <c r="Y67" i="2"/>
  <c r="Y40" i="2"/>
  <c r="Y66" i="2"/>
  <c r="Y39" i="2"/>
  <c r="Y65" i="2"/>
  <c r="Y38" i="2"/>
  <c r="Y64" i="2"/>
  <c r="Y37" i="2"/>
  <c r="Y63" i="2"/>
  <c r="Y36" i="2"/>
  <c r="Y62" i="2"/>
  <c r="Y35" i="2"/>
  <c r="Y61" i="2"/>
  <c r="Y34" i="2"/>
  <c r="Y60" i="2"/>
  <c r="Y33" i="2"/>
  <c r="Y76" i="2"/>
  <c r="Y49" i="2"/>
  <c r="Y54" i="2"/>
  <c r="Y27" i="2"/>
  <c r="D4" i="12" l="1"/>
  <c r="E4" i="12"/>
  <c r="C4" i="12"/>
  <c r="B4" i="12"/>
  <c r="D6" i="12"/>
  <c r="F6" i="12"/>
  <c r="E6" i="12"/>
  <c r="B6" i="12"/>
  <c r="F5" i="12"/>
  <c r="E5" i="12"/>
  <c r="B5" i="12"/>
  <c r="Q4" i="12" s="1"/>
  <c r="B3" i="12"/>
  <c r="E3" i="12"/>
  <c r="F3" i="12"/>
  <c r="D3" i="12"/>
  <c r="C3" i="12"/>
  <c r="B2" i="12"/>
  <c r="F2" i="12"/>
  <c r="E2" i="12"/>
  <c r="D2" i="12"/>
  <c r="C2" i="12"/>
  <c r="M5" i="12"/>
  <c r="M10" i="10"/>
  <c r="L10" i="10"/>
  <c r="I12" i="10"/>
  <c r="K11" i="10"/>
  <c r="J11" i="10"/>
  <c r="E11" i="10"/>
  <c r="D11" i="10"/>
  <c r="F11" i="10" s="1"/>
  <c r="D9" i="9"/>
  <c r="F9" i="9" s="1"/>
  <c r="E10" i="9" s="1"/>
  <c r="Z51" i="2"/>
  <c r="AL78" i="2"/>
  <c r="AL79" i="2" s="1"/>
  <c r="AF78" i="2"/>
  <c r="AF79" i="2" s="1"/>
  <c r="Z78" i="2"/>
  <c r="Z79" i="2" s="1"/>
  <c r="AL51" i="2"/>
  <c r="AN51" i="2"/>
  <c r="AD51" i="2"/>
  <c r="AN78" i="2"/>
  <c r="AN79" i="2" s="1"/>
  <c r="AD78" i="2"/>
  <c r="AD79" i="2" s="1"/>
  <c r="AH51" i="2"/>
  <c r="AB51" i="2"/>
  <c r="AJ51" i="2"/>
  <c r="AB78" i="2"/>
  <c r="AB79" i="2" s="1"/>
  <c r="AJ78" i="2"/>
  <c r="AJ79" i="2" s="1"/>
  <c r="AF51" i="2"/>
  <c r="Y51" i="2"/>
  <c r="Y78" i="2"/>
  <c r="Y79" i="2" s="1"/>
  <c r="R2" i="12" l="1"/>
  <c r="P2" i="12"/>
  <c r="P3" i="12"/>
  <c r="R3" i="12"/>
  <c r="P4" i="12"/>
  <c r="R4" i="12"/>
  <c r="N2" i="12"/>
  <c r="N3" i="12"/>
  <c r="N4" i="12"/>
  <c r="O4" i="12"/>
  <c r="O3" i="12"/>
  <c r="O2" i="12"/>
  <c r="Q2" i="12"/>
  <c r="Q3" i="12"/>
  <c r="R5" i="12"/>
  <c r="O5" i="12"/>
  <c r="N5" i="12"/>
  <c r="M6" i="12"/>
  <c r="Q5" i="12"/>
  <c r="P5" i="12"/>
  <c r="M11" i="10"/>
  <c r="L11" i="10"/>
  <c r="I13" i="10"/>
  <c r="J12" i="10"/>
  <c r="K12" i="10"/>
  <c r="E12" i="10"/>
  <c r="D12" i="10"/>
  <c r="F12" i="10" s="1"/>
  <c r="E13" i="10" s="1"/>
  <c r="D10" i="9"/>
  <c r="F10" i="9" s="1"/>
  <c r="T5" i="12" l="1"/>
  <c r="S5" i="12"/>
  <c r="T4" i="12"/>
  <c r="S4" i="12"/>
  <c r="T3" i="12"/>
  <c r="S3" i="12"/>
  <c r="T2" i="12"/>
  <c r="S2" i="12"/>
  <c r="M7" i="12"/>
  <c r="R6" i="12"/>
  <c r="O6" i="12"/>
  <c r="N6" i="12"/>
  <c r="Q6" i="12"/>
  <c r="P6" i="12"/>
  <c r="M12" i="10"/>
  <c r="L12" i="10"/>
  <c r="I14" i="10"/>
  <c r="K13" i="10"/>
  <c r="J13" i="10"/>
  <c r="D13" i="10"/>
  <c r="F13" i="10" s="1"/>
  <c r="D11" i="9"/>
  <c r="E11" i="9"/>
  <c r="T6" i="12" l="1"/>
  <c r="S6" i="12"/>
  <c r="M8" i="12"/>
  <c r="N7" i="12"/>
  <c r="O7" i="12"/>
  <c r="R7" i="12"/>
  <c r="Q7" i="12"/>
  <c r="P7" i="12"/>
  <c r="M13" i="10"/>
  <c r="L13" i="10"/>
  <c r="I15" i="10"/>
  <c r="K14" i="10"/>
  <c r="J14" i="10"/>
  <c r="E14" i="10"/>
  <c r="D14" i="10"/>
  <c r="F14" i="10" s="1"/>
  <c r="F11" i="9"/>
  <c r="D12" i="9" s="1"/>
  <c r="T7" i="12" l="1"/>
  <c r="S7" i="12"/>
  <c r="M9" i="12"/>
  <c r="N8" i="12"/>
  <c r="O8" i="12"/>
  <c r="Q8" i="12"/>
  <c r="P8" i="12"/>
  <c r="R8" i="12"/>
  <c r="M14" i="10"/>
  <c r="L14" i="10"/>
  <c r="I16" i="10"/>
  <c r="K15" i="10"/>
  <c r="J15" i="10"/>
  <c r="E15" i="10"/>
  <c r="D15" i="10"/>
  <c r="E12" i="9"/>
  <c r="F12" i="9" s="1"/>
  <c r="T8" i="12" l="1"/>
  <c r="S8" i="12"/>
  <c r="M10" i="12"/>
  <c r="R9" i="12"/>
  <c r="O9" i="12"/>
  <c r="N9" i="12"/>
  <c r="Q9" i="12"/>
  <c r="P9" i="12"/>
  <c r="M15" i="10"/>
  <c r="L15" i="10"/>
  <c r="F15" i="10"/>
  <c r="I17" i="10"/>
  <c r="K16" i="10"/>
  <c r="J16" i="10"/>
  <c r="E16" i="10"/>
  <c r="D16" i="10"/>
  <c r="F16" i="10" s="1"/>
  <c r="D13" i="9"/>
  <c r="E13" i="9"/>
  <c r="T9" i="12" l="1"/>
  <c r="S9" i="12"/>
  <c r="M11" i="12"/>
  <c r="N10" i="12"/>
  <c r="O10" i="12"/>
  <c r="Q10" i="12"/>
  <c r="R10" i="12"/>
  <c r="P10" i="12"/>
  <c r="M16" i="10"/>
  <c r="L16" i="10"/>
  <c r="I18" i="10"/>
  <c r="K17" i="10"/>
  <c r="J17" i="10"/>
  <c r="E17" i="10"/>
  <c r="D17" i="10"/>
  <c r="F17" i="10" s="1"/>
  <c r="F13" i="9"/>
  <c r="T10" i="12" l="1"/>
  <c r="S10" i="12"/>
  <c r="M12" i="12"/>
  <c r="R11" i="12"/>
  <c r="O11" i="12"/>
  <c r="N11" i="12"/>
  <c r="Q11" i="12"/>
  <c r="P11" i="12"/>
  <c r="M17" i="10"/>
  <c r="L17" i="10"/>
  <c r="I19" i="10"/>
  <c r="K18" i="10"/>
  <c r="J18" i="10"/>
  <c r="E18" i="10"/>
  <c r="D18" i="10"/>
  <c r="D14" i="9"/>
  <c r="E14" i="9"/>
  <c r="T11" i="12" l="1"/>
  <c r="S11" i="12"/>
  <c r="M13" i="12"/>
  <c r="P12" i="12"/>
  <c r="N12" i="12"/>
  <c r="O12" i="12"/>
  <c r="Q12" i="12"/>
  <c r="R12" i="12"/>
  <c r="M18" i="10"/>
  <c r="L18" i="10"/>
  <c r="F18" i="10"/>
  <c r="I20" i="10"/>
  <c r="K19" i="10"/>
  <c r="J19" i="10"/>
  <c r="E19" i="10"/>
  <c r="D19" i="10"/>
  <c r="F19" i="10" s="1"/>
  <c r="F14" i="9"/>
  <c r="T12" i="12" l="1"/>
  <c r="S12" i="12"/>
  <c r="M14" i="12"/>
  <c r="R13" i="12"/>
  <c r="O13" i="12"/>
  <c r="N13" i="12"/>
  <c r="Q13" i="12"/>
  <c r="P13" i="12"/>
  <c r="M19" i="10"/>
  <c r="L19" i="10"/>
  <c r="I21" i="10"/>
  <c r="K20" i="10"/>
  <c r="J20" i="10"/>
  <c r="E20" i="10"/>
  <c r="D20" i="10"/>
  <c r="F20" i="10" s="1"/>
  <c r="E15" i="9"/>
  <c r="D15" i="9"/>
  <c r="T13" i="12" l="1"/>
  <c r="S13" i="12"/>
  <c r="M15" i="12"/>
  <c r="P14" i="12"/>
  <c r="N14" i="12"/>
  <c r="O14" i="12"/>
  <c r="Q14" i="12"/>
  <c r="R14" i="12"/>
  <c r="M20" i="10"/>
  <c r="L20" i="10"/>
  <c r="I22" i="10"/>
  <c r="K21" i="10"/>
  <c r="J21" i="10"/>
  <c r="E21" i="10"/>
  <c r="D21" i="10"/>
  <c r="F15" i="9"/>
  <c r="E16" i="9" s="1"/>
  <c r="T14" i="12" l="1"/>
  <c r="S14" i="12"/>
  <c r="M16" i="12"/>
  <c r="R15" i="12"/>
  <c r="O15" i="12"/>
  <c r="N15" i="12"/>
  <c r="Q15" i="12"/>
  <c r="P15" i="12"/>
  <c r="M21" i="10"/>
  <c r="L21" i="10"/>
  <c r="I23" i="10"/>
  <c r="K22" i="10"/>
  <c r="J22" i="10"/>
  <c r="F21" i="10"/>
  <c r="E22" i="10"/>
  <c r="D22" i="10"/>
  <c r="D16" i="9"/>
  <c r="F16" i="9" s="1"/>
  <c r="D17" i="9" s="1"/>
  <c r="T15" i="12" l="1"/>
  <c r="S15" i="12"/>
  <c r="M17" i="12"/>
  <c r="P16" i="12"/>
  <c r="N16" i="12"/>
  <c r="O16" i="12"/>
  <c r="Q16" i="12"/>
  <c r="R16" i="12"/>
  <c r="M22" i="10"/>
  <c r="L22" i="10"/>
  <c r="I24" i="10"/>
  <c r="K23" i="10"/>
  <c r="J23" i="10"/>
  <c r="F22" i="10"/>
  <c r="E23" i="10" s="1"/>
  <c r="D23" i="10"/>
  <c r="E17" i="9"/>
  <c r="F17" i="9" s="1"/>
  <c r="T16" i="12" l="1"/>
  <c r="S16" i="12"/>
  <c r="M18" i="12"/>
  <c r="R17" i="12"/>
  <c r="O17" i="12"/>
  <c r="N17" i="12"/>
  <c r="Q17" i="12"/>
  <c r="P17" i="12"/>
  <c r="M23" i="10"/>
  <c r="L23" i="10"/>
  <c r="I25" i="10"/>
  <c r="K24" i="10"/>
  <c r="J24" i="10"/>
  <c r="F23" i="10"/>
  <c r="E24" i="10"/>
  <c r="D24" i="10"/>
  <c r="E18" i="9"/>
  <c r="D18" i="9"/>
  <c r="T17" i="12" l="1"/>
  <c r="S17" i="12"/>
  <c r="M19" i="12"/>
  <c r="P18" i="12"/>
  <c r="N18" i="12"/>
  <c r="O18" i="12"/>
  <c r="Q18" i="12"/>
  <c r="R18" i="12"/>
  <c r="M24" i="10"/>
  <c r="L24" i="10"/>
  <c r="F24" i="10"/>
  <c r="I26" i="10"/>
  <c r="K25" i="10"/>
  <c r="J25" i="10"/>
  <c r="E25" i="10"/>
  <c r="D25" i="10"/>
  <c r="F18" i="9"/>
  <c r="E19" i="9" s="1"/>
  <c r="T18" i="12" l="1"/>
  <c r="S18" i="12"/>
  <c r="M20" i="12"/>
  <c r="R19" i="12"/>
  <c r="O19" i="12"/>
  <c r="N19" i="12"/>
  <c r="P19" i="12"/>
  <c r="Q19" i="12"/>
  <c r="M25" i="10"/>
  <c r="L25" i="10"/>
  <c r="F25" i="10"/>
  <c r="I27" i="10"/>
  <c r="K26" i="10"/>
  <c r="J26" i="10"/>
  <c r="E26" i="10"/>
  <c r="D26" i="10"/>
  <c r="F26" i="10" s="1"/>
  <c r="D19" i="9"/>
  <c r="F19" i="9" s="1"/>
  <c r="D20" i="9" s="1"/>
  <c r="T19" i="12" l="1"/>
  <c r="S19" i="12"/>
  <c r="M21" i="12"/>
  <c r="P20" i="12"/>
  <c r="N20" i="12"/>
  <c r="O20" i="12"/>
  <c r="Q20" i="12"/>
  <c r="R20" i="12"/>
  <c r="M26" i="10"/>
  <c r="L26" i="10"/>
  <c r="I28" i="10"/>
  <c r="K27" i="10"/>
  <c r="J27" i="10"/>
  <c r="E27" i="10"/>
  <c r="D27" i="10"/>
  <c r="F27" i="10" s="1"/>
  <c r="E20" i="9"/>
  <c r="F20" i="9" s="1"/>
  <c r="T20" i="12" l="1"/>
  <c r="S20" i="12"/>
  <c r="M22" i="12"/>
  <c r="R21" i="12"/>
  <c r="O21" i="12"/>
  <c r="N21" i="12"/>
  <c r="Q21" i="12"/>
  <c r="P21" i="12"/>
  <c r="M27" i="10"/>
  <c r="L27" i="10"/>
  <c r="I29" i="10"/>
  <c r="K28" i="10"/>
  <c r="J28" i="10"/>
  <c r="E28" i="10"/>
  <c r="D28" i="10"/>
  <c r="F28" i="10" s="1"/>
  <c r="E29" i="10" s="1"/>
  <c r="D21" i="9"/>
  <c r="E21" i="9"/>
  <c r="T21" i="12" l="1"/>
  <c r="S21" i="12"/>
  <c r="M23" i="12"/>
  <c r="P22" i="12"/>
  <c r="N22" i="12"/>
  <c r="O22" i="12"/>
  <c r="Q22" i="12"/>
  <c r="R22" i="12"/>
  <c r="M28" i="10"/>
  <c r="L28" i="10"/>
  <c r="I30" i="10"/>
  <c r="K29" i="10"/>
  <c r="J29" i="10"/>
  <c r="D29" i="10"/>
  <c r="F29" i="10" s="1"/>
  <c r="E30" i="10" s="1"/>
  <c r="F21" i="9"/>
  <c r="T22" i="12" l="1"/>
  <c r="S22" i="12"/>
  <c r="M24" i="12"/>
  <c r="R23" i="12"/>
  <c r="O23" i="12"/>
  <c r="N23" i="12"/>
  <c r="Q23" i="12"/>
  <c r="P23" i="12"/>
  <c r="M29" i="10"/>
  <c r="L29" i="10"/>
  <c r="I31" i="10"/>
  <c r="K30" i="10"/>
  <c r="J30" i="10"/>
  <c r="D30" i="10"/>
  <c r="F30" i="10" s="1"/>
  <c r="D22" i="9"/>
  <c r="E22" i="9"/>
  <c r="T23" i="12" l="1"/>
  <c r="S23" i="12"/>
  <c r="M25" i="12"/>
  <c r="P24" i="12"/>
  <c r="N24" i="12"/>
  <c r="O24" i="12"/>
  <c r="Q24" i="12"/>
  <c r="R24" i="12"/>
  <c r="M30" i="10"/>
  <c r="L30" i="10"/>
  <c r="I32" i="10"/>
  <c r="K31" i="10"/>
  <c r="J31" i="10"/>
  <c r="D31" i="10"/>
  <c r="E31" i="10"/>
  <c r="F22" i="9"/>
  <c r="T24" i="12" l="1"/>
  <c r="S24" i="12"/>
  <c r="M26" i="12"/>
  <c r="R25" i="12"/>
  <c r="O25" i="12"/>
  <c r="N25" i="12"/>
  <c r="Q25" i="12"/>
  <c r="P25" i="12"/>
  <c r="M31" i="10"/>
  <c r="L31" i="10"/>
  <c r="I33" i="10"/>
  <c r="K32" i="10"/>
  <c r="J32" i="10"/>
  <c r="F31" i="10"/>
  <c r="D23" i="9"/>
  <c r="E23" i="9"/>
  <c r="T25" i="12" l="1"/>
  <c r="S25" i="12"/>
  <c r="M27" i="12"/>
  <c r="O26" i="12"/>
  <c r="Q26" i="12"/>
  <c r="N26" i="12"/>
  <c r="P26" i="12"/>
  <c r="R26" i="12"/>
  <c r="M32" i="10"/>
  <c r="L32" i="10"/>
  <c r="I34" i="10"/>
  <c r="K33" i="10"/>
  <c r="J33" i="10"/>
  <c r="E32" i="10"/>
  <c r="D32" i="10"/>
  <c r="F23" i="9"/>
  <c r="D24" i="9" s="1"/>
  <c r="T26" i="12" l="1"/>
  <c r="S26" i="12"/>
  <c r="N27" i="12"/>
  <c r="M28" i="12"/>
  <c r="R27" i="12"/>
  <c r="O27" i="12"/>
  <c r="Q27" i="12"/>
  <c r="P27" i="12"/>
  <c r="M33" i="10"/>
  <c r="L33" i="10"/>
  <c r="F32" i="10"/>
  <c r="I35" i="10"/>
  <c r="K34" i="10"/>
  <c r="J34" i="10"/>
  <c r="E33" i="10"/>
  <c r="D33" i="10"/>
  <c r="F33" i="10" s="1"/>
  <c r="E24" i="9"/>
  <c r="F24" i="9" s="1"/>
  <c r="T27" i="12" l="1"/>
  <c r="S27" i="12"/>
  <c r="M29" i="12"/>
  <c r="N28" i="12"/>
  <c r="Q28" i="12"/>
  <c r="P28" i="12"/>
  <c r="O28" i="12"/>
  <c r="R28" i="12"/>
  <c r="M34" i="10"/>
  <c r="L34" i="10"/>
  <c r="I36" i="10"/>
  <c r="K35" i="10"/>
  <c r="J35" i="10"/>
  <c r="E34" i="10"/>
  <c r="D34" i="10"/>
  <c r="F34" i="10" s="1"/>
  <c r="D25" i="9"/>
  <c r="E25" i="9"/>
  <c r="T28" i="12" l="1"/>
  <c r="S28" i="12"/>
  <c r="M30" i="12"/>
  <c r="R29" i="12"/>
  <c r="Q29" i="12"/>
  <c r="O29" i="12"/>
  <c r="P29" i="12"/>
  <c r="N29" i="12"/>
  <c r="M35" i="10"/>
  <c r="L35" i="10"/>
  <c r="I37" i="10"/>
  <c r="K36" i="10"/>
  <c r="J36" i="10"/>
  <c r="E35" i="10"/>
  <c r="D35" i="10"/>
  <c r="F35" i="10" s="1"/>
  <c r="F25" i="9"/>
  <c r="T29" i="12" l="1"/>
  <c r="S29" i="12"/>
  <c r="M31" i="12"/>
  <c r="P30" i="12"/>
  <c r="Q30" i="12"/>
  <c r="O30" i="12"/>
  <c r="N30" i="12"/>
  <c r="R30" i="12"/>
  <c r="M36" i="10"/>
  <c r="L36" i="10"/>
  <c r="I38" i="10"/>
  <c r="K37" i="10"/>
  <c r="J37" i="10"/>
  <c r="D36" i="10"/>
  <c r="E36" i="10"/>
  <c r="E26" i="9"/>
  <c r="D26" i="9"/>
  <c r="T30" i="12" l="1"/>
  <c r="S30" i="12"/>
  <c r="M32" i="12"/>
  <c r="R31" i="12"/>
  <c r="O31" i="12"/>
  <c r="N31" i="12"/>
  <c r="Q31" i="12"/>
  <c r="P31" i="12"/>
  <c r="M37" i="10"/>
  <c r="L37" i="10"/>
  <c r="I39" i="10"/>
  <c r="K38" i="10"/>
  <c r="J38" i="10"/>
  <c r="F36" i="10"/>
  <c r="F26" i="9"/>
  <c r="E27" i="9" s="1"/>
  <c r="T31" i="12" l="1"/>
  <c r="S31" i="12"/>
  <c r="M33" i="12"/>
  <c r="Q32" i="12"/>
  <c r="O32" i="12"/>
  <c r="P32" i="12"/>
  <c r="N32" i="12"/>
  <c r="R32" i="12"/>
  <c r="M38" i="10"/>
  <c r="L38" i="10"/>
  <c r="I40" i="10"/>
  <c r="K39" i="10"/>
  <c r="J39" i="10"/>
  <c r="E37" i="10"/>
  <c r="D37" i="10"/>
  <c r="D27" i="9"/>
  <c r="F27" i="9" s="1"/>
  <c r="T32" i="12" l="1"/>
  <c r="S32" i="12"/>
  <c r="M34" i="12"/>
  <c r="R33" i="12"/>
  <c r="O33" i="12"/>
  <c r="N33" i="12"/>
  <c r="P33" i="12"/>
  <c r="Q33" i="12"/>
  <c r="M39" i="10"/>
  <c r="L39" i="10"/>
  <c r="I41" i="10"/>
  <c r="K40" i="10"/>
  <c r="J40" i="10"/>
  <c r="F37" i="10"/>
  <c r="E38" i="10" s="1"/>
  <c r="E28" i="9"/>
  <c r="D28" i="9"/>
  <c r="T33" i="12" l="1"/>
  <c r="S33" i="12"/>
  <c r="M35" i="12"/>
  <c r="P34" i="12"/>
  <c r="Q34" i="12"/>
  <c r="O34" i="12"/>
  <c r="N34" i="12"/>
  <c r="R34" i="12"/>
  <c r="M40" i="10"/>
  <c r="L40" i="10"/>
  <c r="I42" i="10"/>
  <c r="K41" i="10"/>
  <c r="J41" i="10"/>
  <c r="D38" i="10"/>
  <c r="F38" i="10" s="1"/>
  <c r="D39" i="10" s="1"/>
  <c r="F28" i="9"/>
  <c r="E29" i="9" s="1"/>
  <c r="T34" i="12" l="1"/>
  <c r="S34" i="12"/>
  <c r="M36" i="12"/>
  <c r="R35" i="12"/>
  <c r="N35" i="12"/>
  <c r="O35" i="12"/>
  <c r="Q35" i="12"/>
  <c r="P35" i="12"/>
  <c r="M41" i="10"/>
  <c r="L41" i="10"/>
  <c r="I43" i="10"/>
  <c r="K42" i="10"/>
  <c r="J42" i="10"/>
  <c r="E39" i="10"/>
  <c r="F39" i="10" s="1"/>
  <c r="D40" i="10" s="1"/>
  <c r="D29" i="9"/>
  <c r="F29" i="9" s="1"/>
  <c r="E30" i="9" s="1"/>
  <c r="T35" i="12" l="1"/>
  <c r="S35" i="12"/>
  <c r="M37" i="12"/>
  <c r="Q36" i="12"/>
  <c r="P36" i="12"/>
  <c r="O36" i="12"/>
  <c r="N36" i="12"/>
  <c r="R36" i="12"/>
  <c r="M42" i="10"/>
  <c r="L42" i="10"/>
  <c r="I44" i="10"/>
  <c r="K43" i="10"/>
  <c r="J43" i="10"/>
  <c r="E40" i="10"/>
  <c r="F40" i="10" s="1"/>
  <c r="E41" i="10"/>
  <c r="D41" i="10"/>
  <c r="D30" i="9"/>
  <c r="F30" i="9" s="1"/>
  <c r="E31" i="9" s="1"/>
  <c r="T36" i="12" l="1"/>
  <c r="S36" i="12"/>
  <c r="R37" i="12"/>
  <c r="Q37" i="12"/>
  <c r="M38" i="12"/>
  <c r="N37" i="12"/>
  <c r="O37" i="12"/>
  <c r="P37" i="12"/>
  <c r="M43" i="10"/>
  <c r="L43" i="10"/>
  <c r="F41" i="10"/>
  <c r="I45" i="10"/>
  <c r="K44" i="10"/>
  <c r="J44" i="10"/>
  <c r="E42" i="10"/>
  <c r="D42" i="10"/>
  <c r="F42" i="10" s="1"/>
  <c r="D31" i="9"/>
  <c r="F31" i="9" s="1"/>
  <c r="T37" i="12" l="1"/>
  <c r="S37" i="12"/>
  <c r="M39" i="12"/>
  <c r="Q38" i="12"/>
  <c r="P38" i="12"/>
  <c r="O38" i="12"/>
  <c r="N38" i="12"/>
  <c r="R38" i="12"/>
  <c r="M44" i="10"/>
  <c r="L44" i="10"/>
  <c r="I46" i="10"/>
  <c r="K45" i="10"/>
  <c r="J45" i="10"/>
  <c r="E43" i="10"/>
  <c r="D43" i="10"/>
  <c r="F43" i="10" s="1"/>
  <c r="D32" i="9"/>
  <c r="E32" i="9"/>
  <c r="T38" i="12" l="1"/>
  <c r="S38" i="12"/>
  <c r="M40" i="12"/>
  <c r="R39" i="12"/>
  <c r="N39" i="12"/>
  <c r="O39" i="12"/>
  <c r="Q39" i="12"/>
  <c r="P39" i="12"/>
  <c r="M45" i="10"/>
  <c r="L45" i="10"/>
  <c r="I47" i="10"/>
  <c r="K46" i="10"/>
  <c r="J46" i="10"/>
  <c r="E44" i="10"/>
  <c r="D44" i="10"/>
  <c r="F44" i="10" s="1"/>
  <c r="F32" i="9"/>
  <c r="D33" i="9" s="1"/>
  <c r="E33" i="9"/>
  <c r="T39" i="12" l="1"/>
  <c r="S39" i="12"/>
  <c r="M41" i="12"/>
  <c r="Q40" i="12"/>
  <c r="P40" i="12"/>
  <c r="O40" i="12"/>
  <c r="N40" i="12"/>
  <c r="R40" i="12"/>
  <c r="M46" i="10"/>
  <c r="L46" i="10"/>
  <c r="I48" i="10"/>
  <c r="K47" i="10"/>
  <c r="J47" i="10"/>
  <c r="E45" i="10"/>
  <c r="D45" i="10"/>
  <c r="F45" i="10" s="1"/>
  <c r="F33" i="9"/>
  <c r="E34" i="9" s="1"/>
  <c r="T40" i="12" l="1"/>
  <c r="S40" i="12"/>
  <c r="Q41" i="12"/>
  <c r="R41" i="12"/>
  <c r="M42" i="12"/>
  <c r="N41" i="12"/>
  <c r="O41" i="12"/>
  <c r="P41" i="12"/>
  <c r="M47" i="10"/>
  <c r="L47" i="10"/>
  <c r="I49" i="10"/>
  <c r="K48" i="10"/>
  <c r="J48" i="10"/>
  <c r="E46" i="10"/>
  <c r="D46" i="10"/>
  <c r="F46" i="10" s="1"/>
  <c r="D34" i="9"/>
  <c r="F34" i="9" s="1"/>
  <c r="D35" i="9" s="1"/>
  <c r="T41" i="12" l="1"/>
  <c r="S41" i="12"/>
  <c r="M43" i="12"/>
  <c r="Q42" i="12"/>
  <c r="P42" i="12"/>
  <c r="O42" i="12"/>
  <c r="N42" i="12"/>
  <c r="R42" i="12"/>
  <c r="M48" i="10"/>
  <c r="L48" i="10"/>
  <c r="I50" i="10"/>
  <c r="K49" i="10"/>
  <c r="J49" i="10"/>
  <c r="E47" i="10"/>
  <c r="D47" i="10"/>
  <c r="F47" i="10" s="1"/>
  <c r="E35" i="9"/>
  <c r="F35" i="9" s="1"/>
  <c r="E36" i="9" s="1"/>
  <c r="T42" i="12" l="1"/>
  <c r="S42" i="12"/>
  <c r="M44" i="12"/>
  <c r="R43" i="12"/>
  <c r="N43" i="12"/>
  <c r="O43" i="12"/>
  <c r="Q43" i="12"/>
  <c r="P43" i="12"/>
  <c r="M49" i="10"/>
  <c r="L49" i="10"/>
  <c r="I51" i="10"/>
  <c r="K50" i="10"/>
  <c r="J50" i="10"/>
  <c r="E48" i="10"/>
  <c r="D48" i="10"/>
  <c r="F48" i="10" s="1"/>
  <c r="D36" i="9"/>
  <c r="F36" i="9" s="1"/>
  <c r="D37" i="9" s="1"/>
  <c r="T43" i="12" l="1"/>
  <c r="S43" i="12"/>
  <c r="M45" i="12"/>
  <c r="Q44" i="12"/>
  <c r="P44" i="12"/>
  <c r="O44" i="12"/>
  <c r="N44" i="12"/>
  <c r="R44" i="12"/>
  <c r="M50" i="10"/>
  <c r="L50" i="10"/>
  <c r="I52" i="10"/>
  <c r="K51" i="10"/>
  <c r="J51" i="10"/>
  <c r="E49" i="10"/>
  <c r="D49" i="10"/>
  <c r="F49" i="10" s="1"/>
  <c r="E37" i="9"/>
  <c r="F37" i="9" s="1"/>
  <c r="D38" i="9" s="1"/>
  <c r="E38" i="9"/>
  <c r="F38" i="9" s="1"/>
  <c r="D39" i="9" s="1"/>
  <c r="T44" i="12" l="1"/>
  <c r="S44" i="12"/>
  <c r="R45" i="12"/>
  <c r="Q45" i="12"/>
  <c r="M46" i="12"/>
  <c r="N45" i="12"/>
  <c r="O45" i="12"/>
  <c r="P45" i="12"/>
  <c r="M51" i="10"/>
  <c r="L51" i="10"/>
  <c r="I53" i="10"/>
  <c r="K52" i="10"/>
  <c r="J52" i="10"/>
  <c r="E50" i="10"/>
  <c r="D50" i="10"/>
  <c r="F50" i="10" s="1"/>
  <c r="E39" i="9"/>
  <c r="F39" i="9" s="1"/>
  <c r="E40" i="9" s="1"/>
  <c r="T45" i="12" l="1"/>
  <c r="S45" i="12"/>
  <c r="M47" i="12"/>
  <c r="Q46" i="12"/>
  <c r="P46" i="12"/>
  <c r="O46" i="12"/>
  <c r="N46" i="12"/>
  <c r="R46" i="12"/>
  <c r="M52" i="10"/>
  <c r="L52" i="10"/>
  <c r="I54" i="10"/>
  <c r="K53" i="10"/>
  <c r="J53" i="10"/>
  <c r="E51" i="10"/>
  <c r="D51" i="10"/>
  <c r="F51" i="10" s="1"/>
  <c r="D40" i="9"/>
  <c r="F40" i="9" s="1"/>
  <c r="E41" i="9" s="1"/>
  <c r="T46" i="12" l="1"/>
  <c r="S46" i="12"/>
  <c r="M48" i="12"/>
  <c r="R47" i="12"/>
  <c r="N47" i="12"/>
  <c r="O47" i="12"/>
  <c r="Q47" i="12"/>
  <c r="P47" i="12"/>
  <c r="M53" i="10"/>
  <c r="L53" i="10"/>
  <c r="I55" i="10"/>
  <c r="K54" i="10"/>
  <c r="J54" i="10"/>
  <c r="E52" i="10"/>
  <c r="D52" i="10"/>
  <c r="F52" i="10" s="1"/>
  <c r="D41" i="9"/>
  <c r="F41" i="9" s="1"/>
  <c r="T47" i="12" l="1"/>
  <c r="S47" i="12"/>
  <c r="M49" i="12"/>
  <c r="Q48" i="12"/>
  <c r="P48" i="12"/>
  <c r="O48" i="12"/>
  <c r="N48" i="12"/>
  <c r="R48" i="12"/>
  <c r="M54" i="10"/>
  <c r="L54" i="10"/>
  <c r="I56" i="10"/>
  <c r="K55" i="10"/>
  <c r="J55" i="10"/>
  <c r="E53" i="10"/>
  <c r="D53" i="10"/>
  <c r="F53" i="10" s="1"/>
  <c r="E42" i="9"/>
  <c r="D42" i="9"/>
  <c r="F42" i="9" s="1"/>
  <c r="T48" i="12" l="1"/>
  <c r="S48" i="12"/>
  <c r="Q49" i="12"/>
  <c r="R49" i="12"/>
  <c r="M50" i="12"/>
  <c r="N49" i="12"/>
  <c r="O49" i="12"/>
  <c r="P49" i="12"/>
  <c r="M55" i="10"/>
  <c r="L55" i="10"/>
  <c r="I57" i="10"/>
  <c r="K56" i="10"/>
  <c r="J56" i="10"/>
  <c r="E54" i="10"/>
  <c r="D54" i="10"/>
  <c r="F54" i="10" s="1"/>
  <c r="E43" i="9"/>
  <c r="D43" i="9"/>
  <c r="F43" i="9" s="1"/>
  <c r="E44" i="9" s="1"/>
  <c r="T49" i="12" l="1"/>
  <c r="S49" i="12"/>
  <c r="M51" i="12"/>
  <c r="Q50" i="12"/>
  <c r="P50" i="12"/>
  <c r="N50" i="12"/>
  <c r="O50" i="12"/>
  <c r="R50" i="12"/>
  <c r="M56" i="10"/>
  <c r="L56" i="10"/>
  <c r="I58" i="10"/>
  <c r="K57" i="10"/>
  <c r="J57" i="10"/>
  <c r="E55" i="10"/>
  <c r="D55" i="10"/>
  <c r="F55" i="10" s="1"/>
  <c r="D44" i="9"/>
  <c r="F44" i="9" s="1"/>
  <c r="D45" i="9" s="1"/>
  <c r="T50" i="12" l="1"/>
  <c r="S50" i="12"/>
  <c r="M52" i="12"/>
  <c r="R51" i="12"/>
  <c r="N51" i="12"/>
  <c r="O51" i="12"/>
  <c r="Q51" i="12"/>
  <c r="P51" i="12"/>
  <c r="M57" i="10"/>
  <c r="L57" i="10"/>
  <c r="I59" i="10"/>
  <c r="K58" i="10"/>
  <c r="J58" i="10"/>
  <c r="E56" i="10"/>
  <c r="D56" i="10"/>
  <c r="F56" i="10" s="1"/>
  <c r="E45" i="9"/>
  <c r="F45" i="9" s="1"/>
  <c r="T51" i="12" l="1"/>
  <c r="S51" i="12"/>
  <c r="M53" i="12"/>
  <c r="Q52" i="12"/>
  <c r="P52" i="12"/>
  <c r="O52" i="12"/>
  <c r="N52" i="12"/>
  <c r="R52" i="12"/>
  <c r="M58" i="10"/>
  <c r="L58" i="10"/>
  <c r="I60" i="10"/>
  <c r="K59" i="10"/>
  <c r="J59" i="10"/>
  <c r="D57" i="10"/>
  <c r="E57" i="10"/>
  <c r="F57" i="10" s="1"/>
  <c r="D46" i="9"/>
  <c r="E46" i="9"/>
  <c r="F46" i="9" s="1"/>
  <c r="T52" i="12" l="1"/>
  <c r="S52" i="12"/>
  <c r="Q53" i="12"/>
  <c r="R53" i="12"/>
  <c r="M54" i="12"/>
  <c r="N53" i="12"/>
  <c r="O53" i="12"/>
  <c r="P53" i="12"/>
  <c r="M59" i="10"/>
  <c r="L59" i="10"/>
  <c r="I61" i="10"/>
  <c r="K60" i="10"/>
  <c r="J60" i="10"/>
  <c r="E58" i="10"/>
  <c r="D58" i="10"/>
  <c r="F58" i="10" s="1"/>
  <c r="D47" i="9"/>
  <c r="E47" i="9"/>
  <c r="F47" i="9" s="1"/>
  <c r="T53" i="12" l="1"/>
  <c r="S53" i="12"/>
  <c r="M55" i="12"/>
  <c r="Q54" i="12"/>
  <c r="P54" i="12"/>
  <c r="O54" i="12"/>
  <c r="N54" i="12"/>
  <c r="R54" i="12"/>
  <c r="M60" i="10"/>
  <c r="L60" i="10"/>
  <c r="I62" i="10"/>
  <c r="K61" i="10"/>
  <c r="J61" i="10"/>
  <c r="D59" i="10"/>
  <c r="E59" i="10"/>
  <c r="F59" i="10" s="1"/>
  <c r="D48" i="9"/>
  <c r="E48" i="9"/>
  <c r="T54" i="12" l="1"/>
  <c r="S54" i="12"/>
  <c r="M56" i="12"/>
  <c r="N55" i="12"/>
  <c r="O55" i="12"/>
  <c r="P55" i="12"/>
  <c r="R55" i="12"/>
  <c r="Q55" i="12"/>
  <c r="M61" i="10"/>
  <c r="L61" i="10"/>
  <c r="I63" i="10"/>
  <c r="K62" i="10"/>
  <c r="J62" i="10"/>
  <c r="D60" i="10"/>
  <c r="E60" i="10"/>
  <c r="F60" i="10" s="1"/>
  <c r="F48" i="9"/>
  <c r="D49" i="9" s="1"/>
  <c r="T55" i="12" l="1"/>
  <c r="S55" i="12"/>
  <c r="M57" i="12"/>
  <c r="Q56" i="12"/>
  <c r="P56" i="12"/>
  <c r="O56" i="12"/>
  <c r="N56" i="12"/>
  <c r="R56" i="12"/>
  <c r="M62" i="10"/>
  <c r="L62" i="10"/>
  <c r="I64" i="10"/>
  <c r="K63" i="10"/>
  <c r="J63" i="10"/>
  <c r="E61" i="10"/>
  <c r="D61" i="10"/>
  <c r="F61" i="10" s="1"/>
  <c r="E49" i="9"/>
  <c r="F49" i="9"/>
  <c r="D50" i="9" s="1"/>
  <c r="T56" i="12" l="1"/>
  <c r="S56" i="12"/>
  <c r="M58" i="12"/>
  <c r="N57" i="12"/>
  <c r="P57" i="12"/>
  <c r="O57" i="12"/>
  <c r="Q57" i="12"/>
  <c r="R57" i="12"/>
  <c r="M63" i="10"/>
  <c r="L63" i="10"/>
  <c r="I65" i="10"/>
  <c r="K64" i="10"/>
  <c r="J64" i="10"/>
  <c r="E62" i="10"/>
  <c r="D62" i="10"/>
  <c r="F62" i="10" s="1"/>
  <c r="E50" i="9"/>
  <c r="F50" i="9" s="1"/>
  <c r="T57" i="12" l="1"/>
  <c r="S57" i="12"/>
  <c r="M59" i="12"/>
  <c r="Q58" i="12"/>
  <c r="P58" i="12"/>
  <c r="O58" i="12"/>
  <c r="R58" i="12"/>
  <c r="N58" i="12"/>
  <c r="M64" i="10"/>
  <c r="L64" i="10"/>
  <c r="I66" i="10"/>
  <c r="K65" i="10"/>
  <c r="J65" i="10"/>
  <c r="E63" i="10"/>
  <c r="D63" i="10"/>
  <c r="F63" i="10" s="1"/>
  <c r="D51" i="9"/>
  <c r="E51" i="9"/>
  <c r="T58" i="12" l="1"/>
  <c r="S58" i="12"/>
  <c r="M60" i="12"/>
  <c r="R59" i="12"/>
  <c r="P59" i="12"/>
  <c r="N59" i="12"/>
  <c r="O59" i="12"/>
  <c r="Q59" i="12"/>
  <c r="M65" i="10"/>
  <c r="L65" i="10"/>
  <c r="I67" i="10"/>
  <c r="K66" i="10"/>
  <c r="J66" i="10"/>
  <c r="E64" i="10"/>
  <c r="D64" i="10"/>
  <c r="F64" i="10" s="1"/>
  <c r="F51" i="9"/>
  <c r="E52" i="9"/>
  <c r="D52" i="9"/>
  <c r="T59" i="12" l="1"/>
  <c r="S59" i="12"/>
  <c r="M61" i="12"/>
  <c r="Q60" i="12"/>
  <c r="P60" i="12"/>
  <c r="O60" i="12"/>
  <c r="N60" i="12"/>
  <c r="R60" i="12"/>
  <c r="M66" i="10"/>
  <c r="L66" i="10"/>
  <c r="I68" i="10"/>
  <c r="K67" i="10"/>
  <c r="J67" i="10"/>
  <c r="E65" i="10"/>
  <c r="D65" i="10"/>
  <c r="F65" i="10" s="1"/>
  <c r="F52" i="9"/>
  <c r="E53" i="9" s="1"/>
  <c r="T60" i="12" l="1"/>
  <c r="S60" i="12"/>
  <c r="M62" i="12"/>
  <c r="N61" i="12"/>
  <c r="R61" i="12"/>
  <c r="O61" i="12"/>
  <c r="Q61" i="12"/>
  <c r="P61" i="12"/>
  <c r="M67" i="10"/>
  <c r="L67" i="10"/>
  <c r="I69" i="10"/>
  <c r="K68" i="10"/>
  <c r="J68" i="10"/>
  <c r="E66" i="10"/>
  <c r="D66" i="10"/>
  <c r="F66" i="10" s="1"/>
  <c r="D53" i="9"/>
  <c r="F53" i="9" s="1"/>
  <c r="D54" i="9" s="1"/>
  <c r="T61" i="12" l="1"/>
  <c r="S61" i="12"/>
  <c r="M63" i="12"/>
  <c r="Q62" i="12"/>
  <c r="P62" i="12"/>
  <c r="O62" i="12"/>
  <c r="N62" i="12"/>
  <c r="R62" i="12"/>
  <c r="M68" i="10"/>
  <c r="L68" i="10"/>
  <c r="I70" i="10"/>
  <c r="K69" i="10"/>
  <c r="J69" i="10"/>
  <c r="D67" i="10"/>
  <c r="E67" i="10"/>
  <c r="E54" i="9"/>
  <c r="F54" i="9"/>
  <c r="T62" i="12" l="1"/>
  <c r="S62" i="12"/>
  <c r="M64" i="12"/>
  <c r="O63" i="12"/>
  <c r="Q63" i="12"/>
  <c r="R63" i="12"/>
  <c r="P63" i="12"/>
  <c r="N63" i="12"/>
  <c r="M69" i="10"/>
  <c r="L69" i="10"/>
  <c r="I71" i="10"/>
  <c r="K70" i="10"/>
  <c r="J70" i="10"/>
  <c r="F67" i="10"/>
  <c r="D55" i="9"/>
  <c r="E55" i="9"/>
  <c r="T63" i="12" l="1"/>
  <c r="S63" i="12"/>
  <c r="M65" i="12"/>
  <c r="P64" i="12"/>
  <c r="Q64" i="12"/>
  <c r="O64" i="12"/>
  <c r="N64" i="12"/>
  <c r="R64" i="12"/>
  <c r="M70" i="10"/>
  <c r="L70" i="10"/>
  <c r="I72" i="10"/>
  <c r="K71" i="10"/>
  <c r="J71" i="10"/>
  <c r="E68" i="10"/>
  <c r="D68" i="10"/>
  <c r="F68" i="10" s="1"/>
  <c r="F55" i="9"/>
  <c r="T64" i="12" l="1"/>
  <c r="S64" i="12"/>
  <c r="M66" i="12"/>
  <c r="P65" i="12"/>
  <c r="Q65" i="12"/>
  <c r="O65" i="12"/>
  <c r="N65" i="12"/>
  <c r="R65" i="12"/>
  <c r="M71" i="10"/>
  <c r="L71" i="10"/>
  <c r="I73" i="10"/>
  <c r="K72" i="10"/>
  <c r="J72" i="10"/>
  <c r="D69" i="10"/>
  <c r="E69" i="10"/>
  <c r="D56" i="9"/>
  <c r="E56" i="9"/>
  <c r="T65" i="12" l="1"/>
  <c r="S65" i="12"/>
  <c r="M67" i="12"/>
  <c r="Q66" i="12"/>
  <c r="P66" i="12"/>
  <c r="O66" i="12"/>
  <c r="N66" i="12"/>
  <c r="R66" i="12"/>
  <c r="F69" i="10"/>
  <c r="M72" i="10"/>
  <c r="L72" i="10"/>
  <c r="I74" i="10"/>
  <c r="K73" i="10"/>
  <c r="J73" i="10"/>
  <c r="D70" i="10"/>
  <c r="E70" i="10"/>
  <c r="F56" i="9"/>
  <c r="T66" i="12" l="1"/>
  <c r="S66" i="12"/>
  <c r="M68" i="12"/>
  <c r="Q67" i="12"/>
  <c r="O67" i="12"/>
  <c r="N67" i="12"/>
  <c r="P67" i="12"/>
  <c r="R67" i="12"/>
  <c r="M73" i="10"/>
  <c r="L73" i="10"/>
  <c r="F70" i="10"/>
  <c r="I75" i="10"/>
  <c r="K74" i="10"/>
  <c r="J74" i="10"/>
  <c r="D71" i="10"/>
  <c r="E71" i="10"/>
  <c r="D57" i="9"/>
  <c r="E57" i="9"/>
  <c r="T67" i="12" l="1"/>
  <c r="S67" i="12"/>
  <c r="M69" i="12"/>
  <c r="Q68" i="12"/>
  <c r="P68" i="12"/>
  <c r="O68" i="12"/>
  <c r="N68" i="12"/>
  <c r="R68" i="12"/>
  <c r="M74" i="10"/>
  <c r="L74" i="10"/>
  <c r="F71" i="10"/>
  <c r="I76" i="10"/>
  <c r="K75" i="10"/>
  <c r="J75" i="10"/>
  <c r="E72" i="10"/>
  <c r="D72" i="10"/>
  <c r="F72" i="10" s="1"/>
  <c r="F57" i="9"/>
  <c r="T68" i="12" l="1"/>
  <c r="S68" i="12"/>
  <c r="M70" i="12"/>
  <c r="Q69" i="12"/>
  <c r="P69" i="12"/>
  <c r="N69" i="12"/>
  <c r="O69" i="12"/>
  <c r="R69" i="12"/>
  <c r="M75" i="10"/>
  <c r="L75" i="10"/>
  <c r="I77" i="10"/>
  <c r="K76" i="10"/>
  <c r="J76" i="10"/>
  <c r="E73" i="10"/>
  <c r="D73" i="10"/>
  <c r="F73" i="10" s="1"/>
  <c r="E58" i="9"/>
  <c r="D58" i="9"/>
  <c r="F58" i="9" s="1"/>
  <c r="T69" i="12" l="1"/>
  <c r="S69" i="12"/>
  <c r="M71" i="12"/>
  <c r="Q70" i="12"/>
  <c r="P70" i="12"/>
  <c r="O70" i="12"/>
  <c r="N70" i="12"/>
  <c r="R70" i="12"/>
  <c r="M76" i="10"/>
  <c r="L76" i="10"/>
  <c r="I78" i="10"/>
  <c r="K77" i="10"/>
  <c r="J77" i="10"/>
  <c r="E74" i="10"/>
  <c r="D74" i="10"/>
  <c r="F74" i="10" s="1"/>
  <c r="E59" i="9"/>
  <c r="D59" i="9"/>
  <c r="F59" i="9" s="1"/>
  <c r="T70" i="12" l="1"/>
  <c r="S70" i="12"/>
  <c r="M72" i="12"/>
  <c r="Q71" i="12"/>
  <c r="P71" i="12"/>
  <c r="N71" i="12"/>
  <c r="O71" i="12"/>
  <c r="R71" i="12"/>
  <c r="M77" i="10"/>
  <c r="L77" i="10"/>
  <c r="I79" i="10"/>
  <c r="K78" i="10"/>
  <c r="J78" i="10"/>
  <c r="E75" i="10"/>
  <c r="D75" i="10"/>
  <c r="F75" i="10" s="1"/>
  <c r="E60" i="9"/>
  <c r="D60" i="9"/>
  <c r="T71" i="12" l="1"/>
  <c r="S71" i="12"/>
  <c r="M73" i="12"/>
  <c r="Q72" i="12"/>
  <c r="P72" i="12"/>
  <c r="O72" i="12"/>
  <c r="N72" i="12"/>
  <c r="R72" i="12"/>
  <c r="M78" i="10"/>
  <c r="L78" i="10"/>
  <c r="I80" i="10"/>
  <c r="K79" i="10"/>
  <c r="J79" i="10"/>
  <c r="E76" i="10"/>
  <c r="D76" i="10"/>
  <c r="F76" i="10" s="1"/>
  <c r="F60" i="9"/>
  <c r="E61" i="9"/>
  <c r="D61" i="9"/>
  <c r="T72" i="12" l="1"/>
  <c r="S72" i="12"/>
  <c r="M74" i="12"/>
  <c r="Q73" i="12"/>
  <c r="P73" i="12"/>
  <c r="N73" i="12"/>
  <c r="R73" i="12"/>
  <c r="O73" i="12"/>
  <c r="M79" i="10"/>
  <c r="L79" i="10"/>
  <c r="I81" i="10"/>
  <c r="K80" i="10"/>
  <c r="J80" i="10"/>
  <c r="E77" i="10"/>
  <c r="D77" i="10"/>
  <c r="F77" i="10" s="1"/>
  <c r="F61" i="9"/>
  <c r="E62" i="9"/>
  <c r="D62" i="9"/>
  <c r="T73" i="12" l="1"/>
  <c r="S73" i="12"/>
  <c r="M75" i="12"/>
  <c r="Q74" i="12"/>
  <c r="P74" i="12"/>
  <c r="O74" i="12"/>
  <c r="N74" i="12"/>
  <c r="R74" i="12"/>
  <c r="M80" i="10"/>
  <c r="L80" i="10"/>
  <c r="I82" i="10"/>
  <c r="K81" i="10"/>
  <c r="J81" i="10"/>
  <c r="E78" i="10"/>
  <c r="D78" i="10"/>
  <c r="F78" i="10" s="1"/>
  <c r="F62" i="9"/>
  <c r="E63" i="9" s="1"/>
  <c r="T74" i="12" l="1"/>
  <c r="S74" i="12"/>
  <c r="M76" i="12"/>
  <c r="N75" i="12"/>
  <c r="O75" i="12"/>
  <c r="Q75" i="12"/>
  <c r="P75" i="12"/>
  <c r="R75" i="12"/>
  <c r="M81" i="10"/>
  <c r="L81" i="10"/>
  <c r="I83" i="10"/>
  <c r="K82" i="10"/>
  <c r="J82" i="10"/>
  <c r="E79" i="10"/>
  <c r="D79" i="10"/>
  <c r="F79" i="10" s="1"/>
  <c r="D63" i="9"/>
  <c r="F63" i="9" s="1"/>
  <c r="E64" i="9" s="1"/>
  <c r="T75" i="12" l="1"/>
  <c r="S75" i="12"/>
  <c r="M77" i="12"/>
  <c r="Q76" i="12"/>
  <c r="P76" i="12"/>
  <c r="O76" i="12"/>
  <c r="N76" i="12"/>
  <c r="R76" i="12"/>
  <c r="M82" i="10"/>
  <c r="L82" i="10"/>
  <c r="I84" i="10"/>
  <c r="K83" i="10"/>
  <c r="J83" i="10"/>
  <c r="E80" i="10"/>
  <c r="D80" i="10"/>
  <c r="F80" i="10" s="1"/>
  <c r="D64" i="9"/>
  <c r="F64" i="9" s="1"/>
  <c r="E65" i="9" s="1"/>
  <c r="T76" i="12" l="1"/>
  <c r="S76" i="12"/>
  <c r="M78" i="12"/>
  <c r="O77" i="12"/>
  <c r="N77" i="12"/>
  <c r="Q77" i="12"/>
  <c r="P77" i="12"/>
  <c r="R77" i="12"/>
  <c r="M83" i="10"/>
  <c r="L83" i="10"/>
  <c r="I85" i="10"/>
  <c r="K84" i="10"/>
  <c r="J84" i="10"/>
  <c r="E81" i="10"/>
  <c r="D81" i="10"/>
  <c r="F81" i="10" s="1"/>
  <c r="D65" i="9"/>
  <c r="F65" i="9" s="1"/>
  <c r="D66" i="9" s="1"/>
  <c r="T77" i="12" l="1"/>
  <c r="S77" i="12"/>
  <c r="M79" i="12"/>
  <c r="Q78" i="12"/>
  <c r="P78" i="12"/>
  <c r="O78" i="12"/>
  <c r="N78" i="12"/>
  <c r="R78" i="12"/>
  <c r="M84" i="10"/>
  <c r="L84" i="10"/>
  <c r="I86" i="10"/>
  <c r="K85" i="10"/>
  <c r="J85" i="10"/>
  <c r="E82" i="10"/>
  <c r="D82" i="10"/>
  <c r="F82" i="10" s="1"/>
  <c r="E66" i="9"/>
  <c r="F66" i="9" s="1"/>
  <c r="E67" i="9" s="1"/>
  <c r="T78" i="12" l="1"/>
  <c r="S78" i="12"/>
  <c r="M80" i="12"/>
  <c r="N79" i="12"/>
  <c r="Q79" i="12"/>
  <c r="O79" i="12"/>
  <c r="P79" i="12"/>
  <c r="R79" i="12"/>
  <c r="M85" i="10"/>
  <c r="L85" i="10"/>
  <c r="I87" i="10"/>
  <c r="K86" i="10"/>
  <c r="J86" i="10"/>
  <c r="E83" i="10"/>
  <c r="D83" i="10"/>
  <c r="F83" i="10" s="1"/>
  <c r="D67" i="9"/>
  <c r="F67" i="9" s="1"/>
  <c r="T79" i="12" l="1"/>
  <c r="S79" i="12"/>
  <c r="M81" i="12"/>
  <c r="Q80" i="12"/>
  <c r="P80" i="12"/>
  <c r="O80" i="12"/>
  <c r="N80" i="12"/>
  <c r="R80" i="12"/>
  <c r="M86" i="10"/>
  <c r="L86" i="10"/>
  <c r="I88" i="10"/>
  <c r="K87" i="10"/>
  <c r="J87" i="10"/>
  <c r="E84" i="10"/>
  <c r="D84" i="10"/>
  <c r="F84" i="10" s="1"/>
  <c r="D68" i="9"/>
  <c r="E68" i="9"/>
  <c r="F68" i="9" s="1"/>
  <c r="T80" i="12" l="1"/>
  <c r="S80" i="12"/>
  <c r="M82" i="12"/>
  <c r="N81" i="12"/>
  <c r="O81" i="12"/>
  <c r="P81" i="12"/>
  <c r="Q81" i="12"/>
  <c r="R81" i="12"/>
  <c r="M87" i="10"/>
  <c r="L87" i="10"/>
  <c r="I89" i="10"/>
  <c r="K88" i="10"/>
  <c r="J88" i="10"/>
  <c r="E85" i="10"/>
  <c r="D85" i="10"/>
  <c r="F85" i="10" s="1"/>
  <c r="D69" i="9"/>
  <c r="E69" i="9"/>
  <c r="T81" i="12" l="1"/>
  <c r="S81" i="12"/>
  <c r="M83" i="12"/>
  <c r="Q82" i="12"/>
  <c r="P82" i="12"/>
  <c r="O82" i="12"/>
  <c r="N82" i="12"/>
  <c r="R82" i="12"/>
  <c r="M88" i="10"/>
  <c r="L88" i="10"/>
  <c r="I90" i="10"/>
  <c r="K89" i="10"/>
  <c r="J89" i="10"/>
  <c r="E86" i="10"/>
  <c r="D86" i="10"/>
  <c r="F86" i="10" s="1"/>
  <c r="F69" i="9"/>
  <c r="D70" i="9"/>
  <c r="E70" i="9"/>
  <c r="T82" i="12" l="1"/>
  <c r="S82" i="12"/>
  <c r="M84" i="12"/>
  <c r="N83" i="12"/>
  <c r="Q83" i="12"/>
  <c r="O83" i="12"/>
  <c r="P83" i="12"/>
  <c r="R83" i="12"/>
  <c r="M89" i="10"/>
  <c r="L89" i="10"/>
  <c r="I91" i="10"/>
  <c r="K90" i="10"/>
  <c r="J90" i="10"/>
  <c r="D87" i="10"/>
  <c r="E87" i="10"/>
  <c r="F70" i="9"/>
  <c r="D71" i="9"/>
  <c r="E71" i="9"/>
  <c r="T83" i="12" l="1"/>
  <c r="S83" i="12"/>
  <c r="M85" i="12"/>
  <c r="Q84" i="12"/>
  <c r="P84" i="12"/>
  <c r="O84" i="12"/>
  <c r="N84" i="12"/>
  <c r="R84" i="12"/>
  <c r="M90" i="10"/>
  <c r="L90" i="10"/>
  <c r="I92" i="10"/>
  <c r="K91" i="10"/>
  <c r="J91" i="10"/>
  <c r="F87" i="10"/>
  <c r="F71" i="9"/>
  <c r="T84" i="12" l="1"/>
  <c r="S84" i="12"/>
  <c r="M86" i="12"/>
  <c r="Q85" i="12"/>
  <c r="P85" i="12"/>
  <c r="O85" i="12"/>
  <c r="N85" i="12"/>
  <c r="R85" i="12"/>
  <c r="M91" i="10"/>
  <c r="L91" i="10"/>
  <c r="I93" i="10"/>
  <c r="K92" i="10"/>
  <c r="J92" i="10"/>
  <c r="E88" i="10"/>
  <c r="D88" i="10"/>
  <c r="F88" i="10" s="1"/>
  <c r="D72" i="9"/>
  <c r="E72" i="9"/>
  <c r="T85" i="12" l="1"/>
  <c r="S85" i="12"/>
  <c r="M87" i="12"/>
  <c r="Q86" i="12"/>
  <c r="P86" i="12"/>
  <c r="O86" i="12"/>
  <c r="N86" i="12"/>
  <c r="R86" i="12"/>
  <c r="M92" i="10"/>
  <c r="L92" i="10"/>
  <c r="I94" i="10"/>
  <c r="K93" i="10"/>
  <c r="J93" i="10"/>
  <c r="E89" i="10"/>
  <c r="D89" i="10"/>
  <c r="F89" i="10" s="1"/>
  <c r="F72" i="9"/>
  <c r="T86" i="12" l="1"/>
  <c r="S86" i="12"/>
  <c r="M88" i="12"/>
  <c r="Q87" i="12"/>
  <c r="O87" i="12"/>
  <c r="P87" i="12"/>
  <c r="N87" i="12"/>
  <c r="R87" i="12"/>
  <c r="M93" i="10"/>
  <c r="L93" i="10"/>
  <c r="I95" i="10"/>
  <c r="K94" i="10"/>
  <c r="J94" i="10"/>
  <c r="E90" i="10"/>
  <c r="D90" i="10"/>
  <c r="F90" i="10" s="1"/>
  <c r="E73" i="9"/>
  <c r="D73" i="9"/>
  <c r="T87" i="12" l="1"/>
  <c r="S87" i="12"/>
  <c r="M89" i="12"/>
  <c r="Q88" i="12"/>
  <c r="P88" i="12"/>
  <c r="O88" i="12"/>
  <c r="N88" i="12"/>
  <c r="R88" i="12"/>
  <c r="M94" i="10"/>
  <c r="L94" i="10"/>
  <c r="I96" i="10"/>
  <c r="K95" i="10"/>
  <c r="J95" i="10"/>
  <c r="E91" i="10"/>
  <c r="D91" i="10"/>
  <c r="F91" i="10" s="1"/>
  <c r="F73" i="9"/>
  <c r="D74" i="9" s="1"/>
  <c r="T88" i="12" l="1"/>
  <c r="S88" i="12"/>
  <c r="M90" i="12"/>
  <c r="Q89" i="12"/>
  <c r="P89" i="12"/>
  <c r="N89" i="12"/>
  <c r="O89" i="12"/>
  <c r="R89" i="12"/>
  <c r="M95" i="10"/>
  <c r="L95" i="10"/>
  <c r="I97" i="10"/>
  <c r="K96" i="10"/>
  <c r="J96" i="10"/>
  <c r="E92" i="10"/>
  <c r="D92" i="10"/>
  <c r="F92" i="10" s="1"/>
  <c r="E74" i="9"/>
  <c r="F74" i="9" s="1"/>
  <c r="T89" i="12" l="1"/>
  <c r="S89" i="12"/>
  <c r="M91" i="12"/>
  <c r="Q90" i="12"/>
  <c r="P90" i="12"/>
  <c r="N90" i="12"/>
  <c r="O90" i="12"/>
  <c r="R90" i="12"/>
  <c r="M96" i="10"/>
  <c r="L96" i="10"/>
  <c r="I98" i="10"/>
  <c r="K97" i="10"/>
  <c r="J97" i="10"/>
  <c r="E93" i="10"/>
  <c r="D93" i="10"/>
  <c r="F93" i="10" s="1"/>
  <c r="D75" i="9"/>
  <c r="E75" i="9"/>
  <c r="T90" i="12" l="1"/>
  <c r="S90" i="12"/>
  <c r="M92" i="12"/>
  <c r="Q91" i="12"/>
  <c r="P91" i="12"/>
  <c r="N91" i="12"/>
  <c r="O91" i="12"/>
  <c r="R91" i="12"/>
  <c r="M97" i="10"/>
  <c r="L97" i="10"/>
  <c r="I99" i="10"/>
  <c r="K98" i="10"/>
  <c r="J98" i="10"/>
  <c r="E94" i="10"/>
  <c r="D94" i="10"/>
  <c r="F94" i="10" s="1"/>
  <c r="F75" i="9"/>
  <c r="T91" i="12" l="1"/>
  <c r="S91" i="12"/>
  <c r="M93" i="12"/>
  <c r="Q92" i="12"/>
  <c r="P92" i="12"/>
  <c r="O92" i="12"/>
  <c r="N92" i="12"/>
  <c r="R92" i="12"/>
  <c r="M98" i="10"/>
  <c r="L98" i="10"/>
  <c r="I100" i="10"/>
  <c r="K99" i="10"/>
  <c r="J99" i="10"/>
  <c r="D95" i="10"/>
  <c r="E95" i="10"/>
  <c r="F95" i="10" s="1"/>
  <c r="D76" i="9"/>
  <c r="E76" i="9"/>
  <c r="T92" i="12" l="1"/>
  <c r="S92" i="12"/>
  <c r="M94" i="12"/>
  <c r="Q93" i="12"/>
  <c r="P93" i="12"/>
  <c r="N93" i="12"/>
  <c r="R93" i="12"/>
  <c r="O93" i="12"/>
  <c r="M99" i="10"/>
  <c r="L99" i="10"/>
  <c r="I101" i="10"/>
  <c r="K100" i="10"/>
  <c r="J100" i="10"/>
  <c r="E96" i="10"/>
  <c r="D96" i="10"/>
  <c r="F76" i="9"/>
  <c r="T93" i="12" l="1"/>
  <c r="S93" i="12"/>
  <c r="M95" i="12"/>
  <c r="Q94" i="12"/>
  <c r="P94" i="12"/>
  <c r="O94" i="12"/>
  <c r="N94" i="12"/>
  <c r="R94" i="12"/>
  <c r="M100" i="10"/>
  <c r="L100" i="10"/>
  <c r="F96" i="10"/>
  <c r="I102" i="10"/>
  <c r="K101" i="10"/>
  <c r="J101" i="10"/>
  <c r="E97" i="10"/>
  <c r="D97" i="10"/>
  <c r="F97" i="10" s="1"/>
  <c r="D77" i="9"/>
  <c r="E77" i="9"/>
  <c r="T94" i="12" l="1"/>
  <c r="S94" i="12"/>
  <c r="M96" i="12"/>
  <c r="O95" i="12"/>
  <c r="N95" i="12"/>
  <c r="Q95" i="12"/>
  <c r="P95" i="12"/>
  <c r="R95" i="12"/>
  <c r="M101" i="10"/>
  <c r="L101" i="10"/>
  <c r="I103" i="10"/>
  <c r="K102" i="10"/>
  <c r="J102" i="10"/>
  <c r="E98" i="10"/>
  <c r="D98" i="10"/>
  <c r="F98" i="10" s="1"/>
  <c r="F77" i="9"/>
  <c r="T95" i="12" l="1"/>
  <c r="S95" i="12"/>
  <c r="M97" i="12"/>
  <c r="Q96" i="12"/>
  <c r="P96" i="12"/>
  <c r="O96" i="12"/>
  <c r="N96" i="12"/>
  <c r="R96" i="12"/>
  <c r="M102" i="10"/>
  <c r="L102" i="10"/>
  <c r="I104" i="10"/>
  <c r="K103" i="10"/>
  <c r="J103" i="10"/>
  <c r="E99" i="10"/>
  <c r="D99" i="10"/>
  <c r="F99" i="10" s="1"/>
  <c r="D78" i="9"/>
  <c r="E78" i="9"/>
  <c r="T96" i="12" l="1"/>
  <c r="S96" i="12"/>
  <c r="M98" i="12"/>
  <c r="O97" i="12"/>
  <c r="N97" i="12"/>
  <c r="Q97" i="12"/>
  <c r="P97" i="12"/>
  <c r="R97" i="12"/>
  <c r="M103" i="10"/>
  <c r="L103" i="10"/>
  <c r="I105" i="10"/>
  <c r="K104" i="10"/>
  <c r="J104" i="10"/>
  <c r="E100" i="10"/>
  <c r="D100" i="10"/>
  <c r="F100" i="10" s="1"/>
  <c r="F78" i="9"/>
  <c r="T97" i="12" l="1"/>
  <c r="S97" i="12"/>
  <c r="M99" i="12"/>
  <c r="Q98" i="12"/>
  <c r="P98" i="12"/>
  <c r="O98" i="12"/>
  <c r="R98" i="12"/>
  <c r="N98" i="12"/>
  <c r="M104" i="10"/>
  <c r="L104" i="10"/>
  <c r="I106" i="10"/>
  <c r="K105" i="10"/>
  <c r="J105" i="10"/>
  <c r="E101" i="10"/>
  <c r="D101" i="10"/>
  <c r="F101" i="10" s="1"/>
  <c r="E79" i="9"/>
  <c r="D79" i="9"/>
  <c r="F79" i="9" s="1"/>
  <c r="T98" i="12" l="1"/>
  <c r="S98" i="12"/>
  <c r="M100" i="12"/>
  <c r="N99" i="12"/>
  <c r="O99" i="12"/>
  <c r="Q99" i="12"/>
  <c r="P99" i="12"/>
  <c r="R99" i="12"/>
  <c r="M105" i="10"/>
  <c r="L105" i="10"/>
  <c r="I107" i="10"/>
  <c r="K106" i="10"/>
  <c r="J106" i="10"/>
  <c r="E102" i="10"/>
  <c r="D102" i="10"/>
  <c r="F102" i="10" s="1"/>
  <c r="E80" i="9"/>
  <c r="D80" i="9"/>
  <c r="T99" i="12" l="1"/>
  <c r="S99" i="12"/>
  <c r="M101" i="12"/>
  <c r="Q100" i="12"/>
  <c r="P100" i="12"/>
  <c r="O100" i="12"/>
  <c r="N100" i="12"/>
  <c r="R100" i="12"/>
  <c r="M106" i="10"/>
  <c r="L106" i="10"/>
  <c r="I108" i="10"/>
  <c r="K107" i="10"/>
  <c r="J107" i="10"/>
  <c r="D103" i="10"/>
  <c r="E103" i="10"/>
  <c r="F103" i="10" s="1"/>
  <c r="F80" i="9"/>
  <c r="E81" i="9"/>
  <c r="D81" i="9"/>
  <c r="T100" i="12" l="1"/>
  <c r="S100" i="12"/>
  <c r="M102" i="12"/>
  <c r="Q101" i="12"/>
  <c r="N101" i="12"/>
  <c r="O101" i="12"/>
  <c r="P101" i="12"/>
  <c r="R101" i="12"/>
  <c r="M107" i="10"/>
  <c r="L107" i="10"/>
  <c r="K108" i="10"/>
  <c r="J108" i="10"/>
  <c r="E104" i="10"/>
  <c r="D104" i="10"/>
  <c r="F104" i="10" s="1"/>
  <c r="F81" i="9"/>
  <c r="E82" i="9"/>
  <c r="D82" i="9"/>
  <c r="T101" i="12" l="1"/>
  <c r="S101" i="12"/>
  <c r="M103" i="12"/>
  <c r="Q102" i="12"/>
  <c r="P102" i="12"/>
  <c r="O102" i="12"/>
  <c r="N102" i="12"/>
  <c r="R102" i="12"/>
  <c r="M108" i="10"/>
  <c r="L108" i="10"/>
  <c r="E105" i="10"/>
  <c r="D105" i="10"/>
  <c r="F82" i="9"/>
  <c r="E83" i="9" s="1"/>
  <c r="T102" i="12" l="1"/>
  <c r="S102" i="12"/>
  <c r="M104" i="12"/>
  <c r="Q103" i="12"/>
  <c r="N103" i="12"/>
  <c r="O103" i="12"/>
  <c r="P103" i="12"/>
  <c r="R103" i="12"/>
  <c r="F105" i="10"/>
  <c r="E106" i="10"/>
  <c r="D106" i="10"/>
  <c r="F106" i="10" s="1"/>
  <c r="D83" i="9"/>
  <c r="F83" i="9" s="1"/>
  <c r="E84" i="9" s="1"/>
  <c r="T103" i="12" l="1"/>
  <c r="S103" i="12"/>
  <c r="M105" i="12"/>
  <c r="P104" i="12"/>
  <c r="Q104" i="12"/>
  <c r="O104" i="12"/>
  <c r="N104" i="12"/>
  <c r="R104" i="12"/>
  <c r="E107" i="10"/>
  <c r="D107" i="10"/>
  <c r="D84" i="9"/>
  <c r="F84" i="9" s="1"/>
  <c r="E85" i="9" s="1"/>
  <c r="T104" i="12" l="1"/>
  <c r="S104" i="12"/>
  <c r="M106" i="12"/>
  <c r="P105" i="12"/>
  <c r="Q105" i="12"/>
  <c r="O105" i="12"/>
  <c r="N105" i="12"/>
  <c r="R105" i="12"/>
  <c r="F107" i="10"/>
  <c r="E108" i="10"/>
  <c r="D108" i="10"/>
  <c r="F108" i="10" s="1"/>
  <c r="D85" i="9"/>
  <c r="F85" i="9" s="1"/>
  <c r="D86" i="9" s="1"/>
  <c r="T105" i="12" l="1"/>
  <c r="S105" i="12"/>
  <c r="M107" i="12"/>
  <c r="Q106" i="12"/>
  <c r="P106" i="12"/>
  <c r="O106" i="12"/>
  <c r="N106" i="12"/>
  <c r="R106" i="12"/>
  <c r="E109" i="10"/>
  <c r="D109" i="10"/>
  <c r="F109" i="10" s="1"/>
  <c r="E86" i="9"/>
  <c r="F86" i="9" s="1"/>
  <c r="D87" i="9" s="1"/>
  <c r="T106" i="12" l="1"/>
  <c r="S106" i="12"/>
  <c r="M108" i="12"/>
  <c r="Q107" i="12"/>
  <c r="O107" i="12"/>
  <c r="N107" i="12"/>
  <c r="P107" i="12"/>
  <c r="R107" i="12"/>
  <c r="E110" i="10"/>
  <c r="D110" i="10"/>
  <c r="E87" i="9"/>
  <c r="F87" i="9"/>
  <c r="D88" i="9" s="1"/>
  <c r="T107" i="12" l="1"/>
  <c r="S107" i="12"/>
  <c r="M109" i="12"/>
  <c r="Q108" i="12"/>
  <c r="P108" i="12"/>
  <c r="O108" i="12"/>
  <c r="N108" i="12"/>
  <c r="R108" i="12"/>
  <c r="F110" i="10"/>
  <c r="E111" i="10"/>
  <c r="D111" i="10"/>
  <c r="F111" i="10" s="1"/>
  <c r="E88" i="9"/>
  <c r="F88" i="9" s="1"/>
  <c r="T108" i="12" l="1"/>
  <c r="S108" i="12"/>
  <c r="M110" i="12"/>
  <c r="Q109" i="12"/>
  <c r="P109" i="12"/>
  <c r="N109" i="12"/>
  <c r="O109" i="12"/>
  <c r="R109" i="12"/>
  <c r="E112" i="10"/>
  <c r="D112" i="10"/>
  <c r="D89" i="9"/>
  <c r="E89" i="9"/>
  <c r="F89" i="9" s="1"/>
  <c r="T109" i="12" l="1"/>
  <c r="S109" i="12"/>
  <c r="M111" i="12"/>
  <c r="Q110" i="12"/>
  <c r="P110" i="12"/>
  <c r="O110" i="12"/>
  <c r="N110" i="12"/>
  <c r="R110" i="12"/>
  <c r="F112" i="10"/>
  <c r="E113" i="10"/>
  <c r="D113" i="10"/>
  <c r="F113" i="10" s="1"/>
  <c r="E90" i="9"/>
  <c r="D90" i="9"/>
  <c r="T110" i="12" l="1"/>
  <c r="S110" i="12"/>
  <c r="M112" i="12"/>
  <c r="Q111" i="12"/>
  <c r="P111" i="12"/>
  <c r="N111" i="12"/>
  <c r="O111" i="12"/>
  <c r="R111" i="12"/>
  <c r="F90" i="9"/>
  <c r="D91" i="9" s="1"/>
  <c r="E114" i="10"/>
  <c r="D114" i="10"/>
  <c r="E91" i="9"/>
  <c r="F91" i="9" s="1"/>
  <c r="T111" i="12" l="1"/>
  <c r="S111" i="12"/>
  <c r="M113" i="12"/>
  <c r="Q112" i="12"/>
  <c r="P112" i="12"/>
  <c r="O112" i="12"/>
  <c r="N112" i="12"/>
  <c r="R112" i="12"/>
  <c r="F114" i="10"/>
  <c r="E115" i="10"/>
  <c r="D115" i="10"/>
  <c r="F115" i="10" s="1"/>
  <c r="D92" i="9"/>
  <c r="E92" i="9"/>
  <c r="T112" i="12" l="1"/>
  <c r="S112" i="12"/>
  <c r="M114" i="12"/>
  <c r="Q113" i="12"/>
  <c r="P113" i="12"/>
  <c r="N113" i="12"/>
  <c r="R113" i="12"/>
  <c r="O113" i="12"/>
  <c r="D116" i="10"/>
  <c r="E116" i="10"/>
  <c r="F92" i="9"/>
  <c r="T113" i="12" l="1"/>
  <c r="S113" i="12"/>
  <c r="M115" i="12"/>
  <c r="Q114" i="12"/>
  <c r="P114" i="12"/>
  <c r="O114" i="12"/>
  <c r="N114" i="12"/>
  <c r="R114" i="12"/>
  <c r="F116" i="10"/>
  <c r="D93" i="9"/>
  <c r="E93" i="9"/>
  <c r="T114" i="12" l="1"/>
  <c r="S114" i="12"/>
  <c r="M116" i="12"/>
  <c r="N115" i="12"/>
  <c r="O115" i="12"/>
  <c r="Q115" i="12"/>
  <c r="P115" i="12"/>
  <c r="R115" i="12"/>
  <c r="E117" i="10"/>
  <c r="D117" i="10"/>
  <c r="F117" i="10" s="1"/>
  <c r="F93" i="9"/>
  <c r="T115" i="12" l="1"/>
  <c r="S115" i="12"/>
  <c r="M117" i="12"/>
  <c r="Q116" i="12"/>
  <c r="P116" i="12"/>
  <c r="O116" i="12"/>
  <c r="N116" i="12"/>
  <c r="R116" i="12"/>
  <c r="E118" i="10"/>
  <c r="D118" i="10"/>
  <c r="F118" i="10" s="1"/>
  <c r="D94" i="9"/>
  <c r="E94" i="9"/>
  <c r="T116" i="12" l="1"/>
  <c r="S116" i="12"/>
  <c r="M118" i="12"/>
  <c r="O117" i="12"/>
  <c r="N117" i="12"/>
  <c r="Q117" i="12"/>
  <c r="P117" i="12"/>
  <c r="R117" i="12"/>
  <c r="E119" i="10"/>
  <c r="D119" i="10"/>
  <c r="F119" i="10" s="1"/>
  <c r="F94" i="9"/>
  <c r="T117" i="12" l="1"/>
  <c r="S117" i="12"/>
  <c r="M119" i="12"/>
  <c r="Q118" i="12"/>
  <c r="P118" i="12"/>
  <c r="O118" i="12"/>
  <c r="N118" i="12"/>
  <c r="R118" i="12"/>
  <c r="E120" i="10"/>
  <c r="D120" i="10"/>
  <c r="F120" i="10" s="1"/>
  <c r="D95" i="9"/>
  <c r="E95" i="9"/>
  <c r="T118" i="12" l="1"/>
  <c r="S118" i="12"/>
  <c r="M120" i="12"/>
  <c r="Q119" i="12"/>
  <c r="O119" i="12"/>
  <c r="N119" i="12"/>
  <c r="P119" i="12"/>
  <c r="R119" i="12"/>
  <c r="E121" i="10"/>
  <c r="D121" i="10"/>
  <c r="F121" i="10" s="1"/>
  <c r="F95" i="9"/>
  <c r="T119" i="12" l="1"/>
  <c r="S119" i="12"/>
  <c r="M121" i="12"/>
  <c r="Q120" i="12"/>
  <c r="P120" i="12"/>
  <c r="O120" i="12"/>
  <c r="N120" i="12"/>
  <c r="R120" i="12"/>
  <c r="E122" i="10"/>
  <c r="D122" i="10"/>
  <c r="F122" i="10" s="1"/>
  <c r="D96" i="9"/>
  <c r="E96" i="9"/>
  <c r="T120" i="12" l="1"/>
  <c r="S120" i="12"/>
  <c r="M122" i="12"/>
  <c r="N121" i="12"/>
  <c r="O121" i="12"/>
  <c r="P121" i="12"/>
  <c r="Q121" i="12"/>
  <c r="R121" i="12"/>
  <c r="E123" i="10"/>
  <c r="D123" i="10"/>
  <c r="F123" i="10" s="1"/>
  <c r="F96" i="9"/>
  <c r="S121" i="12" l="1"/>
  <c r="T121" i="12"/>
  <c r="M123" i="12"/>
  <c r="Q122" i="12"/>
  <c r="P122" i="12"/>
  <c r="O122" i="12"/>
  <c r="N122" i="12"/>
  <c r="R122" i="12"/>
  <c r="E124" i="10"/>
  <c r="D124" i="10"/>
  <c r="D97" i="9"/>
  <c r="E97" i="9"/>
  <c r="T122" i="12" l="1"/>
  <c r="S122" i="12"/>
  <c r="M124" i="12"/>
  <c r="N123" i="12"/>
  <c r="Q123" i="12"/>
  <c r="O123" i="12"/>
  <c r="P123" i="12"/>
  <c r="R123" i="12"/>
  <c r="F124" i="10"/>
  <c r="E125" i="10"/>
  <c r="D125" i="10"/>
  <c r="F97" i="9"/>
  <c r="T123" i="12" l="1"/>
  <c r="S123" i="12"/>
  <c r="M125" i="12"/>
  <c r="Q124" i="12"/>
  <c r="P124" i="12"/>
  <c r="O124" i="12"/>
  <c r="N124" i="12"/>
  <c r="R124" i="12"/>
  <c r="F125" i="10"/>
  <c r="E126" i="10"/>
  <c r="D126" i="10"/>
  <c r="F126" i="10" s="1"/>
  <c r="E98" i="9"/>
  <c r="D98" i="9"/>
  <c r="F98" i="9" s="1"/>
  <c r="T124" i="12" l="1"/>
  <c r="S124" i="12"/>
  <c r="M126" i="12"/>
  <c r="Q125" i="12"/>
  <c r="P125" i="12"/>
  <c r="O125" i="12"/>
  <c r="N125" i="12"/>
  <c r="R125" i="12"/>
  <c r="E127" i="10"/>
  <c r="D127" i="10"/>
  <c r="F127" i="10" s="1"/>
  <c r="E99" i="9"/>
  <c r="D99" i="9"/>
  <c r="F99" i="9" s="1"/>
  <c r="T125" i="12" l="1"/>
  <c r="S125" i="12"/>
  <c r="M127" i="12"/>
  <c r="Q126" i="12"/>
  <c r="P126" i="12"/>
  <c r="O126" i="12"/>
  <c r="N126" i="12"/>
  <c r="R126" i="12"/>
  <c r="E128" i="10"/>
  <c r="D128" i="10"/>
  <c r="F128" i="10" s="1"/>
  <c r="E100" i="9"/>
  <c r="D100" i="9"/>
  <c r="T126" i="12" l="1"/>
  <c r="S126" i="12"/>
  <c r="M128" i="12"/>
  <c r="O127" i="12"/>
  <c r="Q127" i="12"/>
  <c r="P127" i="12"/>
  <c r="N127" i="12"/>
  <c r="R127" i="12"/>
  <c r="F100" i="9"/>
  <c r="E129" i="10"/>
  <c r="D129" i="10"/>
  <c r="F129" i="10" s="1"/>
  <c r="E101" i="9"/>
  <c r="D101" i="9"/>
  <c r="T127" i="12" l="1"/>
  <c r="S127" i="12"/>
  <c r="M129" i="12"/>
  <c r="Q128" i="12"/>
  <c r="P128" i="12"/>
  <c r="O128" i="12"/>
  <c r="N128" i="12"/>
  <c r="R128" i="12"/>
  <c r="E130" i="10"/>
  <c r="D130" i="10"/>
  <c r="F130" i="10" s="1"/>
  <c r="F101" i="9"/>
  <c r="E102" i="9"/>
  <c r="D102" i="9"/>
  <c r="T128" i="12" l="1"/>
  <c r="S128" i="12"/>
  <c r="M130" i="12"/>
  <c r="Q129" i="12"/>
  <c r="P129" i="12"/>
  <c r="N129" i="12"/>
  <c r="O129" i="12"/>
  <c r="R129" i="12"/>
  <c r="E131" i="10"/>
  <c r="D131" i="10"/>
  <c r="F131" i="10" s="1"/>
  <c r="F102" i="9"/>
  <c r="E103" i="9"/>
  <c r="D103" i="9"/>
  <c r="T129" i="12" l="1"/>
  <c r="S129" i="12"/>
  <c r="M131" i="12"/>
  <c r="Q130" i="12"/>
  <c r="P130" i="12"/>
  <c r="O130" i="12"/>
  <c r="N130" i="12"/>
  <c r="R130" i="12"/>
  <c r="E132" i="10"/>
  <c r="D132" i="10"/>
  <c r="F132" i="10" s="1"/>
  <c r="F103" i="9"/>
  <c r="E104" i="9" s="1"/>
  <c r="T130" i="12" l="1"/>
  <c r="S130" i="12"/>
  <c r="M132" i="12"/>
  <c r="O131" i="12"/>
  <c r="N131" i="12"/>
  <c r="P131" i="12"/>
  <c r="Q131" i="12"/>
  <c r="R131" i="12"/>
  <c r="E133" i="10"/>
  <c r="D133" i="10"/>
  <c r="F133" i="10" s="1"/>
  <c r="D104" i="9"/>
  <c r="F104" i="9" s="1"/>
  <c r="E105" i="9" s="1"/>
  <c r="T131" i="12" l="1"/>
  <c r="S131" i="12"/>
  <c r="M133" i="12"/>
  <c r="Q132" i="12"/>
  <c r="P132" i="12"/>
  <c r="O132" i="12"/>
  <c r="N132" i="12"/>
  <c r="R132" i="12"/>
  <c r="E134" i="10"/>
  <c r="D134" i="10"/>
  <c r="F134" i="10" s="1"/>
  <c r="D105" i="9"/>
  <c r="F105" i="9" s="1"/>
  <c r="D106" i="9" s="1"/>
  <c r="T132" i="12" l="1"/>
  <c r="S132" i="12"/>
  <c r="M134" i="12"/>
  <c r="Q133" i="12"/>
  <c r="P133" i="12"/>
  <c r="O133" i="12"/>
  <c r="N133" i="12"/>
  <c r="R133" i="12"/>
  <c r="D135" i="10"/>
  <c r="E135" i="10"/>
  <c r="F135" i="10" s="1"/>
  <c r="E106" i="9"/>
  <c r="F106" i="9" s="1"/>
  <c r="D107" i="9" s="1"/>
  <c r="T133" i="12" l="1"/>
  <c r="S133" i="12"/>
  <c r="M135" i="12"/>
  <c r="Q134" i="12"/>
  <c r="P134" i="12"/>
  <c r="O134" i="12"/>
  <c r="N134" i="12"/>
  <c r="R134" i="12"/>
  <c r="E136" i="10"/>
  <c r="D136" i="10"/>
  <c r="F136" i="10" s="1"/>
  <c r="E107" i="9"/>
  <c r="F107" i="9"/>
  <c r="E108" i="9" s="1"/>
  <c r="T134" i="12" l="1"/>
  <c r="S134" i="12"/>
  <c r="M136" i="12"/>
  <c r="Q135" i="12"/>
  <c r="P135" i="12"/>
  <c r="O135" i="12"/>
  <c r="N135" i="12"/>
  <c r="R135" i="12"/>
  <c r="E137" i="10"/>
  <c r="D137" i="10"/>
  <c r="F137" i="10" s="1"/>
  <c r="D108" i="9"/>
  <c r="F108" i="9" s="1"/>
  <c r="T135" i="12" l="1"/>
  <c r="S135" i="12"/>
  <c r="M137" i="12"/>
  <c r="Q136" i="12"/>
  <c r="O136" i="12"/>
  <c r="N136" i="12"/>
  <c r="P136" i="12"/>
  <c r="R136" i="12"/>
  <c r="E138" i="10"/>
  <c r="D138" i="10"/>
  <c r="F138" i="10" s="1"/>
  <c r="D109" i="9"/>
  <c r="E109" i="9"/>
  <c r="F109" i="9" s="1"/>
  <c r="T136" i="12" l="1"/>
  <c r="S136" i="12"/>
  <c r="M138" i="12"/>
  <c r="O137" i="12"/>
  <c r="P137" i="12"/>
  <c r="Q137" i="12"/>
  <c r="N137" i="12"/>
  <c r="R137" i="12"/>
  <c r="E139" i="10"/>
  <c r="D139" i="10"/>
  <c r="F139" i="10" s="1"/>
  <c r="D110" i="9"/>
  <c r="E110" i="9"/>
  <c r="T137" i="12" l="1"/>
  <c r="S137" i="12"/>
  <c r="M139" i="12"/>
  <c r="Q138" i="12"/>
  <c r="P138" i="12"/>
  <c r="O138" i="12"/>
  <c r="N138" i="12"/>
  <c r="R138" i="12"/>
  <c r="E140" i="10"/>
  <c r="D140" i="10"/>
  <c r="F140" i="10" s="1"/>
  <c r="F110" i="9"/>
  <c r="T138" i="12" l="1"/>
  <c r="S138" i="12"/>
  <c r="M140" i="12"/>
  <c r="Q139" i="12"/>
  <c r="P139" i="12"/>
  <c r="O139" i="12"/>
  <c r="N139" i="12"/>
  <c r="R139" i="12"/>
  <c r="E141" i="10"/>
  <c r="D141" i="10"/>
  <c r="F141" i="10" s="1"/>
  <c r="D111" i="9"/>
  <c r="E111" i="9"/>
  <c r="T139" i="12" l="1"/>
  <c r="S139" i="12"/>
  <c r="M141" i="12"/>
  <c r="Q140" i="12"/>
  <c r="P140" i="12"/>
  <c r="O140" i="12"/>
  <c r="N140" i="12"/>
  <c r="R140" i="12"/>
  <c r="E142" i="10"/>
  <c r="D142" i="10"/>
  <c r="F142" i="10" s="1"/>
  <c r="F111" i="9"/>
  <c r="T140" i="12" l="1"/>
  <c r="S140" i="12"/>
  <c r="M142" i="12"/>
  <c r="Q141" i="12"/>
  <c r="P141" i="12"/>
  <c r="O141" i="12"/>
  <c r="N141" i="12"/>
  <c r="R141" i="12"/>
  <c r="E143" i="10"/>
  <c r="D143" i="10"/>
  <c r="F143" i="10" s="1"/>
  <c r="D112" i="9"/>
  <c r="E112" i="9"/>
  <c r="T141" i="12" l="1"/>
  <c r="S141" i="12"/>
  <c r="M143" i="12"/>
  <c r="Q142" i="12"/>
  <c r="P142" i="12"/>
  <c r="O142" i="12"/>
  <c r="N142" i="12"/>
  <c r="R142" i="12"/>
  <c r="E144" i="10"/>
  <c r="D144" i="10"/>
  <c r="F144" i="10" s="1"/>
  <c r="F112" i="9"/>
  <c r="T142" i="12" l="1"/>
  <c r="S142" i="12"/>
  <c r="M144" i="12"/>
  <c r="Q143" i="12"/>
  <c r="P143" i="12"/>
  <c r="O143" i="12"/>
  <c r="N143" i="12"/>
  <c r="R143" i="12"/>
  <c r="E145" i="10"/>
  <c r="D145" i="10"/>
  <c r="D113" i="9"/>
  <c r="E113" i="9"/>
  <c r="T143" i="12" l="1"/>
  <c r="S143" i="12"/>
  <c r="M145" i="12"/>
  <c r="Q144" i="12"/>
  <c r="P144" i="12"/>
  <c r="O144" i="12"/>
  <c r="R144" i="12"/>
  <c r="N144" i="12"/>
  <c r="F145" i="10"/>
  <c r="E146" i="10"/>
  <c r="D146" i="10"/>
  <c r="F146" i="10" s="1"/>
  <c r="F113" i="9"/>
  <c r="T144" i="12" l="1"/>
  <c r="S144" i="12"/>
  <c r="M146" i="12"/>
  <c r="Q145" i="12"/>
  <c r="P145" i="12"/>
  <c r="O145" i="12"/>
  <c r="N145" i="12"/>
  <c r="R145" i="12"/>
  <c r="E147" i="10"/>
  <c r="D147" i="10"/>
  <c r="D114" i="9"/>
  <c r="E114" i="9"/>
  <c r="T145" i="12" l="1"/>
  <c r="S145" i="12"/>
  <c r="M147" i="12"/>
  <c r="Q146" i="12"/>
  <c r="P146" i="12"/>
  <c r="O146" i="12"/>
  <c r="N146" i="12"/>
  <c r="R146" i="12"/>
  <c r="F147" i="10"/>
  <c r="E148" i="10"/>
  <c r="D148" i="10"/>
  <c r="F148" i="10" s="1"/>
  <c r="F114" i="9"/>
  <c r="T146" i="12" l="1"/>
  <c r="S146" i="12"/>
  <c r="M148" i="12"/>
  <c r="Q147" i="12"/>
  <c r="P147" i="12"/>
  <c r="N147" i="12"/>
  <c r="O147" i="12"/>
  <c r="R147" i="12"/>
  <c r="E149" i="10"/>
  <c r="D149" i="10"/>
  <c r="F149" i="10" s="1"/>
  <c r="D115" i="9"/>
  <c r="E115" i="9"/>
  <c r="T147" i="12" l="1"/>
  <c r="S147" i="12"/>
  <c r="M149" i="12"/>
  <c r="Q148" i="12"/>
  <c r="P148" i="12"/>
  <c r="O148" i="12"/>
  <c r="N148" i="12"/>
  <c r="R148" i="12"/>
  <c r="E150" i="10"/>
  <c r="D150" i="10"/>
  <c r="F150" i="10" s="1"/>
  <c r="F115" i="9"/>
  <c r="T148" i="12" l="1"/>
  <c r="S148" i="12"/>
  <c r="M150" i="12"/>
  <c r="P149" i="12"/>
  <c r="Q149" i="12"/>
  <c r="R149" i="12"/>
  <c r="O149" i="12"/>
  <c r="N149" i="12"/>
  <c r="E151" i="10"/>
  <c r="D151" i="10"/>
  <c r="F151" i="10" s="1"/>
  <c r="D116" i="9"/>
  <c r="E116" i="9"/>
  <c r="T149" i="12" l="1"/>
  <c r="S149" i="12"/>
  <c r="M151" i="12"/>
  <c r="Q150" i="12"/>
  <c r="P150" i="12"/>
  <c r="O150" i="12"/>
  <c r="N150" i="12"/>
  <c r="R150" i="12"/>
  <c r="E152" i="10"/>
  <c r="D152" i="10"/>
  <c r="F152" i="10" s="1"/>
  <c r="F116" i="9"/>
  <c r="T150" i="12" l="1"/>
  <c r="S150" i="12"/>
  <c r="M152" i="12"/>
  <c r="Q151" i="12"/>
  <c r="P151" i="12"/>
  <c r="N151" i="12"/>
  <c r="O151" i="12"/>
  <c r="R151" i="12"/>
  <c r="E153" i="10"/>
  <c r="D153" i="10"/>
  <c r="F153" i="10" s="1"/>
  <c r="D117" i="9"/>
  <c r="E117" i="9"/>
  <c r="T151" i="12" l="1"/>
  <c r="S151" i="12"/>
  <c r="M153" i="12"/>
  <c r="Q152" i="12"/>
  <c r="P152" i="12"/>
  <c r="O152" i="12"/>
  <c r="N152" i="12"/>
  <c r="R152" i="12"/>
  <c r="E154" i="10"/>
  <c r="D154" i="10"/>
  <c r="F154" i="10" s="1"/>
  <c r="F117" i="9"/>
  <c r="T152" i="12" l="1"/>
  <c r="S152" i="12"/>
  <c r="M154" i="12"/>
  <c r="Q153" i="12"/>
  <c r="P153" i="12"/>
  <c r="O153" i="12"/>
  <c r="N153" i="12"/>
  <c r="R153" i="12"/>
  <c r="D155" i="10"/>
  <c r="E155" i="10"/>
  <c r="E118" i="9"/>
  <c r="D118" i="9"/>
  <c r="F118" i="9" s="1"/>
  <c r="T153" i="12" l="1"/>
  <c r="S153" i="12"/>
  <c r="M155" i="12"/>
  <c r="P154" i="12"/>
  <c r="Q154" i="12"/>
  <c r="O154" i="12"/>
  <c r="N154" i="12"/>
  <c r="R154" i="12"/>
  <c r="F155" i="10"/>
  <c r="E119" i="9"/>
  <c r="D119" i="9"/>
  <c r="F119" i="9" s="1"/>
  <c r="T154" i="12" l="1"/>
  <c r="S154" i="12"/>
  <c r="M156" i="12"/>
  <c r="Q155" i="12"/>
  <c r="P155" i="12"/>
  <c r="R155" i="12"/>
  <c r="O155" i="12"/>
  <c r="N155" i="12"/>
  <c r="E156" i="10"/>
  <c r="D156" i="10"/>
  <c r="F156" i="10" s="1"/>
  <c r="E120" i="9"/>
  <c r="D120" i="9"/>
  <c r="F120" i="9" s="1"/>
  <c r="T155" i="12" l="1"/>
  <c r="S155" i="12"/>
  <c r="M157" i="12"/>
  <c r="Q156" i="12"/>
  <c r="P156" i="12"/>
  <c r="O156" i="12"/>
  <c r="N156" i="12"/>
  <c r="R156" i="12"/>
  <c r="E157" i="10"/>
  <c r="D157" i="10"/>
  <c r="F157" i="10" s="1"/>
  <c r="E121" i="9"/>
  <c r="D121" i="9"/>
  <c r="F121" i="9" s="1"/>
  <c r="T156" i="12" l="1"/>
  <c r="S156" i="12"/>
  <c r="M158" i="12"/>
  <c r="Q157" i="12"/>
  <c r="P157" i="12"/>
  <c r="O157" i="12"/>
  <c r="N157" i="12"/>
  <c r="R157" i="12"/>
  <c r="E158" i="10"/>
  <c r="D158" i="10"/>
  <c r="F158" i="10" s="1"/>
  <c r="E122" i="9"/>
  <c r="D122" i="9"/>
  <c r="F122" i="9" s="1"/>
  <c r="T157" i="12" l="1"/>
  <c r="S157" i="12"/>
  <c r="M159" i="12"/>
  <c r="P158" i="12"/>
  <c r="Q158" i="12"/>
  <c r="O158" i="12"/>
  <c r="N158" i="12"/>
  <c r="R158" i="12"/>
  <c r="E159" i="10"/>
  <c r="D159" i="10"/>
  <c r="F159" i="10" s="1"/>
  <c r="E123" i="9"/>
  <c r="D123" i="9"/>
  <c r="F123" i="9" s="1"/>
  <c r="T158" i="12" l="1"/>
  <c r="S158" i="12"/>
  <c r="M160" i="12"/>
  <c r="Q159" i="12"/>
  <c r="O159" i="12"/>
  <c r="P159" i="12"/>
  <c r="N159" i="12"/>
  <c r="R159" i="12"/>
  <c r="E160" i="10"/>
  <c r="D160" i="10"/>
  <c r="F160" i="10" s="1"/>
  <c r="E124" i="9"/>
  <c r="D124" i="9"/>
  <c r="T159" i="12" l="1"/>
  <c r="S159" i="12"/>
  <c r="M161" i="12"/>
  <c r="Q160" i="12"/>
  <c r="P160" i="12"/>
  <c r="O160" i="12"/>
  <c r="N160" i="12"/>
  <c r="R160" i="12"/>
  <c r="D161" i="10"/>
  <c r="E161" i="10"/>
  <c r="F161" i="10" s="1"/>
  <c r="F124" i="9"/>
  <c r="E125" i="9" s="1"/>
  <c r="T160" i="12" l="1"/>
  <c r="S160" i="12"/>
  <c r="M162" i="12"/>
  <c r="Q161" i="12"/>
  <c r="P161" i="12"/>
  <c r="O161" i="12"/>
  <c r="N161" i="12"/>
  <c r="R161" i="12"/>
  <c r="E162" i="10"/>
  <c r="D162" i="10"/>
  <c r="F162" i="10" s="1"/>
  <c r="D125" i="9"/>
  <c r="F125" i="9" s="1"/>
  <c r="D126" i="9" s="1"/>
  <c r="T161" i="12" l="1"/>
  <c r="S161" i="12"/>
  <c r="M163" i="12"/>
  <c r="Q162" i="12"/>
  <c r="P162" i="12"/>
  <c r="O162" i="12"/>
  <c r="N162" i="12"/>
  <c r="R162" i="12"/>
  <c r="E163" i="10"/>
  <c r="D163" i="10"/>
  <c r="F163" i="10" s="1"/>
  <c r="E126" i="9"/>
  <c r="F126" i="9" s="1"/>
  <c r="D127" i="9" s="1"/>
  <c r="T162" i="12" l="1"/>
  <c r="S162" i="12"/>
  <c r="M164" i="12"/>
  <c r="Q163" i="12"/>
  <c r="P163" i="12"/>
  <c r="O163" i="12"/>
  <c r="N163" i="12"/>
  <c r="R163" i="12"/>
  <c r="E164" i="10"/>
  <c r="D164" i="10"/>
  <c r="F164" i="10" s="1"/>
  <c r="E127" i="9"/>
  <c r="F127" i="9" s="1"/>
  <c r="T163" i="12" l="1"/>
  <c r="S163" i="12"/>
  <c r="M165" i="12"/>
  <c r="Q164" i="12"/>
  <c r="P164" i="12"/>
  <c r="O164" i="12"/>
  <c r="N164" i="12"/>
  <c r="R164" i="12"/>
  <c r="D165" i="10"/>
  <c r="E165" i="10"/>
  <c r="F165" i="10" s="1"/>
  <c r="D128" i="9"/>
  <c r="E128" i="9"/>
  <c r="F128" i="9" s="1"/>
  <c r="T164" i="12" l="1"/>
  <c r="S164" i="12"/>
  <c r="M166" i="12"/>
  <c r="N165" i="12"/>
  <c r="Q165" i="12"/>
  <c r="P165" i="12"/>
  <c r="O165" i="12"/>
  <c r="R165" i="12"/>
  <c r="E166" i="10"/>
  <c r="D166" i="10"/>
  <c r="D129" i="9"/>
  <c r="E129" i="9"/>
  <c r="T165" i="12" l="1"/>
  <c r="S165" i="12"/>
  <c r="M167" i="12"/>
  <c r="P166" i="12"/>
  <c r="Q166" i="12"/>
  <c r="O166" i="12"/>
  <c r="N166" i="12"/>
  <c r="R166" i="12"/>
  <c r="F166" i="10"/>
  <c r="D167" i="10"/>
  <c r="E167" i="10"/>
  <c r="F167" i="10" s="1"/>
  <c r="F129" i="9"/>
  <c r="D130" i="9"/>
  <c r="E130" i="9"/>
  <c r="T166" i="12" l="1"/>
  <c r="S166" i="12"/>
  <c r="M168" i="12"/>
  <c r="Q167" i="12"/>
  <c r="P167" i="12"/>
  <c r="O167" i="12"/>
  <c r="N167" i="12"/>
  <c r="R167" i="12"/>
  <c r="D168" i="10"/>
  <c r="E168" i="10"/>
  <c r="F130" i="9"/>
  <c r="D131" i="9" s="1"/>
  <c r="E131" i="9"/>
  <c r="T167" i="12" l="1"/>
  <c r="S167" i="12"/>
  <c r="M169" i="12"/>
  <c r="P168" i="12"/>
  <c r="Q168" i="12"/>
  <c r="O168" i="12"/>
  <c r="N168" i="12"/>
  <c r="R168" i="12"/>
  <c r="F168" i="10"/>
  <c r="F131" i="9"/>
  <c r="T168" i="12" l="1"/>
  <c r="S168" i="12"/>
  <c r="M170" i="12"/>
  <c r="Q169" i="12"/>
  <c r="P169" i="12"/>
  <c r="O169" i="12"/>
  <c r="N169" i="12"/>
  <c r="R169" i="12"/>
  <c r="E169" i="10"/>
  <c r="D169" i="10"/>
  <c r="F169" i="10" s="1"/>
  <c r="D132" i="9"/>
  <c r="E132" i="9"/>
  <c r="T169" i="12" l="1"/>
  <c r="S169" i="12"/>
  <c r="M171" i="12"/>
  <c r="P170" i="12"/>
  <c r="Q170" i="12"/>
  <c r="O170" i="12"/>
  <c r="N170" i="12"/>
  <c r="R170" i="12"/>
  <c r="E170" i="10"/>
  <c r="D170" i="10"/>
  <c r="F170" i="10" s="1"/>
  <c r="F132" i="9"/>
  <c r="T170" i="12" l="1"/>
  <c r="S170" i="12"/>
  <c r="M172" i="12"/>
  <c r="Q171" i="12"/>
  <c r="P171" i="12"/>
  <c r="O171" i="12"/>
  <c r="N171" i="12"/>
  <c r="R171" i="12"/>
  <c r="E171" i="10"/>
  <c r="D171" i="10"/>
  <c r="F171" i="10" s="1"/>
  <c r="D133" i="9"/>
  <c r="E133" i="9"/>
  <c r="T171" i="12" l="1"/>
  <c r="S171" i="12"/>
  <c r="M173" i="12"/>
  <c r="Q172" i="12"/>
  <c r="P172" i="12"/>
  <c r="O172" i="12"/>
  <c r="N172" i="12"/>
  <c r="R172" i="12"/>
  <c r="E172" i="10"/>
  <c r="D172" i="10"/>
  <c r="F172" i="10" s="1"/>
  <c r="F133" i="9"/>
  <c r="T172" i="12" l="1"/>
  <c r="S172" i="12"/>
  <c r="M174" i="12"/>
  <c r="Q173" i="12"/>
  <c r="P173" i="12"/>
  <c r="O173" i="12"/>
  <c r="N173" i="12"/>
  <c r="R173" i="12"/>
  <c r="E173" i="10"/>
  <c r="D173" i="10"/>
  <c r="F173" i="10" s="1"/>
  <c r="D134" i="9"/>
  <c r="E134" i="9"/>
  <c r="T173" i="12" l="1"/>
  <c r="S173" i="12"/>
  <c r="M175" i="12"/>
  <c r="Q174" i="12"/>
  <c r="P174" i="12"/>
  <c r="O174" i="12"/>
  <c r="N174" i="12"/>
  <c r="R174" i="12"/>
  <c r="D174" i="10"/>
  <c r="E174" i="10"/>
  <c r="F134" i="9"/>
  <c r="T174" i="12" l="1"/>
  <c r="S174" i="12"/>
  <c r="M176" i="12"/>
  <c r="Q175" i="12"/>
  <c r="P175" i="12"/>
  <c r="O175" i="12"/>
  <c r="N175" i="12"/>
  <c r="R175" i="12"/>
  <c r="F174" i="10"/>
  <c r="D135" i="9"/>
  <c r="E135" i="9"/>
  <c r="T175" i="12" l="1"/>
  <c r="S175" i="12"/>
  <c r="M177" i="12"/>
  <c r="P176" i="12"/>
  <c r="Q176" i="12"/>
  <c r="O176" i="12"/>
  <c r="N176" i="12"/>
  <c r="R176" i="12"/>
  <c r="E175" i="10"/>
  <c r="D175" i="10"/>
  <c r="F135" i="9"/>
  <c r="T176" i="12" l="1"/>
  <c r="S176" i="12"/>
  <c r="M178" i="12"/>
  <c r="Q177" i="12"/>
  <c r="P177" i="12"/>
  <c r="N177" i="12"/>
  <c r="O177" i="12"/>
  <c r="R177" i="12"/>
  <c r="F175" i="10"/>
  <c r="D136" i="9"/>
  <c r="E136" i="9"/>
  <c r="T177" i="12" l="1"/>
  <c r="S177" i="12"/>
  <c r="M179" i="12"/>
  <c r="Q178" i="12"/>
  <c r="P178" i="12"/>
  <c r="O178" i="12"/>
  <c r="N178" i="12"/>
  <c r="R178" i="12"/>
  <c r="E176" i="10"/>
  <c r="D176" i="10"/>
  <c r="F176" i="10" s="1"/>
  <c r="F136" i="9"/>
  <c r="T178" i="12" l="1"/>
  <c r="S178" i="12"/>
  <c r="M180" i="12"/>
  <c r="P179" i="12"/>
  <c r="Q179" i="12"/>
  <c r="O179" i="12"/>
  <c r="N179" i="12"/>
  <c r="R179" i="12"/>
  <c r="E177" i="10"/>
  <c r="D177" i="10"/>
  <c r="F177" i="10" s="1"/>
  <c r="D137" i="9"/>
  <c r="E137" i="9"/>
  <c r="T179" i="12" l="1"/>
  <c r="S179" i="12"/>
  <c r="M181" i="12"/>
  <c r="Q180" i="12"/>
  <c r="P180" i="12"/>
  <c r="O180" i="12"/>
  <c r="N180" i="12"/>
  <c r="R180" i="12"/>
  <c r="E178" i="10"/>
  <c r="D178" i="10"/>
  <c r="F178" i="10" s="1"/>
  <c r="F137" i="9"/>
  <c r="T180" i="12" l="1"/>
  <c r="S180" i="12"/>
  <c r="M182" i="12"/>
  <c r="Q181" i="12"/>
  <c r="P181" i="12"/>
  <c r="O181" i="12"/>
  <c r="N181" i="12"/>
  <c r="R181" i="12"/>
  <c r="E179" i="10"/>
  <c r="D179" i="10"/>
  <c r="E138" i="9"/>
  <c r="D138" i="9"/>
  <c r="F138" i="9" s="1"/>
  <c r="T181" i="12" l="1"/>
  <c r="S181" i="12"/>
  <c r="M183" i="12"/>
  <c r="P182" i="12"/>
  <c r="Q182" i="12"/>
  <c r="O182" i="12"/>
  <c r="N182" i="12"/>
  <c r="R182" i="12"/>
  <c r="F179" i="10"/>
  <c r="E180" i="10"/>
  <c r="D180" i="10"/>
  <c r="F180" i="10" s="1"/>
  <c r="E139" i="9"/>
  <c r="D139" i="9"/>
  <c r="T182" i="12" l="1"/>
  <c r="S182" i="12"/>
  <c r="M184" i="12"/>
  <c r="P183" i="12"/>
  <c r="Q183" i="12"/>
  <c r="O183" i="12"/>
  <c r="N183" i="12"/>
  <c r="R183" i="12"/>
  <c r="E181" i="10"/>
  <c r="D181" i="10"/>
  <c r="F181" i="10" s="1"/>
  <c r="F139" i="9"/>
  <c r="E140" i="9" s="1"/>
  <c r="T183" i="12" l="1"/>
  <c r="S183" i="12"/>
  <c r="M185" i="12"/>
  <c r="P184" i="12"/>
  <c r="Q184" i="12"/>
  <c r="O184" i="12"/>
  <c r="R184" i="12"/>
  <c r="N184" i="12"/>
  <c r="E182" i="10"/>
  <c r="D182" i="10"/>
  <c r="F182" i="10" s="1"/>
  <c r="D140" i="9"/>
  <c r="F140" i="9"/>
  <c r="E141" i="9" s="1"/>
  <c r="T184" i="12" l="1"/>
  <c r="S184" i="12"/>
  <c r="M186" i="12"/>
  <c r="Q185" i="12"/>
  <c r="P185" i="12"/>
  <c r="O185" i="12"/>
  <c r="N185" i="12"/>
  <c r="R185" i="12"/>
  <c r="D183" i="10"/>
  <c r="E183" i="10"/>
  <c r="D141" i="9"/>
  <c r="F141" i="9" s="1"/>
  <c r="E142" i="9" s="1"/>
  <c r="T185" i="12" l="1"/>
  <c r="S185" i="12"/>
  <c r="M187" i="12"/>
  <c r="Q186" i="12"/>
  <c r="P186" i="12"/>
  <c r="O186" i="12"/>
  <c r="N186" i="12"/>
  <c r="R186" i="12"/>
  <c r="F183" i="10"/>
  <c r="D142" i="9"/>
  <c r="F142" i="9" s="1"/>
  <c r="E143" i="9" s="1"/>
  <c r="T186" i="12" l="1"/>
  <c r="S186" i="12"/>
  <c r="M188" i="12"/>
  <c r="Q187" i="12"/>
  <c r="P187" i="12"/>
  <c r="O187" i="12"/>
  <c r="N187" i="12"/>
  <c r="R187" i="12"/>
  <c r="E184" i="10"/>
  <c r="D184" i="10"/>
  <c r="D143" i="9"/>
  <c r="F143" i="9" s="1"/>
  <c r="E144" i="9" s="1"/>
  <c r="T187" i="12" l="1"/>
  <c r="S187" i="12"/>
  <c r="M189" i="12"/>
  <c r="Q188" i="12"/>
  <c r="P188" i="12"/>
  <c r="O188" i="12"/>
  <c r="N188" i="12"/>
  <c r="R188" i="12"/>
  <c r="F184" i="10"/>
  <c r="E185" i="10"/>
  <c r="D185" i="10"/>
  <c r="F185" i="10" s="1"/>
  <c r="D144" i="9"/>
  <c r="F144" i="9" s="1"/>
  <c r="T188" i="12" l="1"/>
  <c r="S188" i="12"/>
  <c r="M190" i="12"/>
  <c r="Q189" i="12"/>
  <c r="P189" i="12"/>
  <c r="O189" i="12"/>
  <c r="N189" i="12"/>
  <c r="R189" i="12"/>
  <c r="E186" i="10"/>
  <c r="D186" i="10"/>
  <c r="F186" i="10" s="1"/>
  <c r="E145" i="9"/>
  <c r="D145" i="9"/>
  <c r="T189" i="12" l="1"/>
  <c r="S189" i="12"/>
  <c r="M191" i="12"/>
  <c r="P190" i="12"/>
  <c r="Q190" i="12"/>
  <c r="O190" i="12"/>
  <c r="N190" i="12"/>
  <c r="R190" i="12"/>
  <c r="E187" i="10"/>
  <c r="D187" i="10"/>
  <c r="F187" i="10" s="1"/>
  <c r="F145" i="9"/>
  <c r="E146" i="9"/>
  <c r="D146" i="9"/>
  <c r="F146" i="9" s="1"/>
  <c r="T190" i="12" l="1"/>
  <c r="S190" i="12"/>
  <c r="M192" i="12"/>
  <c r="Q191" i="12"/>
  <c r="P191" i="12"/>
  <c r="O191" i="12"/>
  <c r="N191" i="12"/>
  <c r="R191" i="12"/>
  <c r="E188" i="10"/>
  <c r="D188" i="10"/>
  <c r="F188" i="10" s="1"/>
  <c r="D147" i="9"/>
  <c r="E147" i="9"/>
  <c r="F147" i="9" s="1"/>
  <c r="T191" i="12" l="1"/>
  <c r="S191" i="12"/>
  <c r="M193" i="12"/>
  <c r="P192" i="12"/>
  <c r="Q192" i="12"/>
  <c r="O192" i="12"/>
  <c r="N192" i="12"/>
  <c r="R192" i="12"/>
  <c r="E189" i="10"/>
  <c r="D189" i="10"/>
  <c r="F189" i="10" s="1"/>
  <c r="E148" i="9"/>
  <c r="D148" i="9"/>
  <c r="F148" i="9" s="1"/>
  <c r="T192" i="12" l="1"/>
  <c r="S192" i="12"/>
  <c r="M194" i="12"/>
  <c r="Q193" i="12"/>
  <c r="P193" i="12"/>
  <c r="O193" i="12"/>
  <c r="N193" i="12"/>
  <c r="R193" i="12"/>
  <c r="E190" i="10"/>
  <c r="D190" i="10"/>
  <c r="F190" i="10" s="1"/>
  <c r="D149" i="9"/>
  <c r="E149" i="9"/>
  <c r="T193" i="12" l="1"/>
  <c r="S193" i="12"/>
  <c r="M195" i="12"/>
  <c r="P194" i="12"/>
  <c r="Q194" i="12"/>
  <c r="O194" i="12"/>
  <c r="N194" i="12"/>
  <c r="R194" i="12"/>
  <c r="E191" i="10"/>
  <c r="D191" i="10"/>
  <c r="F191" i="10" s="1"/>
  <c r="F149" i="9"/>
  <c r="D150" i="9"/>
  <c r="E150" i="9"/>
  <c r="T194" i="12" l="1"/>
  <c r="S194" i="12"/>
  <c r="M196" i="12"/>
  <c r="Q195" i="12"/>
  <c r="P195" i="12"/>
  <c r="O195" i="12"/>
  <c r="N195" i="12"/>
  <c r="R195" i="12"/>
  <c r="E192" i="10"/>
  <c r="D192" i="10"/>
  <c r="F192" i="10" s="1"/>
  <c r="F150" i="9"/>
  <c r="D151" i="9"/>
  <c r="E151" i="9"/>
  <c r="F151" i="9" s="1"/>
  <c r="T195" i="12" l="1"/>
  <c r="S195" i="12"/>
  <c r="M197" i="12"/>
  <c r="P196" i="12"/>
  <c r="Q196" i="12"/>
  <c r="O196" i="12"/>
  <c r="N196" i="12"/>
  <c r="R196" i="12"/>
  <c r="E193" i="10"/>
  <c r="D193" i="10"/>
  <c r="F193" i="10" s="1"/>
  <c r="D152" i="9"/>
  <c r="E152" i="9"/>
  <c r="T196" i="12" l="1"/>
  <c r="S196" i="12"/>
  <c r="M198" i="12"/>
  <c r="Q197" i="12"/>
  <c r="P197" i="12"/>
  <c r="O197" i="12"/>
  <c r="N197" i="12"/>
  <c r="R197" i="12"/>
  <c r="D194" i="10"/>
  <c r="E194" i="10"/>
  <c r="F152" i="9"/>
  <c r="T197" i="12" l="1"/>
  <c r="S197" i="12"/>
  <c r="M199" i="12"/>
  <c r="P198" i="12"/>
  <c r="Q198" i="12"/>
  <c r="O198" i="12"/>
  <c r="N198" i="12"/>
  <c r="R198" i="12"/>
  <c r="F194" i="10"/>
  <c r="D153" i="9"/>
  <c r="E153" i="9"/>
  <c r="T198" i="12" l="1"/>
  <c r="S198" i="12"/>
  <c r="M200" i="12"/>
  <c r="Q199" i="12"/>
  <c r="P199" i="12"/>
  <c r="O199" i="12"/>
  <c r="N199" i="12"/>
  <c r="R199" i="12"/>
  <c r="E195" i="10"/>
  <c r="D195" i="10"/>
  <c r="F195" i="10" s="1"/>
  <c r="F153" i="9"/>
  <c r="T199" i="12" l="1"/>
  <c r="S199" i="12"/>
  <c r="M201" i="12"/>
  <c r="Q200" i="12"/>
  <c r="P200" i="12"/>
  <c r="O200" i="12"/>
  <c r="N200" i="12"/>
  <c r="R200" i="12"/>
  <c r="E196" i="10"/>
  <c r="D196" i="10"/>
  <c r="F196" i="10" s="1"/>
  <c r="D154" i="9"/>
  <c r="E154" i="9"/>
  <c r="T200" i="12" l="1"/>
  <c r="S200" i="12"/>
  <c r="M202" i="12"/>
  <c r="Q201" i="12"/>
  <c r="P201" i="12"/>
  <c r="O201" i="12"/>
  <c r="N201" i="12"/>
  <c r="R201" i="12"/>
  <c r="E197" i="10"/>
  <c r="D197" i="10"/>
  <c r="F197" i="10" s="1"/>
  <c r="F154" i="9"/>
  <c r="S201" i="12" l="1"/>
  <c r="T201" i="12"/>
  <c r="M203" i="12"/>
  <c r="Q202" i="12"/>
  <c r="O202" i="12"/>
  <c r="P202" i="12"/>
  <c r="N202" i="12"/>
  <c r="R202" i="12"/>
  <c r="E198" i="10"/>
  <c r="D198" i="10"/>
  <c r="F198" i="10" s="1"/>
  <c r="D155" i="9"/>
  <c r="E155" i="9"/>
  <c r="T202" i="12" l="1"/>
  <c r="S202" i="12"/>
  <c r="M204" i="12"/>
  <c r="Q203" i="12"/>
  <c r="P203" i="12"/>
  <c r="O203" i="12"/>
  <c r="N203" i="12"/>
  <c r="R203" i="12"/>
  <c r="E199" i="10"/>
  <c r="D199" i="10"/>
  <c r="F199" i="10" s="1"/>
  <c r="F155" i="9"/>
  <c r="T203" i="12" l="1"/>
  <c r="S203" i="12"/>
  <c r="M205" i="12"/>
  <c r="Q204" i="12"/>
  <c r="P204" i="12"/>
  <c r="O204" i="12"/>
  <c r="N204" i="12"/>
  <c r="R204" i="12"/>
  <c r="E200" i="10"/>
  <c r="D200" i="10"/>
  <c r="F200" i="10" s="1"/>
  <c r="D156" i="9"/>
  <c r="E156" i="9"/>
  <c r="T204" i="12" l="1"/>
  <c r="S204" i="12"/>
  <c r="M206" i="12"/>
  <c r="Q205" i="12"/>
  <c r="P205" i="12"/>
  <c r="O205" i="12"/>
  <c r="N205" i="12"/>
  <c r="R205" i="12"/>
  <c r="E201" i="10"/>
  <c r="D201" i="10"/>
  <c r="F201" i="10" s="1"/>
  <c r="F156" i="9"/>
  <c r="T205" i="12" l="1"/>
  <c r="S205" i="12"/>
  <c r="M207" i="12"/>
  <c r="P206" i="12"/>
  <c r="Q206" i="12"/>
  <c r="O206" i="12"/>
  <c r="N206" i="12"/>
  <c r="R206" i="12"/>
  <c r="E202" i="10"/>
  <c r="D202" i="10"/>
  <c r="F202" i="10" s="1"/>
  <c r="D157" i="9"/>
  <c r="E157" i="9"/>
  <c r="T206" i="12" l="1"/>
  <c r="S206" i="12"/>
  <c r="M208" i="12"/>
  <c r="Q207" i="12"/>
  <c r="P207" i="12"/>
  <c r="O207" i="12"/>
  <c r="N207" i="12"/>
  <c r="R207" i="12"/>
  <c r="E203" i="10"/>
  <c r="D203" i="10"/>
  <c r="F203" i="10" s="1"/>
  <c r="F157" i="9"/>
  <c r="T207" i="12" l="1"/>
  <c r="S207" i="12"/>
  <c r="M209" i="12"/>
  <c r="Q208" i="12"/>
  <c r="P208" i="12"/>
  <c r="O208" i="12"/>
  <c r="N208" i="12"/>
  <c r="R208" i="12"/>
  <c r="E204" i="10"/>
  <c r="D204" i="10"/>
  <c r="F204" i="10" s="1"/>
  <c r="E158" i="9"/>
  <c r="D158" i="9"/>
  <c r="F158" i="9" s="1"/>
  <c r="T208" i="12" l="1"/>
  <c r="S208" i="12"/>
  <c r="M210" i="12"/>
  <c r="Q209" i="12"/>
  <c r="P209" i="12"/>
  <c r="O209" i="12"/>
  <c r="N209" i="12"/>
  <c r="R209" i="12"/>
  <c r="D205" i="10"/>
  <c r="E205" i="10"/>
  <c r="F205" i="10" s="1"/>
  <c r="E159" i="9"/>
  <c r="D159" i="9"/>
  <c r="F159" i="9" s="1"/>
  <c r="T209" i="12" l="1"/>
  <c r="S209" i="12"/>
  <c r="M211" i="12"/>
  <c r="Q210" i="12"/>
  <c r="P210" i="12"/>
  <c r="O210" i="12"/>
  <c r="N210" i="12"/>
  <c r="R210" i="12"/>
  <c r="E206" i="10"/>
  <c r="D206" i="10"/>
  <c r="F206" i="10" s="1"/>
  <c r="E160" i="9"/>
  <c r="D160" i="9"/>
  <c r="F160" i="9" s="1"/>
  <c r="T210" i="12" l="1"/>
  <c r="S210" i="12"/>
  <c r="M212" i="12"/>
  <c r="Q211" i="12"/>
  <c r="P211" i="12"/>
  <c r="O211" i="12"/>
  <c r="N211" i="12"/>
  <c r="R211" i="12"/>
  <c r="E207" i="10"/>
  <c r="D207" i="10"/>
  <c r="F207" i="10" s="1"/>
  <c r="E161" i="9"/>
  <c r="D161" i="9"/>
  <c r="F161" i="9" s="1"/>
  <c r="T211" i="12" l="1"/>
  <c r="S211" i="12"/>
  <c r="M213" i="12"/>
  <c r="Q212" i="12"/>
  <c r="P212" i="12"/>
  <c r="O212" i="12"/>
  <c r="N212" i="12"/>
  <c r="R212" i="12"/>
  <c r="E208" i="10"/>
  <c r="D208" i="10"/>
  <c r="F208" i="10" s="1"/>
  <c r="D162" i="9"/>
  <c r="E162" i="9"/>
  <c r="T212" i="12" l="1"/>
  <c r="S212" i="12"/>
  <c r="M214" i="12"/>
  <c r="Q213" i="12"/>
  <c r="P213" i="12"/>
  <c r="O213" i="12"/>
  <c r="R213" i="12"/>
  <c r="N213" i="12"/>
  <c r="E209" i="10"/>
  <c r="D209" i="10"/>
  <c r="F209" i="10" s="1"/>
  <c r="F162" i="9"/>
  <c r="T213" i="12" l="1"/>
  <c r="S213" i="12"/>
  <c r="M215" i="12"/>
  <c r="Q214" i="12"/>
  <c r="P214" i="12"/>
  <c r="O214" i="12"/>
  <c r="N214" i="12"/>
  <c r="R214" i="12"/>
  <c r="E210" i="10"/>
  <c r="D210" i="10"/>
  <c r="F210" i="10" s="1"/>
  <c r="E163" i="9"/>
  <c r="D163" i="9"/>
  <c r="F163" i="9" s="1"/>
  <c r="T214" i="12" l="1"/>
  <c r="S214" i="12"/>
  <c r="M216" i="12"/>
  <c r="Q215" i="12"/>
  <c r="P215" i="12"/>
  <c r="O215" i="12"/>
  <c r="N215" i="12"/>
  <c r="R215" i="12"/>
  <c r="E211" i="10"/>
  <c r="D211" i="10"/>
  <c r="F211" i="10" s="1"/>
  <c r="E164" i="9"/>
  <c r="D164" i="9"/>
  <c r="F164" i="9" s="1"/>
  <c r="T215" i="12" l="1"/>
  <c r="S215" i="12"/>
  <c r="M217" i="12"/>
  <c r="Q216" i="12"/>
  <c r="P216" i="12"/>
  <c r="O216" i="12"/>
  <c r="N216" i="12"/>
  <c r="R216" i="12"/>
  <c r="E212" i="10"/>
  <c r="D212" i="10"/>
  <c r="F212" i="10" s="1"/>
  <c r="E165" i="9"/>
  <c r="D165" i="9"/>
  <c r="F165" i="9" s="1"/>
  <c r="T216" i="12" l="1"/>
  <c r="S216" i="12"/>
  <c r="M218" i="12"/>
  <c r="Q217" i="12"/>
  <c r="P217" i="12"/>
  <c r="O217" i="12"/>
  <c r="N217" i="12"/>
  <c r="R217" i="12"/>
  <c r="D213" i="10"/>
  <c r="E213" i="10"/>
  <c r="F213" i="10" s="1"/>
  <c r="E166" i="9"/>
  <c r="D166" i="9"/>
  <c r="F166" i="9" s="1"/>
  <c r="T217" i="12" l="1"/>
  <c r="S217" i="12"/>
  <c r="M219" i="12"/>
  <c r="Q218" i="12"/>
  <c r="P218" i="12"/>
  <c r="O218" i="12"/>
  <c r="N218" i="12"/>
  <c r="R218" i="12"/>
  <c r="E214" i="10"/>
  <c r="D214" i="10"/>
  <c r="F214" i="10" s="1"/>
  <c r="E167" i="9"/>
  <c r="D167" i="9"/>
  <c r="F167" i="9" s="1"/>
  <c r="T218" i="12" l="1"/>
  <c r="S218" i="12"/>
  <c r="M220" i="12"/>
  <c r="Q219" i="12"/>
  <c r="P219" i="12"/>
  <c r="O219" i="12"/>
  <c r="N219" i="12"/>
  <c r="R219" i="12"/>
  <c r="E215" i="10"/>
  <c r="D215" i="10"/>
  <c r="F215" i="10" s="1"/>
  <c r="E168" i="9"/>
  <c r="D168" i="9"/>
  <c r="F168" i="9" s="1"/>
  <c r="T219" i="12" l="1"/>
  <c r="S219" i="12"/>
  <c r="M221" i="12"/>
  <c r="Q220" i="12"/>
  <c r="P220" i="12"/>
  <c r="O220" i="12"/>
  <c r="N220" i="12"/>
  <c r="R220" i="12"/>
  <c r="E216" i="10"/>
  <c r="D216" i="10"/>
  <c r="F216" i="10" s="1"/>
  <c r="E169" i="9"/>
  <c r="D169" i="9"/>
  <c r="F169" i="9" s="1"/>
  <c r="T220" i="12" l="1"/>
  <c r="S220" i="12"/>
  <c r="M222" i="12"/>
  <c r="Q221" i="12"/>
  <c r="P221" i="12"/>
  <c r="O221" i="12"/>
  <c r="N221" i="12"/>
  <c r="R221" i="12"/>
  <c r="D217" i="10"/>
  <c r="E217" i="10"/>
  <c r="F217" i="10" s="1"/>
  <c r="E170" i="9"/>
  <c r="D170" i="9"/>
  <c r="F170" i="9" s="1"/>
  <c r="S221" i="12" l="1"/>
  <c r="T221" i="12"/>
  <c r="M223" i="12"/>
  <c r="P222" i="12"/>
  <c r="Q222" i="12"/>
  <c r="O222" i="12"/>
  <c r="N222" i="12"/>
  <c r="R222" i="12"/>
  <c r="D218" i="10"/>
  <c r="E218" i="10"/>
  <c r="F218" i="10" s="1"/>
  <c r="E171" i="9"/>
  <c r="D171" i="9"/>
  <c r="F171" i="9" s="1"/>
  <c r="T222" i="12" l="1"/>
  <c r="S222" i="12"/>
  <c r="M224" i="12"/>
  <c r="Q223" i="12"/>
  <c r="P223" i="12"/>
  <c r="O223" i="12"/>
  <c r="N223" i="12"/>
  <c r="R223" i="12"/>
  <c r="D219" i="10"/>
  <c r="E219" i="10"/>
  <c r="F219" i="10" s="1"/>
  <c r="E172" i="9"/>
  <c r="D172" i="9"/>
  <c r="F172" i="9" s="1"/>
  <c r="T223" i="12" l="1"/>
  <c r="S223" i="12"/>
  <c r="M225" i="12"/>
  <c r="Q224" i="12"/>
  <c r="P224" i="12"/>
  <c r="O224" i="12"/>
  <c r="N224" i="12"/>
  <c r="R224" i="12"/>
  <c r="D220" i="10"/>
  <c r="E220" i="10"/>
  <c r="E173" i="9"/>
  <c r="D173" i="9"/>
  <c r="F173" i="9" s="1"/>
  <c r="T224" i="12" l="1"/>
  <c r="S224" i="12"/>
  <c r="M226" i="12"/>
  <c r="P225" i="12"/>
  <c r="Q225" i="12"/>
  <c r="O225" i="12"/>
  <c r="N225" i="12"/>
  <c r="R225" i="12"/>
  <c r="F220" i="10"/>
  <c r="E221" i="10"/>
  <c r="D221" i="10"/>
  <c r="F221" i="10" s="1"/>
  <c r="E174" i="9"/>
  <c r="D174" i="9"/>
  <c r="F174" i="9" s="1"/>
  <c r="T225" i="12" l="1"/>
  <c r="S225" i="12"/>
  <c r="M227" i="12"/>
  <c r="P226" i="12"/>
  <c r="Q226" i="12"/>
  <c r="O226" i="12"/>
  <c r="N226" i="12"/>
  <c r="R226" i="12"/>
  <c r="E222" i="10"/>
  <c r="D222" i="10"/>
  <c r="F222" i="10" s="1"/>
  <c r="D175" i="9"/>
  <c r="E175" i="9"/>
  <c r="T226" i="12" l="1"/>
  <c r="S226" i="12"/>
  <c r="M228" i="12"/>
  <c r="Q227" i="12"/>
  <c r="P227" i="12"/>
  <c r="O227" i="12"/>
  <c r="N227" i="12"/>
  <c r="R227" i="12"/>
  <c r="E223" i="10"/>
  <c r="D223" i="10"/>
  <c r="F223" i="10" s="1"/>
  <c r="F175" i="9"/>
  <c r="T227" i="12" l="1"/>
  <c r="S227" i="12"/>
  <c r="M229" i="12"/>
  <c r="Q228" i="12"/>
  <c r="P228" i="12"/>
  <c r="O228" i="12"/>
  <c r="N228" i="12"/>
  <c r="R228" i="12"/>
  <c r="E224" i="10"/>
  <c r="D224" i="10"/>
  <c r="F224" i="10" s="1"/>
  <c r="D176" i="9"/>
  <c r="E176" i="9"/>
  <c r="F176" i="9" s="1"/>
  <c r="T228" i="12" l="1"/>
  <c r="S228" i="12"/>
  <c r="M230" i="12"/>
  <c r="Q229" i="12"/>
  <c r="P229" i="12"/>
  <c r="O229" i="12"/>
  <c r="N229" i="12"/>
  <c r="R229" i="12"/>
  <c r="E225" i="10"/>
  <c r="D225" i="10"/>
  <c r="F225" i="10" s="1"/>
  <c r="E177" i="9"/>
  <c r="D177" i="9"/>
  <c r="F177" i="9" s="1"/>
  <c r="T229" i="12" l="1"/>
  <c r="S229" i="12"/>
  <c r="M231" i="12"/>
  <c r="Q230" i="12"/>
  <c r="P230" i="12"/>
  <c r="O230" i="12"/>
  <c r="N230" i="12"/>
  <c r="R230" i="12"/>
  <c r="D226" i="10"/>
  <c r="E226" i="10"/>
  <c r="E178" i="9"/>
  <c r="D178" i="9"/>
  <c r="F178" i="9" s="1"/>
  <c r="T230" i="12" l="1"/>
  <c r="S230" i="12"/>
  <c r="M232" i="12"/>
  <c r="Q231" i="12"/>
  <c r="P231" i="12"/>
  <c r="O231" i="12"/>
  <c r="N231" i="12"/>
  <c r="R231" i="12"/>
  <c r="D227" i="10"/>
  <c r="E227" i="10"/>
  <c r="F226" i="10"/>
  <c r="E179" i="9"/>
  <c r="D179" i="9"/>
  <c r="F179" i="9" s="1"/>
  <c r="T231" i="12" l="1"/>
  <c r="S231" i="12"/>
  <c r="M233" i="12"/>
  <c r="Q232" i="12"/>
  <c r="P232" i="12"/>
  <c r="O232" i="12"/>
  <c r="N232" i="12"/>
  <c r="R232" i="12"/>
  <c r="F227" i="10"/>
  <c r="D228" i="10"/>
  <c r="E228" i="10"/>
  <c r="E180" i="9"/>
  <c r="D180" i="9"/>
  <c r="F180" i="9" s="1"/>
  <c r="T232" i="12" l="1"/>
  <c r="S232" i="12"/>
  <c r="M234" i="12"/>
  <c r="Q233" i="12"/>
  <c r="P233" i="12"/>
  <c r="O233" i="12"/>
  <c r="N233" i="12"/>
  <c r="R233" i="12"/>
  <c r="F228" i="10"/>
  <c r="E229" i="10"/>
  <c r="D229" i="10"/>
  <c r="F229" i="10" s="1"/>
  <c r="D181" i="9"/>
  <c r="E181" i="9"/>
  <c r="T233" i="12" l="1"/>
  <c r="S233" i="12"/>
  <c r="M235" i="12"/>
  <c r="Q234" i="12"/>
  <c r="P234" i="12"/>
  <c r="O234" i="12"/>
  <c r="N234" i="12"/>
  <c r="R234" i="12"/>
  <c r="D230" i="10"/>
  <c r="E230" i="10"/>
  <c r="F181" i="9"/>
  <c r="T234" i="12" l="1"/>
  <c r="S234" i="12"/>
  <c r="M236" i="12"/>
  <c r="Q235" i="12"/>
  <c r="P235" i="12"/>
  <c r="O235" i="12"/>
  <c r="N235" i="12"/>
  <c r="R235" i="12"/>
  <c r="F230" i="10"/>
  <c r="D231" i="10"/>
  <c r="E231" i="10"/>
  <c r="E182" i="9"/>
  <c r="D182" i="9"/>
  <c r="F182" i="9" s="1"/>
  <c r="T235" i="12" l="1"/>
  <c r="S235" i="12"/>
  <c r="M237" i="12"/>
  <c r="Q236" i="12"/>
  <c r="P236" i="12"/>
  <c r="O236" i="12"/>
  <c r="N236" i="12"/>
  <c r="R236" i="12"/>
  <c r="F231" i="10"/>
  <c r="E232" i="10"/>
  <c r="D232" i="10"/>
  <c r="F232" i="10" s="1"/>
  <c r="E183" i="9"/>
  <c r="D183" i="9"/>
  <c r="F183" i="9" s="1"/>
  <c r="T236" i="12" l="1"/>
  <c r="S236" i="12"/>
  <c r="M238" i="12"/>
  <c r="Q237" i="12"/>
  <c r="P237" i="12"/>
  <c r="O237" i="12"/>
  <c r="N237" i="12"/>
  <c r="R237" i="12"/>
  <c r="E233" i="10"/>
  <c r="D233" i="10"/>
  <c r="F233" i="10" s="1"/>
  <c r="E184" i="9"/>
  <c r="D184" i="9"/>
  <c r="F184" i="9" s="1"/>
  <c r="T237" i="12" l="1"/>
  <c r="S237" i="12"/>
  <c r="M239" i="12"/>
  <c r="P238" i="12"/>
  <c r="Q238" i="12"/>
  <c r="O238" i="12"/>
  <c r="N238" i="12"/>
  <c r="R238" i="12"/>
  <c r="E234" i="10"/>
  <c r="D234" i="10"/>
  <c r="F234" i="10" s="1"/>
  <c r="E185" i="9"/>
  <c r="D185" i="9"/>
  <c r="T238" i="12" l="1"/>
  <c r="S238" i="12"/>
  <c r="M240" i="12"/>
  <c r="P239" i="12"/>
  <c r="O239" i="12"/>
  <c r="Q239" i="12"/>
  <c r="N239" i="12"/>
  <c r="R239" i="12"/>
  <c r="D235" i="10"/>
  <c r="E235" i="10"/>
  <c r="F185" i="9"/>
  <c r="T239" i="12" l="1"/>
  <c r="S239" i="12"/>
  <c r="M241" i="12"/>
  <c r="P240" i="12"/>
  <c r="Q240" i="12"/>
  <c r="O240" i="12"/>
  <c r="N240" i="12"/>
  <c r="R240" i="12"/>
  <c r="F235" i="10"/>
  <c r="E236" i="10"/>
  <c r="D236" i="10"/>
  <c r="F236" i="10" s="1"/>
  <c r="E186" i="9"/>
  <c r="D186" i="9"/>
  <c r="F186" i="9" s="1"/>
  <c r="T240" i="12" l="1"/>
  <c r="S240" i="12"/>
  <c r="M242" i="12"/>
  <c r="Q241" i="12"/>
  <c r="P241" i="12"/>
  <c r="O241" i="12"/>
  <c r="N241" i="12"/>
  <c r="R241" i="12"/>
  <c r="E237" i="10"/>
  <c r="D237" i="10"/>
  <c r="F237" i="10" s="1"/>
  <c r="E187" i="9"/>
  <c r="D187" i="9"/>
  <c r="F187" i="9" s="1"/>
  <c r="T241" i="12" l="1"/>
  <c r="S241" i="12"/>
  <c r="M243" i="12"/>
  <c r="P242" i="12"/>
  <c r="Q242" i="12"/>
  <c r="O242" i="12"/>
  <c r="N242" i="12"/>
  <c r="R242" i="12"/>
  <c r="E238" i="10"/>
  <c r="D238" i="10"/>
  <c r="F238" i="10" s="1"/>
  <c r="E188" i="9"/>
  <c r="D188" i="9"/>
  <c r="F188" i="9" s="1"/>
  <c r="T242" i="12" l="1"/>
  <c r="S242" i="12"/>
  <c r="M244" i="12"/>
  <c r="Q243" i="12"/>
  <c r="P243" i="12"/>
  <c r="O243" i="12"/>
  <c r="N243" i="12"/>
  <c r="R243" i="12"/>
  <c r="E239" i="10"/>
  <c r="D239" i="10"/>
  <c r="F239" i="10" s="1"/>
  <c r="E189" i="9"/>
  <c r="D189" i="9"/>
  <c r="T243" i="12" l="1"/>
  <c r="S243" i="12"/>
  <c r="M245" i="12"/>
  <c r="Q244" i="12"/>
  <c r="P244" i="12"/>
  <c r="O244" i="12"/>
  <c r="N244" i="12"/>
  <c r="R244" i="12"/>
  <c r="F189" i="9"/>
  <c r="E240" i="10"/>
  <c r="D240" i="10"/>
  <c r="F240" i="10" s="1"/>
  <c r="D190" i="9"/>
  <c r="E190" i="9"/>
  <c r="F190" i="9" s="1"/>
  <c r="T244" i="12" l="1"/>
  <c r="S244" i="12"/>
  <c r="M246" i="12"/>
  <c r="Q245" i="12"/>
  <c r="P245" i="12"/>
  <c r="O245" i="12"/>
  <c r="N245" i="12"/>
  <c r="R245" i="12"/>
  <c r="E241" i="10"/>
  <c r="D241" i="10"/>
  <c r="F241" i="10" s="1"/>
  <c r="E191" i="9"/>
  <c r="D191" i="9"/>
  <c r="F191" i="9" s="1"/>
  <c r="T245" i="12" l="1"/>
  <c r="S245" i="12"/>
  <c r="M247" i="12"/>
  <c r="Q246" i="12"/>
  <c r="P246" i="12"/>
  <c r="O246" i="12"/>
  <c r="N246" i="12"/>
  <c r="R246" i="12"/>
  <c r="D242" i="10"/>
  <c r="E242" i="10"/>
  <c r="F242" i="10" s="1"/>
  <c r="D192" i="9"/>
  <c r="E192" i="9"/>
  <c r="T246" i="12" l="1"/>
  <c r="S246" i="12"/>
  <c r="M248" i="12"/>
  <c r="Q247" i="12"/>
  <c r="P247" i="12"/>
  <c r="O247" i="12"/>
  <c r="R247" i="12"/>
  <c r="N247" i="12"/>
  <c r="E243" i="10"/>
  <c r="D243" i="10"/>
  <c r="F192" i="9"/>
  <c r="T247" i="12" l="1"/>
  <c r="S247" i="12"/>
  <c r="M249" i="12"/>
  <c r="Q248" i="12"/>
  <c r="P248" i="12"/>
  <c r="O248" i="12"/>
  <c r="N248" i="12"/>
  <c r="R248" i="12"/>
  <c r="E244" i="10"/>
  <c r="D244" i="10"/>
  <c r="F244" i="10" s="1"/>
  <c r="F243" i="10"/>
  <c r="E193" i="9"/>
  <c r="D193" i="9"/>
  <c r="F193" i="9" s="1"/>
  <c r="T248" i="12" l="1"/>
  <c r="S248" i="12"/>
  <c r="M250" i="12"/>
  <c r="Q249" i="12"/>
  <c r="P249" i="12"/>
  <c r="O249" i="12"/>
  <c r="N249" i="12"/>
  <c r="R249" i="12"/>
  <c r="D245" i="10"/>
  <c r="E245" i="10"/>
  <c r="E194" i="9"/>
  <c r="D194" i="9"/>
  <c r="F194" i="9" s="1"/>
  <c r="T249" i="12" l="1"/>
  <c r="S249" i="12"/>
  <c r="M251" i="12"/>
  <c r="Q250" i="12"/>
  <c r="P250" i="12"/>
  <c r="O250" i="12"/>
  <c r="N250" i="12"/>
  <c r="R250" i="12"/>
  <c r="F245" i="10"/>
  <c r="E246" i="10"/>
  <c r="D246" i="10"/>
  <c r="F246" i="10" s="1"/>
  <c r="D195" i="9"/>
  <c r="E195" i="9"/>
  <c r="T250" i="12" l="1"/>
  <c r="S250" i="12"/>
  <c r="M252" i="12"/>
  <c r="Q251" i="12"/>
  <c r="P251" i="12"/>
  <c r="O251" i="12"/>
  <c r="N251" i="12"/>
  <c r="R251" i="12"/>
  <c r="D247" i="10"/>
  <c r="E247" i="10"/>
  <c r="F195" i="9"/>
  <c r="T251" i="12" l="1"/>
  <c r="S251" i="12"/>
  <c r="M253" i="12"/>
  <c r="Q252" i="12"/>
  <c r="P252" i="12"/>
  <c r="O252" i="12"/>
  <c r="N252" i="12"/>
  <c r="R252" i="12"/>
  <c r="F247" i="10"/>
  <c r="E248" i="10"/>
  <c r="D248" i="10"/>
  <c r="F248" i="10" s="1"/>
  <c r="D196" i="9"/>
  <c r="E196" i="9"/>
  <c r="T252" i="12" l="1"/>
  <c r="S252" i="12"/>
  <c r="M254" i="12"/>
  <c r="Q253" i="12"/>
  <c r="P253" i="12"/>
  <c r="O253" i="12"/>
  <c r="N253" i="12"/>
  <c r="R253" i="12"/>
  <c r="D249" i="10"/>
  <c r="E249" i="10"/>
  <c r="F196" i="9"/>
  <c r="E197" i="9"/>
  <c r="D197" i="9"/>
  <c r="F197" i="9" s="1"/>
  <c r="T253" i="12" l="1"/>
  <c r="S253" i="12"/>
  <c r="M255" i="12"/>
  <c r="P254" i="12"/>
  <c r="Q254" i="12"/>
  <c r="O254" i="12"/>
  <c r="N254" i="12"/>
  <c r="R254" i="12"/>
  <c r="E250" i="10"/>
  <c r="D250" i="10"/>
  <c r="F250" i="10" s="1"/>
  <c r="F249" i="10"/>
  <c r="E198" i="9"/>
  <c r="D198" i="9"/>
  <c r="F198" i="9" s="1"/>
  <c r="T254" i="12" l="1"/>
  <c r="S254" i="12"/>
  <c r="M256" i="12"/>
  <c r="Q255" i="12"/>
  <c r="P255" i="12"/>
  <c r="O255" i="12"/>
  <c r="N255" i="12"/>
  <c r="R255" i="12"/>
  <c r="E251" i="10"/>
  <c r="D251" i="10"/>
  <c r="F251" i="10" s="1"/>
  <c r="E199" i="9"/>
  <c r="D199" i="9"/>
  <c r="F199" i="9" s="1"/>
  <c r="T255" i="12" l="1"/>
  <c r="S255" i="12"/>
  <c r="M257" i="12"/>
  <c r="Q256" i="12"/>
  <c r="P256" i="12"/>
  <c r="O256" i="12"/>
  <c r="N256" i="12"/>
  <c r="R256" i="12"/>
  <c r="D252" i="10"/>
  <c r="E252" i="10"/>
  <c r="E200" i="9"/>
  <c r="D200" i="9"/>
  <c r="F200" i="9" s="1"/>
  <c r="T256" i="12" l="1"/>
  <c r="S256" i="12"/>
  <c r="M258" i="12"/>
  <c r="Q257" i="12"/>
  <c r="P257" i="12"/>
  <c r="O257" i="12"/>
  <c r="N257" i="12"/>
  <c r="R257" i="12"/>
  <c r="F252" i="10"/>
  <c r="E253" i="10"/>
  <c r="D253" i="10"/>
  <c r="F253" i="10" s="1"/>
  <c r="D201" i="9"/>
  <c r="E201" i="9"/>
  <c r="T257" i="12" l="1"/>
  <c r="S257" i="12"/>
  <c r="M259" i="12"/>
  <c r="P258" i="12"/>
  <c r="Q258" i="12"/>
  <c r="O258" i="12"/>
  <c r="N258" i="12"/>
  <c r="R258" i="12"/>
  <c r="D254" i="10"/>
  <c r="E254" i="10"/>
  <c r="F201" i="9"/>
  <c r="T258" i="12" l="1"/>
  <c r="S258" i="12"/>
  <c r="M260" i="12"/>
  <c r="Q259" i="12"/>
  <c r="P259" i="12"/>
  <c r="O259" i="12"/>
  <c r="N259" i="12"/>
  <c r="R259" i="12"/>
  <c r="F254" i="10"/>
  <c r="E255" i="10"/>
  <c r="D255" i="10"/>
  <c r="F255" i="10" s="1"/>
  <c r="E202" i="9"/>
  <c r="D202" i="9"/>
  <c r="F202" i="9" s="1"/>
  <c r="T259" i="12" l="1"/>
  <c r="S259" i="12"/>
  <c r="M261" i="12"/>
  <c r="Q260" i="12"/>
  <c r="P260" i="12"/>
  <c r="O260" i="12"/>
  <c r="R260" i="12"/>
  <c r="N260" i="12"/>
  <c r="E256" i="10"/>
  <c r="D256" i="10"/>
  <c r="F256" i="10" s="1"/>
  <c r="D203" i="9"/>
  <c r="E203" i="9"/>
  <c r="T260" i="12" l="1"/>
  <c r="S260" i="12"/>
  <c r="M262" i="12"/>
  <c r="Q261" i="12"/>
  <c r="P261" i="12"/>
  <c r="O261" i="12"/>
  <c r="N261" i="12"/>
  <c r="R261" i="12"/>
  <c r="E257" i="10"/>
  <c r="D257" i="10"/>
  <c r="F257" i="10" s="1"/>
  <c r="F203" i="9"/>
  <c r="T261" i="12" l="1"/>
  <c r="S261" i="12"/>
  <c r="M263" i="12"/>
  <c r="P262" i="12"/>
  <c r="Q262" i="12"/>
  <c r="O262" i="12"/>
  <c r="N262" i="12"/>
  <c r="R262" i="12"/>
  <c r="E258" i="10"/>
  <c r="D258" i="10"/>
  <c r="F258" i="10" s="1"/>
  <c r="E204" i="9"/>
  <c r="D204" i="9"/>
  <c r="F204" i="9" s="1"/>
  <c r="T262" i="12" l="1"/>
  <c r="S262" i="12"/>
  <c r="M264" i="12"/>
  <c r="Q263" i="12"/>
  <c r="P263" i="12"/>
  <c r="O263" i="12"/>
  <c r="N263" i="12"/>
  <c r="R263" i="12"/>
  <c r="E259" i="10"/>
  <c r="D259" i="10"/>
  <c r="F259" i="10" s="1"/>
  <c r="E205" i="9"/>
  <c r="D205" i="9"/>
  <c r="F205" i="9" s="1"/>
  <c r="T263" i="12" l="1"/>
  <c r="S263" i="12"/>
  <c r="M265" i="12"/>
  <c r="Q264" i="12"/>
  <c r="P264" i="12"/>
  <c r="O264" i="12"/>
  <c r="N264" i="12"/>
  <c r="R264" i="12"/>
  <c r="E260" i="10"/>
  <c r="D260" i="10"/>
  <c r="F260" i="10" s="1"/>
  <c r="D206" i="9"/>
  <c r="E206" i="9"/>
  <c r="F206" i="9" s="1"/>
  <c r="T264" i="12" l="1"/>
  <c r="S264" i="12"/>
  <c r="M266" i="12"/>
  <c r="Q265" i="12"/>
  <c r="P265" i="12"/>
  <c r="O265" i="12"/>
  <c r="N265" i="12"/>
  <c r="R265" i="12"/>
  <c r="D261" i="10"/>
  <c r="E261" i="10"/>
  <c r="E207" i="9"/>
  <c r="D207" i="9"/>
  <c r="T265" i="12" l="1"/>
  <c r="S265" i="12"/>
  <c r="M267" i="12"/>
  <c r="P266" i="12"/>
  <c r="Q266" i="12"/>
  <c r="O266" i="12"/>
  <c r="N266" i="12"/>
  <c r="R266" i="12"/>
  <c r="F207" i="9"/>
  <c r="F261" i="10"/>
  <c r="D262" i="10"/>
  <c r="E262" i="10"/>
  <c r="E208" i="9"/>
  <c r="D208" i="9"/>
  <c r="T266" i="12" l="1"/>
  <c r="S266" i="12"/>
  <c r="M268" i="12"/>
  <c r="N267" i="12"/>
  <c r="Q267" i="12"/>
  <c r="P267" i="12"/>
  <c r="O267" i="12"/>
  <c r="R267" i="12"/>
  <c r="F208" i="9"/>
  <c r="F262" i="10"/>
  <c r="E263" i="10"/>
  <c r="D263" i="10"/>
  <c r="F263" i="10" s="1"/>
  <c r="E209" i="9"/>
  <c r="D209" i="9"/>
  <c r="T267" i="12" l="1"/>
  <c r="S267" i="12"/>
  <c r="M269" i="12"/>
  <c r="Q268" i="12"/>
  <c r="P268" i="12"/>
  <c r="O268" i="12"/>
  <c r="N268" i="12"/>
  <c r="R268" i="12"/>
  <c r="F209" i="9"/>
  <c r="E264" i="10"/>
  <c r="D264" i="10"/>
  <c r="F264" i="10" s="1"/>
  <c r="D210" i="9"/>
  <c r="E210" i="9"/>
  <c r="T268" i="12" l="1"/>
  <c r="S268" i="12"/>
  <c r="M270" i="12"/>
  <c r="Q269" i="12"/>
  <c r="P269" i="12"/>
  <c r="O269" i="12"/>
  <c r="N269" i="12"/>
  <c r="R269" i="12"/>
  <c r="D265" i="10"/>
  <c r="E265" i="10"/>
  <c r="F210" i="9"/>
  <c r="T269" i="12" l="1"/>
  <c r="S269" i="12"/>
  <c r="M271" i="12"/>
  <c r="P270" i="12"/>
  <c r="Q270" i="12"/>
  <c r="O270" i="12"/>
  <c r="N270" i="12"/>
  <c r="R270" i="12"/>
  <c r="E266" i="10"/>
  <c r="D266" i="10"/>
  <c r="F266" i="10" s="1"/>
  <c r="F265" i="10"/>
  <c r="E211" i="9"/>
  <c r="D211" i="9"/>
  <c r="F211" i="9" s="1"/>
  <c r="T270" i="12" l="1"/>
  <c r="S270" i="12"/>
  <c r="M272" i="12"/>
  <c r="Q271" i="12"/>
  <c r="P271" i="12"/>
  <c r="O271" i="12"/>
  <c r="N271" i="12"/>
  <c r="R271" i="12"/>
  <c r="E267" i="10"/>
  <c r="D267" i="10"/>
  <c r="F267" i="10" s="1"/>
  <c r="D212" i="9"/>
  <c r="E212" i="9"/>
  <c r="T271" i="12" l="1"/>
  <c r="S271" i="12"/>
  <c r="M273" i="12"/>
  <c r="Q272" i="12"/>
  <c r="P272" i="12"/>
  <c r="O272" i="12"/>
  <c r="N272" i="12"/>
  <c r="R272" i="12"/>
  <c r="D268" i="10"/>
  <c r="E268" i="10"/>
  <c r="F212" i="9"/>
  <c r="E213" i="9"/>
  <c r="D213" i="9"/>
  <c r="F213" i="9" s="1"/>
  <c r="T272" i="12" l="1"/>
  <c r="S272" i="12"/>
  <c r="M274" i="12"/>
  <c r="Q273" i="12"/>
  <c r="P273" i="12"/>
  <c r="O273" i="12"/>
  <c r="N273" i="12"/>
  <c r="R273" i="12"/>
  <c r="D269" i="10"/>
  <c r="E269" i="10"/>
  <c r="F269" i="10" s="1"/>
  <c r="F268" i="10"/>
  <c r="E214" i="9"/>
  <c r="D214" i="9"/>
  <c r="F214" i="9" s="1"/>
  <c r="T273" i="12" l="1"/>
  <c r="S273" i="12"/>
  <c r="M275" i="12"/>
  <c r="Q274" i="12"/>
  <c r="P274" i="12"/>
  <c r="O274" i="12"/>
  <c r="N274" i="12"/>
  <c r="R274" i="12"/>
  <c r="E270" i="10"/>
  <c r="D270" i="10"/>
  <c r="F270" i="10" s="1"/>
  <c r="D215" i="9"/>
  <c r="E215" i="9"/>
  <c r="T274" i="12" l="1"/>
  <c r="S274" i="12"/>
  <c r="M276" i="12"/>
  <c r="Q275" i="12"/>
  <c r="P275" i="12"/>
  <c r="O275" i="12"/>
  <c r="N275" i="12"/>
  <c r="R275" i="12"/>
  <c r="E271" i="10"/>
  <c r="D271" i="10"/>
  <c r="F271" i="10" s="1"/>
  <c r="F215" i="9"/>
  <c r="T275" i="12" l="1"/>
  <c r="S275" i="12"/>
  <c r="M277" i="12"/>
  <c r="Q276" i="12"/>
  <c r="P276" i="12"/>
  <c r="O276" i="12"/>
  <c r="N276" i="12"/>
  <c r="R276" i="12"/>
  <c r="D272" i="10"/>
  <c r="E272" i="10"/>
  <c r="D216" i="9"/>
  <c r="E216" i="9"/>
  <c r="F216" i="9" s="1"/>
  <c r="T276" i="12" l="1"/>
  <c r="S276" i="12"/>
  <c r="M278" i="12"/>
  <c r="Q277" i="12"/>
  <c r="P277" i="12"/>
  <c r="O277" i="12"/>
  <c r="N277" i="12"/>
  <c r="R277" i="12"/>
  <c r="E273" i="10"/>
  <c r="D273" i="10"/>
  <c r="F273" i="10" s="1"/>
  <c r="F272" i="10"/>
  <c r="D217" i="9"/>
  <c r="E217" i="9"/>
  <c r="T277" i="12" l="1"/>
  <c r="S277" i="12"/>
  <c r="M279" i="12"/>
  <c r="Q278" i="12"/>
  <c r="P278" i="12"/>
  <c r="O278" i="12"/>
  <c r="N278" i="12"/>
  <c r="R278" i="12"/>
  <c r="D274" i="10"/>
  <c r="E274" i="10"/>
  <c r="F274" i="10" s="1"/>
  <c r="F217" i="9"/>
  <c r="E218" i="9"/>
  <c r="D218" i="9"/>
  <c r="F218" i="9" s="1"/>
  <c r="T278" i="12" l="1"/>
  <c r="S278" i="12"/>
  <c r="M280" i="12"/>
  <c r="Q279" i="12"/>
  <c r="P279" i="12"/>
  <c r="O279" i="12"/>
  <c r="N279" i="12"/>
  <c r="R279" i="12"/>
  <c r="E275" i="10"/>
  <c r="D275" i="10"/>
  <c r="F275" i="10" s="1"/>
  <c r="D219" i="9"/>
  <c r="E219" i="9"/>
  <c r="T279" i="12" l="1"/>
  <c r="S279" i="12"/>
  <c r="M281" i="12"/>
  <c r="Q280" i="12"/>
  <c r="P280" i="12"/>
  <c r="O280" i="12"/>
  <c r="N280" i="12"/>
  <c r="R280" i="12"/>
  <c r="E276" i="10"/>
  <c r="D276" i="10"/>
  <c r="F276" i="10" s="1"/>
  <c r="F219" i="9"/>
  <c r="T280" i="12" l="1"/>
  <c r="S280" i="12"/>
  <c r="M282" i="12"/>
  <c r="Q281" i="12"/>
  <c r="P281" i="12"/>
  <c r="O281" i="12"/>
  <c r="N281" i="12"/>
  <c r="R281" i="12"/>
  <c r="E277" i="10"/>
  <c r="D277" i="10"/>
  <c r="F277" i="10" s="1"/>
  <c r="E220" i="9"/>
  <c r="D220" i="9"/>
  <c r="F220" i="9" s="1"/>
  <c r="S281" i="12" l="1"/>
  <c r="T281" i="12"/>
  <c r="M283" i="12"/>
  <c r="Q282" i="12"/>
  <c r="P282" i="12"/>
  <c r="O282" i="12"/>
  <c r="N282" i="12"/>
  <c r="R282" i="12"/>
  <c r="E278" i="10"/>
  <c r="D278" i="10"/>
  <c r="F278" i="10" s="1"/>
  <c r="E221" i="9"/>
  <c r="D221" i="9"/>
  <c r="F221" i="9" s="1"/>
  <c r="T282" i="12" l="1"/>
  <c r="S282" i="12"/>
  <c r="M284" i="12"/>
  <c r="P283" i="12"/>
  <c r="Q283" i="12"/>
  <c r="O283" i="12"/>
  <c r="N283" i="12"/>
  <c r="R283" i="12"/>
  <c r="D279" i="10"/>
  <c r="E279" i="10"/>
  <c r="E222" i="9"/>
  <c r="D222" i="9"/>
  <c r="F222" i="9" s="1"/>
  <c r="T283" i="12" l="1"/>
  <c r="S283" i="12"/>
  <c r="M285" i="12"/>
  <c r="Q284" i="12"/>
  <c r="P284" i="12"/>
  <c r="O284" i="12"/>
  <c r="N284" i="12"/>
  <c r="R284" i="12"/>
  <c r="F279" i="10"/>
  <c r="E280" i="10"/>
  <c r="D280" i="10"/>
  <c r="F280" i="10" s="1"/>
  <c r="E223" i="9"/>
  <c r="D223" i="9"/>
  <c r="F223" i="9" s="1"/>
  <c r="T284" i="12" l="1"/>
  <c r="S284" i="12"/>
  <c r="M286" i="12"/>
  <c r="Q285" i="12"/>
  <c r="P285" i="12"/>
  <c r="O285" i="12"/>
  <c r="N285" i="12"/>
  <c r="R285" i="12"/>
  <c r="D281" i="10"/>
  <c r="E281" i="10"/>
  <c r="E224" i="9"/>
  <c r="D224" i="9"/>
  <c r="F224" i="9" s="1"/>
  <c r="T285" i="12" l="1"/>
  <c r="S285" i="12"/>
  <c r="M287" i="12"/>
  <c r="Q286" i="12"/>
  <c r="P286" i="12"/>
  <c r="O286" i="12"/>
  <c r="N286" i="12"/>
  <c r="R286" i="12"/>
  <c r="E282" i="10"/>
  <c r="D282" i="10"/>
  <c r="F282" i="10" s="1"/>
  <c r="F281" i="10"/>
  <c r="E225" i="9"/>
  <c r="D225" i="9"/>
  <c r="F225" i="9" s="1"/>
  <c r="T286" i="12" l="1"/>
  <c r="S286" i="12"/>
  <c r="M288" i="12"/>
  <c r="P287" i="12"/>
  <c r="Q287" i="12"/>
  <c r="O287" i="12"/>
  <c r="N287" i="12"/>
  <c r="R287" i="12"/>
  <c r="D283" i="10"/>
  <c r="E283" i="10"/>
  <c r="D226" i="9"/>
  <c r="E226" i="9"/>
  <c r="F226" i="9" s="1"/>
  <c r="T287" i="12" l="1"/>
  <c r="S287" i="12"/>
  <c r="M289" i="12"/>
  <c r="Q288" i="12"/>
  <c r="P288" i="12"/>
  <c r="O288" i="12"/>
  <c r="N288" i="12"/>
  <c r="R288" i="12"/>
  <c r="F283" i="10"/>
  <c r="D284" i="10"/>
  <c r="E284" i="10"/>
  <c r="E227" i="9"/>
  <c r="D227" i="9"/>
  <c r="T288" i="12" l="1"/>
  <c r="S288" i="12"/>
  <c r="M290" i="12"/>
  <c r="Q289" i="12"/>
  <c r="P289" i="12"/>
  <c r="O289" i="12"/>
  <c r="N289" i="12"/>
  <c r="R289" i="12"/>
  <c r="D285" i="10"/>
  <c r="E285" i="10"/>
  <c r="F284" i="10"/>
  <c r="F227" i="9"/>
  <c r="T289" i="12" l="1"/>
  <c r="S289" i="12"/>
  <c r="M291" i="12"/>
  <c r="Q290" i="12"/>
  <c r="P290" i="12"/>
  <c r="O290" i="12"/>
  <c r="N290" i="12"/>
  <c r="R290" i="12"/>
  <c r="F285" i="10"/>
  <c r="D286" i="10"/>
  <c r="E286" i="10"/>
  <c r="E228" i="9"/>
  <c r="D228" i="9"/>
  <c r="F228" i="9" s="1"/>
  <c r="T290" i="12" l="1"/>
  <c r="S290" i="12"/>
  <c r="M292" i="12"/>
  <c r="Q291" i="12"/>
  <c r="P291" i="12"/>
  <c r="O291" i="12"/>
  <c r="N291" i="12"/>
  <c r="R291" i="12"/>
  <c r="F286" i="10"/>
  <c r="E287" i="10"/>
  <c r="D287" i="10"/>
  <c r="F287" i="10" s="1"/>
  <c r="D229" i="9"/>
  <c r="E229" i="9"/>
  <c r="T291" i="12" l="1"/>
  <c r="S291" i="12"/>
  <c r="M293" i="12"/>
  <c r="Q292" i="12"/>
  <c r="P292" i="12"/>
  <c r="O292" i="12"/>
  <c r="N292" i="12"/>
  <c r="R292" i="12"/>
  <c r="D288" i="10"/>
  <c r="E288" i="10"/>
  <c r="F229" i="9"/>
  <c r="T292" i="12" l="1"/>
  <c r="S292" i="12"/>
  <c r="M294" i="12"/>
  <c r="Q293" i="12"/>
  <c r="P293" i="12"/>
  <c r="O293" i="12"/>
  <c r="N293" i="12"/>
  <c r="R293" i="12"/>
  <c r="E289" i="10"/>
  <c r="D289" i="10"/>
  <c r="F289" i="10" s="1"/>
  <c r="F288" i="10"/>
  <c r="D230" i="9"/>
  <c r="E230" i="9"/>
  <c r="T293" i="12" l="1"/>
  <c r="S293" i="12"/>
  <c r="M295" i="12"/>
  <c r="P294" i="12"/>
  <c r="Q294" i="12"/>
  <c r="O294" i="12"/>
  <c r="N294" i="12"/>
  <c r="R294" i="12"/>
  <c r="D290" i="10"/>
  <c r="E290" i="10"/>
  <c r="F230" i="9"/>
  <c r="T294" i="12" l="1"/>
  <c r="S294" i="12"/>
  <c r="M296" i="12"/>
  <c r="Q295" i="12"/>
  <c r="P295" i="12"/>
  <c r="O295" i="12"/>
  <c r="N295" i="12"/>
  <c r="R295" i="12"/>
  <c r="F290" i="10"/>
  <c r="D291" i="10"/>
  <c r="E291" i="10"/>
  <c r="E231" i="9"/>
  <c r="D231" i="9"/>
  <c r="F231" i="9" s="1"/>
  <c r="T295" i="12" l="1"/>
  <c r="S295" i="12"/>
  <c r="M297" i="12"/>
  <c r="Q296" i="12"/>
  <c r="P296" i="12"/>
  <c r="O296" i="12"/>
  <c r="N296" i="12"/>
  <c r="R296" i="12"/>
  <c r="F291" i="10"/>
  <c r="D292" i="10"/>
  <c r="E292" i="10"/>
  <c r="E232" i="9"/>
  <c r="D232" i="9"/>
  <c r="F232" i="9" s="1"/>
  <c r="T296" i="12" l="1"/>
  <c r="S296" i="12"/>
  <c r="M298" i="12"/>
  <c r="Q297" i="12"/>
  <c r="P297" i="12"/>
  <c r="O297" i="12"/>
  <c r="N297" i="12"/>
  <c r="R297" i="12"/>
  <c r="F292" i="10"/>
  <c r="E293" i="10"/>
  <c r="D293" i="10"/>
  <c r="F293" i="10" s="1"/>
  <c r="E233" i="9"/>
  <c r="D233" i="9"/>
  <c r="F233" i="9" s="1"/>
  <c r="T297" i="12" l="1"/>
  <c r="S297" i="12"/>
  <c r="M299" i="12"/>
  <c r="Q298" i="12"/>
  <c r="P298" i="12"/>
  <c r="O298" i="12"/>
  <c r="N298" i="12"/>
  <c r="R298" i="12"/>
  <c r="D294" i="10"/>
  <c r="E294" i="10"/>
  <c r="F294" i="10" s="1"/>
  <c r="E234" i="9"/>
  <c r="D234" i="9"/>
  <c r="F234" i="9" s="1"/>
  <c r="T298" i="12" l="1"/>
  <c r="S298" i="12"/>
  <c r="M300" i="12"/>
  <c r="Q299" i="12"/>
  <c r="P299" i="12"/>
  <c r="O299" i="12"/>
  <c r="N299" i="12"/>
  <c r="R299" i="12"/>
  <c r="D295" i="10"/>
  <c r="E295" i="10"/>
  <c r="D235" i="9"/>
  <c r="E235" i="9"/>
  <c r="T299" i="12" l="1"/>
  <c r="S299" i="12"/>
  <c r="M301" i="12"/>
  <c r="Q300" i="12"/>
  <c r="P300" i="12"/>
  <c r="O300" i="12"/>
  <c r="N300" i="12"/>
  <c r="R300" i="12"/>
  <c r="F295" i="10"/>
  <c r="E296" i="10"/>
  <c r="D296" i="10"/>
  <c r="F296" i="10" s="1"/>
  <c r="F235" i="9"/>
  <c r="T300" i="12" l="1"/>
  <c r="S300" i="12"/>
  <c r="M302" i="12"/>
  <c r="Q301" i="12"/>
  <c r="P301" i="12"/>
  <c r="O301" i="12"/>
  <c r="N301" i="12"/>
  <c r="R301" i="12"/>
  <c r="E297" i="10"/>
  <c r="D297" i="10"/>
  <c r="F297" i="10" s="1"/>
  <c r="D236" i="9"/>
  <c r="E236" i="9"/>
  <c r="F236" i="9" s="1"/>
  <c r="S301" i="12" l="1"/>
  <c r="T301" i="12"/>
  <c r="M303" i="12"/>
  <c r="Q302" i="12"/>
  <c r="P302" i="12"/>
  <c r="O302" i="12"/>
  <c r="R302" i="12"/>
  <c r="N302" i="12"/>
  <c r="E298" i="10"/>
  <c r="D298" i="10"/>
  <c r="F298" i="10" s="1"/>
  <c r="E237" i="9"/>
  <c r="D237" i="9"/>
  <c r="F237" i="9" s="1"/>
  <c r="T302" i="12" l="1"/>
  <c r="S302" i="12"/>
  <c r="M304" i="12"/>
  <c r="P303" i="12"/>
  <c r="Q303" i="12"/>
  <c r="O303" i="12"/>
  <c r="N303" i="12"/>
  <c r="R303" i="12"/>
  <c r="E299" i="10"/>
  <c r="D299" i="10"/>
  <c r="F299" i="10" s="1"/>
  <c r="E238" i="9"/>
  <c r="D238" i="9"/>
  <c r="F238" i="9" s="1"/>
  <c r="T303" i="12" l="1"/>
  <c r="S303" i="12"/>
  <c r="M305" i="12"/>
  <c r="P304" i="12"/>
  <c r="Q304" i="12"/>
  <c r="O304" i="12"/>
  <c r="N304" i="12"/>
  <c r="R304" i="12"/>
  <c r="D300" i="10"/>
  <c r="E300" i="10"/>
  <c r="E239" i="9"/>
  <c r="D239" i="9"/>
  <c r="F239" i="9" s="1"/>
  <c r="T304" i="12" l="1"/>
  <c r="S304" i="12"/>
  <c r="M306" i="12"/>
  <c r="Q305" i="12"/>
  <c r="P305" i="12"/>
  <c r="O305" i="12"/>
  <c r="N305" i="12"/>
  <c r="R305" i="12"/>
  <c r="F300" i="10"/>
  <c r="E301" i="10"/>
  <c r="D301" i="10"/>
  <c r="F301" i="10" s="1"/>
  <c r="E240" i="9"/>
  <c r="D240" i="9"/>
  <c r="F240" i="9" s="1"/>
  <c r="T305" i="12" l="1"/>
  <c r="S305" i="12"/>
  <c r="M307" i="12"/>
  <c r="Q306" i="12"/>
  <c r="P306" i="12"/>
  <c r="O306" i="12"/>
  <c r="N306" i="12"/>
  <c r="R306" i="12"/>
  <c r="D302" i="10"/>
  <c r="E302" i="10"/>
  <c r="D241" i="9"/>
  <c r="E241" i="9"/>
  <c r="T306" i="12" l="1"/>
  <c r="S306" i="12"/>
  <c r="M308" i="12"/>
  <c r="Q307" i="12"/>
  <c r="P307" i="12"/>
  <c r="O307" i="12"/>
  <c r="N307" i="12"/>
  <c r="R307" i="12"/>
  <c r="E303" i="10"/>
  <c r="D303" i="10"/>
  <c r="F303" i="10" s="1"/>
  <c r="F302" i="10"/>
  <c r="F241" i="9"/>
  <c r="T307" i="12" l="1"/>
  <c r="S307" i="12"/>
  <c r="M309" i="12"/>
  <c r="Q308" i="12"/>
  <c r="P308" i="12"/>
  <c r="O308" i="12"/>
  <c r="N308" i="12"/>
  <c r="R308" i="12"/>
  <c r="E304" i="10"/>
  <c r="D304" i="10"/>
  <c r="F304" i="10" s="1"/>
  <c r="E242" i="9"/>
  <c r="D242" i="9"/>
  <c r="F242" i="9" s="1"/>
  <c r="T308" i="12" l="1"/>
  <c r="S308" i="12"/>
  <c r="M310" i="12"/>
  <c r="Q309" i="12"/>
  <c r="O309" i="12"/>
  <c r="P309" i="12"/>
  <c r="N309" i="12"/>
  <c r="R309" i="12"/>
  <c r="E305" i="10"/>
  <c r="D305" i="10"/>
  <c r="E243" i="9"/>
  <c r="D243" i="9"/>
  <c r="F243" i="9" s="1"/>
  <c r="T309" i="12" l="1"/>
  <c r="S309" i="12"/>
  <c r="M311" i="12"/>
  <c r="Q310" i="12"/>
  <c r="P310" i="12"/>
  <c r="O310" i="12"/>
  <c r="N310" i="12"/>
  <c r="R310" i="12"/>
  <c r="F305" i="10"/>
  <c r="E306" i="10"/>
  <c r="D306" i="10"/>
  <c r="F306" i="10" s="1"/>
  <c r="E244" i="9"/>
  <c r="D244" i="9"/>
  <c r="F244" i="9" s="1"/>
  <c r="T310" i="12" l="1"/>
  <c r="S310" i="12"/>
  <c r="M312" i="12"/>
  <c r="Q311" i="12"/>
  <c r="P311" i="12"/>
  <c r="O311" i="12"/>
  <c r="N311" i="12"/>
  <c r="R311" i="12"/>
  <c r="E307" i="10"/>
  <c r="D307" i="10"/>
  <c r="F307" i="10" s="1"/>
  <c r="E245" i="9"/>
  <c r="D245" i="9"/>
  <c r="F245" i="9" s="1"/>
  <c r="T311" i="12" l="1"/>
  <c r="S311" i="12"/>
  <c r="M313" i="12"/>
  <c r="Q312" i="12"/>
  <c r="P312" i="12"/>
  <c r="O312" i="12"/>
  <c r="N312" i="12"/>
  <c r="R312" i="12"/>
  <c r="E308" i="10"/>
  <c r="D308" i="10"/>
  <c r="F308" i="10" s="1"/>
  <c r="D246" i="9"/>
  <c r="E246" i="9"/>
  <c r="F246" i="9" s="1"/>
  <c r="T312" i="12" l="1"/>
  <c r="S312" i="12"/>
  <c r="M314" i="12"/>
  <c r="Q313" i="12"/>
  <c r="P313" i="12"/>
  <c r="O313" i="12"/>
  <c r="N313" i="12"/>
  <c r="R313" i="12"/>
  <c r="E309" i="10"/>
  <c r="D309" i="10"/>
  <c r="F309" i="10" s="1"/>
  <c r="E247" i="9"/>
  <c r="D247" i="9"/>
  <c r="F247" i="9" s="1"/>
  <c r="T313" i="12" l="1"/>
  <c r="S313" i="12"/>
  <c r="M315" i="12"/>
  <c r="Q314" i="12"/>
  <c r="P314" i="12"/>
  <c r="O314" i="12"/>
  <c r="N314" i="12"/>
  <c r="R314" i="12"/>
  <c r="E310" i="10"/>
  <c r="D310" i="10"/>
  <c r="F310" i="10" s="1"/>
  <c r="E248" i="9"/>
  <c r="D248" i="9"/>
  <c r="F248" i="9" s="1"/>
  <c r="T314" i="12" l="1"/>
  <c r="S314" i="12"/>
  <c r="M316" i="12"/>
  <c r="Q315" i="12"/>
  <c r="P315" i="12"/>
  <c r="O315" i="12"/>
  <c r="N315" i="12"/>
  <c r="R315" i="12"/>
  <c r="E311" i="10"/>
  <c r="D311" i="10"/>
  <c r="F311" i="10" s="1"/>
  <c r="E249" i="9"/>
  <c r="D249" i="9"/>
  <c r="F249" i="9" s="1"/>
  <c r="T315" i="12" l="1"/>
  <c r="S315" i="12"/>
  <c r="M317" i="12"/>
  <c r="Q316" i="12"/>
  <c r="P316" i="12"/>
  <c r="O316" i="12"/>
  <c r="N316" i="12"/>
  <c r="R316" i="12"/>
  <c r="D312" i="10"/>
  <c r="E312" i="10"/>
  <c r="F312" i="10" s="1"/>
  <c r="E250" i="9"/>
  <c r="D250" i="9"/>
  <c r="F250" i="9" s="1"/>
  <c r="T316" i="12" l="1"/>
  <c r="S316" i="12"/>
  <c r="M318" i="12"/>
  <c r="Q317" i="12"/>
  <c r="P317" i="12"/>
  <c r="O317" i="12"/>
  <c r="N317" i="12"/>
  <c r="R317" i="12"/>
  <c r="D313" i="10"/>
  <c r="E313" i="10"/>
  <c r="E251" i="9"/>
  <c r="D251" i="9"/>
  <c r="F251" i="9" s="1"/>
  <c r="T317" i="12" l="1"/>
  <c r="S317" i="12"/>
  <c r="M319" i="12"/>
  <c r="Q318" i="12"/>
  <c r="P318" i="12"/>
  <c r="O318" i="12"/>
  <c r="N318" i="12"/>
  <c r="R318" i="12"/>
  <c r="F313" i="10"/>
  <c r="D314" i="10"/>
  <c r="E314" i="10"/>
  <c r="E252" i="9"/>
  <c r="D252" i="9"/>
  <c r="T318" i="12" l="1"/>
  <c r="S318" i="12"/>
  <c r="M320" i="12"/>
  <c r="Q319" i="12"/>
  <c r="P319" i="12"/>
  <c r="O319" i="12"/>
  <c r="N319" i="12"/>
  <c r="R319" i="12"/>
  <c r="F314" i="10"/>
  <c r="E315" i="10"/>
  <c r="D315" i="10"/>
  <c r="F315" i="10" s="1"/>
  <c r="F252" i="9"/>
  <c r="E253" i="9"/>
  <c r="D253" i="9"/>
  <c r="T319" i="12" l="1"/>
  <c r="S319" i="12"/>
  <c r="M321" i="12"/>
  <c r="Q320" i="12"/>
  <c r="P320" i="12"/>
  <c r="O320" i="12"/>
  <c r="N320" i="12"/>
  <c r="R320" i="12"/>
  <c r="F253" i="9"/>
  <c r="D316" i="10"/>
  <c r="E316" i="10"/>
  <c r="E254" i="9"/>
  <c r="D254" i="9"/>
  <c r="F254" i="9" s="1"/>
  <c r="T320" i="12" l="1"/>
  <c r="S320" i="12"/>
  <c r="M322" i="12"/>
  <c r="Q321" i="12"/>
  <c r="P321" i="12"/>
  <c r="O321" i="12"/>
  <c r="N321" i="12"/>
  <c r="R321" i="12"/>
  <c r="E317" i="10"/>
  <c r="D317" i="10"/>
  <c r="F317" i="10" s="1"/>
  <c r="F316" i="10"/>
  <c r="D255" i="9"/>
  <c r="E255" i="9"/>
  <c r="S321" i="12" l="1"/>
  <c r="T321" i="12"/>
  <c r="M323" i="12"/>
  <c r="Q322" i="12"/>
  <c r="P322" i="12"/>
  <c r="O322" i="12"/>
  <c r="N322" i="12"/>
  <c r="R322" i="12"/>
  <c r="E318" i="10"/>
  <c r="D318" i="10"/>
  <c r="F318" i="10" s="1"/>
  <c r="F255" i="9"/>
  <c r="T322" i="12" l="1"/>
  <c r="S322" i="12"/>
  <c r="M324" i="12"/>
  <c r="Q323" i="12"/>
  <c r="P323" i="12"/>
  <c r="O323" i="12"/>
  <c r="N323" i="12"/>
  <c r="R323" i="12"/>
  <c r="E319" i="10"/>
  <c r="D319" i="10"/>
  <c r="F319" i="10" s="1"/>
  <c r="E256" i="9"/>
  <c r="D256" i="9"/>
  <c r="F256" i="9" s="1"/>
  <c r="T323" i="12" l="1"/>
  <c r="S323" i="12"/>
  <c r="M325" i="12"/>
  <c r="Q324" i="12"/>
  <c r="P324" i="12"/>
  <c r="N324" i="12"/>
  <c r="O324" i="12"/>
  <c r="R324" i="12"/>
  <c r="E320" i="10"/>
  <c r="D320" i="10"/>
  <c r="F320" i="10" s="1"/>
  <c r="E257" i="9"/>
  <c r="D257" i="9"/>
  <c r="F257" i="9" s="1"/>
  <c r="T324" i="12" l="1"/>
  <c r="S324" i="12"/>
  <c r="M326" i="12"/>
  <c r="Q325" i="12"/>
  <c r="P325" i="12"/>
  <c r="O325" i="12"/>
  <c r="N325" i="12"/>
  <c r="R325" i="12"/>
  <c r="E321" i="10"/>
  <c r="D321" i="10"/>
  <c r="F321" i="10" s="1"/>
  <c r="E258" i="9"/>
  <c r="D258" i="9"/>
  <c r="F258" i="9" s="1"/>
  <c r="T325" i="12" l="1"/>
  <c r="S325" i="12"/>
  <c r="M327" i="12"/>
  <c r="Q326" i="12"/>
  <c r="P326" i="12"/>
  <c r="O326" i="12"/>
  <c r="N326" i="12"/>
  <c r="R326" i="12"/>
  <c r="E322" i="10"/>
  <c r="D322" i="10"/>
  <c r="F322" i="10" s="1"/>
  <c r="E259" i="9"/>
  <c r="D259" i="9"/>
  <c r="F259" i="9" s="1"/>
  <c r="T326" i="12" l="1"/>
  <c r="S326" i="12"/>
  <c r="M328" i="12"/>
  <c r="Q327" i="12"/>
  <c r="P327" i="12"/>
  <c r="O327" i="12"/>
  <c r="N327" i="12"/>
  <c r="R327" i="12"/>
  <c r="E323" i="10"/>
  <c r="D323" i="10"/>
  <c r="F323" i="10" s="1"/>
  <c r="E260" i="9"/>
  <c r="D260" i="9"/>
  <c r="F260" i="9" s="1"/>
  <c r="T327" i="12" l="1"/>
  <c r="S327" i="12"/>
  <c r="M329" i="12"/>
  <c r="Q328" i="12"/>
  <c r="P328" i="12"/>
  <c r="O328" i="12"/>
  <c r="N328" i="12"/>
  <c r="R328" i="12"/>
  <c r="E324" i="10"/>
  <c r="D324" i="10"/>
  <c r="F324" i="10" s="1"/>
  <c r="E261" i="9"/>
  <c r="D261" i="9"/>
  <c r="T328" i="12" l="1"/>
  <c r="S328" i="12"/>
  <c r="M330" i="12"/>
  <c r="Q329" i="12"/>
  <c r="P329" i="12"/>
  <c r="O329" i="12"/>
  <c r="N329" i="12"/>
  <c r="R329" i="12"/>
  <c r="F261" i="9"/>
  <c r="D325" i="10"/>
  <c r="E325" i="10"/>
  <c r="F325" i="10" s="1"/>
  <c r="D262" i="9"/>
  <c r="E262" i="9"/>
  <c r="F262" i="9" s="1"/>
  <c r="T329" i="12" l="1"/>
  <c r="S329" i="12"/>
  <c r="M331" i="12"/>
  <c r="Q330" i="12"/>
  <c r="P330" i="12"/>
  <c r="O330" i="12"/>
  <c r="N330" i="12"/>
  <c r="R330" i="12"/>
  <c r="D326" i="10"/>
  <c r="E326" i="10"/>
  <c r="E263" i="9"/>
  <c r="D263" i="9"/>
  <c r="F263" i="9" s="1"/>
  <c r="T330" i="12" l="1"/>
  <c r="S330" i="12"/>
  <c r="M332" i="12"/>
  <c r="Q331" i="12"/>
  <c r="P331" i="12"/>
  <c r="O331" i="12"/>
  <c r="N331" i="12"/>
  <c r="R331" i="12"/>
  <c r="F326" i="10"/>
  <c r="D327" i="10"/>
  <c r="E327" i="10"/>
  <c r="F327" i="10" s="1"/>
  <c r="E264" i="9"/>
  <c r="D264" i="9"/>
  <c r="F264" i="9" s="1"/>
  <c r="T331" i="12" l="1"/>
  <c r="S331" i="12"/>
  <c r="M333" i="12"/>
  <c r="Q332" i="12"/>
  <c r="P332" i="12"/>
  <c r="O332" i="12"/>
  <c r="N332" i="12"/>
  <c r="R332" i="12"/>
  <c r="D328" i="10"/>
  <c r="E328" i="10"/>
  <c r="F328" i="10" s="1"/>
  <c r="E265" i="9"/>
  <c r="D265" i="9"/>
  <c r="F265" i="9" s="1"/>
  <c r="T332" i="12" l="1"/>
  <c r="S332" i="12"/>
  <c r="M334" i="12"/>
  <c r="P333" i="12"/>
  <c r="Q333" i="12"/>
  <c r="O333" i="12"/>
  <c r="N333" i="12"/>
  <c r="R333" i="12"/>
  <c r="E329" i="10"/>
  <c r="D329" i="10"/>
  <c r="F329" i="10" s="1"/>
  <c r="D266" i="9"/>
  <c r="E266" i="9"/>
  <c r="F266" i="9" s="1"/>
  <c r="T333" i="12" l="1"/>
  <c r="S333" i="12"/>
  <c r="M335" i="12"/>
  <c r="Q334" i="12"/>
  <c r="P334" i="12"/>
  <c r="O334" i="12"/>
  <c r="N334" i="12"/>
  <c r="R334" i="12"/>
  <c r="E330" i="10"/>
  <c r="D330" i="10"/>
  <c r="F330" i="10" s="1"/>
  <c r="E267" i="9"/>
  <c r="D267" i="9"/>
  <c r="F267" i="9" s="1"/>
  <c r="T334" i="12" l="1"/>
  <c r="S334" i="12"/>
  <c r="M336" i="12"/>
  <c r="Q335" i="12"/>
  <c r="P335" i="12"/>
  <c r="O335" i="12"/>
  <c r="N335" i="12"/>
  <c r="R335" i="12"/>
  <c r="D331" i="10"/>
  <c r="E331" i="10"/>
  <c r="E268" i="9"/>
  <c r="D268" i="9"/>
  <c r="T335" i="12" l="1"/>
  <c r="S335" i="12"/>
  <c r="M337" i="12"/>
  <c r="Q336" i="12"/>
  <c r="P336" i="12"/>
  <c r="O336" i="12"/>
  <c r="N336" i="12"/>
  <c r="R336" i="12"/>
  <c r="F331" i="10"/>
  <c r="F268" i="9"/>
  <c r="E269" i="9"/>
  <c r="D269" i="9"/>
  <c r="F269" i="9" s="1"/>
  <c r="T336" i="12" l="1"/>
  <c r="S336" i="12"/>
  <c r="M338" i="12"/>
  <c r="Q337" i="12"/>
  <c r="P337" i="12"/>
  <c r="O337" i="12"/>
  <c r="N337" i="12"/>
  <c r="R337" i="12"/>
  <c r="E332" i="10"/>
  <c r="D332" i="10"/>
  <c r="F332" i="10" s="1"/>
  <c r="E270" i="9"/>
  <c r="D270" i="9"/>
  <c r="F270" i="9" s="1"/>
  <c r="T337" i="12" l="1"/>
  <c r="S337" i="12"/>
  <c r="M339" i="12"/>
  <c r="Q338" i="12"/>
  <c r="P338" i="12"/>
  <c r="O338" i="12"/>
  <c r="N338" i="12"/>
  <c r="R338" i="12"/>
  <c r="E333" i="10"/>
  <c r="D333" i="10"/>
  <c r="F333" i="10" s="1"/>
  <c r="E271" i="9"/>
  <c r="D271" i="9"/>
  <c r="F271" i="9" s="1"/>
  <c r="T338" i="12" l="1"/>
  <c r="S338" i="12"/>
  <c r="M340" i="12"/>
  <c r="Q339" i="12"/>
  <c r="P339" i="12"/>
  <c r="O339" i="12"/>
  <c r="N339" i="12"/>
  <c r="R339" i="12"/>
  <c r="E334" i="10"/>
  <c r="D334" i="10"/>
  <c r="F334" i="10" s="1"/>
  <c r="E272" i="9"/>
  <c r="D272" i="9"/>
  <c r="F272" i="9" s="1"/>
  <c r="T339" i="12" l="1"/>
  <c r="S339" i="12"/>
  <c r="M341" i="12"/>
  <c r="Q340" i="12"/>
  <c r="P340" i="12"/>
  <c r="O340" i="12"/>
  <c r="N340" i="12"/>
  <c r="R340" i="12"/>
  <c r="E335" i="10"/>
  <c r="D335" i="10"/>
  <c r="F335" i="10" s="1"/>
  <c r="E273" i="9"/>
  <c r="D273" i="9"/>
  <c r="F273" i="9" s="1"/>
  <c r="T340" i="12" l="1"/>
  <c r="S340" i="12"/>
  <c r="M342" i="12"/>
  <c r="Q341" i="12"/>
  <c r="P341" i="12"/>
  <c r="O341" i="12"/>
  <c r="N341" i="12"/>
  <c r="R341" i="12"/>
  <c r="D336" i="10"/>
  <c r="E336" i="10"/>
  <c r="E274" i="9"/>
  <c r="D274" i="9"/>
  <c r="F274" i="9" s="1"/>
  <c r="T341" i="12" l="1"/>
  <c r="S341" i="12"/>
  <c r="M343" i="12"/>
  <c r="Q342" i="12"/>
  <c r="P342" i="12"/>
  <c r="O342" i="12"/>
  <c r="R342" i="12"/>
  <c r="N342" i="12"/>
  <c r="F336" i="10"/>
  <c r="D275" i="9"/>
  <c r="E275" i="9"/>
  <c r="T342" i="12" l="1"/>
  <c r="S342" i="12"/>
  <c r="M344" i="12"/>
  <c r="Q343" i="12"/>
  <c r="P343" i="12"/>
  <c r="N343" i="12"/>
  <c r="R343" i="12"/>
  <c r="O343" i="12"/>
  <c r="D337" i="10"/>
  <c r="E337" i="10"/>
  <c r="F275" i="9"/>
  <c r="T343" i="12" l="1"/>
  <c r="S343" i="12"/>
  <c r="M345" i="12"/>
  <c r="Q344" i="12"/>
  <c r="P344" i="12"/>
  <c r="O344" i="12"/>
  <c r="N344" i="12"/>
  <c r="R344" i="12"/>
  <c r="F337" i="10"/>
  <c r="D276" i="9"/>
  <c r="E276" i="9"/>
  <c r="F276" i="9" s="1"/>
  <c r="T344" i="12" l="1"/>
  <c r="S344" i="12"/>
  <c r="M346" i="12"/>
  <c r="P345" i="12"/>
  <c r="Q345" i="12"/>
  <c r="O345" i="12"/>
  <c r="N345" i="12"/>
  <c r="R345" i="12"/>
  <c r="E338" i="10"/>
  <c r="D338" i="10"/>
  <c r="F338" i="10" s="1"/>
  <c r="E277" i="9"/>
  <c r="D277" i="9"/>
  <c r="F277" i="9" s="1"/>
  <c r="T345" i="12" l="1"/>
  <c r="S345" i="12"/>
  <c r="M347" i="12"/>
  <c r="P346" i="12"/>
  <c r="Q346" i="12"/>
  <c r="O346" i="12"/>
  <c r="N346" i="12"/>
  <c r="R346" i="12"/>
  <c r="D339" i="10"/>
  <c r="E339" i="10"/>
  <c r="F339" i="10" s="1"/>
  <c r="E278" i="9"/>
  <c r="D278" i="9"/>
  <c r="F278" i="9" s="1"/>
  <c r="T346" i="12" l="1"/>
  <c r="S346" i="12"/>
  <c r="M348" i="12"/>
  <c r="Q347" i="12"/>
  <c r="P347" i="12"/>
  <c r="O347" i="12"/>
  <c r="N347" i="12"/>
  <c r="R347" i="12"/>
  <c r="D340" i="10"/>
  <c r="E340" i="10"/>
  <c r="E279" i="9"/>
  <c r="D279" i="9"/>
  <c r="F279" i="9" s="1"/>
  <c r="T347" i="12" l="1"/>
  <c r="S347" i="12"/>
  <c r="M349" i="12"/>
  <c r="P348" i="12"/>
  <c r="Q348" i="12"/>
  <c r="O348" i="12"/>
  <c r="N348" i="12"/>
  <c r="R348" i="12"/>
  <c r="F340" i="10"/>
  <c r="E280" i="9"/>
  <c r="D280" i="9"/>
  <c r="F280" i="9" s="1"/>
  <c r="T348" i="12" l="1"/>
  <c r="S348" i="12"/>
  <c r="M350" i="12"/>
  <c r="Q349" i="12"/>
  <c r="P349" i="12"/>
  <c r="O349" i="12"/>
  <c r="N349" i="12"/>
  <c r="R349" i="12"/>
  <c r="D341" i="10"/>
  <c r="E341" i="10"/>
  <c r="D281" i="9"/>
  <c r="E281" i="9"/>
  <c r="T349" i="12" l="1"/>
  <c r="S349" i="12"/>
  <c r="M351" i="12"/>
  <c r="Q350" i="12"/>
  <c r="P350" i="12"/>
  <c r="O350" i="12"/>
  <c r="N350" i="12"/>
  <c r="R350" i="12"/>
  <c r="F341" i="10"/>
  <c r="F281" i="9"/>
  <c r="T350" i="12" l="1"/>
  <c r="S350" i="12"/>
  <c r="M352" i="12"/>
  <c r="Q351" i="12"/>
  <c r="P351" i="12"/>
  <c r="O351" i="12"/>
  <c r="N351" i="12"/>
  <c r="R351" i="12"/>
  <c r="E342" i="10"/>
  <c r="D342" i="10"/>
  <c r="F342" i="10" s="1"/>
  <c r="E282" i="9"/>
  <c r="D282" i="9"/>
  <c r="F282" i="9" s="1"/>
  <c r="T351" i="12" l="1"/>
  <c r="S351" i="12"/>
  <c r="M353" i="12"/>
  <c r="Q352" i="12"/>
  <c r="P352" i="12"/>
  <c r="O352" i="12"/>
  <c r="N352" i="12"/>
  <c r="R352" i="12"/>
  <c r="E343" i="10"/>
  <c r="D343" i="10"/>
  <c r="F343" i="10" s="1"/>
  <c r="E283" i="9"/>
  <c r="D283" i="9"/>
  <c r="F283" i="9" s="1"/>
  <c r="T352" i="12" l="1"/>
  <c r="S352" i="12"/>
  <c r="M354" i="12"/>
  <c r="P353" i="12"/>
  <c r="Q353" i="12"/>
  <c r="O353" i="12"/>
  <c r="N353" i="12"/>
  <c r="R353" i="12"/>
  <c r="D344" i="10"/>
  <c r="E344" i="10"/>
  <c r="E284" i="9"/>
  <c r="D284" i="9"/>
  <c r="F284" i="9" s="1"/>
  <c r="T353" i="12" l="1"/>
  <c r="S353" i="12"/>
  <c r="M355" i="12"/>
  <c r="Q354" i="12"/>
  <c r="P354" i="12"/>
  <c r="O354" i="12"/>
  <c r="N354" i="12"/>
  <c r="R354" i="12"/>
  <c r="F344" i="10"/>
  <c r="E285" i="9"/>
  <c r="D285" i="9"/>
  <c r="F285" i="9" s="1"/>
  <c r="T354" i="12" l="1"/>
  <c r="S354" i="12"/>
  <c r="M356" i="12"/>
  <c r="Q355" i="12"/>
  <c r="P355" i="12"/>
  <c r="O355" i="12"/>
  <c r="N355" i="12"/>
  <c r="R355" i="12"/>
  <c r="E345" i="10"/>
  <c r="D345" i="10"/>
  <c r="F345" i="10" s="1"/>
  <c r="D286" i="9"/>
  <c r="E286" i="9"/>
  <c r="F286" i="9" s="1"/>
  <c r="T355" i="12" l="1"/>
  <c r="S355" i="12"/>
  <c r="M357" i="12"/>
  <c r="Q356" i="12"/>
  <c r="P356" i="12"/>
  <c r="O356" i="12"/>
  <c r="N356" i="12"/>
  <c r="R356" i="12"/>
  <c r="E346" i="10"/>
  <c r="D346" i="10"/>
  <c r="E287" i="9"/>
  <c r="D287" i="9"/>
  <c r="F287" i="9" s="1"/>
  <c r="T356" i="12" l="1"/>
  <c r="S356" i="12"/>
  <c r="M358" i="12"/>
  <c r="Q357" i="12"/>
  <c r="P357" i="12"/>
  <c r="O357" i="12"/>
  <c r="N357" i="12"/>
  <c r="R357" i="12"/>
  <c r="F346" i="10"/>
  <c r="E347" i="10"/>
  <c r="D347" i="10"/>
  <c r="E288" i="9"/>
  <c r="D288" i="9"/>
  <c r="F288" i="9" s="1"/>
  <c r="T357" i="12" l="1"/>
  <c r="S357" i="12"/>
  <c r="M359" i="12"/>
  <c r="Q358" i="12"/>
  <c r="P358" i="12"/>
  <c r="O358" i="12"/>
  <c r="N358" i="12"/>
  <c r="R358" i="12"/>
  <c r="F347" i="10"/>
  <c r="E289" i="9"/>
  <c r="D289" i="9"/>
  <c r="F289" i="9" s="1"/>
  <c r="T358" i="12" l="1"/>
  <c r="S358" i="12"/>
  <c r="M360" i="12"/>
  <c r="Q359" i="12"/>
  <c r="P359" i="12"/>
  <c r="O359" i="12"/>
  <c r="N359" i="12"/>
  <c r="R359" i="12"/>
  <c r="E348" i="10"/>
  <c r="D348" i="10"/>
  <c r="F348" i="10" s="1"/>
  <c r="E290" i="9"/>
  <c r="D290" i="9"/>
  <c r="F290" i="9" s="1"/>
  <c r="T359" i="12" l="1"/>
  <c r="S359" i="12"/>
  <c r="M361" i="12"/>
  <c r="Q360" i="12"/>
  <c r="P360" i="12"/>
  <c r="O360" i="12"/>
  <c r="N360" i="12"/>
  <c r="R360" i="12"/>
  <c r="D349" i="10"/>
  <c r="E349" i="10"/>
  <c r="F349" i="10" s="1"/>
  <c r="E291" i="9"/>
  <c r="D291" i="9"/>
  <c r="F291" i="9" s="1"/>
  <c r="T360" i="12" l="1"/>
  <c r="S360" i="12"/>
  <c r="M362" i="12"/>
  <c r="Q361" i="12"/>
  <c r="P361" i="12"/>
  <c r="O361" i="12"/>
  <c r="N361" i="12"/>
  <c r="R361" i="12"/>
  <c r="D350" i="10"/>
  <c r="E350" i="10"/>
  <c r="E292" i="9"/>
  <c r="D292" i="9"/>
  <c r="F292" i="9" s="1"/>
  <c r="S361" i="12" l="1"/>
  <c r="T361" i="12"/>
  <c r="M363" i="12"/>
  <c r="Q362" i="12"/>
  <c r="P362" i="12"/>
  <c r="O362" i="12"/>
  <c r="N362" i="12"/>
  <c r="R362" i="12"/>
  <c r="F350" i="10"/>
  <c r="D293" i="9"/>
  <c r="E293" i="9"/>
  <c r="T362" i="12" l="1"/>
  <c r="S362" i="12"/>
  <c r="M364" i="12"/>
  <c r="Q363" i="12"/>
  <c r="P363" i="12"/>
  <c r="O363" i="12"/>
  <c r="N363" i="12"/>
  <c r="R363" i="12"/>
  <c r="E351" i="10"/>
  <c r="D351" i="10"/>
  <c r="F351" i="10" s="1"/>
  <c r="F293" i="9"/>
  <c r="T363" i="12" l="1"/>
  <c r="S363" i="12"/>
  <c r="M365" i="12"/>
  <c r="Q364" i="12"/>
  <c r="P364" i="12"/>
  <c r="N364" i="12"/>
  <c r="O364" i="12"/>
  <c r="R364" i="12"/>
  <c r="D352" i="10"/>
  <c r="E352" i="10"/>
  <c r="F352" i="10" s="1"/>
  <c r="E294" i="9"/>
  <c r="D294" i="9"/>
  <c r="F294" i="9" s="1"/>
  <c r="T364" i="12" l="1"/>
  <c r="S364" i="12"/>
  <c r="M366" i="12"/>
  <c r="Q365" i="12"/>
  <c r="P365" i="12"/>
  <c r="O365" i="12"/>
  <c r="N365" i="12"/>
  <c r="R365" i="12"/>
  <c r="E353" i="10"/>
  <c r="D353" i="10"/>
  <c r="F353" i="10" s="1"/>
  <c r="E295" i="9"/>
  <c r="D295" i="9"/>
  <c r="F295" i="9" s="1"/>
  <c r="T365" i="12" l="1"/>
  <c r="S365" i="12"/>
  <c r="M367" i="12"/>
  <c r="Q366" i="12"/>
  <c r="P366" i="12"/>
  <c r="O366" i="12"/>
  <c r="N366" i="12"/>
  <c r="R366" i="12"/>
  <c r="D354" i="10"/>
  <c r="E354" i="10"/>
  <c r="F354" i="10" s="1"/>
  <c r="D296" i="9"/>
  <c r="E296" i="9"/>
  <c r="F296" i="9" s="1"/>
  <c r="T366" i="12" l="1"/>
  <c r="S366" i="12"/>
  <c r="M368" i="12"/>
  <c r="Q367" i="12"/>
  <c r="P367" i="12"/>
  <c r="O367" i="12"/>
  <c r="N367" i="12"/>
  <c r="R367" i="12"/>
  <c r="D355" i="10"/>
  <c r="E355" i="10"/>
  <c r="E297" i="9"/>
  <c r="D297" i="9"/>
  <c r="F297" i="9" s="1"/>
  <c r="T367" i="12" l="1"/>
  <c r="S367" i="12"/>
  <c r="M369" i="12"/>
  <c r="Q368" i="12"/>
  <c r="P368" i="12"/>
  <c r="O368" i="12"/>
  <c r="N368" i="12"/>
  <c r="R368" i="12"/>
  <c r="F355" i="10"/>
  <c r="E298" i="9"/>
  <c r="D298" i="9"/>
  <c r="F298" i="9" s="1"/>
  <c r="T368" i="12" l="1"/>
  <c r="S368" i="12"/>
  <c r="M370" i="12"/>
  <c r="Q369" i="12"/>
  <c r="P369" i="12"/>
  <c r="O369" i="12"/>
  <c r="N369" i="12"/>
  <c r="R369" i="12"/>
  <c r="E356" i="10"/>
  <c r="D356" i="10"/>
  <c r="F356" i="10" s="1"/>
  <c r="D299" i="9"/>
  <c r="E299" i="9"/>
  <c r="T369" i="12" l="1"/>
  <c r="S369" i="12"/>
  <c r="M371" i="12"/>
  <c r="Q370" i="12"/>
  <c r="P370" i="12"/>
  <c r="O370" i="12"/>
  <c r="N370" i="12"/>
  <c r="R370" i="12"/>
  <c r="E357" i="10"/>
  <c r="D357" i="10"/>
  <c r="F357" i="10" s="1"/>
  <c r="F299" i="9"/>
  <c r="T370" i="12" l="1"/>
  <c r="S370" i="12"/>
  <c r="M372" i="12"/>
  <c r="Q371" i="12"/>
  <c r="P371" i="12"/>
  <c r="O371" i="12"/>
  <c r="N371" i="12"/>
  <c r="R371" i="12"/>
  <c r="D358" i="10"/>
  <c r="E358" i="10"/>
  <c r="E300" i="9"/>
  <c r="D300" i="9"/>
  <c r="F300" i="9" s="1"/>
  <c r="T371" i="12" l="1"/>
  <c r="S371" i="12"/>
  <c r="M373" i="12"/>
  <c r="Q372" i="12"/>
  <c r="P372" i="12"/>
  <c r="O372" i="12"/>
  <c r="N372" i="12"/>
  <c r="R372" i="12"/>
  <c r="F358" i="10"/>
  <c r="D301" i="9"/>
  <c r="E301" i="9"/>
  <c r="T372" i="12" l="1"/>
  <c r="S372" i="12"/>
  <c r="M374" i="12"/>
  <c r="P373" i="12"/>
  <c r="Q373" i="12"/>
  <c r="O373" i="12"/>
  <c r="N373" i="12"/>
  <c r="R373" i="12"/>
  <c r="E359" i="10"/>
  <c r="D359" i="10"/>
  <c r="F359" i="10" s="1"/>
  <c r="F301" i="9"/>
  <c r="T373" i="12" l="1"/>
  <c r="S373" i="12"/>
  <c r="M375" i="12"/>
  <c r="Q374" i="12"/>
  <c r="P374" i="12"/>
  <c r="O374" i="12"/>
  <c r="N374" i="12"/>
  <c r="R374" i="12"/>
  <c r="E360" i="10"/>
  <c r="D360" i="10"/>
  <c r="F360" i="10" s="1"/>
  <c r="E302" i="9"/>
  <c r="D302" i="9"/>
  <c r="F302" i="9" s="1"/>
  <c r="T374" i="12" l="1"/>
  <c r="S374" i="12"/>
  <c r="M376" i="12"/>
  <c r="Q375" i="12"/>
  <c r="P375" i="12"/>
  <c r="O375" i="12"/>
  <c r="N375" i="12"/>
  <c r="R375" i="12"/>
  <c r="D361" i="10"/>
  <c r="E361" i="10"/>
  <c r="E303" i="9"/>
  <c r="D303" i="9"/>
  <c r="F303" i="9" s="1"/>
  <c r="T375" i="12" l="1"/>
  <c r="S375" i="12"/>
  <c r="M377" i="12"/>
  <c r="Q376" i="12"/>
  <c r="P376" i="12"/>
  <c r="O376" i="12"/>
  <c r="N376" i="12"/>
  <c r="R376" i="12"/>
  <c r="F361" i="10"/>
  <c r="E304" i="9"/>
  <c r="D304" i="9"/>
  <c r="F304" i="9" s="1"/>
  <c r="T376" i="12" l="1"/>
  <c r="S376" i="12"/>
  <c r="M378" i="12"/>
  <c r="P377" i="12"/>
  <c r="Q377" i="12"/>
  <c r="O377" i="12"/>
  <c r="N377" i="12"/>
  <c r="R377" i="12"/>
  <c r="D362" i="10"/>
  <c r="E362" i="10"/>
  <c r="E305" i="9"/>
  <c r="D305" i="9"/>
  <c r="F305" i="9" s="1"/>
  <c r="T377" i="12" l="1"/>
  <c r="S377" i="12"/>
  <c r="M379" i="12"/>
  <c r="Q378" i="12"/>
  <c r="P378" i="12"/>
  <c r="O378" i="12"/>
  <c r="N378" i="12"/>
  <c r="R378" i="12"/>
  <c r="F362" i="10"/>
  <c r="D306" i="9"/>
  <c r="E306" i="9"/>
  <c r="T378" i="12" l="1"/>
  <c r="S378" i="12"/>
  <c r="M380" i="12"/>
  <c r="Q379" i="12"/>
  <c r="P379" i="12"/>
  <c r="O379" i="12"/>
  <c r="N379" i="12"/>
  <c r="R379" i="12"/>
  <c r="E363" i="10"/>
  <c r="D363" i="10"/>
  <c r="F363" i="10" s="1"/>
  <c r="F306" i="9"/>
  <c r="T379" i="12" l="1"/>
  <c r="S379" i="12"/>
  <c r="M381" i="12"/>
  <c r="Q380" i="12"/>
  <c r="P380" i="12"/>
  <c r="O380" i="12"/>
  <c r="N380" i="12"/>
  <c r="R380" i="12"/>
  <c r="E364" i="10"/>
  <c r="D364" i="10"/>
  <c r="F364" i="10" s="1"/>
  <c r="E307" i="9"/>
  <c r="D307" i="9"/>
  <c r="F307" i="9" s="1"/>
  <c r="T380" i="12" l="1"/>
  <c r="S380" i="12"/>
  <c r="M382" i="12"/>
  <c r="Q381" i="12"/>
  <c r="P381" i="12"/>
  <c r="O381" i="12"/>
  <c r="N381" i="12"/>
  <c r="R381" i="12"/>
  <c r="E365" i="10"/>
  <c r="D365" i="10"/>
  <c r="E308" i="9"/>
  <c r="D308" i="9"/>
  <c r="F308" i="9" s="1"/>
  <c r="S381" i="12" l="1"/>
  <c r="T381" i="12"/>
  <c r="M383" i="12"/>
  <c r="Q382" i="12"/>
  <c r="P382" i="12"/>
  <c r="O382" i="12"/>
  <c r="R382" i="12"/>
  <c r="N382" i="12"/>
  <c r="F365" i="10"/>
  <c r="E366" i="10"/>
  <c r="D366" i="10"/>
  <c r="F366" i="10" s="1"/>
  <c r="E309" i="9"/>
  <c r="D309" i="9"/>
  <c r="F309" i="9" s="1"/>
  <c r="T382" i="12" l="1"/>
  <c r="S382" i="12"/>
  <c r="M384" i="12"/>
  <c r="Q383" i="12"/>
  <c r="P383" i="12"/>
  <c r="O383" i="12"/>
  <c r="N383" i="12"/>
  <c r="R383" i="12"/>
  <c r="E367" i="10"/>
  <c r="D367" i="10"/>
  <c r="F367" i="10" s="1"/>
  <c r="E310" i="9"/>
  <c r="D310" i="9"/>
  <c r="T383" i="12" l="1"/>
  <c r="S383" i="12"/>
  <c r="M385" i="12"/>
  <c r="Q384" i="12"/>
  <c r="P384" i="12"/>
  <c r="O384" i="12"/>
  <c r="N384" i="12"/>
  <c r="R384" i="12"/>
  <c r="E368" i="10"/>
  <c r="D368" i="10"/>
  <c r="F368" i="10" s="1"/>
  <c r="F310" i="9"/>
  <c r="E311" i="9"/>
  <c r="D311" i="9"/>
  <c r="F311" i="9" s="1"/>
  <c r="T384" i="12" l="1"/>
  <c r="S384" i="12"/>
  <c r="M386" i="12"/>
  <c r="P385" i="12"/>
  <c r="Q385" i="12"/>
  <c r="O385" i="12"/>
  <c r="R385" i="12"/>
  <c r="N385" i="12"/>
  <c r="E369" i="10"/>
  <c r="D369" i="10"/>
  <c r="F369" i="10" s="1"/>
  <c r="E312" i="9"/>
  <c r="D312" i="9"/>
  <c r="F312" i="9" s="1"/>
  <c r="T385" i="12" l="1"/>
  <c r="S385" i="12"/>
  <c r="M387" i="12"/>
  <c r="Q386" i="12"/>
  <c r="P386" i="12"/>
  <c r="N386" i="12"/>
  <c r="O386" i="12"/>
  <c r="R386" i="12"/>
  <c r="E370" i="10"/>
  <c r="D370" i="10"/>
  <c r="F370" i="10" s="1"/>
  <c r="E313" i="9"/>
  <c r="D313" i="9"/>
  <c r="F313" i="9" s="1"/>
  <c r="T386" i="12" l="1"/>
  <c r="S386" i="12"/>
  <c r="M388" i="12"/>
  <c r="Q387" i="12"/>
  <c r="P387" i="12"/>
  <c r="R387" i="12"/>
  <c r="N387" i="12"/>
  <c r="O387" i="12"/>
  <c r="E371" i="10"/>
  <c r="D371" i="10"/>
  <c r="F371" i="10" s="1"/>
  <c r="E314" i="9"/>
  <c r="D314" i="9"/>
  <c r="F314" i="9" s="1"/>
  <c r="T387" i="12" l="1"/>
  <c r="S387" i="12"/>
  <c r="M389" i="12"/>
  <c r="Q388" i="12"/>
  <c r="P388" i="12"/>
  <c r="O388" i="12"/>
  <c r="N388" i="12"/>
  <c r="R388" i="12"/>
  <c r="E372" i="10"/>
  <c r="D372" i="10"/>
  <c r="F372" i="10" s="1"/>
  <c r="E315" i="9"/>
  <c r="D315" i="9"/>
  <c r="F315" i="9" s="1"/>
  <c r="T388" i="12" l="1"/>
  <c r="S388" i="12"/>
  <c r="M390" i="12"/>
  <c r="Q389" i="12"/>
  <c r="P389" i="12"/>
  <c r="O389" i="12"/>
  <c r="R389" i="12"/>
  <c r="N389" i="12"/>
  <c r="D373" i="10"/>
  <c r="E373" i="10"/>
  <c r="F373" i="10" s="1"/>
  <c r="D316" i="9"/>
  <c r="E316" i="9"/>
  <c r="F316" i="9" s="1"/>
  <c r="T389" i="12" l="1"/>
  <c r="S389" i="12"/>
  <c r="M391" i="12"/>
  <c r="P390" i="12"/>
  <c r="Q390" i="12"/>
  <c r="O390" i="12"/>
  <c r="N390" i="12"/>
  <c r="R390" i="12"/>
  <c r="D374" i="10"/>
  <c r="E374" i="10"/>
  <c r="E317" i="9"/>
  <c r="D317" i="9"/>
  <c r="F317" i="9" s="1"/>
  <c r="T390" i="12" l="1"/>
  <c r="S390" i="12"/>
  <c r="M392" i="12"/>
  <c r="Q391" i="12"/>
  <c r="P391" i="12"/>
  <c r="O391" i="12"/>
  <c r="R391" i="12"/>
  <c r="N391" i="12"/>
  <c r="F374" i="10"/>
  <c r="E318" i="9"/>
  <c r="D318" i="9"/>
  <c r="F318" i="9" s="1"/>
  <c r="T391" i="12" l="1"/>
  <c r="S391" i="12"/>
  <c r="M393" i="12"/>
  <c r="P392" i="12"/>
  <c r="Q392" i="12"/>
  <c r="O392" i="12"/>
  <c r="N392" i="12"/>
  <c r="R392" i="12"/>
  <c r="D375" i="10"/>
  <c r="E375" i="10"/>
  <c r="F375" i="10" s="1"/>
  <c r="E319" i="9"/>
  <c r="D319" i="9"/>
  <c r="F319" i="9" s="1"/>
  <c r="T392" i="12" l="1"/>
  <c r="S392" i="12"/>
  <c r="M394" i="12"/>
  <c r="Q393" i="12"/>
  <c r="P393" i="12"/>
  <c r="O393" i="12"/>
  <c r="R393" i="12"/>
  <c r="N393" i="12"/>
  <c r="E376" i="10"/>
  <c r="D376" i="10"/>
  <c r="E320" i="9"/>
  <c r="D320" i="9"/>
  <c r="F320" i="9" s="1"/>
  <c r="T393" i="12" l="1"/>
  <c r="S393" i="12"/>
  <c r="M395" i="12"/>
  <c r="Q394" i="12"/>
  <c r="P394" i="12"/>
  <c r="O394" i="12"/>
  <c r="N394" i="12"/>
  <c r="R394" i="12"/>
  <c r="F376" i="10"/>
  <c r="E377" i="10"/>
  <c r="D377" i="10"/>
  <c r="D321" i="9"/>
  <c r="E321" i="9"/>
  <c r="T394" i="12" l="1"/>
  <c r="S394" i="12"/>
  <c r="M396" i="12"/>
  <c r="Q395" i="12"/>
  <c r="P395" i="12"/>
  <c r="O395" i="12"/>
  <c r="R395" i="12"/>
  <c r="N395" i="12"/>
  <c r="F377" i="10"/>
  <c r="E378" i="10"/>
  <c r="D378" i="10"/>
  <c r="F378" i="10" s="1"/>
  <c r="F321" i="9"/>
  <c r="T395" i="12" l="1"/>
  <c r="S395" i="12"/>
  <c r="M397" i="12"/>
  <c r="P396" i="12"/>
  <c r="Q396" i="12"/>
  <c r="O396" i="12"/>
  <c r="N396" i="12"/>
  <c r="R396" i="12"/>
  <c r="D379" i="10"/>
  <c r="E379" i="10"/>
  <c r="F379" i="10" s="1"/>
  <c r="E322" i="9"/>
  <c r="D322" i="9"/>
  <c r="F322" i="9" s="1"/>
  <c r="T396" i="12" l="1"/>
  <c r="S396" i="12"/>
  <c r="M398" i="12"/>
  <c r="Q397" i="12"/>
  <c r="P397" i="12"/>
  <c r="O397" i="12"/>
  <c r="R397" i="12"/>
  <c r="N397" i="12"/>
  <c r="D380" i="10"/>
  <c r="E380" i="10"/>
  <c r="E323" i="9"/>
  <c r="D323" i="9"/>
  <c r="F323" i="9" s="1"/>
  <c r="T397" i="12" l="1"/>
  <c r="S397" i="12"/>
  <c r="M399" i="12"/>
  <c r="P398" i="12"/>
  <c r="Q398" i="12"/>
  <c r="O398" i="12"/>
  <c r="N398" i="12"/>
  <c r="R398" i="12"/>
  <c r="F380" i="10"/>
  <c r="E324" i="9"/>
  <c r="D324" i="9"/>
  <c r="F324" i="9" s="1"/>
  <c r="T398" i="12" l="1"/>
  <c r="S398" i="12"/>
  <c r="M400" i="12"/>
  <c r="P399" i="12"/>
  <c r="Q399" i="12"/>
  <c r="O399" i="12"/>
  <c r="N399" i="12"/>
  <c r="R399" i="12"/>
  <c r="E381" i="10"/>
  <c r="D381" i="10"/>
  <c r="F381" i="10" s="1"/>
  <c r="E325" i="9"/>
  <c r="D325" i="9"/>
  <c r="F325" i="9" s="1"/>
  <c r="T399" i="12" l="1"/>
  <c r="S399" i="12"/>
  <c r="M401" i="12"/>
  <c r="P400" i="12"/>
  <c r="Q400" i="12"/>
  <c r="O400" i="12"/>
  <c r="N400" i="12"/>
  <c r="R400" i="12"/>
  <c r="E382" i="10"/>
  <c r="D382" i="10"/>
  <c r="F382" i="10" s="1"/>
  <c r="D326" i="9"/>
  <c r="E326" i="9"/>
  <c r="T400" i="12" l="1"/>
  <c r="S400" i="12"/>
  <c r="M402" i="12"/>
  <c r="Q401" i="12"/>
  <c r="P401" i="12"/>
  <c r="O401" i="12"/>
  <c r="N401" i="12"/>
  <c r="R401" i="12"/>
  <c r="E383" i="10"/>
  <c r="D383" i="10"/>
  <c r="F326" i="9"/>
  <c r="T401" i="12" l="1"/>
  <c r="S401" i="12"/>
  <c r="M403" i="12"/>
  <c r="Q402" i="12"/>
  <c r="P402" i="12"/>
  <c r="O402" i="12"/>
  <c r="N402" i="12"/>
  <c r="R402" i="12"/>
  <c r="F383" i="10"/>
  <c r="D384" i="10"/>
  <c r="E384" i="10"/>
  <c r="E327" i="9"/>
  <c r="D327" i="9"/>
  <c r="F327" i="9" s="1"/>
  <c r="T402" i="12" l="1"/>
  <c r="S402" i="12"/>
  <c r="M404" i="12"/>
  <c r="P403" i="12"/>
  <c r="Q403" i="12"/>
  <c r="O403" i="12"/>
  <c r="N403" i="12"/>
  <c r="R403" i="12"/>
  <c r="F384" i="10"/>
  <c r="E328" i="9"/>
  <c r="D328" i="9"/>
  <c r="F328" i="9" s="1"/>
  <c r="C329" i="9" s="1"/>
  <c r="T403" i="12" l="1"/>
  <c r="S403" i="12"/>
  <c r="M405" i="12"/>
  <c r="Q404" i="12"/>
  <c r="P404" i="12"/>
  <c r="O404" i="12"/>
  <c r="N404" i="12"/>
  <c r="R404" i="12"/>
  <c r="E385" i="10"/>
  <c r="D385" i="10"/>
  <c r="F385" i="10" s="1"/>
  <c r="E329" i="9"/>
  <c r="D329" i="9"/>
  <c r="F329" i="9" s="1"/>
  <c r="C330" i="9" s="1"/>
  <c r="T404" i="12" l="1"/>
  <c r="S404" i="12"/>
  <c r="M406" i="12"/>
  <c r="P405" i="12"/>
  <c r="Q405" i="12"/>
  <c r="O405" i="12"/>
  <c r="R405" i="12"/>
  <c r="N405" i="12"/>
  <c r="E386" i="10"/>
  <c r="D386" i="10"/>
  <c r="F386" i="10" s="1"/>
  <c r="E330" i="9"/>
  <c r="D330" i="9"/>
  <c r="T405" i="12" l="1"/>
  <c r="S405" i="12"/>
  <c r="M407" i="12"/>
  <c r="P406" i="12"/>
  <c r="Q406" i="12"/>
  <c r="O406" i="12"/>
  <c r="N406" i="12"/>
  <c r="R406" i="12"/>
  <c r="E387" i="10"/>
  <c r="D387" i="10"/>
  <c r="F387" i="10" s="1"/>
  <c r="F330" i="9"/>
  <c r="C331" i="9" s="1"/>
  <c r="T406" i="12" l="1"/>
  <c r="S406" i="12"/>
  <c r="M408" i="12"/>
  <c r="P407" i="12"/>
  <c r="Q407" i="12"/>
  <c r="O407" i="12"/>
  <c r="N407" i="12"/>
  <c r="R407" i="12"/>
  <c r="D388" i="10"/>
  <c r="E388" i="10"/>
  <c r="F388" i="10" s="1"/>
  <c r="E331" i="9"/>
  <c r="D331" i="9"/>
  <c r="F331" i="9" s="1"/>
  <c r="C332" i="9" s="1"/>
  <c r="T407" i="12" l="1"/>
  <c r="S407" i="12"/>
  <c r="M409" i="12"/>
  <c r="Q408" i="12"/>
  <c r="P408" i="12"/>
  <c r="O408" i="12"/>
  <c r="N408" i="12"/>
  <c r="R408" i="12"/>
  <c r="E389" i="10"/>
  <c r="D389" i="10"/>
  <c r="F389" i="10" s="1"/>
  <c r="E332" i="9"/>
  <c r="D332" i="9"/>
  <c r="F332" i="9" s="1"/>
  <c r="C333" i="9" s="1"/>
  <c r="T408" i="12" l="1"/>
  <c r="S408" i="12"/>
  <c r="M410" i="12"/>
  <c r="Q409" i="12"/>
  <c r="P409" i="12"/>
  <c r="O409" i="12"/>
  <c r="R409" i="12"/>
  <c r="N409" i="12"/>
  <c r="E390" i="10"/>
  <c r="D390" i="10"/>
  <c r="F390" i="10" s="1"/>
  <c r="E333" i="9"/>
  <c r="D333" i="9"/>
  <c r="F333" i="9" s="1"/>
  <c r="C334" i="9" s="1"/>
  <c r="T409" i="12" l="1"/>
  <c r="S409" i="12"/>
  <c r="M411" i="12"/>
  <c r="P410" i="12"/>
  <c r="Q410" i="12"/>
  <c r="O410" i="12"/>
  <c r="N410" i="12"/>
  <c r="R410" i="12"/>
  <c r="E391" i="10"/>
  <c r="D391" i="10"/>
  <c r="F391" i="10" s="1"/>
  <c r="E334" i="9"/>
  <c r="D334" i="9"/>
  <c r="F334" i="9" s="1"/>
  <c r="C335" i="9" s="1"/>
  <c r="T410" i="12" l="1"/>
  <c r="S410" i="12"/>
  <c r="M412" i="12"/>
  <c r="P411" i="12"/>
  <c r="Q411" i="12"/>
  <c r="O411" i="12"/>
  <c r="N411" i="12"/>
  <c r="R411" i="12"/>
  <c r="E392" i="10"/>
  <c r="D392" i="10"/>
  <c r="F392" i="10" s="1"/>
  <c r="E335" i="9"/>
  <c r="D335" i="9"/>
  <c r="F335" i="9" s="1"/>
  <c r="C336" i="9" s="1"/>
  <c r="T411" i="12" l="1"/>
  <c r="S411" i="12"/>
  <c r="M413" i="12"/>
  <c r="Q412" i="12"/>
  <c r="P412" i="12"/>
  <c r="O412" i="12"/>
  <c r="N412" i="12"/>
  <c r="R412" i="12"/>
  <c r="E393" i="10"/>
  <c r="D393" i="10"/>
  <c r="D336" i="9"/>
  <c r="E336" i="9"/>
  <c r="F336" i="9" s="1"/>
  <c r="C337" i="9" s="1"/>
  <c r="T412" i="12" l="1"/>
  <c r="S412" i="12"/>
  <c r="M414" i="12"/>
  <c r="P413" i="12"/>
  <c r="Q413" i="12"/>
  <c r="O413" i="12"/>
  <c r="N413" i="12"/>
  <c r="R413" i="12"/>
  <c r="F393" i="10"/>
  <c r="E394" i="10"/>
  <c r="D394" i="10"/>
  <c r="F394" i="10" s="1"/>
  <c r="E337" i="9"/>
  <c r="D337" i="9"/>
  <c r="F337" i="9" s="1"/>
  <c r="C338" i="9" s="1"/>
  <c r="T413" i="12" l="1"/>
  <c r="S413" i="12"/>
  <c r="M415" i="12"/>
  <c r="Q414" i="12"/>
  <c r="P414" i="12"/>
  <c r="O414" i="12"/>
  <c r="N414" i="12"/>
  <c r="R414" i="12"/>
  <c r="E395" i="10"/>
  <c r="D395" i="10"/>
  <c r="F395" i="10" s="1"/>
  <c r="E338" i="9"/>
  <c r="D338" i="9"/>
  <c r="F338" i="9" s="1"/>
  <c r="C339" i="9" s="1"/>
  <c r="T414" i="12" l="1"/>
  <c r="S414" i="12"/>
  <c r="M416" i="12"/>
  <c r="P415" i="12"/>
  <c r="Q415" i="12"/>
  <c r="O415" i="12"/>
  <c r="N415" i="12"/>
  <c r="R415" i="12"/>
  <c r="E396" i="10"/>
  <c r="D396" i="10"/>
  <c r="F396" i="10" s="1"/>
  <c r="D339" i="9"/>
  <c r="E339" i="9"/>
  <c r="F339" i="9" s="1"/>
  <c r="C340" i="9" s="1"/>
  <c r="T415" i="12" l="1"/>
  <c r="S415" i="12"/>
  <c r="M417" i="12"/>
  <c r="Q416" i="12"/>
  <c r="P416" i="12"/>
  <c r="O416" i="12"/>
  <c r="N416" i="12"/>
  <c r="R416" i="12"/>
  <c r="D397" i="10"/>
  <c r="E397" i="10"/>
  <c r="E340" i="9"/>
  <c r="D340" i="9"/>
  <c r="F340" i="9" s="1"/>
  <c r="C341" i="9" s="1"/>
  <c r="T416" i="12" l="1"/>
  <c r="S416" i="12"/>
  <c r="M418" i="12"/>
  <c r="Q417" i="12"/>
  <c r="P417" i="12"/>
  <c r="O417" i="12"/>
  <c r="N417" i="12"/>
  <c r="R417" i="12"/>
  <c r="F397" i="10"/>
  <c r="E341" i="9"/>
  <c r="D341" i="9"/>
  <c r="F341" i="9" s="1"/>
  <c r="C342" i="9" s="1"/>
  <c r="T417" i="12" l="1"/>
  <c r="S417" i="12"/>
  <c r="M419" i="12"/>
  <c r="Q418" i="12"/>
  <c r="P418" i="12"/>
  <c r="O418" i="12"/>
  <c r="N418" i="12"/>
  <c r="R418" i="12"/>
  <c r="E398" i="10"/>
  <c r="D398" i="10"/>
  <c r="F398" i="10" s="1"/>
  <c r="E342" i="9"/>
  <c r="D342" i="9"/>
  <c r="F342" i="9" s="1"/>
  <c r="C343" i="9" s="1"/>
  <c r="T418" i="12" l="1"/>
  <c r="S418" i="12"/>
  <c r="M420" i="12"/>
  <c r="Q419" i="12"/>
  <c r="P419" i="12"/>
  <c r="O419" i="12"/>
  <c r="N419" i="12"/>
  <c r="R419" i="12"/>
  <c r="E399" i="10"/>
  <c r="D399" i="10"/>
  <c r="F399" i="10" s="1"/>
  <c r="E343" i="9"/>
  <c r="D343" i="9"/>
  <c r="F343" i="9" s="1"/>
  <c r="C344" i="9" s="1"/>
  <c r="T419" i="12" l="1"/>
  <c r="S419" i="12"/>
  <c r="M421" i="12"/>
  <c r="Q420" i="12"/>
  <c r="P420" i="12"/>
  <c r="O420" i="12"/>
  <c r="N420" i="12"/>
  <c r="R420" i="12"/>
  <c r="D400" i="10"/>
  <c r="E400" i="10"/>
  <c r="E344" i="9"/>
  <c r="D344" i="9"/>
  <c r="F344" i="9" s="1"/>
  <c r="C345" i="9" s="1"/>
  <c r="T420" i="12" l="1"/>
  <c r="S420" i="12"/>
  <c r="M422" i="12"/>
  <c r="Q421" i="12"/>
  <c r="P421" i="12"/>
  <c r="O421" i="12"/>
  <c r="N421" i="12"/>
  <c r="R421" i="12"/>
  <c r="F400" i="10"/>
  <c r="D345" i="9"/>
  <c r="E345" i="9"/>
  <c r="T421" i="12" l="1"/>
  <c r="S421" i="12"/>
  <c r="M423" i="12"/>
  <c r="P422" i="12"/>
  <c r="Q422" i="12"/>
  <c r="O422" i="12"/>
  <c r="N422" i="12"/>
  <c r="R422" i="12"/>
  <c r="E401" i="10"/>
  <c r="D401" i="10"/>
  <c r="F401" i="10" s="1"/>
  <c r="F345" i="9"/>
  <c r="C346" i="9" s="1"/>
  <c r="T422" i="12" l="1"/>
  <c r="S422" i="12"/>
  <c r="M424" i="12"/>
  <c r="Q423" i="12"/>
  <c r="P423" i="12"/>
  <c r="O423" i="12"/>
  <c r="R423" i="12"/>
  <c r="N423" i="12"/>
  <c r="E402" i="10"/>
  <c r="D402" i="10"/>
  <c r="F402" i="10" s="1"/>
  <c r="E346" i="9"/>
  <c r="D346" i="9"/>
  <c r="F346" i="9" s="1"/>
  <c r="C347" i="9" s="1"/>
  <c r="T423" i="12" l="1"/>
  <c r="S423" i="12"/>
  <c r="M425" i="12"/>
  <c r="P424" i="12"/>
  <c r="Q424" i="12"/>
  <c r="O424" i="12"/>
  <c r="N424" i="12"/>
  <c r="R424" i="12"/>
  <c r="E403" i="10"/>
  <c r="D403" i="10"/>
  <c r="F403" i="10" s="1"/>
  <c r="E347" i="9"/>
  <c r="D347" i="9"/>
  <c r="F347" i="9" s="1"/>
  <c r="C348" i="9" s="1"/>
  <c r="T424" i="12" l="1"/>
  <c r="S424" i="12"/>
  <c r="M426" i="12"/>
  <c r="Q425" i="12"/>
  <c r="P425" i="12"/>
  <c r="R425" i="12"/>
  <c r="N425" i="12"/>
  <c r="O425" i="12"/>
  <c r="E404" i="10"/>
  <c r="D404" i="10"/>
  <c r="F404" i="10" s="1"/>
  <c r="E348" i="9"/>
  <c r="D348" i="9"/>
  <c r="F348" i="9" s="1"/>
  <c r="C349" i="9" s="1"/>
  <c r="T425" i="12" l="1"/>
  <c r="S425" i="12"/>
  <c r="M427" i="12"/>
  <c r="P426" i="12"/>
  <c r="Q426" i="12"/>
  <c r="O426" i="12"/>
  <c r="N426" i="12"/>
  <c r="R426" i="12"/>
  <c r="E405" i="10"/>
  <c r="D405" i="10"/>
  <c r="F405" i="10" s="1"/>
  <c r="E349" i="9"/>
  <c r="D349" i="9"/>
  <c r="F349" i="9" s="1"/>
  <c r="C350" i="9" s="1"/>
  <c r="T426" i="12" l="1"/>
  <c r="S426" i="12"/>
  <c r="M428" i="12"/>
  <c r="Q427" i="12"/>
  <c r="P427" i="12"/>
  <c r="O427" i="12"/>
  <c r="R427" i="12"/>
  <c r="N427" i="12"/>
  <c r="E406" i="10"/>
  <c r="D406" i="10"/>
  <c r="F406" i="10" s="1"/>
  <c r="E350" i="9"/>
  <c r="D350" i="9"/>
  <c r="F350" i="9" s="1"/>
  <c r="C351" i="9" s="1"/>
  <c r="T427" i="12" l="1"/>
  <c r="S427" i="12"/>
  <c r="M429" i="12"/>
  <c r="Q428" i="12"/>
  <c r="P428" i="12"/>
  <c r="O428" i="12"/>
  <c r="N428" i="12"/>
  <c r="R428" i="12"/>
  <c r="E407" i="10"/>
  <c r="D407" i="10"/>
  <c r="F407" i="10" s="1"/>
  <c r="E351" i="9"/>
  <c r="D351" i="9"/>
  <c r="F351" i="9" s="1"/>
  <c r="C352" i="9" s="1"/>
  <c r="T428" i="12" l="1"/>
  <c r="S428" i="12"/>
  <c r="M430" i="12"/>
  <c r="Q429" i="12"/>
  <c r="P429" i="12"/>
  <c r="O429" i="12"/>
  <c r="N429" i="12"/>
  <c r="R429" i="12"/>
  <c r="E408" i="10"/>
  <c r="D408" i="10"/>
  <c r="F408" i="10" s="1"/>
  <c r="D352" i="9"/>
  <c r="E352" i="9"/>
  <c r="T429" i="12" l="1"/>
  <c r="S429" i="12"/>
  <c r="M431" i="12"/>
  <c r="P430" i="12"/>
  <c r="Q430" i="12"/>
  <c r="O430" i="12"/>
  <c r="N430" i="12"/>
  <c r="R430" i="12"/>
  <c r="D409" i="10"/>
  <c r="E409" i="10"/>
  <c r="F352" i="9"/>
  <c r="C353" i="9" s="1"/>
  <c r="T430" i="12" l="1"/>
  <c r="S430" i="12"/>
  <c r="M432" i="12"/>
  <c r="P431" i="12"/>
  <c r="Q431" i="12"/>
  <c r="O431" i="12"/>
  <c r="R431" i="12"/>
  <c r="N431" i="12"/>
  <c r="F409" i="10"/>
  <c r="E353" i="9"/>
  <c r="D353" i="9"/>
  <c r="F353" i="9" s="1"/>
  <c r="C354" i="9" s="1"/>
  <c r="T431" i="12" l="1"/>
  <c r="S431" i="12"/>
  <c r="M433" i="12"/>
  <c r="Q432" i="12"/>
  <c r="P432" i="12"/>
  <c r="O432" i="12"/>
  <c r="N432" i="12"/>
  <c r="R432" i="12"/>
  <c r="E410" i="10"/>
  <c r="D410" i="10"/>
  <c r="E354" i="9"/>
  <c r="D354" i="9"/>
  <c r="F354" i="9" s="1"/>
  <c r="C355" i="9" s="1"/>
  <c r="T432" i="12" l="1"/>
  <c r="S432" i="12"/>
  <c r="M434" i="12"/>
  <c r="Q433" i="12"/>
  <c r="P433" i="12"/>
  <c r="O433" i="12"/>
  <c r="R433" i="12"/>
  <c r="N433" i="12"/>
  <c r="F410" i="10"/>
  <c r="E411" i="10"/>
  <c r="D411" i="10"/>
  <c r="F411" i="10" s="1"/>
  <c r="D355" i="9"/>
  <c r="E355" i="9"/>
  <c r="T433" i="12" l="1"/>
  <c r="S433" i="12"/>
  <c r="M435" i="12"/>
  <c r="P434" i="12"/>
  <c r="Q434" i="12"/>
  <c r="O434" i="12"/>
  <c r="N434" i="12"/>
  <c r="R434" i="12"/>
  <c r="E412" i="10"/>
  <c r="D412" i="10"/>
  <c r="F412" i="10" s="1"/>
  <c r="F355" i="9"/>
  <c r="C356" i="9" s="1"/>
  <c r="T434" i="12" l="1"/>
  <c r="S434" i="12"/>
  <c r="M436" i="12"/>
  <c r="Q435" i="12"/>
  <c r="P435" i="12"/>
  <c r="O435" i="12"/>
  <c r="R435" i="12"/>
  <c r="N435" i="12"/>
  <c r="E413" i="10"/>
  <c r="D413" i="10"/>
  <c r="F413" i="10" s="1"/>
  <c r="D356" i="9"/>
  <c r="E356" i="9"/>
  <c r="F356" i="9" s="1"/>
  <c r="C357" i="9" s="1"/>
  <c r="T435" i="12" l="1"/>
  <c r="S435" i="12"/>
  <c r="M437" i="12"/>
  <c r="Q436" i="12"/>
  <c r="P436" i="12"/>
  <c r="O436" i="12"/>
  <c r="N436" i="12"/>
  <c r="R436" i="12"/>
  <c r="E414" i="10"/>
  <c r="D414" i="10"/>
  <c r="F414" i="10" s="1"/>
  <c r="E357" i="9"/>
  <c r="D357" i="9"/>
  <c r="F357" i="9" s="1"/>
  <c r="C358" i="9" s="1"/>
  <c r="T436" i="12" l="1"/>
  <c r="S436" i="12"/>
  <c r="M438" i="12"/>
  <c r="Q437" i="12"/>
  <c r="P437" i="12"/>
  <c r="O437" i="12"/>
  <c r="R437" i="12"/>
  <c r="N437" i="12"/>
  <c r="E415" i="10"/>
  <c r="D415" i="10"/>
  <c r="F415" i="10" s="1"/>
  <c r="E358" i="9"/>
  <c r="D358" i="9"/>
  <c r="F358" i="9" s="1"/>
  <c r="C359" i="9" s="1"/>
  <c r="T437" i="12" l="1"/>
  <c r="S437" i="12"/>
  <c r="M439" i="12"/>
  <c r="P438" i="12"/>
  <c r="Q438" i="12"/>
  <c r="O438" i="12"/>
  <c r="N438" i="12"/>
  <c r="R438" i="12"/>
  <c r="E416" i="10"/>
  <c r="D416" i="10"/>
  <c r="F416" i="10" s="1"/>
  <c r="E359" i="9"/>
  <c r="D359" i="9"/>
  <c r="F359" i="9" s="1"/>
  <c r="C360" i="9" s="1"/>
  <c r="T438" i="12" l="1"/>
  <c r="S438" i="12"/>
  <c r="M440" i="12"/>
  <c r="P439" i="12"/>
  <c r="Q439" i="12"/>
  <c r="O439" i="12"/>
  <c r="N439" i="12"/>
  <c r="R439" i="12"/>
  <c r="E417" i="10"/>
  <c r="D417" i="10"/>
  <c r="F417" i="10" s="1"/>
  <c r="E360" i="9"/>
  <c r="D360" i="9"/>
  <c r="F360" i="9" s="1"/>
  <c r="C361" i="9" s="1"/>
  <c r="T439" i="12" l="1"/>
  <c r="S439" i="12"/>
  <c r="M441" i="12"/>
  <c r="P440" i="12"/>
  <c r="Q440" i="12"/>
  <c r="O440" i="12"/>
  <c r="N440" i="12"/>
  <c r="R440" i="12"/>
  <c r="E418" i="10"/>
  <c r="D418" i="10"/>
  <c r="F418" i="10" s="1"/>
  <c r="D361" i="9"/>
  <c r="E361" i="9"/>
  <c r="T440" i="12" l="1"/>
  <c r="S440" i="12"/>
  <c r="M442" i="12"/>
  <c r="Q441" i="12"/>
  <c r="P441" i="12"/>
  <c r="O441" i="12"/>
  <c r="N441" i="12"/>
  <c r="R441" i="12"/>
  <c r="D419" i="10"/>
  <c r="E419" i="10"/>
  <c r="F419" i="10" s="1"/>
  <c r="F361" i="9"/>
  <c r="C362" i="9" s="1"/>
  <c r="T441" i="12" l="1"/>
  <c r="S441" i="12"/>
  <c r="M443" i="12"/>
  <c r="P442" i="12"/>
  <c r="Q442" i="12"/>
  <c r="O442" i="12"/>
  <c r="N442" i="12"/>
  <c r="R442" i="12"/>
  <c r="D420" i="10"/>
  <c r="E420" i="10"/>
  <c r="D362" i="9"/>
  <c r="E362" i="9"/>
  <c r="T442" i="12" l="1"/>
  <c r="S442" i="12"/>
  <c r="M444" i="12"/>
  <c r="P443" i="12"/>
  <c r="Q443" i="12"/>
  <c r="O443" i="12"/>
  <c r="N443" i="12"/>
  <c r="R443" i="12"/>
  <c r="F420" i="10"/>
  <c r="F362" i="9"/>
  <c r="C363" i="9" s="1"/>
  <c r="T443" i="12" l="1"/>
  <c r="S443" i="12"/>
  <c r="M445" i="12"/>
  <c r="Q444" i="12"/>
  <c r="P444" i="12"/>
  <c r="O444" i="12"/>
  <c r="N444" i="12"/>
  <c r="R444" i="12"/>
  <c r="E421" i="10"/>
  <c r="D421" i="10"/>
  <c r="F421" i="10" s="1"/>
  <c r="E363" i="9"/>
  <c r="D363" i="9"/>
  <c r="F363" i="9" s="1"/>
  <c r="C364" i="9" s="1"/>
  <c r="T444" i="12" l="1"/>
  <c r="S444" i="12"/>
  <c r="M446" i="12"/>
  <c r="Q445" i="12"/>
  <c r="P445" i="12"/>
  <c r="O445" i="12"/>
  <c r="N445" i="12"/>
  <c r="R445" i="12"/>
  <c r="E422" i="10"/>
  <c r="D422" i="10"/>
  <c r="F422" i="10" s="1"/>
  <c r="E364" i="9"/>
  <c r="D364" i="9"/>
  <c r="F364" i="9" s="1"/>
  <c r="C365" i="9" s="1"/>
  <c r="T445" i="12" l="1"/>
  <c r="S445" i="12"/>
  <c r="M447" i="12"/>
  <c r="P446" i="12"/>
  <c r="Q446" i="12"/>
  <c r="O446" i="12"/>
  <c r="N446" i="12"/>
  <c r="R446" i="12"/>
  <c r="D423" i="10"/>
  <c r="E423" i="10"/>
  <c r="F423" i="10" s="1"/>
  <c r="E365" i="9"/>
  <c r="D365" i="9"/>
  <c r="F365" i="9" s="1"/>
  <c r="C366" i="9" s="1"/>
  <c r="T446" i="12" l="1"/>
  <c r="S446" i="12"/>
  <c r="M448" i="12"/>
  <c r="P447" i="12"/>
  <c r="Q447" i="12"/>
  <c r="O447" i="12"/>
  <c r="N447" i="12"/>
  <c r="R447" i="12"/>
  <c r="E424" i="10"/>
  <c r="D424" i="10"/>
  <c r="F424" i="10" s="1"/>
  <c r="E366" i="9"/>
  <c r="D366" i="9"/>
  <c r="F366" i="9" s="1"/>
  <c r="C367" i="9" s="1"/>
  <c r="T447" i="12" l="1"/>
  <c r="S447" i="12"/>
  <c r="M449" i="12"/>
  <c r="P448" i="12"/>
  <c r="Q448" i="12"/>
  <c r="O448" i="12"/>
  <c r="N448" i="12"/>
  <c r="R448" i="12"/>
  <c r="E425" i="10"/>
  <c r="D425" i="10"/>
  <c r="E367" i="9"/>
  <c r="D367" i="9"/>
  <c r="F367" i="9" s="1"/>
  <c r="C368" i="9" s="1"/>
  <c r="T448" i="12" l="1"/>
  <c r="S448" i="12"/>
  <c r="M450" i="12"/>
  <c r="P449" i="12"/>
  <c r="Q449" i="12"/>
  <c r="O449" i="12"/>
  <c r="N449" i="12"/>
  <c r="R449" i="12"/>
  <c r="F425" i="10"/>
  <c r="E426" i="10"/>
  <c r="D426" i="10"/>
  <c r="F426" i="10" s="1"/>
  <c r="E368" i="9"/>
  <c r="D368" i="9"/>
  <c r="F368" i="9" s="1"/>
  <c r="C369" i="9" s="1"/>
  <c r="T449" i="12" l="1"/>
  <c r="S449" i="12"/>
  <c r="M451" i="12"/>
  <c r="P450" i="12"/>
  <c r="Q450" i="12"/>
  <c r="O450" i="12"/>
  <c r="N450" i="12"/>
  <c r="R450" i="12"/>
  <c r="E427" i="10"/>
  <c r="D427" i="10"/>
  <c r="F427" i="10" s="1"/>
  <c r="E369" i="9"/>
  <c r="D369" i="9"/>
  <c r="T450" i="12" l="1"/>
  <c r="S450" i="12"/>
  <c r="M452" i="12"/>
  <c r="P451" i="12"/>
  <c r="Q451" i="12"/>
  <c r="O451" i="12"/>
  <c r="N451" i="12"/>
  <c r="R451" i="12"/>
  <c r="F369" i="9"/>
  <c r="C370" i="9" s="1"/>
  <c r="D428" i="10"/>
  <c r="E428" i="10"/>
  <c r="E370" i="9"/>
  <c r="D370" i="9"/>
  <c r="F370" i="9" s="1"/>
  <c r="C371" i="9" s="1"/>
  <c r="T451" i="12" l="1"/>
  <c r="S451" i="12"/>
  <c r="M453" i="12"/>
  <c r="Q452" i="12"/>
  <c r="P452" i="12"/>
  <c r="O452" i="12"/>
  <c r="N452" i="12"/>
  <c r="R452" i="12"/>
  <c r="F428" i="10"/>
  <c r="E371" i="9"/>
  <c r="D371" i="9"/>
  <c r="F371" i="9" s="1"/>
  <c r="C372" i="9" s="1"/>
  <c r="T452" i="12" l="1"/>
  <c r="S452" i="12"/>
  <c r="M454" i="12"/>
  <c r="P453" i="12"/>
  <c r="Q453" i="12"/>
  <c r="O453" i="12"/>
  <c r="N453" i="12"/>
  <c r="R453" i="12"/>
  <c r="D429" i="10"/>
  <c r="E429" i="10"/>
  <c r="E372" i="9"/>
  <c r="D372" i="9"/>
  <c r="F372" i="9" s="1"/>
  <c r="C373" i="9" s="1"/>
  <c r="T453" i="12" l="1"/>
  <c r="S453" i="12"/>
  <c r="M455" i="12"/>
  <c r="Q454" i="12"/>
  <c r="P454" i="12"/>
  <c r="O454" i="12"/>
  <c r="N454" i="12"/>
  <c r="R454" i="12"/>
  <c r="F429" i="10"/>
  <c r="E373" i="9"/>
  <c r="D373" i="9"/>
  <c r="F373" i="9" s="1"/>
  <c r="C374" i="9" s="1"/>
  <c r="T454" i="12" l="1"/>
  <c r="S454" i="12"/>
  <c r="M456" i="12"/>
  <c r="P455" i="12"/>
  <c r="Q455" i="12"/>
  <c r="O455" i="12"/>
  <c r="N455" i="12"/>
  <c r="R455" i="12"/>
  <c r="E430" i="10"/>
  <c r="D430" i="10"/>
  <c r="F430" i="10" s="1"/>
  <c r="E374" i="9"/>
  <c r="D374" i="9"/>
  <c r="F374" i="9" s="1"/>
  <c r="C375" i="9" s="1"/>
  <c r="T455" i="12" l="1"/>
  <c r="S455" i="12"/>
  <c r="M457" i="12"/>
  <c r="P456" i="12"/>
  <c r="Q456" i="12"/>
  <c r="O456" i="12"/>
  <c r="R456" i="12"/>
  <c r="N456" i="12"/>
  <c r="D431" i="10"/>
  <c r="E431" i="10"/>
  <c r="E375" i="9"/>
  <c r="D375" i="9"/>
  <c r="F375" i="9" s="1"/>
  <c r="C376" i="9" s="1"/>
  <c r="T456" i="12" l="1"/>
  <c r="S456" i="12"/>
  <c r="M458" i="12"/>
  <c r="Q457" i="12"/>
  <c r="P457" i="12"/>
  <c r="O457" i="12"/>
  <c r="N457" i="12"/>
  <c r="R457" i="12"/>
  <c r="F431" i="10"/>
  <c r="D376" i="9"/>
  <c r="E376" i="9"/>
  <c r="F376" i="9" s="1"/>
  <c r="C377" i="9" s="1"/>
  <c r="T457" i="12" l="1"/>
  <c r="S457" i="12"/>
  <c r="M459" i="12"/>
  <c r="Q458" i="12"/>
  <c r="P458" i="12"/>
  <c r="O458" i="12"/>
  <c r="R458" i="12"/>
  <c r="N458" i="12"/>
  <c r="E432" i="10"/>
  <c r="D432" i="10"/>
  <c r="F432" i="10" s="1"/>
  <c r="E377" i="9"/>
  <c r="D377" i="9"/>
  <c r="F377" i="9" s="1"/>
  <c r="C378" i="9" s="1"/>
  <c r="T458" i="12" l="1"/>
  <c r="S458" i="12"/>
  <c r="M460" i="12"/>
  <c r="Q459" i="12"/>
  <c r="P459" i="12"/>
  <c r="O459" i="12"/>
  <c r="N459" i="12"/>
  <c r="R459" i="12"/>
  <c r="E433" i="10"/>
  <c r="D433" i="10"/>
  <c r="F433" i="10" s="1"/>
  <c r="E378" i="9"/>
  <c r="D378" i="9"/>
  <c r="F378" i="9" s="1"/>
  <c r="C379" i="9" s="1"/>
  <c r="T459" i="12" l="1"/>
  <c r="S459" i="12"/>
  <c r="M461" i="12"/>
  <c r="Q460" i="12"/>
  <c r="P460" i="12"/>
  <c r="O460" i="12"/>
  <c r="R460" i="12"/>
  <c r="N460" i="12"/>
  <c r="E434" i="10"/>
  <c r="D434" i="10"/>
  <c r="F434" i="10" s="1"/>
  <c r="D379" i="9"/>
  <c r="E379" i="9"/>
  <c r="T460" i="12" l="1"/>
  <c r="S460" i="12"/>
  <c r="M462" i="12"/>
  <c r="Q461" i="12"/>
  <c r="P461" i="12"/>
  <c r="O461" i="12"/>
  <c r="N461" i="12"/>
  <c r="R461" i="12"/>
  <c r="E435" i="10"/>
  <c r="D435" i="10"/>
  <c r="F435" i="10" s="1"/>
  <c r="F379" i="9"/>
  <c r="C380" i="9" s="1"/>
  <c r="T461" i="12" l="1"/>
  <c r="S461" i="12"/>
  <c r="M463" i="12"/>
  <c r="Q462" i="12"/>
  <c r="P462" i="12"/>
  <c r="O462" i="12"/>
  <c r="R462" i="12"/>
  <c r="N462" i="12"/>
  <c r="E436" i="10"/>
  <c r="D436" i="10"/>
  <c r="F436" i="10" s="1"/>
  <c r="E380" i="9"/>
  <c r="D380" i="9"/>
  <c r="F380" i="9" s="1"/>
  <c r="C381" i="9" s="1"/>
  <c r="T462" i="12" l="1"/>
  <c r="S462" i="12"/>
  <c r="M464" i="12"/>
  <c r="Q463" i="12"/>
  <c r="P463" i="12"/>
  <c r="O463" i="12"/>
  <c r="N463" i="12"/>
  <c r="R463" i="12"/>
  <c r="D437" i="10"/>
  <c r="E437" i="10"/>
  <c r="D381" i="9"/>
  <c r="E381" i="9"/>
  <c r="T463" i="12" l="1"/>
  <c r="S463" i="12"/>
  <c r="M465" i="12"/>
  <c r="P464" i="12"/>
  <c r="Q464" i="12"/>
  <c r="O464" i="12"/>
  <c r="R464" i="12"/>
  <c r="N464" i="12"/>
  <c r="F437" i="10"/>
  <c r="F381" i="9"/>
  <c r="C382" i="9" s="1"/>
  <c r="T464" i="12" l="1"/>
  <c r="S464" i="12"/>
  <c r="M466" i="12"/>
  <c r="Q465" i="12"/>
  <c r="P465" i="12"/>
  <c r="R465" i="12"/>
  <c r="O465" i="12"/>
  <c r="N465" i="12"/>
  <c r="E438" i="10"/>
  <c r="D438" i="10"/>
  <c r="F438" i="10" s="1"/>
  <c r="E382" i="9"/>
  <c r="D382" i="9"/>
  <c r="F382" i="9" s="1"/>
  <c r="C383" i="9" s="1"/>
  <c r="T465" i="12" l="1"/>
  <c r="S465" i="12"/>
  <c r="M467" i="12"/>
  <c r="Q466" i="12"/>
  <c r="P466" i="12"/>
  <c r="O466" i="12"/>
  <c r="N466" i="12"/>
  <c r="R466" i="12"/>
  <c r="D439" i="10"/>
  <c r="E439" i="10"/>
  <c r="F439" i="10" s="1"/>
  <c r="E383" i="9"/>
  <c r="D383" i="9"/>
  <c r="F383" i="9" s="1"/>
  <c r="C384" i="9" s="1"/>
  <c r="T466" i="12" l="1"/>
  <c r="S466" i="12"/>
  <c r="M468" i="12"/>
  <c r="Q467" i="12"/>
  <c r="P467" i="12"/>
  <c r="O467" i="12"/>
  <c r="N467" i="12"/>
  <c r="R467" i="12"/>
  <c r="E440" i="10"/>
  <c r="D440" i="10"/>
  <c r="F440" i="10" s="1"/>
  <c r="E384" i="9"/>
  <c r="D384" i="9"/>
  <c r="F384" i="9" s="1"/>
  <c r="C385" i="9" s="1"/>
  <c r="T467" i="12" l="1"/>
  <c r="S467" i="12"/>
  <c r="M469" i="12"/>
  <c r="Q468" i="12"/>
  <c r="P468" i="12"/>
  <c r="O468" i="12"/>
  <c r="N468" i="12"/>
  <c r="R468" i="12"/>
  <c r="D441" i="10"/>
  <c r="E441" i="10"/>
  <c r="E385" i="9"/>
  <c r="D385" i="9"/>
  <c r="F385" i="9" s="1"/>
  <c r="C386" i="9" s="1"/>
  <c r="T468" i="12" l="1"/>
  <c r="S468" i="12"/>
  <c r="M470" i="12"/>
  <c r="Q469" i="12"/>
  <c r="P469" i="12"/>
  <c r="O469" i="12"/>
  <c r="N469" i="12"/>
  <c r="R469" i="12"/>
  <c r="F441" i="10"/>
  <c r="E386" i="9"/>
  <c r="D386" i="9"/>
  <c r="F386" i="9" s="1"/>
  <c r="C387" i="9" s="1"/>
  <c r="T469" i="12" l="1"/>
  <c r="S469" i="12"/>
  <c r="M471" i="12"/>
  <c r="P470" i="12"/>
  <c r="Q470" i="12"/>
  <c r="O470" i="12"/>
  <c r="R470" i="12"/>
  <c r="N470" i="12"/>
  <c r="E442" i="10"/>
  <c r="D442" i="10"/>
  <c r="F442" i="10" s="1"/>
  <c r="E387" i="9"/>
  <c r="D387" i="9"/>
  <c r="F387" i="9" s="1"/>
  <c r="C388" i="9" s="1"/>
  <c r="T470" i="12" l="1"/>
  <c r="S470" i="12"/>
  <c r="M472" i="12"/>
  <c r="P471" i="12"/>
  <c r="Q471" i="12"/>
  <c r="O471" i="12"/>
  <c r="N471" i="12"/>
  <c r="R471" i="12"/>
  <c r="E443" i="10"/>
  <c r="D443" i="10"/>
  <c r="F443" i="10" s="1"/>
  <c r="E388" i="9"/>
  <c r="D388" i="9"/>
  <c r="F388" i="9" s="1"/>
  <c r="C389" i="9" s="1"/>
  <c r="T471" i="12" l="1"/>
  <c r="S471" i="12"/>
  <c r="M473" i="12"/>
  <c r="P472" i="12"/>
  <c r="Q472" i="12"/>
  <c r="O472" i="12"/>
  <c r="N472" i="12"/>
  <c r="R472" i="12"/>
  <c r="E444" i="10"/>
  <c r="D444" i="10"/>
  <c r="F444" i="10" s="1"/>
  <c r="E389" i="9"/>
  <c r="D389" i="9"/>
  <c r="F389" i="9" s="1"/>
  <c r="C390" i="9" s="1"/>
  <c r="T472" i="12" l="1"/>
  <c r="S472" i="12"/>
  <c r="M474" i="12"/>
  <c r="Q473" i="12"/>
  <c r="P473" i="12"/>
  <c r="O473" i="12"/>
  <c r="N473" i="12"/>
  <c r="R473" i="12"/>
  <c r="E445" i="10"/>
  <c r="D445" i="10"/>
  <c r="F445" i="10" s="1"/>
  <c r="E390" i="9"/>
  <c r="D390" i="9"/>
  <c r="F390" i="9" s="1"/>
  <c r="C391" i="9" s="1"/>
  <c r="T473" i="12" l="1"/>
  <c r="S473" i="12"/>
  <c r="M475" i="12"/>
  <c r="Q474" i="12"/>
  <c r="P474" i="12"/>
  <c r="O474" i="12"/>
  <c r="N474" i="12"/>
  <c r="R474" i="12"/>
  <c r="D446" i="10"/>
  <c r="E446" i="10"/>
  <c r="E391" i="9"/>
  <c r="D391" i="9"/>
  <c r="F391" i="9" s="1"/>
  <c r="C392" i="9" s="1"/>
  <c r="T474" i="12" l="1"/>
  <c r="S474" i="12"/>
  <c r="M476" i="12"/>
  <c r="Q475" i="12"/>
  <c r="P475" i="12"/>
  <c r="O475" i="12"/>
  <c r="N475" i="12"/>
  <c r="R475" i="12"/>
  <c r="F446" i="10"/>
  <c r="D392" i="9"/>
  <c r="E392" i="9"/>
  <c r="T475" i="12" l="1"/>
  <c r="S475" i="12"/>
  <c r="M477" i="12"/>
  <c r="P476" i="12"/>
  <c r="Q476" i="12"/>
  <c r="O476" i="12"/>
  <c r="R476" i="12"/>
  <c r="N476" i="12"/>
  <c r="E447" i="10"/>
  <c r="D447" i="10"/>
  <c r="F447" i="10" s="1"/>
  <c r="F392" i="9"/>
  <c r="C393" i="9" s="1"/>
  <c r="T476" i="12" l="1"/>
  <c r="S476" i="12"/>
  <c r="M478" i="12"/>
  <c r="Q477" i="12"/>
  <c r="P477" i="12"/>
  <c r="O477" i="12"/>
  <c r="N477" i="12"/>
  <c r="R477" i="12"/>
  <c r="D448" i="10"/>
  <c r="E448" i="10"/>
  <c r="D393" i="9"/>
  <c r="E393" i="9"/>
  <c r="T477" i="12" l="1"/>
  <c r="S477" i="12"/>
  <c r="M479" i="12"/>
  <c r="P478" i="12"/>
  <c r="Q478" i="12"/>
  <c r="O478" i="12"/>
  <c r="R478" i="12"/>
  <c r="N478" i="12"/>
  <c r="F448" i="10"/>
  <c r="F393" i="9"/>
  <c r="C394" i="9" s="1"/>
  <c r="T478" i="12" l="1"/>
  <c r="S478" i="12"/>
  <c r="M480" i="12"/>
  <c r="P479" i="12"/>
  <c r="Q479" i="12"/>
  <c r="O479" i="12"/>
  <c r="N479" i="12"/>
  <c r="R479" i="12"/>
  <c r="D449" i="10"/>
  <c r="E449" i="10"/>
  <c r="E394" i="9"/>
  <c r="D394" i="9"/>
  <c r="F394" i="9" s="1"/>
  <c r="C395" i="9" s="1"/>
  <c r="T479" i="12" l="1"/>
  <c r="S479" i="12"/>
  <c r="M481" i="12"/>
  <c r="P480" i="12"/>
  <c r="Q480" i="12"/>
  <c r="O480" i="12"/>
  <c r="R480" i="12"/>
  <c r="N480" i="12"/>
  <c r="F449" i="10"/>
  <c r="E395" i="9"/>
  <c r="D395" i="9"/>
  <c r="F395" i="9" s="1"/>
  <c r="C396" i="9" s="1"/>
  <c r="T480" i="12" l="1"/>
  <c r="S480" i="12"/>
  <c r="M482" i="12"/>
  <c r="P481" i="12"/>
  <c r="Q481" i="12"/>
  <c r="O481" i="12"/>
  <c r="N481" i="12"/>
  <c r="R481" i="12"/>
  <c r="E450" i="10"/>
  <c r="D450" i="10"/>
  <c r="F450" i="10" s="1"/>
  <c r="D396" i="9"/>
  <c r="E396" i="9"/>
  <c r="F396" i="9" s="1"/>
  <c r="C397" i="9" s="1"/>
  <c r="T481" i="12" l="1"/>
  <c r="S481" i="12"/>
  <c r="M483" i="12"/>
  <c r="P482" i="12"/>
  <c r="Q482" i="12"/>
  <c r="O482" i="12"/>
  <c r="R482" i="12"/>
  <c r="N482" i="12"/>
  <c r="D451" i="10"/>
  <c r="E451" i="10"/>
  <c r="E397" i="9"/>
  <c r="D397" i="9"/>
  <c r="F397" i="9" s="1"/>
  <c r="C398" i="9" s="1"/>
  <c r="T482" i="12" l="1"/>
  <c r="S482" i="12"/>
  <c r="M484" i="12"/>
  <c r="P483" i="12"/>
  <c r="Q483" i="12"/>
  <c r="O483" i="12"/>
  <c r="N483" i="12"/>
  <c r="R483" i="12"/>
  <c r="F451" i="10"/>
  <c r="E398" i="9"/>
  <c r="D398" i="9"/>
  <c r="F398" i="9" s="1"/>
  <c r="C399" i="9" s="1"/>
  <c r="T483" i="12" l="1"/>
  <c r="S483" i="12"/>
  <c r="M485" i="12"/>
  <c r="Q484" i="12"/>
  <c r="P484" i="12"/>
  <c r="O484" i="12"/>
  <c r="R484" i="12"/>
  <c r="N484" i="12"/>
  <c r="E452" i="10"/>
  <c r="D452" i="10"/>
  <c r="F452" i="10" s="1"/>
  <c r="E399" i="9"/>
  <c r="D399" i="9"/>
  <c r="F399" i="9" s="1"/>
  <c r="C400" i="9" s="1"/>
  <c r="T484" i="12" l="1"/>
  <c r="S484" i="12"/>
  <c r="M486" i="12"/>
  <c r="Q485" i="12"/>
  <c r="P485" i="12"/>
  <c r="O485" i="12"/>
  <c r="N485" i="12"/>
  <c r="R485" i="12"/>
  <c r="D453" i="10"/>
  <c r="E453" i="10"/>
  <c r="D400" i="9"/>
  <c r="E400" i="9"/>
  <c r="T485" i="12" l="1"/>
  <c r="S485" i="12"/>
  <c r="M487" i="12"/>
  <c r="Q486" i="12"/>
  <c r="P486" i="12"/>
  <c r="O486" i="12"/>
  <c r="R486" i="12"/>
  <c r="N486" i="12"/>
  <c r="F453" i="10"/>
  <c r="F400" i="9"/>
  <c r="C401" i="9" s="1"/>
  <c r="T486" i="12" l="1"/>
  <c r="S486" i="12"/>
  <c r="M488" i="12"/>
  <c r="P487" i="12"/>
  <c r="Q487" i="12"/>
  <c r="O487" i="12"/>
  <c r="N487" i="12"/>
  <c r="R487" i="12"/>
  <c r="D454" i="10"/>
  <c r="E454" i="10"/>
  <c r="D401" i="9"/>
  <c r="E401" i="9"/>
  <c r="T487" i="12" l="1"/>
  <c r="S487" i="12"/>
  <c r="M489" i="12"/>
  <c r="Q488" i="12"/>
  <c r="P488" i="12"/>
  <c r="O488" i="12"/>
  <c r="R488" i="12"/>
  <c r="N488" i="12"/>
  <c r="F454" i="10"/>
  <c r="F401" i="9"/>
  <c r="C402" i="9" s="1"/>
  <c r="T488" i="12" l="1"/>
  <c r="S488" i="12"/>
  <c r="M490" i="12"/>
  <c r="Q489" i="12"/>
  <c r="P489" i="12"/>
  <c r="O489" i="12"/>
  <c r="N489" i="12"/>
  <c r="R489" i="12"/>
  <c r="D455" i="10"/>
  <c r="E455" i="10"/>
  <c r="E402" i="9"/>
  <c r="D402" i="9"/>
  <c r="T489" i="12" l="1"/>
  <c r="S489" i="12"/>
  <c r="M491" i="12"/>
  <c r="Q490" i="12"/>
  <c r="P490" i="12"/>
  <c r="O490" i="12"/>
  <c r="R490" i="12"/>
  <c r="N490" i="12"/>
  <c r="F455" i="10"/>
  <c r="F402" i="9"/>
  <c r="C403" i="9" s="1"/>
  <c r="E403" i="9"/>
  <c r="D403" i="9"/>
  <c r="F403" i="9" s="1"/>
  <c r="C404" i="9" s="1"/>
  <c r="T490" i="12" l="1"/>
  <c r="S490" i="12"/>
  <c r="M492" i="12"/>
  <c r="P491" i="12"/>
  <c r="Q491" i="12"/>
  <c r="O491" i="12"/>
  <c r="N491" i="12"/>
  <c r="R491" i="12"/>
  <c r="D456" i="10"/>
  <c r="E456" i="10"/>
  <c r="F456" i="10" s="1"/>
  <c r="E404" i="9"/>
  <c r="D404" i="9"/>
  <c r="F404" i="9" s="1"/>
  <c r="C405" i="9" s="1"/>
  <c r="T491" i="12" l="1"/>
  <c r="S491" i="12"/>
  <c r="M493" i="12"/>
  <c r="Q492" i="12"/>
  <c r="P492" i="12"/>
  <c r="O492" i="12"/>
  <c r="R492" i="12"/>
  <c r="N492" i="12"/>
  <c r="D457" i="10"/>
  <c r="E457" i="10"/>
  <c r="E405" i="9"/>
  <c r="D405" i="9"/>
  <c r="F405" i="9" s="1"/>
  <c r="C406" i="9" s="1"/>
  <c r="T492" i="12" l="1"/>
  <c r="S492" i="12"/>
  <c r="M494" i="12"/>
  <c r="Q493" i="12"/>
  <c r="P493" i="12"/>
  <c r="O493" i="12"/>
  <c r="N493" i="12"/>
  <c r="R493" i="12"/>
  <c r="F457" i="10"/>
  <c r="E406" i="9"/>
  <c r="D406" i="9"/>
  <c r="F406" i="9" s="1"/>
  <c r="C407" i="9" s="1"/>
  <c r="T493" i="12" l="1"/>
  <c r="S493" i="12"/>
  <c r="M495" i="12"/>
  <c r="Q494" i="12"/>
  <c r="P494" i="12"/>
  <c r="O494" i="12"/>
  <c r="N494" i="12"/>
  <c r="R494" i="12"/>
  <c r="E458" i="10"/>
  <c r="D458" i="10"/>
  <c r="F458" i="10" s="1"/>
  <c r="E407" i="9"/>
  <c r="D407" i="9"/>
  <c r="F407" i="9" s="1"/>
  <c r="C408" i="9" s="1"/>
  <c r="T494" i="12" l="1"/>
  <c r="S494" i="12"/>
  <c r="M496" i="12"/>
  <c r="Q495" i="12"/>
  <c r="P495" i="12"/>
  <c r="O495" i="12"/>
  <c r="N495" i="12"/>
  <c r="R495" i="12"/>
  <c r="E459" i="10"/>
  <c r="D459" i="10"/>
  <c r="F459" i="10" s="1"/>
  <c r="E408" i="9"/>
  <c r="D408" i="9"/>
  <c r="F408" i="9" s="1"/>
  <c r="C409" i="9" s="1"/>
  <c r="T495" i="12" l="1"/>
  <c r="S495" i="12"/>
  <c r="M497" i="12"/>
  <c r="Q496" i="12"/>
  <c r="P496" i="12"/>
  <c r="O496" i="12"/>
  <c r="N496" i="12"/>
  <c r="R496" i="12"/>
  <c r="E460" i="10"/>
  <c r="D460" i="10"/>
  <c r="F460" i="10" s="1"/>
  <c r="D409" i="9"/>
  <c r="E409" i="9"/>
  <c r="T496" i="12" l="1"/>
  <c r="S496" i="12"/>
  <c r="M498" i="12"/>
  <c r="Q497" i="12"/>
  <c r="P497" i="12"/>
  <c r="O497" i="12"/>
  <c r="N497" i="12"/>
  <c r="R497" i="12"/>
  <c r="D461" i="10"/>
  <c r="E461" i="10"/>
  <c r="F409" i="9"/>
  <c r="C410" i="9" s="1"/>
  <c r="T497" i="12" l="1"/>
  <c r="S497" i="12"/>
  <c r="M499" i="12"/>
  <c r="P498" i="12"/>
  <c r="Q498" i="12"/>
  <c r="O498" i="12"/>
  <c r="N498" i="12"/>
  <c r="R498" i="12"/>
  <c r="F461" i="10"/>
  <c r="D410" i="9"/>
  <c r="E410" i="9"/>
  <c r="T498" i="12" l="1"/>
  <c r="S498" i="12"/>
  <c r="M500" i="12"/>
  <c r="Q499" i="12"/>
  <c r="P499" i="12"/>
  <c r="O499" i="12"/>
  <c r="N499" i="12"/>
  <c r="R499" i="12"/>
  <c r="E462" i="10"/>
  <c r="D462" i="10"/>
  <c r="F462" i="10" s="1"/>
  <c r="F410" i="9"/>
  <c r="C411" i="9" s="1"/>
  <c r="T499" i="12" l="1"/>
  <c r="S499" i="12"/>
  <c r="M501" i="12"/>
  <c r="Q500" i="12"/>
  <c r="P500" i="12"/>
  <c r="O500" i="12"/>
  <c r="N500" i="12"/>
  <c r="R500" i="12"/>
  <c r="E463" i="10"/>
  <c r="D463" i="10"/>
  <c r="F463" i="10" s="1"/>
  <c r="E411" i="9"/>
  <c r="D411" i="9"/>
  <c r="F411" i="9" s="1"/>
  <c r="C412" i="9" s="1"/>
  <c r="T500" i="12" l="1"/>
  <c r="S500" i="12"/>
  <c r="M502" i="12"/>
  <c r="Q501" i="12"/>
  <c r="P501" i="12"/>
  <c r="O501" i="12"/>
  <c r="N501" i="12"/>
  <c r="R501" i="12"/>
  <c r="E464" i="10"/>
  <c r="D464" i="10"/>
  <c r="F464" i="10" s="1"/>
  <c r="D412" i="9"/>
  <c r="E412" i="9"/>
  <c r="T501" i="12" l="1"/>
  <c r="S501" i="12"/>
  <c r="M503" i="12"/>
  <c r="Q502" i="12"/>
  <c r="P502" i="12"/>
  <c r="O502" i="12"/>
  <c r="N502" i="12"/>
  <c r="R502" i="12"/>
  <c r="E465" i="10"/>
  <c r="D465" i="10"/>
  <c r="F465" i="10" s="1"/>
  <c r="F412" i="9"/>
  <c r="C413" i="9" s="1"/>
  <c r="T502" i="12" l="1"/>
  <c r="S502" i="12"/>
  <c r="M504" i="12"/>
  <c r="Q503" i="12"/>
  <c r="P503" i="12"/>
  <c r="O503" i="12"/>
  <c r="N503" i="12"/>
  <c r="R503" i="12"/>
  <c r="D466" i="10"/>
  <c r="E466" i="10"/>
  <c r="E413" i="9"/>
  <c r="D413" i="9"/>
  <c r="F413" i="9" s="1"/>
  <c r="C414" i="9" s="1"/>
  <c r="T503" i="12" l="1"/>
  <c r="S503" i="12"/>
  <c r="M505" i="12"/>
  <c r="Q504" i="12"/>
  <c r="P504" i="12"/>
  <c r="O504" i="12"/>
  <c r="N504" i="12"/>
  <c r="R504" i="12"/>
  <c r="F466" i="10"/>
  <c r="E414" i="9"/>
  <c r="D414" i="9"/>
  <c r="F414" i="9" s="1"/>
  <c r="C415" i="9" s="1"/>
  <c r="T504" i="12" l="1"/>
  <c r="S504" i="12"/>
  <c r="M506" i="12"/>
  <c r="Q505" i="12"/>
  <c r="P505" i="12"/>
  <c r="O505" i="12"/>
  <c r="N505" i="12"/>
  <c r="R505" i="12"/>
  <c r="E467" i="10"/>
  <c r="D467" i="10"/>
  <c r="F467" i="10" s="1"/>
  <c r="E415" i="9"/>
  <c r="D415" i="9"/>
  <c r="F415" i="9" s="1"/>
  <c r="C416" i="9" s="1"/>
  <c r="T505" i="12" l="1"/>
  <c r="S505" i="12"/>
  <c r="M507" i="12"/>
  <c r="Q506" i="12"/>
  <c r="P506" i="12"/>
  <c r="O506" i="12"/>
  <c r="R506" i="12"/>
  <c r="N506" i="12"/>
  <c r="E468" i="10"/>
  <c r="D468" i="10"/>
  <c r="F468" i="10" s="1"/>
  <c r="D416" i="9"/>
  <c r="E416" i="9"/>
  <c r="F416" i="9" s="1"/>
  <c r="C417" i="9" s="1"/>
  <c r="T506" i="12" l="1"/>
  <c r="S506" i="12"/>
  <c r="M508" i="12"/>
  <c r="Q507" i="12"/>
  <c r="P507" i="12"/>
  <c r="O507" i="12"/>
  <c r="N507" i="12"/>
  <c r="R507" i="12"/>
  <c r="E469" i="10"/>
  <c r="D469" i="10"/>
  <c r="F469" i="10" s="1"/>
  <c r="E417" i="9"/>
  <c r="D417" i="9"/>
  <c r="F417" i="9" s="1"/>
  <c r="C418" i="9" s="1"/>
  <c r="T507" i="12" l="1"/>
  <c r="S507" i="12"/>
  <c r="M509" i="12"/>
  <c r="Q508" i="12"/>
  <c r="P508" i="12"/>
  <c r="O508" i="12"/>
  <c r="R508" i="12"/>
  <c r="N508" i="12"/>
  <c r="E470" i="10"/>
  <c r="D470" i="10"/>
  <c r="F470" i="10" s="1"/>
  <c r="E418" i="9"/>
  <c r="D418" i="9"/>
  <c r="F418" i="9" s="1"/>
  <c r="C419" i="9" s="1"/>
  <c r="T508" i="12" l="1"/>
  <c r="S508" i="12"/>
  <c r="M510" i="12"/>
  <c r="Q509" i="12"/>
  <c r="P509" i="12"/>
  <c r="O509" i="12"/>
  <c r="N509" i="12"/>
  <c r="R509" i="12"/>
  <c r="E471" i="10"/>
  <c r="D471" i="10"/>
  <c r="F471" i="10" s="1"/>
  <c r="D419" i="9"/>
  <c r="E419" i="9"/>
  <c r="T509" i="12" l="1"/>
  <c r="S509" i="12"/>
  <c r="M511" i="12"/>
  <c r="P510" i="12"/>
  <c r="Q510" i="12"/>
  <c r="O510" i="12"/>
  <c r="R510" i="12"/>
  <c r="N510" i="12"/>
  <c r="E472" i="10"/>
  <c r="D472" i="10"/>
  <c r="F472" i="10" s="1"/>
  <c r="F419" i="9"/>
  <c r="C420" i="9" s="1"/>
  <c r="T510" i="12" l="1"/>
  <c r="S510" i="12"/>
  <c r="M512" i="12"/>
  <c r="Q511" i="12"/>
  <c r="P511" i="12"/>
  <c r="O511" i="12"/>
  <c r="N511" i="12"/>
  <c r="R511" i="12"/>
  <c r="D473" i="10"/>
  <c r="E473" i="10"/>
  <c r="F473" i="10" s="1"/>
  <c r="E420" i="9"/>
  <c r="D420" i="9"/>
  <c r="F420" i="9" s="1"/>
  <c r="C421" i="9" s="1"/>
  <c r="T511" i="12" l="1"/>
  <c r="S511" i="12"/>
  <c r="M513" i="12"/>
  <c r="Q512" i="12"/>
  <c r="P512" i="12"/>
  <c r="R512" i="12"/>
  <c r="O512" i="12"/>
  <c r="N512" i="12"/>
  <c r="D474" i="10"/>
  <c r="E474" i="10"/>
  <c r="D421" i="9"/>
  <c r="E421" i="9"/>
  <c r="T512" i="12" l="1"/>
  <c r="S512" i="12"/>
  <c r="M514" i="12"/>
  <c r="Q513" i="12"/>
  <c r="P513" i="12"/>
  <c r="O513" i="12"/>
  <c r="N513" i="12"/>
  <c r="R513" i="12"/>
  <c r="F474" i="10"/>
  <c r="F421" i="9"/>
  <c r="C422" i="9" s="1"/>
  <c r="T513" i="12" l="1"/>
  <c r="S513" i="12"/>
  <c r="M515" i="12"/>
  <c r="P514" i="12"/>
  <c r="Q514" i="12"/>
  <c r="O514" i="12"/>
  <c r="R514" i="12"/>
  <c r="N514" i="12"/>
  <c r="E475" i="10"/>
  <c r="D475" i="10"/>
  <c r="F475" i="10" s="1"/>
  <c r="E422" i="9"/>
  <c r="D422" i="9"/>
  <c r="F422" i="9" s="1"/>
  <c r="C423" i="9" s="1"/>
  <c r="T514" i="12" l="1"/>
  <c r="S514" i="12"/>
  <c r="M516" i="12"/>
  <c r="Q515" i="12"/>
  <c r="P515" i="12"/>
  <c r="O515" i="12"/>
  <c r="N515" i="12"/>
  <c r="R515" i="12"/>
  <c r="E476" i="10"/>
  <c r="D476" i="10"/>
  <c r="F476" i="10" s="1"/>
  <c r="E423" i="9"/>
  <c r="D423" i="9"/>
  <c r="F423" i="9" s="1"/>
  <c r="C424" i="9" s="1"/>
  <c r="T515" i="12" l="1"/>
  <c r="S515" i="12"/>
  <c r="M517" i="12"/>
  <c r="Q516" i="12"/>
  <c r="P516" i="12"/>
  <c r="O516" i="12"/>
  <c r="R516" i="12"/>
  <c r="N516" i="12"/>
  <c r="D477" i="10"/>
  <c r="E477" i="10"/>
  <c r="E424" i="9"/>
  <c r="D424" i="9"/>
  <c r="F424" i="9" s="1"/>
  <c r="C425" i="9" s="1"/>
  <c r="T516" i="12" l="1"/>
  <c r="S516" i="12"/>
  <c r="M518" i="12"/>
  <c r="Q517" i="12"/>
  <c r="P517" i="12"/>
  <c r="O517" i="12"/>
  <c r="N517" i="12"/>
  <c r="R517" i="12"/>
  <c r="F477" i="10"/>
  <c r="E425" i="9"/>
  <c r="D425" i="9"/>
  <c r="F425" i="9" s="1"/>
  <c r="C426" i="9" s="1"/>
  <c r="T517" i="12" l="1"/>
  <c r="S517" i="12"/>
  <c r="M519" i="12"/>
  <c r="P518" i="12"/>
  <c r="Q518" i="12"/>
  <c r="O518" i="12"/>
  <c r="R518" i="12"/>
  <c r="N518" i="12"/>
  <c r="E478" i="10"/>
  <c r="D478" i="10"/>
  <c r="F478" i="10" s="1"/>
  <c r="E426" i="9"/>
  <c r="D426" i="9"/>
  <c r="F426" i="9" s="1"/>
  <c r="C427" i="9" s="1"/>
  <c r="T518" i="12" l="1"/>
  <c r="S518" i="12"/>
  <c r="M520" i="12"/>
  <c r="P519" i="12"/>
  <c r="Q519" i="12"/>
  <c r="O519" i="12"/>
  <c r="N519" i="12"/>
  <c r="R519" i="12"/>
  <c r="E479" i="10"/>
  <c r="D479" i="10"/>
  <c r="F479" i="10" s="1"/>
  <c r="E427" i="9"/>
  <c r="D427" i="9"/>
  <c r="F427" i="9" s="1"/>
  <c r="C428" i="9" s="1"/>
  <c r="T519" i="12" l="1"/>
  <c r="S519" i="12"/>
  <c r="M521" i="12"/>
  <c r="P520" i="12"/>
  <c r="Q520" i="12"/>
  <c r="O520" i="12"/>
  <c r="R520" i="12"/>
  <c r="N520" i="12"/>
  <c r="E480" i="10"/>
  <c r="D480" i="10"/>
  <c r="F480" i="10" s="1"/>
  <c r="E428" i="9"/>
  <c r="D428" i="9"/>
  <c r="F428" i="9" s="1"/>
  <c r="C429" i="9" s="1"/>
  <c r="T520" i="12" l="1"/>
  <c r="S520" i="12"/>
  <c r="M522" i="12"/>
  <c r="P521" i="12"/>
  <c r="Q521" i="12"/>
  <c r="O521" i="12"/>
  <c r="N521" i="12"/>
  <c r="R521" i="12"/>
  <c r="E481" i="10"/>
  <c r="D481" i="10"/>
  <c r="F481" i="10" s="1"/>
  <c r="E429" i="9"/>
  <c r="D429" i="9"/>
  <c r="F429" i="9" s="1"/>
  <c r="C430" i="9" s="1"/>
  <c r="S521" i="12" l="1"/>
  <c r="T521" i="12"/>
  <c r="M523" i="12"/>
  <c r="P522" i="12"/>
  <c r="Q522" i="12"/>
  <c r="O522" i="12"/>
  <c r="R522" i="12"/>
  <c r="N522" i="12"/>
  <c r="E482" i="10"/>
  <c r="D482" i="10"/>
  <c r="F482" i="10" s="1"/>
  <c r="D430" i="9"/>
  <c r="E430" i="9"/>
  <c r="T522" i="12" l="1"/>
  <c r="S522" i="12"/>
  <c r="M524" i="12"/>
  <c r="P523" i="12"/>
  <c r="Q523" i="12"/>
  <c r="O523" i="12"/>
  <c r="N523" i="12"/>
  <c r="R523" i="12"/>
  <c r="E483" i="10"/>
  <c r="D483" i="10"/>
  <c r="F430" i="9"/>
  <c r="C431" i="9" s="1"/>
  <c r="T523" i="12" l="1"/>
  <c r="S523" i="12"/>
  <c r="M525" i="12"/>
  <c r="P524" i="12"/>
  <c r="Q524" i="12"/>
  <c r="O524" i="12"/>
  <c r="R524" i="12"/>
  <c r="N524" i="12"/>
  <c r="F483" i="10"/>
  <c r="E484" i="10"/>
  <c r="D484" i="10"/>
  <c r="F484" i="10" s="1"/>
  <c r="E431" i="9"/>
  <c r="D431" i="9"/>
  <c r="F431" i="9" s="1"/>
  <c r="C432" i="9" s="1"/>
  <c r="T524" i="12" l="1"/>
  <c r="S524" i="12"/>
  <c r="M526" i="12"/>
  <c r="P525" i="12"/>
  <c r="Q525" i="12"/>
  <c r="O525" i="12"/>
  <c r="N525" i="12"/>
  <c r="R525" i="12"/>
  <c r="E485" i="10"/>
  <c r="D485" i="10"/>
  <c r="F485" i="10" s="1"/>
  <c r="D432" i="9"/>
  <c r="E432" i="9"/>
  <c r="T525" i="12" l="1"/>
  <c r="S525" i="12"/>
  <c r="M527" i="12"/>
  <c r="Q526" i="12"/>
  <c r="P526" i="12"/>
  <c r="O526" i="12"/>
  <c r="R526" i="12"/>
  <c r="N526" i="12"/>
  <c r="E486" i="10"/>
  <c r="D486" i="10"/>
  <c r="F486" i="10" s="1"/>
  <c r="F432" i="9"/>
  <c r="C433" i="9" s="1"/>
  <c r="T526" i="12" l="1"/>
  <c r="S526" i="12"/>
  <c r="M528" i="12"/>
  <c r="P527" i="12"/>
  <c r="Q527" i="12"/>
  <c r="O527" i="12"/>
  <c r="N527" i="12"/>
  <c r="R527" i="12"/>
  <c r="E487" i="10"/>
  <c r="D487" i="10"/>
  <c r="F487" i="10" s="1"/>
  <c r="E433" i="9"/>
  <c r="D433" i="9"/>
  <c r="F433" i="9" s="1"/>
  <c r="C434" i="9" s="1"/>
  <c r="T527" i="12" l="1"/>
  <c r="S527" i="12"/>
  <c r="M529" i="12"/>
  <c r="Q528" i="12"/>
  <c r="P528" i="12"/>
  <c r="O528" i="12"/>
  <c r="R528" i="12"/>
  <c r="N528" i="12"/>
  <c r="E488" i="10"/>
  <c r="D488" i="10"/>
  <c r="F488" i="10" s="1"/>
  <c r="E434" i="9"/>
  <c r="D434" i="9"/>
  <c r="F434" i="9" s="1"/>
  <c r="C435" i="9" s="1"/>
  <c r="T528" i="12" l="1"/>
  <c r="S528" i="12"/>
  <c r="M530" i="12"/>
  <c r="P529" i="12"/>
  <c r="Q529" i="12"/>
  <c r="O529" i="12"/>
  <c r="N529" i="12"/>
  <c r="R529" i="12"/>
  <c r="E489" i="10"/>
  <c r="D489" i="10"/>
  <c r="F489" i="10" s="1"/>
  <c r="D435" i="9"/>
  <c r="E435" i="9"/>
  <c r="T529" i="12" l="1"/>
  <c r="S529" i="12"/>
  <c r="M531" i="12"/>
  <c r="Q530" i="12"/>
  <c r="P530" i="12"/>
  <c r="R530" i="12"/>
  <c r="N530" i="12"/>
  <c r="O530" i="12"/>
  <c r="E490" i="10"/>
  <c r="D490" i="10"/>
  <c r="F490" i="10" s="1"/>
  <c r="F435" i="9"/>
  <c r="C436" i="9" s="1"/>
  <c r="T530" i="12" l="1"/>
  <c r="S530" i="12"/>
  <c r="M532" i="12"/>
  <c r="Q531" i="12"/>
  <c r="P531" i="12"/>
  <c r="N531" i="12"/>
  <c r="R531" i="12"/>
  <c r="O531" i="12"/>
  <c r="D491" i="10"/>
  <c r="E491" i="10"/>
  <c r="D436" i="9"/>
  <c r="E436" i="9"/>
  <c r="T531" i="12" l="1"/>
  <c r="S531" i="12"/>
  <c r="M533" i="12"/>
  <c r="P532" i="12"/>
  <c r="Q532" i="12"/>
  <c r="O532" i="12"/>
  <c r="R532" i="12"/>
  <c r="N532" i="12"/>
  <c r="F491" i="10"/>
  <c r="F436" i="9"/>
  <c r="C437" i="9" s="1"/>
  <c r="T532" i="12" l="1"/>
  <c r="S532" i="12"/>
  <c r="M534" i="12"/>
  <c r="P533" i="12"/>
  <c r="Q533" i="12"/>
  <c r="O533" i="12"/>
  <c r="N533" i="12"/>
  <c r="R533" i="12"/>
  <c r="E492" i="10"/>
  <c r="D492" i="10"/>
  <c r="F492" i="10" s="1"/>
  <c r="D437" i="9"/>
  <c r="E437" i="9"/>
  <c r="T533" i="12" l="1"/>
  <c r="S533" i="12"/>
  <c r="M535" i="12"/>
  <c r="Q534" i="12"/>
  <c r="P534" i="12"/>
  <c r="O534" i="12"/>
  <c r="N534" i="12"/>
  <c r="R534" i="12"/>
  <c r="E493" i="10"/>
  <c r="D493" i="10"/>
  <c r="F493" i="10" s="1"/>
  <c r="F437" i="9"/>
  <c r="C438" i="9" s="1"/>
  <c r="T534" i="12" l="1"/>
  <c r="S534" i="12"/>
  <c r="M536" i="12"/>
  <c r="Q535" i="12"/>
  <c r="P535" i="12"/>
  <c r="O535" i="12"/>
  <c r="N535" i="12"/>
  <c r="R535" i="12"/>
  <c r="E494" i="10"/>
  <c r="D494" i="10"/>
  <c r="F494" i="10" s="1"/>
  <c r="E438" i="9"/>
  <c r="D438" i="9"/>
  <c r="T535" i="12" l="1"/>
  <c r="S535" i="12"/>
  <c r="M537" i="12"/>
  <c r="Q536" i="12"/>
  <c r="P536" i="12"/>
  <c r="O536" i="12"/>
  <c r="N536" i="12"/>
  <c r="R536" i="12"/>
  <c r="E495" i="10"/>
  <c r="D495" i="10"/>
  <c r="F495" i="10" s="1"/>
  <c r="F438" i="9"/>
  <c r="C439" i="9" s="1"/>
  <c r="E439" i="9" s="1"/>
  <c r="D439" i="9"/>
  <c r="T536" i="12" l="1"/>
  <c r="S536" i="12"/>
  <c r="M538" i="12"/>
  <c r="P537" i="12"/>
  <c r="Q537" i="12"/>
  <c r="O537" i="12"/>
  <c r="N537" i="12"/>
  <c r="R537" i="12"/>
  <c r="E496" i="10"/>
  <c r="D496" i="10"/>
  <c r="F496" i="10" s="1"/>
  <c r="F439" i="9"/>
  <c r="C440" i="9" s="1"/>
  <c r="E440" i="9"/>
  <c r="D440" i="9"/>
  <c r="F440" i="9" s="1"/>
  <c r="C441" i="9" s="1"/>
  <c r="T537" i="12" l="1"/>
  <c r="S537" i="12"/>
  <c r="M539" i="12"/>
  <c r="Q538" i="12"/>
  <c r="P538" i="12"/>
  <c r="O538" i="12"/>
  <c r="N538" i="12"/>
  <c r="R538" i="12"/>
  <c r="E497" i="10"/>
  <c r="D497" i="10"/>
  <c r="F497" i="10" s="1"/>
  <c r="D441" i="9"/>
  <c r="E441" i="9"/>
  <c r="T538" i="12" l="1"/>
  <c r="S538" i="12"/>
  <c r="M540" i="12"/>
  <c r="P539" i="12"/>
  <c r="Q539" i="12"/>
  <c r="O539" i="12"/>
  <c r="N539" i="12"/>
  <c r="R539" i="12"/>
  <c r="E498" i="10"/>
  <c r="D498" i="10"/>
  <c r="F498" i="10" s="1"/>
  <c r="F441" i="9"/>
  <c r="C442" i="9" s="1"/>
  <c r="T539" i="12" l="1"/>
  <c r="S539" i="12"/>
  <c r="M541" i="12"/>
  <c r="Q540" i="12"/>
  <c r="P540" i="12"/>
  <c r="O540" i="12"/>
  <c r="N540" i="12"/>
  <c r="R540" i="12"/>
  <c r="E499" i="10"/>
  <c r="D499" i="10"/>
  <c r="F499" i="10" s="1"/>
  <c r="E442" i="9"/>
  <c r="D442" i="9"/>
  <c r="F442" i="9" s="1"/>
  <c r="C443" i="9" s="1"/>
  <c r="T540" i="12" l="1"/>
  <c r="S540" i="12"/>
  <c r="M542" i="12"/>
  <c r="P541" i="12"/>
  <c r="Q541" i="12"/>
  <c r="O541" i="12"/>
  <c r="N541" i="12"/>
  <c r="R541" i="12"/>
  <c r="E500" i="10"/>
  <c r="D500" i="10"/>
  <c r="F500" i="10" s="1"/>
  <c r="E443" i="9"/>
  <c r="D443" i="9"/>
  <c r="T541" i="12" l="1"/>
  <c r="S541" i="12"/>
  <c r="M543" i="12"/>
  <c r="Q542" i="12"/>
  <c r="P542" i="12"/>
  <c r="O542" i="12"/>
  <c r="N542" i="12"/>
  <c r="R542" i="12"/>
  <c r="D501" i="10"/>
  <c r="E501" i="10"/>
  <c r="F443" i="9"/>
  <c r="C444" i="9" s="1"/>
  <c r="E444" i="9" s="1"/>
  <c r="T542" i="12" l="1"/>
  <c r="S542" i="12"/>
  <c r="M544" i="12"/>
  <c r="Q543" i="12"/>
  <c r="P543" i="12"/>
  <c r="O543" i="12"/>
  <c r="N543" i="12"/>
  <c r="R543" i="12"/>
  <c r="F501" i="10"/>
  <c r="D444" i="9"/>
  <c r="F444" i="9" s="1"/>
  <c r="C445" i="9" s="1"/>
  <c r="D445" i="9" s="1"/>
  <c r="T543" i="12" l="1"/>
  <c r="S543" i="12"/>
  <c r="M545" i="12"/>
  <c r="Q544" i="12"/>
  <c r="P544" i="12"/>
  <c r="O544" i="12"/>
  <c r="N544" i="12"/>
  <c r="R544" i="12"/>
  <c r="E502" i="10"/>
  <c r="D502" i="10"/>
  <c r="F502" i="10" s="1"/>
  <c r="E445" i="9"/>
  <c r="F445" i="9" s="1"/>
  <c r="C446" i="9" s="1"/>
  <c r="T544" i="12" l="1"/>
  <c r="S544" i="12"/>
  <c r="M546" i="12"/>
  <c r="P545" i="12"/>
  <c r="Q545" i="12"/>
  <c r="O545" i="12"/>
  <c r="N545" i="12"/>
  <c r="R545" i="12"/>
  <c r="E503" i="10"/>
  <c r="D503" i="10"/>
  <c r="F503" i="10" s="1"/>
  <c r="E446" i="9"/>
  <c r="D446" i="9"/>
  <c r="F446" i="9" s="1"/>
  <c r="C447" i="9" s="1"/>
  <c r="T545" i="12" l="1"/>
  <c r="S545" i="12"/>
  <c r="M547" i="12"/>
  <c r="Q546" i="12"/>
  <c r="P546" i="12"/>
  <c r="O546" i="12"/>
  <c r="R546" i="12"/>
  <c r="N546" i="12"/>
  <c r="D504" i="10"/>
  <c r="E504" i="10"/>
  <c r="F504" i="10" s="1"/>
  <c r="E447" i="9"/>
  <c r="D447" i="9"/>
  <c r="T546" i="12" l="1"/>
  <c r="S546" i="12"/>
  <c r="M548" i="12"/>
  <c r="Q547" i="12"/>
  <c r="P547" i="12"/>
  <c r="O547" i="12"/>
  <c r="N547" i="12"/>
  <c r="R547" i="12"/>
  <c r="E505" i="10"/>
  <c r="D505" i="10"/>
  <c r="F505" i="10" s="1"/>
  <c r="F447" i="9"/>
  <c r="C448" i="9" s="1"/>
  <c r="D448" i="9" s="1"/>
  <c r="T547" i="12" l="1"/>
  <c r="S547" i="12"/>
  <c r="M549" i="12"/>
  <c r="Q548" i="12"/>
  <c r="P548" i="12"/>
  <c r="O548" i="12"/>
  <c r="R548" i="12"/>
  <c r="N548" i="12"/>
  <c r="E506" i="10"/>
  <c r="D506" i="10"/>
  <c r="F506" i="10" s="1"/>
  <c r="E448" i="9"/>
  <c r="F448" i="9" s="1"/>
  <c r="C449" i="9" s="1"/>
  <c r="T548" i="12" l="1"/>
  <c r="S548" i="12"/>
  <c r="M550" i="12"/>
  <c r="Q549" i="12"/>
  <c r="P549" i="12"/>
  <c r="O549" i="12"/>
  <c r="R549" i="12"/>
  <c r="N549" i="12"/>
  <c r="E507" i="10"/>
  <c r="D507" i="10"/>
  <c r="F507" i="10" s="1"/>
  <c r="D449" i="9"/>
  <c r="E449" i="9"/>
  <c r="T549" i="12" l="1"/>
  <c r="S549" i="12"/>
  <c r="M551" i="12"/>
  <c r="Q550" i="12"/>
  <c r="P550" i="12"/>
  <c r="O550" i="12"/>
  <c r="N550" i="12"/>
  <c r="R550" i="12"/>
  <c r="E508" i="10"/>
  <c r="D508" i="10"/>
  <c r="F508" i="10" s="1"/>
  <c r="F449" i="9"/>
  <c r="C450" i="9" s="1"/>
  <c r="T550" i="12" l="1"/>
  <c r="S550" i="12"/>
  <c r="M552" i="12"/>
  <c r="Q551" i="12"/>
  <c r="P551" i="12"/>
  <c r="O551" i="12"/>
  <c r="R551" i="12"/>
  <c r="N551" i="12"/>
  <c r="E509" i="10"/>
  <c r="D509" i="10"/>
  <c r="F509" i="10" s="1"/>
  <c r="D450" i="9"/>
  <c r="E450" i="9"/>
  <c r="T551" i="12" l="1"/>
  <c r="S551" i="12"/>
  <c r="M553" i="12"/>
  <c r="P552" i="12"/>
  <c r="Q552" i="12"/>
  <c r="O552" i="12"/>
  <c r="R552" i="12"/>
  <c r="N552" i="12"/>
  <c r="E510" i="10"/>
  <c r="D510" i="10"/>
  <c r="F510" i="10" s="1"/>
  <c r="F450" i="9"/>
  <c r="C451" i="9" s="1"/>
  <c r="T552" i="12" l="1"/>
  <c r="S552" i="12"/>
  <c r="M554" i="12"/>
  <c r="P553" i="12"/>
  <c r="O553" i="12"/>
  <c r="Q553" i="12"/>
  <c r="N553" i="12"/>
  <c r="R553" i="12"/>
  <c r="E511" i="10"/>
  <c r="D511" i="10"/>
  <c r="F511" i="10" s="1"/>
  <c r="E451" i="9"/>
  <c r="D451" i="9"/>
  <c r="F451" i="9" s="1"/>
  <c r="C452" i="9" s="1"/>
  <c r="T553" i="12" l="1"/>
  <c r="S553" i="12"/>
  <c r="M555" i="12"/>
  <c r="P554" i="12"/>
  <c r="Q554" i="12"/>
  <c r="O554" i="12"/>
  <c r="R554" i="12"/>
  <c r="N554" i="12"/>
  <c r="E512" i="10"/>
  <c r="D512" i="10"/>
  <c r="F512" i="10" s="1"/>
  <c r="E452" i="9"/>
  <c r="D452" i="9"/>
  <c r="F452" i="9" s="1"/>
  <c r="C453" i="9" s="1"/>
  <c r="T554" i="12" l="1"/>
  <c r="S554" i="12"/>
  <c r="M556" i="12"/>
  <c r="Q555" i="12"/>
  <c r="P555" i="12"/>
  <c r="O555" i="12"/>
  <c r="N555" i="12"/>
  <c r="R555" i="12"/>
  <c r="E513" i="10"/>
  <c r="D513" i="10"/>
  <c r="F513" i="10" s="1"/>
  <c r="E453" i="9"/>
  <c r="D453" i="9"/>
  <c r="F453" i="9" s="1"/>
  <c r="C454" i="9" s="1"/>
  <c r="T555" i="12" l="1"/>
  <c r="S555" i="12"/>
  <c r="M557" i="12"/>
  <c r="Q556" i="12"/>
  <c r="P556" i="12"/>
  <c r="O556" i="12"/>
  <c r="R556" i="12"/>
  <c r="N556" i="12"/>
  <c r="E514" i="10"/>
  <c r="D514" i="10"/>
  <c r="F514" i="10" s="1"/>
  <c r="C515" i="10" s="1"/>
  <c r="E454" i="9"/>
  <c r="D454" i="9"/>
  <c r="F454" i="9" s="1"/>
  <c r="C455" i="9" s="1"/>
  <c r="T556" i="12" l="1"/>
  <c r="S556" i="12"/>
  <c r="M558" i="12"/>
  <c r="P557" i="12"/>
  <c r="Q557" i="12"/>
  <c r="O557" i="12"/>
  <c r="N557" i="12"/>
  <c r="R557" i="12"/>
  <c r="E515" i="10"/>
  <c r="D515" i="10"/>
  <c r="F515" i="10" s="1"/>
  <c r="C516" i="10" s="1"/>
  <c r="D455" i="9"/>
  <c r="E455" i="9"/>
  <c r="T557" i="12" l="1"/>
  <c r="S557" i="12"/>
  <c r="M559" i="12"/>
  <c r="P558" i="12"/>
  <c r="Q558" i="12"/>
  <c r="O558" i="12"/>
  <c r="N558" i="12"/>
  <c r="R558" i="12"/>
  <c r="E516" i="10"/>
  <c r="D516" i="10"/>
  <c r="F516" i="10" s="1"/>
  <c r="C517" i="10" s="1"/>
  <c r="F455" i="9"/>
  <c r="C456" i="9" s="1"/>
  <c r="T558" i="12" l="1"/>
  <c r="S558" i="12"/>
  <c r="M560" i="12"/>
  <c r="P559" i="12"/>
  <c r="Q559" i="12"/>
  <c r="O559" i="12"/>
  <c r="N559" i="12"/>
  <c r="R559" i="12"/>
  <c r="E517" i="10"/>
  <c r="D517" i="10"/>
  <c r="F517" i="10" s="1"/>
  <c r="C518" i="10" s="1"/>
  <c r="D456" i="9"/>
  <c r="E456" i="9"/>
  <c r="F456" i="9" s="1"/>
  <c r="C457" i="9" s="1"/>
  <c r="T559" i="12" l="1"/>
  <c r="S559" i="12"/>
  <c r="M561" i="12"/>
  <c r="P560" i="12"/>
  <c r="Q560" i="12"/>
  <c r="O560" i="12"/>
  <c r="R560" i="12"/>
  <c r="N560" i="12"/>
  <c r="E518" i="10"/>
  <c r="D518" i="10"/>
  <c r="F518" i="10" s="1"/>
  <c r="C519" i="10" s="1"/>
  <c r="E457" i="9"/>
  <c r="D457" i="9"/>
  <c r="F457" i="9" s="1"/>
  <c r="C458" i="9" s="1"/>
  <c r="T560" i="12" l="1"/>
  <c r="S560" i="12"/>
  <c r="M562" i="12"/>
  <c r="Q561" i="12"/>
  <c r="P561" i="12"/>
  <c r="O561" i="12"/>
  <c r="N561" i="12"/>
  <c r="R561" i="12"/>
  <c r="E519" i="10"/>
  <c r="D519" i="10"/>
  <c r="F519" i="10" s="1"/>
  <c r="C520" i="10" s="1"/>
  <c r="E458" i="9"/>
  <c r="D458" i="9"/>
  <c r="F458" i="9" s="1"/>
  <c r="C459" i="9" s="1"/>
  <c r="T561" i="12" l="1"/>
  <c r="S561" i="12"/>
  <c r="M563" i="12"/>
  <c r="P562" i="12"/>
  <c r="Q562" i="12"/>
  <c r="O562" i="12"/>
  <c r="R562" i="12"/>
  <c r="N562" i="12"/>
  <c r="E520" i="10"/>
  <c r="D520" i="10"/>
  <c r="F520" i="10" s="1"/>
  <c r="C521" i="10" s="1"/>
  <c r="E459" i="9"/>
  <c r="D459" i="9"/>
  <c r="F459" i="9" s="1"/>
  <c r="C460" i="9" s="1"/>
  <c r="T562" i="12" l="1"/>
  <c r="S562" i="12"/>
  <c r="M564" i="12"/>
  <c r="P563" i="12"/>
  <c r="Q563" i="12"/>
  <c r="O563" i="12"/>
  <c r="N563" i="12"/>
  <c r="R563" i="12"/>
  <c r="E521" i="10"/>
  <c r="D521" i="10"/>
  <c r="E460" i="9"/>
  <c r="D460" i="9"/>
  <c r="F460" i="9" s="1"/>
  <c r="C461" i="9" s="1"/>
  <c r="T563" i="12" l="1"/>
  <c r="S563" i="12"/>
  <c r="M565" i="12"/>
  <c r="Q564" i="12"/>
  <c r="P564" i="12"/>
  <c r="O564" i="12"/>
  <c r="N564" i="12"/>
  <c r="R564" i="12"/>
  <c r="F521" i="10"/>
  <c r="C522" i="10" s="1"/>
  <c r="E522" i="10"/>
  <c r="D522" i="10"/>
  <c r="D461" i="9"/>
  <c r="E461" i="9"/>
  <c r="T564" i="12" l="1"/>
  <c r="S564" i="12"/>
  <c r="M566" i="12"/>
  <c r="P565" i="12"/>
  <c r="Q565" i="12"/>
  <c r="O565" i="12"/>
  <c r="N565" i="12"/>
  <c r="R565" i="12"/>
  <c r="F522" i="10"/>
  <c r="C523" i="10" s="1"/>
  <c r="D523" i="10"/>
  <c r="E523" i="10"/>
  <c r="F523" i="10" s="1"/>
  <c r="C524" i="10" s="1"/>
  <c r="F461" i="9"/>
  <c r="C462" i="9" s="1"/>
  <c r="T565" i="12" l="1"/>
  <c r="S565" i="12"/>
  <c r="M567" i="12"/>
  <c r="Q566" i="12"/>
  <c r="P566" i="12"/>
  <c r="O566" i="12"/>
  <c r="R566" i="12"/>
  <c r="N566" i="12"/>
  <c r="D524" i="10"/>
  <c r="E524" i="10"/>
  <c r="E462" i="9"/>
  <c r="D462" i="9"/>
  <c r="F462" i="9" s="1"/>
  <c r="C463" i="9" s="1"/>
  <c r="T566" i="12" l="1"/>
  <c r="S566" i="12"/>
  <c r="M568" i="12"/>
  <c r="P567" i="12"/>
  <c r="Q567" i="12"/>
  <c r="O567" i="12"/>
  <c r="R567" i="12"/>
  <c r="N567" i="12"/>
  <c r="F524" i="10"/>
  <c r="C525" i="10" s="1"/>
  <c r="E463" i="9"/>
  <c r="D463" i="9"/>
  <c r="T567" i="12" l="1"/>
  <c r="S567" i="12"/>
  <c r="M569" i="12"/>
  <c r="P568" i="12"/>
  <c r="Q568" i="12"/>
  <c r="O568" i="12"/>
  <c r="R568" i="12"/>
  <c r="N568" i="12"/>
  <c r="E525" i="10"/>
  <c r="D525" i="10"/>
  <c r="F525" i="10" s="1"/>
  <c r="C526" i="10" s="1"/>
  <c r="F463" i="9"/>
  <c r="C464" i="9" s="1"/>
  <c r="E464" i="9"/>
  <c r="D464" i="9"/>
  <c r="F464" i="9" s="1"/>
  <c r="C465" i="9" s="1"/>
  <c r="T568" i="12" l="1"/>
  <c r="S568" i="12"/>
  <c r="M570" i="12"/>
  <c r="P569" i="12"/>
  <c r="Q569" i="12"/>
  <c r="O569" i="12"/>
  <c r="N569" i="12"/>
  <c r="R569" i="12"/>
  <c r="E526" i="10"/>
  <c r="D526" i="10"/>
  <c r="E465" i="9"/>
  <c r="D465" i="9"/>
  <c r="F465" i="9" s="1"/>
  <c r="C466" i="9" s="1"/>
  <c r="T569" i="12" l="1"/>
  <c r="S569" i="12"/>
  <c r="M571" i="12"/>
  <c r="P570" i="12"/>
  <c r="Q570" i="12"/>
  <c r="O570" i="12"/>
  <c r="R570" i="12"/>
  <c r="N570" i="12"/>
  <c r="F526" i="10"/>
  <c r="C527" i="10" s="1"/>
  <c r="D466" i="9"/>
  <c r="E466" i="9"/>
  <c r="T570" i="12" l="1"/>
  <c r="S570" i="12"/>
  <c r="M572" i="12"/>
  <c r="P571" i="12"/>
  <c r="Q571" i="12"/>
  <c r="O571" i="12"/>
  <c r="R571" i="12"/>
  <c r="N571" i="12"/>
  <c r="E527" i="10"/>
  <c r="D527" i="10"/>
  <c r="F527" i="10" s="1"/>
  <c r="C528" i="10" s="1"/>
  <c r="F466" i="9"/>
  <c r="C467" i="9" s="1"/>
  <c r="T571" i="12" l="1"/>
  <c r="S571" i="12"/>
  <c r="M573" i="12"/>
  <c r="P572" i="12"/>
  <c r="Q572" i="12"/>
  <c r="O572" i="12"/>
  <c r="R572" i="12"/>
  <c r="N572" i="12"/>
  <c r="E528" i="10"/>
  <c r="D528" i="10"/>
  <c r="F528" i="10" s="1"/>
  <c r="C529" i="10" s="1"/>
  <c r="E467" i="9"/>
  <c r="D467" i="9"/>
  <c r="F467" i="9" s="1"/>
  <c r="C468" i="9" s="1"/>
  <c r="T572" i="12" l="1"/>
  <c r="S572" i="12"/>
  <c r="M574" i="12"/>
  <c r="P573" i="12"/>
  <c r="Q573" i="12"/>
  <c r="O573" i="12"/>
  <c r="N573" i="12"/>
  <c r="R573" i="12"/>
  <c r="D529" i="10"/>
  <c r="E529" i="10"/>
  <c r="F529" i="10" s="1"/>
  <c r="C530" i="10" s="1"/>
  <c r="E468" i="9"/>
  <c r="D468" i="9"/>
  <c r="T573" i="12" l="1"/>
  <c r="S573" i="12"/>
  <c r="M575" i="12"/>
  <c r="Q574" i="12"/>
  <c r="P574" i="12"/>
  <c r="O574" i="12"/>
  <c r="R574" i="12"/>
  <c r="N574" i="12"/>
  <c r="D530" i="10"/>
  <c r="E530" i="10"/>
  <c r="F530" i="10" s="1"/>
  <c r="C531" i="10" s="1"/>
  <c r="F468" i="9"/>
  <c r="C469" i="9" s="1"/>
  <c r="E469" i="9" s="1"/>
  <c r="T574" i="12" l="1"/>
  <c r="S574" i="12"/>
  <c r="M576" i="12"/>
  <c r="Q575" i="12"/>
  <c r="P575" i="12"/>
  <c r="O575" i="12"/>
  <c r="N575" i="12"/>
  <c r="R575" i="12"/>
  <c r="E531" i="10"/>
  <c r="D531" i="10"/>
  <c r="F531" i="10" s="1"/>
  <c r="C532" i="10" s="1"/>
  <c r="D469" i="9"/>
  <c r="F469" i="9" s="1"/>
  <c r="C470" i="9" s="1"/>
  <c r="E470" i="9" s="1"/>
  <c r="T575" i="12" l="1"/>
  <c r="S575" i="12"/>
  <c r="M577" i="12"/>
  <c r="Q576" i="12"/>
  <c r="P576" i="12"/>
  <c r="R576" i="12"/>
  <c r="N576" i="12"/>
  <c r="O576" i="12"/>
  <c r="D470" i="9"/>
  <c r="E532" i="10"/>
  <c r="D532" i="10"/>
  <c r="F532" i="10" s="1"/>
  <c r="C533" i="10" s="1"/>
  <c r="F470" i="9"/>
  <c r="C471" i="9" s="1"/>
  <c r="E471" i="9"/>
  <c r="D471" i="9"/>
  <c r="T576" i="12" l="1"/>
  <c r="S576" i="12"/>
  <c r="M578" i="12"/>
  <c r="Q577" i="12"/>
  <c r="P577" i="12"/>
  <c r="O577" i="12"/>
  <c r="N577" i="12"/>
  <c r="R577" i="12"/>
  <c r="E533" i="10"/>
  <c r="D533" i="10"/>
  <c r="F471" i="9"/>
  <c r="C472" i="9" s="1"/>
  <c r="E472" i="9"/>
  <c r="D472" i="9"/>
  <c r="F472" i="9" s="1"/>
  <c r="C473" i="9" s="1"/>
  <c r="T577" i="12" l="1"/>
  <c r="S577" i="12"/>
  <c r="M579" i="12"/>
  <c r="Q578" i="12"/>
  <c r="P578" i="12"/>
  <c r="O578" i="12"/>
  <c r="R578" i="12"/>
  <c r="N578" i="12"/>
  <c r="F533" i="10"/>
  <c r="C534" i="10" s="1"/>
  <c r="E534" i="10"/>
  <c r="D534" i="10"/>
  <c r="F534" i="10" s="1"/>
  <c r="C535" i="10" s="1"/>
  <c r="E473" i="9"/>
  <c r="D473" i="9"/>
  <c r="F473" i="9" s="1"/>
  <c r="C474" i="9" s="1"/>
  <c r="T578" i="12" l="1"/>
  <c r="S578" i="12"/>
  <c r="M580" i="12"/>
  <c r="Q579" i="12"/>
  <c r="P579" i="12"/>
  <c r="O579" i="12"/>
  <c r="R579" i="12"/>
  <c r="N579" i="12"/>
  <c r="E535" i="10"/>
  <c r="D535" i="10"/>
  <c r="F535" i="10" s="1"/>
  <c r="C536" i="10" s="1"/>
  <c r="E474" i="9"/>
  <c r="D474" i="9"/>
  <c r="F474" i="9" s="1"/>
  <c r="C475" i="9" s="1"/>
  <c r="T579" i="12" l="1"/>
  <c r="S579" i="12"/>
  <c r="M581" i="12"/>
  <c r="Q580" i="12"/>
  <c r="P580" i="12"/>
  <c r="O580" i="12"/>
  <c r="R580" i="12"/>
  <c r="N580" i="12"/>
  <c r="E536" i="10"/>
  <c r="D536" i="10"/>
  <c r="F536" i="10" s="1"/>
  <c r="C537" i="10" s="1"/>
  <c r="E475" i="9"/>
  <c r="D475" i="9"/>
  <c r="T580" i="12" l="1"/>
  <c r="S580" i="12"/>
  <c r="M582" i="12"/>
  <c r="P581" i="12"/>
  <c r="Q581" i="12"/>
  <c r="N581" i="12"/>
  <c r="O581" i="12"/>
  <c r="R581" i="12"/>
  <c r="E537" i="10"/>
  <c r="D537" i="10"/>
  <c r="F537" i="10" s="1"/>
  <c r="C538" i="10" s="1"/>
  <c r="F475" i="9"/>
  <c r="C476" i="9" s="1"/>
  <c r="E476" i="9" s="1"/>
  <c r="D476" i="9"/>
  <c r="T581" i="12" l="1"/>
  <c r="S581" i="12"/>
  <c r="M583" i="12"/>
  <c r="Q582" i="12"/>
  <c r="P582" i="12"/>
  <c r="O582" i="12"/>
  <c r="R582" i="12"/>
  <c r="N582" i="12"/>
  <c r="E538" i="10"/>
  <c r="D538" i="10"/>
  <c r="F538" i="10" s="1"/>
  <c r="C539" i="10" s="1"/>
  <c r="F476" i="9"/>
  <c r="C477" i="9" s="1"/>
  <c r="E477" i="9"/>
  <c r="D477" i="9"/>
  <c r="F477" i="9" s="1"/>
  <c r="C478" i="9" s="1"/>
  <c r="T582" i="12" l="1"/>
  <c r="S582" i="12"/>
  <c r="M584" i="12"/>
  <c r="Q583" i="12"/>
  <c r="P583" i="12"/>
  <c r="O583" i="12"/>
  <c r="R583" i="12"/>
  <c r="N583" i="12"/>
  <c r="E539" i="10"/>
  <c r="D539" i="10"/>
  <c r="F539" i="10" s="1"/>
  <c r="C540" i="10" s="1"/>
  <c r="E478" i="9"/>
  <c r="D478" i="9"/>
  <c r="F478" i="9" s="1"/>
  <c r="C479" i="9" s="1"/>
  <c r="T583" i="12" l="1"/>
  <c r="S583" i="12"/>
  <c r="M585" i="12"/>
  <c r="P584" i="12"/>
  <c r="Q584" i="12"/>
  <c r="O584" i="12"/>
  <c r="N584" i="12"/>
  <c r="R584" i="12"/>
  <c r="E540" i="10"/>
  <c r="D540" i="10"/>
  <c r="F540" i="10" s="1"/>
  <c r="C541" i="10" s="1"/>
  <c r="E479" i="9"/>
  <c r="D479" i="9"/>
  <c r="F479" i="9" s="1"/>
  <c r="C480" i="9" s="1"/>
  <c r="T584" i="12" l="1"/>
  <c r="S584" i="12"/>
  <c r="M586" i="12"/>
  <c r="P585" i="12"/>
  <c r="Q585" i="12"/>
  <c r="O585" i="12"/>
  <c r="R585" i="12"/>
  <c r="N585" i="12"/>
  <c r="E541" i="10"/>
  <c r="D541" i="10"/>
  <c r="F541" i="10" s="1"/>
  <c r="C542" i="10" s="1"/>
  <c r="E480" i="9"/>
  <c r="D480" i="9"/>
  <c r="F480" i="9" s="1"/>
  <c r="C481" i="9" s="1"/>
  <c r="T585" i="12" l="1"/>
  <c r="S585" i="12"/>
  <c r="M587" i="12"/>
  <c r="Q586" i="12"/>
  <c r="P586" i="12"/>
  <c r="O586" i="12"/>
  <c r="N586" i="12"/>
  <c r="R586" i="12"/>
  <c r="E542" i="10"/>
  <c r="D542" i="10"/>
  <c r="F542" i="10" s="1"/>
  <c r="C543" i="10" s="1"/>
  <c r="D481" i="9"/>
  <c r="E481" i="9"/>
  <c r="T586" i="12" l="1"/>
  <c r="S586" i="12"/>
  <c r="M588" i="12"/>
  <c r="Q587" i="12"/>
  <c r="P587" i="12"/>
  <c r="O587" i="12"/>
  <c r="R587" i="12"/>
  <c r="N587" i="12"/>
  <c r="D543" i="10"/>
  <c r="E543" i="10"/>
  <c r="F543" i="10" s="1"/>
  <c r="C544" i="10" s="1"/>
  <c r="F481" i="9"/>
  <c r="C482" i="9" s="1"/>
  <c r="T587" i="12" l="1"/>
  <c r="S587" i="12"/>
  <c r="M589" i="12"/>
  <c r="Q588" i="12"/>
  <c r="P588" i="12"/>
  <c r="O588" i="12"/>
  <c r="N588" i="12"/>
  <c r="R588" i="12"/>
  <c r="D544" i="10"/>
  <c r="E544" i="10"/>
  <c r="F544" i="10" s="1"/>
  <c r="C545" i="10" s="1"/>
  <c r="E482" i="9"/>
  <c r="D482" i="9"/>
  <c r="F482" i="9" s="1"/>
  <c r="C483" i="9" s="1"/>
  <c r="T588" i="12" l="1"/>
  <c r="S588" i="12"/>
  <c r="M590" i="12"/>
  <c r="P589" i="12"/>
  <c r="Q589" i="12"/>
  <c r="O589" i="12"/>
  <c r="R589" i="12"/>
  <c r="N589" i="12"/>
  <c r="E545" i="10"/>
  <c r="D545" i="10"/>
  <c r="F545" i="10" s="1"/>
  <c r="C546" i="10" s="1"/>
  <c r="E483" i="9"/>
  <c r="D483" i="9"/>
  <c r="F483" i="9" s="1"/>
  <c r="C484" i="9" s="1"/>
  <c r="T589" i="12" l="1"/>
  <c r="S589" i="12"/>
  <c r="M591" i="12"/>
  <c r="Q590" i="12"/>
  <c r="P590" i="12"/>
  <c r="O590" i="12"/>
  <c r="N590" i="12"/>
  <c r="R590" i="12"/>
  <c r="E546" i="10"/>
  <c r="D546" i="10"/>
  <c r="E484" i="9"/>
  <c r="D484" i="9"/>
  <c r="T590" i="12" l="1"/>
  <c r="S590" i="12"/>
  <c r="M592" i="12"/>
  <c r="P591" i="12"/>
  <c r="Q591" i="12"/>
  <c r="O591" i="12"/>
  <c r="R591" i="12"/>
  <c r="N591" i="12"/>
  <c r="F546" i="10"/>
  <c r="C547" i="10" s="1"/>
  <c r="E547" i="10"/>
  <c r="D547" i="10"/>
  <c r="F484" i="9"/>
  <c r="C485" i="9" s="1"/>
  <c r="D485" i="9" s="1"/>
  <c r="T591" i="12" l="1"/>
  <c r="S591" i="12"/>
  <c r="M593" i="12"/>
  <c r="Q592" i="12"/>
  <c r="P592" i="12"/>
  <c r="O592" i="12"/>
  <c r="R592" i="12"/>
  <c r="N592" i="12"/>
  <c r="F547" i="10"/>
  <c r="C548" i="10" s="1"/>
  <c r="E548" i="10"/>
  <c r="D548" i="10"/>
  <c r="F548" i="10" s="1"/>
  <c r="C549" i="10" s="1"/>
  <c r="E485" i="9"/>
  <c r="F485" i="9"/>
  <c r="C486" i="9" s="1"/>
  <c r="T592" i="12" l="1"/>
  <c r="S592" i="12"/>
  <c r="M594" i="12"/>
  <c r="Q593" i="12"/>
  <c r="P593" i="12"/>
  <c r="O593" i="12"/>
  <c r="N593" i="12"/>
  <c r="R593" i="12"/>
  <c r="E549" i="10"/>
  <c r="D549" i="10"/>
  <c r="F549" i="10" s="1"/>
  <c r="C550" i="10" s="1"/>
  <c r="E486" i="9"/>
  <c r="D486" i="9"/>
  <c r="F486" i="9" s="1"/>
  <c r="C487" i="9" s="1"/>
  <c r="T593" i="12" l="1"/>
  <c r="S593" i="12"/>
  <c r="M595" i="12"/>
  <c r="Q594" i="12"/>
  <c r="P594" i="12"/>
  <c r="O594" i="12"/>
  <c r="R594" i="12"/>
  <c r="N594" i="12"/>
  <c r="D550" i="10"/>
  <c r="E550" i="10"/>
  <c r="F550" i="10" s="1"/>
  <c r="C551" i="10" s="1"/>
  <c r="E487" i="9"/>
  <c r="D487" i="9"/>
  <c r="F487" i="9" s="1"/>
  <c r="C488" i="9" s="1"/>
  <c r="T594" i="12" l="1"/>
  <c r="S594" i="12"/>
  <c r="M596" i="12"/>
  <c r="Q595" i="12"/>
  <c r="P595" i="12"/>
  <c r="O595" i="12"/>
  <c r="N595" i="12"/>
  <c r="R595" i="12"/>
  <c r="D551" i="10"/>
  <c r="E551" i="10"/>
  <c r="F551" i="10" s="1"/>
  <c r="C552" i="10" s="1"/>
  <c r="E488" i="9"/>
  <c r="D488" i="9"/>
  <c r="F488" i="9" s="1"/>
  <c r="C489" i="9" s="1"/>
  <c r="T595" i="12" l="1"/>
  <c r="S595" i="12"/>
  <c r="M597" i="12"/>
  <c r="P596" i="12"/>
  <c r="Q596" i="12"/>
  <c r="O596" i="12"/>
  <c r="R596" i="12"/>
  <c r="N596" i="12"/>
  <c r="E552" i="10"/>
  <c r="D552" i="10"/>
  <c r="F552" i="10" s="1"/>
  <c r="C553" i="10" s="1"/>
  <c r="E489" i="9"/>
  <c r="D489" i="9"/>
  <c r="F489" i="9" s="1"/>
  <c r="C490" i="9" s="1"/>
  <c r="T596" i="12" l="1"/>
  <c r="S596" i="12"/>
  <c r="M598" i="12"/>
  <c r="Q597" i="12"/>
  <c r="P597" i="12"/>
  <c r="O597" i="12"/>
  <c r="N597" i="12"/>
  <c r="R597" i="12"/>
  <c r="E553" i="10"/>
  <c r="D553" i="10"/>
  <c r="F553" i="10" s="1"/>
  <c r="C554" i="10" s="1"/>
  <c r="E490" i="9"/>
  <c r="D490" i="9"/>
  <c r="F490" i="9" s="1"/>
  <c r="C491" i="9" s="1"/>
  <c r="T597" i="12" l="1"/>
  <c r="S597" i="12"/>
  <c r="M599" i="12"/>
  <c r="P598" i="12"/>
  <c r="Q598" i="12"/>
  <c r="O598" i="12"/>
  <c r="R598" i="12"/>
  <c r="N598" i="12"/>
  <c r="E554" i="10"/>
  <c r="D554" i="10"/>
  <c r="F554" i="10" s="1"/>
  <c r="C555" i="10" s="1"/>
  <c r="D491" i="9"/>
  <c r="E491" i="9"/>
  <c r="T598" i="12" l="1"/>
  <c r="S598" i="12"/>
  <c r="M600" i="12"/>
  <c r="Q599" i="12"/>
  <c r="P599" i="12"/>
  <c r="O599" i="12"/>
  <c r="N599" i="12"/>
  <c r="R599" i="12"/>
  <c r="E555" i="10"/>
  <c r="D555" i="10"/>
  <c r="F555" i="10" s="1"/>
  <c r="C556" i="10" s="1"/>
  <c r="F491" i="9"/>
  <c r="C492" i="9" s="1"/>
  <c r="T599" i="12" l="1"/>
  <c r="S599" i="12"/>
  <c r="M601" i="12"/>
  <c r="Q600" i="12"/>
  <c r="P600" i="12"/>
  <c r="O600" i="12"/>
  <c r="N600" i="12"/>
  <c r="R600" i="12"/>
  <c r="E556" i="10"/>
  <c r="D556" i="10"/>
  <c r="F556" i="10" s="1"/>
  <c r="C557" i="10" s="1"/>
  <c r="E492" i="9"/>
  <c r="D492" i="9"/>
  <c r="F492" i="9" s="1"/>
  <c r="C493" i="9" s="1"/>
  <c r="T600" i="12" l="1"/>
  <c r="S600" i="12"/>
  <c r="M602" i="12"/>
  <c r="P601" i="12"/>
  <c r="Q601" i="12"/>
  <c r="O601" i="12"/>
  <c r="N601" i="12"/>
  <c r="R601" i="12"/>
  <c r="E557" i="10"/>
  <c r="D557" i="10"/>
  <c r="F557" i="10" s="1"/>
  <c r="C558" i="10" s="1"/>
  <c r="E493" i="9"/>
  <c r="D493" i="9"/>
  <c r="F493" i="9" s="1"/>
  <c r="C494" i="9" s="1"/>
  <c r="S601" i="12" l="1"/>
  <c r="T601" i="12"/>
  <c r="M603" i="12"/>
  <c r="P602" i="12"/>
  <c r="Q602" i="12"/>
  <c r="O602" i="12"/>
  <c r="R602" i="12"/>
  <c r="N602" i="12"/>
  <c r="E558" i="10"/>
  <c r="D558" i="10"/>
  <c r="F558" i="10" s="1"/>
  <c r="C559" i="10" s="1"/>
  <c r="E494" i="9"/>
  <c r="D494" i="9"/>
  <c r="F494" i="9" s="1"/>
  <c r="C495" i="9" s="1"/>
  <c r="T602" i="12" l="1"/>
  <c r="S602" i="12"/>
  <c r="M604" i="12"/>
  <c r="Q603" i="12"/>
  <c r="P603" i="12"/>
  <c r="O603" i="12"/>
  <c r="N603" i="12"/>
  <c r="R603" i="12"/>
  <c r="E559" i="10"/>
  <c r="D559" i="10"/>
  <c r="F559" i="10" s="1"/>
  <c r="C560" i="10" s="1"/>
  <c r="E495" i="9"/>
  <c r="D495" i="9"/>
  <c r="F495" i="9" s="1"/>
  <c r="C496" i="9" s="1"/>
  <c r="T603" i="12" l="1"/>
  <c r="S603" i="12"/>
  <c r="M605" i="12"/>
  <c r="Q604" i="12"/>
  <c r="P604" i="12"/>
  <c r="N604" i="12"/>
  <c r="O604" i="12"/>
  <c r="R604" i="12"/>
  <c r="E560" i="10"/>
  <c r="D560" i="10"/>
  <c r="F560" i="10" s="1"/>
  <c r="C561" i="10" s="1"/>
  <c r="D496" i="9"/>
  <c r="E496" i="9"/>
  <c r="F496" i="9" s="1"/>
  <c r="C497" i="9" s="1"/>
  <c r="T604" i="12" l="1"/>
  <c r="S604" i="12"/>
  <c r="M606" i="12"/>
  <c r="P605" i="12"/>
  <c r="Q605" i="12"/>
  <c r="O605" i="12"/>
  <c r="N605" i="12"/>
  <c r="R605" i="12"/>
  <c r="E561" i="10"/>
  <c r="D561" i="10"/>
  <c r="F561" i="10" s="1"/>
  <c r="C562" i="10" s="1"/>
  <c r="E497" i="9"/>
  <c r="D497" i="9"/>
  <c r="F497" i="9" s="1"/>
  <c r="C498" i="9" s="1"/>
  <c r="T605" i="12" l="1"/>
  <c r="S605" i="12"/>
  <c r="M607" i="12"/>
  <c r="Q606" i="12"/>
  <c r="P606" i="12"/>
  <c r="O606" i="12"/>
  <c r="R606" i="12"/>
  <c r="N606" i="12"/>
  <c r="E562" i="10"/>
  <c r="D562" i="10"/>
  <c r="F562" i="10" s="1"/>
  <c r="C563" i="10" s="1"/>
  <c r="E498" i="9"/>
  <c r="D498" i="9"/>
  <c r="F498" i="9" s="1"/>
  <c r="C499" i="9" s="1"/>
  <c r="T606" i="12" l="1"/>
  <c r="S606" i="12"/>
  <c r="M608" i="12"/>
  <c r="P607" i="12"/>
  <c r="Q607" i="12"/>
  <c r="O607" i="12"/>
  <c r="R607" i="12"/>
  <c r="N607" i="12"/>
  <c r="E563" i="10"/>
  <c r="D563" i="10"/>
  <c r="F563" i="10" s="1"/>
  <c r="C564" i="10" s="1"/>
  <c r="E499" i="9"/>
  <c r="D499" i="9"/>
  <c r="T607" i="12" l="1"/>
  <c r="S607" i="12"/>
  <c r="M609" i="12"/>
  <c r="P608" i="12"/>
  <c r="Q608" i="12"/>
  <c r="O608" i="12"/>
  <c r="R608" i="12"/>
  <c r="N608" i="12"/>
  <c r="E564" i="10"/>
  <c r="D564" i="10"/>
  <c r="F564" i="10" s="1"/>
  <c r="C565" i="10" s="1"/>
  <c r="F499" i="9"/>
  <c r="C500" i="9" s="1"/>
  <c r="E500" i="9"/>
  <c r="D500" i="9"/>
  <c r="F500" i="9" s="1"/>
  <c r="C501" i="9" s="1"/>
  <c r="T608" i="12" l="1"/>
  <c r="S608" i="12"/>
  <c r="M610" i="12"/>
  <c r="Q609" i="12"/>
  <c r="P609" i="12"/>
  <c r="O609" i="12"/>
  <c r="R609" i="12"/>
  <c r="N609" i="12"/>
  <c r="D565" i="10"/>
  <c r="E565" i="10"/>
  <c r="D501" i="9"/>
  <c r="E501" i="9"/>
  <c r="T609" i="12" l="1"/>
  <c r="S609" i="12"/>
  <c r="M611" i="12"/>
  <c r="P610" i="12"/>
  <c r="Q610" i="12"/>
  <c r="O610" i="12"/>
  <c r="N610" i="12"/>
  <c r="R610" i="12"/>
  <c r="F565" i="10"/>
  <c r="C566" i="10" s="1"/>
  <c r="F501" i="9"/>
  <c r="C502" i="9" s="1"/>
  <c r="T610" i="12" l="1"/>
  <c r="S610" i="12"/>
  <c r="M612" i="12"/>
  <c r="P611" i="12"/>
  <c r="Q611" i="12"/>
  <c r="O611" i="12"/>
  <c r="N611" i="12"/>
  <c r="R611" i="12"/>
  <c r="D566" i="10"/>
  <c r="E566" i="10"/>
  <c r="F566" i="10" s="1"/>
  <c r="C567" i="10" s="1"/>
  <c r="E502" i="9"/>
  <c r="D502" i="9"/>
  <c r="F502" i="9" s="1"/>
  <c r="C503" i="9" s="1"/>
  <c r="T611" i="12" l="1"/>
  <c r="S611" i="12"/>
  <c r="M613" i="12"/>
  <c r="P612" i="12"/>
  <c r="Q612" i="12"/>
  <c r="O612" i="12"/>
  <c r="N612" i="12"/>
  <c r="R612" i="12"/>
  <c r="E567" i="10"/>
  <c r="D567" i="10"/>
  <c r="F567" i="10" s="1"/>
  <c r="C568" i="10" s="1"/>
  <c r="E503" i="9"/>
  <c r="D503" i="9"/>
  <c r="F503" i="9" s="1"/>
  <c r="C504" i="9" s="1"/>
  <c r="T612" i="12" l="1"/>
  <c r="S612" i="12"/>
  <c r="M614" i="12"/>
  <c r="P613" i="12"/>
  <c r="Q613" i="12"/>
  <c r="O613" i="12"/>
  <c r="N613" i="12"/>
  <c r="R613" i="12"/>
  <c r="D568" i="10"/>
  <c r="E568" i="10"/>
  <c r="F568" i="10" s="1"/>
  <c r="C569" i="10" s="1"/>
  <c r="D504" i="9"/>
  <c r="E504" i="9"/>
  <c r="T613" i="12" l="1"/>
  <c r="S613" i="12"/>
  <c r="M615" i="12"/>
  <c r="P614" i="12"/>
  <c r="Q614" i="12"/>
  <c r="O614" i="12"/>
  <c r="R614" i="12"/>
  <c r="N614" i="12"/>
  <c r="E569" i="10"/>
  <c r="D569" i="10"/>
  <c r="F569" i="10" s="1"/>
  <c r="C570" i="10" s="1"/>
  <c r="F504" i="9"/>
  <c r="C505" i="9" s="1"/>
  <c r="T614" i="12" l="1"/>
  <c r="S614" i="12"/>
  <c r="M616" i="12"/>
  <c r="Q615" i="12"/>
  <c r="P615" i="12"/>
  <c r="O615" i="12"/>
  <c r="N615" i="12"/>
  <c r="R615" i="12"/>
  <c r="E570" i="10"/>
  <c r="D570" i="10"/>
  <c r="F570" i="10" s="1"/>
  <c r="C571" i="10" s="1"/>
  <c r="E505" i="9"/>
  <c r="D505" i="9"/>
  <c r="F505" i="9" s="1"/>
  <c r="C506" i="9" s="1"/>
  <c r="T615" i="12" l="1"/>
  <c r="S615" i="12"/>
  <c r="M617" i="12"/>
  <c r="P616" i="12"/>
  <c r="Q616" i="12"/>
  <c r="O616" i="12"/>
  <c r="N616" i="12"/>
  <c r="R616" i="12"/>
  <c r="E571" i="10"/>
  <c r="D571" i="10"/>
  <c r="F571" i="10" s="1"/>
  <c r="C572" i="10" s="1"/>
  <c r="D506" i="9"/>
  <c r="E506" i="9"/>
  <c r="T616" i="12" l="1"/>
  <c r="S616" i="12"/>
  <c r="M618" i="12"/>
  <c r="Q617" i="12"/>
  <c r="P617" i="12"/>
  <c r="O617" i="12"/>
  <c r="N617" i="12"/>
  <c r="R617" i="12"/>
  <c r="E572" i="10"/>
  <c r="D572" i="10"/>
  <c r="F572" i="10" s="1"/>
  <c r="C573" i="10" s="1"/>
  <c r="F506" i="9"/>
  <c r="C507" i="9" s="1"/>
  <c r="T617" i="12" l="1"/>
  <c r="S617" i="12"/>
  <c r="M619" i="12"/>
  <c r="P618" i="12"/>
  <c r="Q618" i="12"/>
  <c r="O618" i="12"/>
  <c r="R618" i="12"/>
  <c r="N618" i="12"/>
  <c r="D573" i="10"/>
  <c r="E573" i="10"/>
  <c r="F573" i="10" s="1"/>
  <c r="C574" i="10" s="1"/>
  <c r="E507" i="9"/>
  <c r="D507" i="9"/>
  <c r="F507" i="9" s="1"/>
  <c r="C508" i="9" s="1"/>
  <c r="T618" i="12" l="1"/>
  <c r="S618" i="12"/>
  <c r="M620" i="12"/>
  <c r="Q619" i="12"/>
  <c r="P619" i="12"/>
  <c r="O619" i="12"/>
  <c r="R619" i="12"/>
  <c r="N619" i="12"/>
  <c r="E574" i="10"/>
  <c r="D574" i="10"/>
  <c r="F574" i="10" s="1"/>
  <c r="C575" i="10" s="1"/>
  <c r="E508" i="9"/>
  <c r="D508" i="9"/>
  <c r="F508" i="9" s="1"/>
  <c r="C509" i="9" s="1"/>
  <c r="T619" i="12" l="1"/>
  <c r="S619" i="12"/>
  <c r="M621" i="12"/>
  <c r="Q620" i="12"/>
  <c r="P620" i="12"/>
  <c r="O620" i="12"/>
  <c r="N620" i="12"/>
  <c r="R620" i="12"/>
  <c r="E575" i="10"/>
  <c r="D575" i="10"/>
  <c r="F575" i="10" s="1"/>
  <c r="C576" i="10" s="1"/>
  <c r="D509" i="9"/>
  <c r="E509" i="9"/>
  <c r="F509" i="9" s="1"/>
  <c r="C510" i="9" s="1"/>
  <c r="T620" i="12" l="1"/>
  <c r="S620" i="12"/>
  <c r="M622" i="12"/>
  <c r="Q621" i="12"/>
  <c r="P621" i="12"/>
  <c r="O621" i="12"/>
  <c r="N621" i="12"/>
  <c r="R621" i="12"/>
  <c r="E576" i="10"/>
  <c r="D576" i="10"/>
  <c r="F576" i="10" s="1"/>
  <c r="C577" i="10" s="1"/>
  <c r="D510" i="9"/>
  <c r="E510" i="9"/>
  <c r="S621" i="12" l="1"/>
  <c r="T621" i="12"/>
  <c r="M623" i="12"/>
  <c r="Q622" i="12"/>
  <c r="P622" i="12"/>
  <c r="O622" i="12"/>
  <c r="N622" i="12"/>
  <c r="R622" i="12"/>
  <c r="E577" i="10"/>
  <c r="D577" i="10"/>
  <c r="F577" i="10" s="1"/>
  <c r="C578" i="10" s="1"/>
  <c r="F510" i="9"/>
  <c r="C511" i="9" s="1"/>
  <c r="T622" i="12" l="1"/>
  <c r="S622" i="12"/>
  <c r="M624" i="12"/>
  <c r="P623" i="12"/>
  <c r="Q623" i="12"/>
  <c r="O623" i="12"/>
  <c r="R623" i="12"/>
  <c r="N623" i="12"/>
  <c r="D578" i="10"/>
  <c r="E578" i="10"/>
  <c r="E511" i="9"/>
  <c r="D511" i="9"/>
  <c r="T623" i="12" l="1"/>
  <c r="S623" i="12"/>
  <c r="M625" i="12"/>
  <c r="P624" i="12"/>
  <c r="Q624" i="12"/>
  <c r="O624" i="12"/>
  <c r="R624" i="12"/>
  <c r="N624" i="12"/>
  <c r="F578" i="10"/>
  <c r="C579" i="10" s="1"/>
  <c r="F511" i="9"/>
  <c r="C512" i="9" s="1"/>
  <c r="E512" i="9"/>
  <c r="D512" i="9"/>
  <c r="F512" i="9" s="1"/>
  <c r="C513" i="9" s="1"/>
  <c r="T624" i="12" l="1"/>
  <c r="S624" i="12"/>
  <c r="M626" i="12"/>
  <c r="Q625" i="12"/>
  <c r="P625" i="12"/>
  <c r="O625" i="12"/>
  <c r="N625" i="12"/>
  <c r="R625" i="12"/>
  <c r="E579" i="10"/>
  <c r="D579" i="10"/>
  <c r="F579" i="10" s="1"/>
  <c r="C580" i="10" s="1"/>
  <c r="E513" i="9"/>
  <c r="D513" i="9"/>
  <c r="F513" i="9" s="1"/>
  <c r="C514" i="9" s="1"/>
  <c r="T625" i="12" l="1"/>
  <c r="S625" i="12"/>
  <c r="M627" i="12"/>
  <c r="P626" i="12"/>
  <c r="Q626" i="12"/>
  <c r="O626" i="12"/>
  <c r="N626" i="12"/>
  <c r="R626" i="12"/>
  <c r="E580" i="10"/>
  <c r="D580" i="10"/>
  <c r="F580" i="10" s="1"/>
  <c r="C581" i="10" s="1"/>
  <c r="E514" i="9"/>
  <c r="D514" i="9"/>
  <c r="F514" i="9" s="1"/>
  <c r="C515" i="9" s="1"/>
  <c r="T626" i="12" l="1"/>
  <c r="S626" i="12"/>
  <c r="M628" i="12"/>
  <c r="P627" i="12"/>
  <c r="Q627" i="12"/>
  <c r="O627" i="12"/>
  <c r="N627" i="12"/>
  <c r="R627" i="12"/>
  <c r="D581" i="10"/>
  <c r="E581" i="10"/>
  <c r="E515" i="9"/>
  <c r="D515" i="9"/>
  <c r="F515" i="9" s="1"/>
  <c r="C516" i="9" s="1"/>
  <c r="T627" i="12" l="1"/>
  <c r="S627" i="12"/>
  <c r="M629" i="12"/>
  <c r="Q628" i="12"/>
  <c r="P628" i="12"/>
  <c r="O628" i="12"/>
  <c r="N628" i="12"/>
  <c r="R628" i="12"/>
  <c r="F581" i="10"/>
  <c r="C582" i="10" s="1"/>
  <c r="E582" i="10"/>
  <c r="D582" i="10"/>
  <c r="F582" i="10" s="1"/>
  <c r="C583" i="10" s="1"/>
  <c r="D516" i="9"/>
  <c r="E516" i="9"/>
  <c r="F516" i="9" s="1"/>
  <c r="C517" i="9" s="1"/>
  <c r="T628" i="12" l="1"/>
  <c r="S628" i="12"/>
  <c r="M630" i="12"/>
  <c r="Q629" i="12"/>
  <c r="P629" i="12"/>
  <c r="O629" i="12"/>
  <c r="R629" i="12"/>
  <c r="N629" i="12"/>
  <c r="D583" i="10"/>
  <c r="E583" i="10"/>
  <c r="E517" i="9"/>
  <c r="D517" i="9"/>
  <c r="F517" i="9" s="1"/>
  <c r="C518" i="9" s="1"/>
  <c r="T629" i="12" l="1"/>
  <c r="S629" i="12"/>
  <c r="M631" i="12"/>
  <c r="P630" i="12"/>
  <c r="Q630" i="12"/>
  <c r="O630" i="12"/>
  <c r="R630" i="12"/>
  <c r="N630" i="12"/>
  <c r="F583" i="10"/>
  <c r="C584" i="10" s="1"/>
  <c r="E518" i="9"/>
  <c r="D518" i="9"/>
  <c r="F518" i="9" s="1"/>
  <c r="C519" i="9" s="1"/>
  <c r="T630" i="12" l="1"/>
  <c r="S630" i="12"/>
  <c r="M632" i="12"/>
  <c r="Q631" i="12"/>
  <c r="P631" i="12"/>
  <c r="O631" i="12"/>
  <c r="N631" i="12"/>
  <c r="R631" i="12"/>
  <c r="E584" i="10"/>
  <c r="D584" i="10"/>
  <c r="F584" i="10" s="1"/>
  <c r="C585" i="10" s="1"/>
  <c r="E519" i="9"/>
  <c r="D519" i="9"/>
  <c r="T631" i="12" l="1"/>
  <c r="S631" i="12"/>
  <c r="M633" i="12"/>
  <c r="P632" i="12"/>
  <c r="Q632" i="12"/>
  <c r="O632" i="12"/>
  <c r="N632" i="12"/>
  <c r="R632" i="12"/>
  <c r="D585" i="10"/>
  <c r="E585" i="10"/>
  <c r="F519" i="9"/>
  <c r="C520" i="9" s="1"/>
  <c r="E520" i="9" s="1"/>
  <c r="T632" i="12" l="1"/>
  <c r="S632" i="12"/>
  <c r="M634" i="12"/>
  <c r="Q633" i="12"/>
  <c r="P633" i="12"/>
  <c r="O633" i="12"/>
  <c r="N633" i="12"/>
  <c r="R633" i="12"/>
  <c r="F585" i="10"/>
  <c r="C586" i="10" s="1"/>
  <c r="D520" i="9"/>
  <c r="F520" i="9" s="1"/>
  <c r="C521" i="9" s="1"/>
  <c r="D521" i="9" s="1"/>
  <c r="T633" i="12" l="1"/>
  <c r="S633" i="12"/>
  <c r="M635" i="12"/>
  <c r="P634" i="12"/>
  <c r="Q634" i="12"/>
  <c r="O634" i="12"/>
  <c r="R634" i="12"/>
  <c r="N634" i="12"/>
  <c r="E586" i="10"/>
  <c r="D586" i="10"/>
  <c r="F586" i="10" s="1"/>
  <c r="C587" i="10" s="1"/>
  <c r="E521" i="9"/>
  <c r="F521" i="9"/>
  <c r="C522" i="9" s="1"/>
  <c r="T634" i="12" l="1"/>
  <c r="S634" i="12"/>
  <c r="M636" i="12"/>
  <c r="Q635" i="12"/>
  <c r="P635" i="12"/>
  <c r="O635" i="12"/>
  <c r="N635" i="12"/>
  <c r="R635" i="12"/>
  <c r="D587" i="10"/>
  <c r="E587" i="10"/>
  <c r="E522" i="9"/>
  <c r="D522" i="9"/>
  <c r="F522" i="9" s="1"/>
  <c r="C523" i="9" s="1"/>
  <c r="T635" i="12" l="1"/>
  <c r="S635" i="12"/>
  <c r="M637" i="12"/>
  <c r="P636" i="12"/>
  <c r="Q636" i="12"/>
  <c r="O636" i="12"/>
  <c r="N636" i="12"/>
  <c r="R636" i="12"/>
  <c r="F587" i="10"/>
  <c r="C588" i="10" s="1"/>
  <c r="E588" i="10"/>
  <c r="D588" i="10"/>
  <c r="F588" i="10" s="1"/>
  <c r="C589" i="10" s="1"/>
  <c r="D523" i="9"/>
  <c r="E523" i="9"/>
  <c r="T636" i="12" l="1"/>
  <c r="S636" i="12"/>
  <c r="M638" i="12"/>
  <c r="P637" i="12"/>
  <c r="Q637" i="12"/>
  <c r="O637" i="12"/>
  <c r="N637" i="12"/>
  <c r="R637" i="12"/>
  <c r="E589" i="10"/>
  <c r="D589" i="10"/>
  <c r="F589" i="10" s="1"/>
  <c r="C590" i="10" s="1"/>
  <c r="F523" i="9"/>
  <c r="C524" i="9" s="1"/>
  <c r="T637" i="12" l="1"/>
  <c r="S637" i="12"/>
  <c r="M639" i="12"/>
  <c r="P638" i="12"/>
  <c r="Q638" i="12"/>
  <c r="O638" i="12"/>
  <c r="N638" i="12"/>
  <c r="R638" i="12"/>
  <c r="E590" i="10"/>
  <c r="D590" i="10"/>
  <c r="F590" i="10" s="1"/>
  <c r="C591" i="10" s="1"/>
  <c r="E524" i="9"/>
  <c r="D524" i="9"/>
  <c r="F524" i="9" s="1"/>
  <c r="C525" i="9" s="1"/>
  <c r="T638" i="12" l="1"/>
  <c r="S638" i="12"/>
  <c r="M640" i="12"/>
  <c r="Q639" i="12"/>
  <c r="P639" i="12"/>
  <c r="O639" i="12"/>
  <c r="R639" i="12"/>
  <c r="N639" i="12"/>
  <c r="D591" i="10"/>
  <c r="E591" i="10"/>
  <c r="E525" i="9"/>
  <c r="D525" i="9"/>
  <c r="F525" i="9" s="1"/>
  <c r="C526" i="9" s="1"/>
  <c r="T639" i="12" l="1"/>
  <c r="S639" i="12"/>
  <c r="M641" i="12"/>
  <c r="P640" i="12"/>
  <c r="Q640" i="12"/>
  <c r="N640" i="12"/>
  <c r="O640" i="12"/>
  <c r="R640" i="12"/>
  <c r="F591" i="10"/>
  <c r="C592" i="10" s="1"/>
  <c r="E526" i="9"/>
  <c r="D526" i="9"/>
  <c r="F526" i="9" s="1"/>
  <c r="C527" i="9" s="1"/>
  <c r="T640" i="12" l="1"/>
  <c r="S640" i="12"/>
  <c r="M642" i="12"/>
  <c r="P641" i="12"/>
  <c r="Q641" i="12"/>
  <c r="O641" i="12"/>
  <c r="N641" i="12"/>
  <c r="R641" i="12"/>
  <c r="E592" i="10"/>
  <c r="D592" i="10"/>
  <c r="F592" i="10" s="1"/>
  <c r="C593" i="10" s="1"/>
  <c r="E527" i="9"/>
  <c r="D527" i="9"/>
  <c r="T641" i="12" l="1"/>
  <c r="S641" i="12"/>
  <c r="M643" i="12"/>
  <c r="P642" i="12"/>
  <c r="Q642" i="12"/>
  <c r="O642" i="12"/>
  <c r="R642" i="12"/>
  <c r="N642" i="12"/>
  <c r="E593" i="10"/>
  <c r="D593" i="10"/>
  <c r="F593" i="10" s="1"/>
  <c r="C594" i="10" s="1"/>
  <c r="F527" i="9"/>
  <c r="C528" i="9" s="1"/>
  <c r="E528" i="9" s="1"/>
  <c r="D528" i="9"/>
  <c r="T642" i="12" l="1"/>
  <c r="S642" i="12"/>
  <c r="M644" i="12"/>
  <c r="Q643" i="12"/>
  <c r="P643" i="12"/>
  <c r="O643" i="12"/>
  <c r="R643" i="12"/>
  <c r="N643" i="12"/>
  <c r="D594" i="10"/>
  <c r="E594" i="10"/>
  <c r="F528" i="9"/>
  <c r="C529" i="9" s="1"/>
  <c r="E529" i="9"/>
  <c r="D529" i="9"/>
  <c r="F529" i="9" s="1"/>
  <c r="C530" i="9" s="1"/>
  <c r="T643" i="12" l="1"/>
  <c r="S643" i="12"/>
  <c r="M645" i="12"/>
  <c r="Q644" i="12"/>
  <c r="P644" i="12"/>
  <c r="O644" i="12"/>
  <c r="N644" i="12"/>
  <c r="R644" i="12"/>
  <c r="F594" i="10"/>
  <c r="C595" i="10" s="1"/>
  <c r="E595" i="10"/>
  <c r="D595" i="10"/>
  <c r="F595" i="10" s="1"/>
  <c r="C596" i="10" s="1"/>
  <c r="E530" i="9"/>
  <c r="D530" i="9"/>
  <c r="F530" i="9" s="1"/>
  <c r="C531" i="9" s="1"/>
  <c r="T644" i="12" l="1"/>
  <c r="S644" i="12"/>
  <c r="M646" i="12"/>
  <c r="P645" i="12"/>
  <c r="Q645" i="12"/>
  <c r="O645" i="12"/>
  <c r="N645" i="12"/>
  <c r="R645" i="12"/>
  <c r="E596" i="10"/>
  <c r="D596" i="10"/>
  <c r="F596" i="10" s="1"/>
  <c r="C597" i="10" s="1"/>
  <c r="E531" i="9"/>
  <c r="D531" i="9"/>
  <c r="F531" i="9" s="1"/>
  <c r="C532" i="9" s="1"/>
  <c r="T645" i="12" l="1"/>
  <c r="S645" i="12"/>
  <c r="M647" i="12"/>
  <c r="Q646" i="12"/>
  <c r="P646" i="12"/>
  <c r="O646" i="12"/>
  <c r="N646" i="12"/>
  <c r="R646" i="12"/>
  <c r="E597" i="10"/>
  <c r="D597" i="10"/>
  <c r="F597" i="10" s="1"/>
  <c r="C598" i="10" s="1"/>
  <c r="E532" i="9"/>
  <c r="D532" i="9"/>
  <c r="F532" i="9" s="1"/>
  <c r="C533" i="9" s="1"/>
  <c r="T646" i="12" l="1"/>
  <c r="S646" i="12"/>
  <c r="M648" i="12"/>
  <c r="Q647" i="12"/>
  <c r="P647" i="12"/>
  <c r="O647" i="12"/>
  <c r="N647" i="12"/>
  <c r="R647" i="12"/>
  <c r="E598" i="10"/>
  <c r="D598" i="10"/>
  <c r="F598" i="10" s="1"/>
  <c r="C599" i="10" s="1"/>
  <c r="D533" i="9"/>
  <c r="E533" i="9"/>
  <c r="T647" i="12" l="1"/>
  <c r="S647" i="12"/>
  <c r="M649" i="12"/>
  <c r="Q648" i="12"/>
  <c r="P648" i="12"/>
  <c r="O648" i="12"/>
  <c r="N648" i="12"/>
  <c r="R648" i="12"/>
  <c r="D599" i="10"/>
  <c r="E599" i="10"/>
  <c r="F599" i="10" s="1"/>
  <c r="C600" i="10" s="1"/>
  <c r="F533" i="9"/>
  <c r="C534" i="9" s="1"/>
  <c r="T648" i="12" l="1"/>
  <c r="S648" i="12"/>
  <c r="M650" i="12"/>
  <c r="Q649" i="12"/>
  <c r="P649" i="12"/>
  <c r="O649" i="12"/>
  <c r="N649" i="12"/>
  <c r="R649" i="12"/>
  <c r="E600" i="10"/>
  <c r="D600" i="10"/>
  <c r="F600" i="10" s="1"/>
  <c r="C601" i="10" s="1"/>
  <c r="E534" i="9"/>
  <c r="D534" i="9"/>
  <c r="T649" i="12" l="1"/>
  <c r="S649" i="12"/>
  <c r="M651" i="12"/>
  <c r="Q650" i="12"/>
  <c r="P650" i="12"/>
  <c r="O650" i="12"/>
  <c r="N650" i="12"/>
  <c r="R650" i="12"/>
  <c r="E601" i="10"/>
  <c r="D601" i="10"/>
  <c r="F601" i="10" s="1"/>
  <c r="C602" i="10" s="1"/>
  <c r="F534" i="9"/>
  <c r="C535" i="9" s="1"/>
  <c r="E535" i="9"/>
  <c r="D535" i="9"/>
  <c r="F535" i="9" s="1"/>
  <c r="C536" i="9" s="1"/>
  <c r="T650" i="12" l="1"/>
  <c r="S650" i="12"/>
  <c r="M652" i="12"/>
  <c r="Q651" i="12"/>
  <c r="P651" i="12"/>
  <c r="O651" i="12"/>
  <c r="R651" i="12"/>
  <c r="N651" i="12"/>
  <c r="E602" i="10"/>
  <c r="D602" i="10"/>
  <c r="F602" i="10" s="1"/>
  <c r="C603" i="10" s="1"/>
  <c r="D536" i="9"/>
  <c r="E536" i="9"/>
  <c r="F536" i="9" s="1"/>
  <c r="C537" i="9" s="1"/>
  <c r="T651" i="12" l="1"/>
  <c r="S651" i="12"/>
  <c r="M653" i="12"/>
  <c r="Q652" i="12"/>
  <c r="P652" i="12"/>
  <c r="O652" i="12"/>
  <c r="N652" i="12"/>
  <c r="R652" i="12"/>
  <c r="D603" i="10"/>
  <c r="E603" i="10"/>
  <c r="F603" i="10" s="1"/>
  <c r="C604" i="10" s="1"/>
  <c r="E537" i="9"/>
  <c r="D537" i="9"/>
  <c r="F537" i="9" s="1"/>
  <c r="C538" i="9" s="1"/>
  <c r="T652" i="12" l="1"/>
  <c r="S652" i="12"/>
  <c r="M654" i="12"/>
  <c r="P653" i="12"/>
  <c r="Q653" i="12"/>
  <c r="O653" i="12"/>
  <c r="R653" i="12"/>
  <c r="N653" i="12"/>
  <c r="D604" i="10"/>
  <c r="E604" i="10"/>
  <c r="E538" i="9"/>
  <c r="D538" i="9"/>
  <c r="T653" i="12" l="1"/>
  <c r="S653" i="12"/>
  <c r="M655" i="12"/>
  <c r="Q654" i="12"/>
  <c r="P654" i="12"/>
  <c r="O654" i="12"/>
  <c r="N654" i="12"/>
  <c r="R654" i="12"/>
  <c r="F604" i="10"/>
  <c r="C605" i="10" s="1"/>
  <c r="F538" i="9"/>
  <c r="C539" i="9" s="1"/>
  <c r="D539" i="9"/>
  <c r="E539" i="9"/>
  <c r="T654" i="12" l="1"/>
  <c r="S654" i="12"/>
  <c r="M656" i="12"/>
  <c r="P655" i="12"/>
  <c r="Q655" i="12"/>
  <c r="O655" i="12"/>
  <c r="N655" i="12"/>
  <c r="R655" i="12"/>
  <c r="E605" i="10"/>
  <c r="D605" i="10"/>
  <c r="F605" i="10" s="1"/>
  <c r="C606" i="10" s="1"/>
  <c r="F539" i="9"/>
  <c r="C540" i="9" s="1"/>
  <c r="T655" i="12" l="1"/>
  <c r="S655" i="12"/>
  <c r="M657" i="12"/>
  <c r="Q656" i="12"/>
  <c r="P656" i="12"/>
  <c r="O656" i="12"/>
  <c r="N656" i="12"/>
  <c r="R656" i="12"/>
  <c r="E606" i="10"/>
  <c r="D606" i="10"/>
  <c r="F606" i="10" s="1"/>
  <c r="C607" i="10" s="1"/>
  <c r="E540" i="9"/>
  <c r="D540" i="9"/>
  <c r="F540" i="9" s="1"/>
  <c r="C541" i="9" s="1"/>
  <c r="T656" i="12" l="1"/>
  <c r="S656" i="12"/>
  <c r="M658" i="12"/>
  <c r="P657" i="12"/>
  <c r="Q657" i="12"/>
  <c r="O657" i="12"/>
  <c r="R657" i="12"/>
  <c r="N657" i="12"/>
  <c r="E607" i="10"/>
  <c r="D607" i="10"/>
  <c r="F607" i="10" s="1"/>
  <c r="C608" i="10" s="1"/>
  <c r="D541" i="9"/>
  <c r="E541" i="9"/>
  <c r="T657" i="12" l="1"/>
  <c r="S657" i="12"/>
  <c r="M659" i="12"/>
  <c r="Q658" i="12"/>
  <c r="P658" i="12"/>
  <c r="O658" i="12"/>
  <c r="N658" i="12"/>
  <c r="R658" i="12"/>
  <c r="E608" i="10"/>
  <c r="D608" i="10"/>
  <c r="F608" i="10" s="1"/>
  <c r="C609" i="10" s="1"/>
  <c r="F541" i="9"/>
  <c r="C542" i="9" s="1"/>
  <c r="T658" i="12" l="1"/>
  <c r="S658" i="12"/>
  <c r="M660" i="12"/>
  <c r="P659" i="12"/>
  <c r="Q659" i="12"/>
  <c r="O659" i="12"/>
  <c r="N659" i="12"/>
  <c r="R659" i="12"/>
  <c r="E609" i="10"/>
  <c r="D609" i="10"/>
  <c r="F609" i="10" s="1"/>
  <c r="C610" i="10" s="1"/>
  <c r="E542" i="9"/>
  <c r="D542" i="9"/>
  <c r="F542" i="9" s="1"/>
  <c r="C543" i="9" s="1"/>
  <c r="T659" i="12" l="1"/>
  <c r="S659" i="12"/>
  <c r="M661" i="12"/>
  <c r="P660" i="12"/>
  <c r="Q660" i="12"/>
  <c r="O660" i="12"/>
  <c r="N660" i="12"/>
  <c r="R660" i="12"/>
  <c r="E610" i="10"/>
  <c r="D610" i="10"/>
  <c r="F610" i="10" s="1"/>
  <c r="C611" i="10" s="1"/>
  <c r="E543" i="9"/>
  <c r="D543" i="9"/>
  <c r="F543" i="9" s="1"/>
  <c r="C544" i="9" s="1"/>
  <c r="T660" i="12" l="1"/>
  <c r="S660" i="12"/>
  <c r="M662" i="12"/>
  <c r="P661" i="12"/>
  <c r="Q661" i="12"/>
  <c r="O661" i="12"/>
  <c r="R661" i="12"/>
  <c r="N661" i="12"/>
  <c r="E611" i="10"/>
  <c r="D611" i="10"/>
  <c r="E544" i="9"/>
  <c r="D544" i="9"/>
  <c r="F544" i="9" s="1"/>
  <c r="C545" i="9" s="1"/>
  <c r="S661" i="12" l="1"/>
  <c r="T661" i="12"/>
  <c r="M663" i="12"/>
  <c r="P662" i="12"/>
  <c r="Q662" i="12"/>
  <c r="O662" i="12"/>
  <c r="N662" i="12"/>
  <c r="R662" i="12"/>
  <c r="F611" i="10"/>
  <c r="C612" i="10" s="1"/>
  <c r="E545" i="9"/>
  <c r="D545" i="9"/>
  <c r="T662" i="12" l="1"/>
  <c r="S662" i="12"/>
  <c r="M664" i="12"/>
  <c r="P663" i="12"/>
  <c r="Q663" i="12"/>
  <c r="O663" i="12"/>
  <c r="N663" i="12"/>
  <c r="R663" i="12"/>
  <c r="E612" i="10"/>
  <c r="D612" i="10"/>
  <c r="F545" i="9"/>
  <c r="C546" i="9" s="1"/>
  <c r="D546" i="9"/>
  <c r="E546" i="9"/>
  <c r="T663" i="12" l="1"/>
  <c r="S663" i="12"/>
  <c r="M665" i="12"/>
  <c r="P664" i="12"/>
  <c r="Q664" i="12"/>
  <c r="O664" i="12"/>
  <c r="N664" i="12"/>
  <c r="R664" i="12"/>
  <c r="F612" i="10"/>
  <c r="C613" i="10" s="1"/>
  <c r="F546" i="9"/>
  <c r="C547" i="9" s="1"/>
  <c r="T664" i="12" l="1"/>
  <c r="S664" i="12"/>
  <c r="M666" i="12"/>
  <c r="P665" i="12"/>
  <c r="Q665" i="12"/>
  <c r="O665" i="12"/>
  <c r="R665" i="12"/>
  <c r="N665" i="12"/>
  <c r="E613" i="10"/>
  <c r="D613" i="10"/>
  <c r="E547" i="9"/>
  <c r="D547" i="9"/>
  <c r="F547" i="9" s="1"/>
  <c r="C548" i="9" s="1"/>
  <c r="T665" i="12" l="1"/>
  <c r="S665" i="12"/>
  <c r="M667" i="12"/>
  <c r="P666" i="12"/>
  <c r="Q666" i="12"/>
  <c r="O666" i="12"/>
  <c r="N666" i="12"/>
  <c r="R666" i="12"/>
  <c r="F613" i="10"/>
  <c r="C614" i="10" s="1"/>
  <c r="E548" i="9"/>
  <c r="D548" i="9"/>
  <c r="F548" i="9" s="1"/>
  <c r="C549" i="9" s="1"/>
  <c r="T666" i="12" l="1"/>
  <c r="S666" i="12"/>
  <c r="M668" i="12"/>
  <c r="P667" i="12"/>
  <c r="Q667" i="12"/>
  <c r="O667" i="12"/>
  <c r="R667" i="12"/>
  <c r="N667" i="12"/>
  <c r="E614" i="10"/>
  <c r="D614" i="10"/>
  <c r="E549" i="9"/>
  <c r="D549" i="9"/>
  <c r="F549" i="9" s="1"/>
  <c r="C550" i="9" s="1"/>
  <c r="T667" i="12" l="1"/>
  <c r="S667" i="12"/>
  <c r="M669" i="12"/>
  <c r="P668" i="12"/>
  <c r="Q668" i="12"/>
  <c r="O668" i="12"/>
  <c r="N668" i="12"/>
  <c r="R668" i="12"/>
  <c r="F614" i="10"/>
  <c r="C615" i="10" s="1"/>
  <c r="E615" i="10"/>
  <c r="D615" i="10"/>
  <c r="F615" i="10" s="1"/>
  <c r="C616" i="10" s="1"/>
  <c r="E550" i="9"/>
  <c r="D550" i="9"/>
  <c r="F550" i="9" s="1"/>
  <c r="C551" i="9" s="1"/>
  <c r="T668" i="12" l="1"/>
  <c r="S668" i="12"/>
  <c r="M670" i="12"/>
  <c r="P669" i="12"/>
  <c r="Q669" i="12"/>
  <c r="O669" i="12"/>
  <c r="R669" i="12"/>
  <c r="N669" i="12"/>
  <c r="E616" i="10"/>
  <c r="D616" i="10"/>
  <c r="F616" i="10" s="1"/>
  <c r="C617" i="10" s="1"/>
  <c r="E551" i="9"/>
  <c r="D551" i="9"/>
  <c r="F551" i="9" s="1"/>
  <c r="C552" i="9" s="1"/>
  <c r="T669" i="12" l="1"/>
  <c r="S669" i="12"/>
  <c r="M671" i="12"/>
  <c r="P670" i="12"/>
  <c r="Q670" i="12"/>
  <c r="O670" i="12"/>
  <c r="N670" i="12"/>
  <c r="R670" i="12"/>
  <c r="E617" i="10"/>
  <c r="D617" i="10"/>
  <c r="F617" i="10" s="1"/>
  <c r="C618" i="10" s="1"/>
  <c r="E552" i="9"/>
  <c r="D552" i="9"/>
  <c r="F552" i="9" s="1"/>
  <c r="C553" i="9" s="1"/>
  <c r="T670" i="12" l="1"/>
  <c r="S670" i="12"/>
  <c r="M672" i="12"/>
  <c r="Q671" i="12"/>
  <c r="P671" i="12"/>
  <c r="O671" i="12"/>
  <c r="N671" i="12"/>
  <c r="R671" i="12"/>
  <c r="D618" i="10"/>
  <c r="E618" i="10"/>
  <c r="F618" i="10" s="1"/>
  <c r="C619" i="10" s="1"/>
  <c r="E553" i="9"/>
  <c r="D553" i="9"/>
  <c r="F553" i="9" s="1"/>
  <c r="C554" i="9" s="1"/>
  <c r="T671" i="12" l="1"/>
  <c r="S671" i="12"/>
  <c r="M673" i="12"/>
  <c r="P672" i="12"/>
  <c r="Q672" i="12"/>
  <c r="O672" i="12"/>
  <c r="N672" i="12"/>
  <c r="R672" i="12"/>
  <c r="E619" i="10"/>
  <c r="D619" i="10"/>
  <c r="F619" i="10" s="1"/>
  <c r="C620" i="10" s="1"/>
  <c r="E554" i="9"/>
  <c r="D554" i="9"/>
  <c r="F554" i="9" s="1"/>
  <c r="C555" i="9" s="1"/>
  <c r="T672" i="12" l="1"/>
  <c r="S672" i="12"/>
  <c r="M674" i="12"/>
  <c r="Q673" i="12"/>
  <c r="P673" i="12"/>
  <c r="O673" i="12"/>
  <c r="R673" i="12"/>
  <c r="N673" i="12"/>
  <c r="D620" i="10"/>
  <c r="E620" i="10"/>
  <c r="E555" i="9"/>
  <c r="D555" i="9"/>
  <c r="F555" i="9" s="1"/>
  <c r="C556" i="9" s="1"/>
  <c r="T673" i="12" l="1"/>
  <c r="S673" i="12"/>
  <c r="M675" i="12"/>
  <c r="P674" i="12"/>
  <c r="Q674" i="12"/>
  <c r="O674" i="12"/>
  <c r="N674" i="12"/>
  <c r="R674" i="12"/>
  <c r="F620" i="10"/>
  <c r="C621" i="10" s="1"/>
  <c r="D556" i="9"/>
  <c r="E556" i="9"/>
  <c r="F556" i="9" s="1"/>
  <c r="C557" i="9" s="1"/>
  <c r="T674" i="12" l="1"/>
  <c r="S674" i="12"/>
  <c r="M676" i="12"/>
  <c r="Q675" i="12"/>
  <c r="P675" i="12"/>
  <c r="O675" i="12"/>
  <c r="N675" i="12"/>
  <c r="R675" i="12"/>
  <c r="E621" i="10"/>
  <c r="D621" i="10"/>
  <c r="F621" i="10" s="1"/>
  <c r="C622" i="10" s="1"/>
  <c r="E557" i="9"/>
  <c r="D557" i="9"/>
  <c r="T675" i="12" l="1"/>
  <c r="S675" i="12"/>
  <c r="M677" i="12"/>
  <c r="P676" i="12"/>
  <c r="Q676" i="12"/>
  <c r="O676" i="12"/>
  <c r="N676" i="12"/>
  <c r="R676" i="12"/>
  <c r="E622" i="10"/>
  <c r="D622" i="10"/>
  <c r="F557" i="9"/>
  <c r="C558" i="9" s="1"/>
  <c r="E558" i="9"/>
  <c r="D558" i="9"/>
  <c r="F558" i="9" s="1"/>
  <c r="C559" i="9" s="1"/>
  <c r="T676" i="12" l="1"/>
  <c r="S676" i="12"/>
  <c r="M678" i="12"/>
  <c r="Q677" i="12"/>
  <c r="P677" i="12"/>
  <c r="O677" i="12"/>
  <c r="R677" i="12"/>
  <c r="N677" i="12"/>
  <c r="F622" i="10"/>
  <c r="C623" i="10" s="1"/>
  <c r="E623" i="10"/>
  <c r="D623" i="10"/>
  <c r="F623" i="10" s="1"/>
  <c r="C624" i="10" s="1"/>
  <c r="E559" i="9"/>
  <c r="D559" i="9"/>
  <c r="F559" i="9" s="1"/>
  <c r="C560" i="9" s="1"/>
  <c r="T677" i="12" l="1"/>
  <c r="S677" i="12"/>
  <c r="M679" i="12"/>
  <c r="P678" i="12"/>
  <c r="Q678" i="12"/>
  <c r="O678" i="12"/>
  <c r="R678" i="12"/>
  <c r="N678" i="12"/>
  <c r="E624" i="10"/>
  <c r="D624" i="10"/>
  <c r="F624" i="10" s="1"/>
  <c r="C625" i="10" s="1"/>
  <c r="E560" i="9"/>
  <c r="D560" i="9"/>
  <c r="T678" i="12" l="1"/>
  <c r="S678" i="12"/>
  <c r="M680" i="12"/>
  <c r="Q679" i="12"/>
  <c r="P679" i="12"/>
  <c r="O679" i="12"/>
  <c r="R679" i="12"/>
  <c r="N679" i="12"/>
  <c r="E625" i="10"/>
  <c r="D625" i="10"/>
  <c r="F625" i="10" s="1"/>
  <c r="C626" i="10" s="1"/>
  <c r="F560" i="9"/>
  <c r="C561" i="9" s="1"/>
  <c r="D561" i="9"/>
  <c r="E561" i="9"/>
  <c r="T679" i="12" l="1"/>
  <c r="S679" i="12"/>
  <c r="M681" i="12"/>
  <c r="P680" i="12"/>
  <c r="Q680" i="12"/>
  <c r="O680" i="12"/>
  <c r="R680" i="12"/>
  <c r="N680" i="12"/>
  <c r="E626" i="10"/>
  <c r="D626" i="10"/>
  <c r="F561" i="9"/>
  <c r="C562" i="9" s="1"/>
  <c r="T680" i="12" l="1"/>
  <c r="S680" i="12"/>
  <c r="M682" i="12"/>
  <c r="P681" i="12"/>
  <c r="Q681" i="12"/>
  <c r="O681" i="12"/>
  <c r="N681" i="12"/>
  <c r="R681" i="12"/>
  <c r="F626" i="10"/>
  <c r="C627" i="10" s="1"/>
  <c r="D627" i="10"/>
  <c r="E627" i="10"/>
  <c r="E562" i="9"/>
  <c r="D562" i="9"/>
  <c r="F562" i="9" s="1"/>
  <c r="C563" i="9" s="1"/>
  <c r="S681" i="12" l="1"/>
  <c r="T681" i="12"/>
  <c r="M683" i="12"/>
  <c r="P682" i="12"/>
  <c r="Q682" i="12"/>
  <c r="O682" i="12"/>
  <c r="N682" i="12"/>
  <c r="R682" i="12"/>
  <c r="F627" i="10"/>
  <c r="C628" i="10" s="1"/>
  <c r="E563" i="9"/>
  <c r="D563" i="9"/>
  <c r="T682" i="12" l="1"/>
  <c r="S682" i="12"/>
  <c r="M684" i="12"/>
  <c r="P683" i="12"/>
  <c r="Q683" i="12"/>
  <c r="O683" i="12"/>
  <c r="N683" i="12"/>
  <c r="R683" i="12"/>
  <c r="E628" i="10"/>
  <c r="D628" i="10"/>
  <c r="F628" i="10" s="1"/>
  <c r="C629" i="10" s="1"/>
  <c r="F563" i="9"/>
  <c r="C564" i="9" s="1"/>
  <c r="E564" i="9"/>
  <c r="D564" i="9"/>
  <c r="F564" i="9" s="1"/>
  <c r="C565" i="9" s="1"/>
  <c r="T683" i="12" l="1"/>
  <c r="S683" i="12"/>
  <c r="M685" i="12"/>
  <c r="P684" i="12"/>
  <c r="Q684" i="12"/>
  <c r="O684" i="12"/>
  <c r="N684" i="12"/>
  <c r="R684" i="12"/>
  <c r="E629" i="10"/>
  <c r="D629" i="10"/>
  <c r="E565" i="9"/>
  <c r="D565" i="9"/>
  <c r="F565" i="9" s="1"/>
  <c r="C566" i="9" s="1"/>
  <c r="T684" i="12" l="1"/>
  <c r="S684" i="12"/>
  <c r="M686" i="12"/>
  <c r="P685" i="12"/>
  <c r="Q685" i="12"/>
  <c r="O685" i="12"/>
  <c r="N685" i="12"/>
  <c r="R685" i="12"/>
  <c r="F629" i="10"/>
  <c r="C630" i="10" s="1"/>
  <c r="E630" i="10"/>
  <c r="D630" i="10"/>
  <c r="F630" i="10" s="1"/>
  <c r="C631" i="10" s="1"/>
  <c r="E566" i="9"/>
  <c r="D566" i="9"/>
  <c r="F566" i="9" s="1"/>
  <c r="C567" i="9" s="1"/>
  <c r="T685" i="12" l="1"/>
  <c r="S685" i="12"/>
  <c r="M687" i="12"/>
  <c r="P686" i="12"/>
  <c r="Q686" i="12"/>
  <c r="O686" i="12"/>
  <c r="N686" i="12"/>
  <c r="R686" i="12"/>
  <c r="E631" i="10"/>
  <c r="D631" i="10"/>
  <c r="F631" i="10" s="1"/>
  <c r="C632" i="10" s="1"/>
  <c r="D567" i="9"/>
  <c r="E567" i="9"/>
  <c r="T686" i="12" l="1"/>
  <c r="S686" i="12"/>
  <c r="M688" i="12"/>
  <c r="Q687" i="12"/>
  <c r="P687" i="12"/>
  <c r="O687" i="12"/>
  <c r="R687" i="12"/>
  <c r="N687" i="12"/>
  <c r="E632" i="10"/>
  <c r="D632" i="10"/>
  <c r="F632" i="10" s="1"/>
  <c r="C633" i="10" s="1"/>
  <c r="F567" i="9"/>
  <c r="C568" i="9" s="1"/>
  <c r="T687" i="12" l="1"/>
  <c r="S687" i="12"/>
  <c r="M689" i="12"/>
  <c r="Q688" i="12"/>
  <c r="P688" i="12"/>
  <c r="O688" i="12"/>
  <c r="R688" i="12"/>
  <c r="N688" i="12"/>
  <c r="D633" i="10"/>
  <c r="E633" i="10"/>
  <c r="F633" i="10" s="1"/>
  <c r="C634" i="10" s="1"/>
  <c r="E568" i="9"/>
  <c r="D568" i="9"/>
  <c r="F568" i="9" s="1"/>
  <c r="C569" i="9" s="1"/>
  <c r="T688" i="12" l="1"/>
  <c r="S688" i="12"/>
  <c r="M690" i="12"/>
  <c r="Q689" i="12"/>
  <c r="P689" i="12"/>
  <c r="O689" i="12"/>
  <c r="N689" i="12"/>
  <c r="R689" i="12"/>
  <c r="E634" i="10"/>
  <c r="D634" i="10"/>
  <c r="F634" i="10" s="1"/>
  <c r="C635" i="10" s="1"/>
  <c r="E569" i="9"/>
  <c r="D569" i="9"/>
  <c r="F569" i="9" s="1"/>
  <c r="C570" i="9" s="1"/>
  <c r="T689" i="12" l="1"/>
  <c r="S689" i="12"/>
  <c r="M691" i="12"/>
  <c r="P690" i="12"/>
  <c r="Q690" i="12"/>
  <c r="O690" i="12"/>
  <c r="N690" i="12"/>
  <c r="R690" i="12"/>
  <c r="D635" i="10"/>
  <c r="E635" i="10"/>
  <c r="E570" i="9"/>
  <c r="D570" i="9"/>
  <c r="F570" i="9" s="1"/>
  <c r="C571" i="9" s="1"/>
  <c r="T690" i="12" l="1"/>
  <c r="S690" i="12"/>
  <c r="M692" i="12"/>
  <c r="Q691" i="12"/>
  <c r="P691" i="12"/>
  <c r="O691" i="12"/>
  <c r="N691" i="12"/>
  <c r="R691" i="12"/>
  <c r="F635" i="10"/>
  <c r="C636" i="10" s="1"/>
  <c r="E636" i="10"/>
  <c r="D636" i="10"/>
  <c r="E571" i="9"/>
  <c r="D571" i="9"/>
  <c r="F571" i="9" s="1"/>
  <c r="C572" i="9" s="1"/>
  <c r="T691" i="12" l="1"/>
  <c r="S691" i="12"/>
  <c r="M693" i="12"/>
  <c r="P692" i="12"/>
  <c r="Q692" i="12"/>
  <c r="O692" i="12"/>
  <c r="N692" i="12"/>
  <c r="R692" i="12"/>
  <c r="F636" i="10"/>
  <c r="C637" i="10" s="1"/>
  <c r="E572" i="9"/>
  <c r="D572" i="9"/>
  <c r="F572" i="9" s="1"/>
  <c r="C573" i="9" s="1"/>
  <c r="T692" i="12" l="1"/>
  <c r="S692" i="12"/>
  <c r="M694" i="12"/>
  <c r="Q693" i="12"/>
  <c r="P693" i="12"/>
  <c r="O693" i="12"/>
  <c r="R693" i="12"/>
  <c r="N693" i="12"/>
  <c r="E637" i="10"/>
  <c r="D637" i="10"/>
  <c r="F637" i="10" s="1"/>
  <c r="C638" i="10" s="1"/>
  <c r="D573" i="9"/>
  <c r="E573" i="9"/>
  <c r="T693" i="12" l="1"/>
  <c r="S693" i="12"/>
  <c r="M695" i="12"/>
  <c r="Q694" i="12"/>
  <c r="P694" i="12"/>
  <c r="O694" i="12"/>
  <c r="N694" i="12"/>
  <c r="R694" i="12"/>
  <c r="D638" i="10"/>
  <c r="E638" i="10"/>
  <c r="F573" i="9"/>
  <c r="C574" i="9" s="1"/>
  <c r="T694" i="12" l="1"/>
  <c r="S694" i="12"/>
  <c r="M696" i="12"/>
  <c r="Q695" i="12"/>
  <c r="P695" i="12"/>
  <c r="O695" i="12"/>
  <c r="R695" i="12"/>
  <c r="N695" i="12"/>
  <c r="F638" i="10"/>
  <c r="C639" i="10" s="1"/>
  <c r="E574" i="9"/>
  <c r="D574" i="9"/>
  <c r="F574" i="9" s="1"/>
  <c r="C575" i="9" s="1"/>
  <c r="T695" i="12" l="1"/>
  <c r="S695" i="12"/>
  <c r="M697" i="12"/>
  <c r="Q696" i="12"/>
  <c r="P696" i="12"/>
  <c r="O696" i="12"/>
  <c r="N696" i="12"/>
  <c r="R696" i="12"/>
  <c r="E639" i="10"/>
  <c r="D639" i="10"/>
  <c r="F639" i="10" s="1"/>
  <c r="C640" i="10" s="1"/>
  <c r="E575" i="9"/>
  <c r="D575" i="9"/>
  <c r="F575" i="9" s="1"/>
  <c r="C576" i="9" s="1"/>
  <c r="T696" i="12" l="1"/>
  <c r="S696" i="12"/>
  <c r="M698" i="12"/>
  <c r="P697" i="12"/>
  <c r="Q697" i="12"/>
  <c r="O697" i="12"/>
  <c r="N697" i="12"/>
  <c r="R697" i="12"/>
  <c r="E640" i="10"/>
  <c r="D640" i="10"/>
  <c r="F640" i="10" s="1"/>
  <c r="C641" i="10" s="1"/>
  <c r="D576" i="9"/>
  <c r="E576" i="9"/>
  <c r="F576" i="9" s="1"/>
  <c r="C577" i="9" s="1"/>
  <c r="T697" i="12" l="1"/>
  <c r="S697" i="12"/>
  <c r="M699" i="12"/>
  <c r="P698" i="12"/>
  <c r="Q698" i="12"/>
  <c r="O698" i="12"/>
  <c r="N698" i="12"/>
  <c r="R698" i="12"/>
  <c r="E641" i="10"/>
  <c r="D641" i="10"/>
  <c r="F641" i="10" s="1"/>
  <c r="C642" i="10" s="1"/>
  <c r="E577" i="9"/>
  <c r="D577" i="9"/>
  <c r="F577" i="9" s="1"/>
  <c r="C578" i="9" s="1"/>
  <c r="T698" i="12" l="1"/>
  <c r="S698" i="12"/>
  <c r="M700" i="12"/>
  <c r="Q699" i="12"/>
  <c r="P699" i="12"/>
  <c r="O699" i="12"/>
  <c r="R699" i="12"/>
  <c r="N699" i="12"/>
  <c r="D642" i="10"/>
  <c r="E642" i="10"/>
  <c r="E578" i="9"/>
  <c r="D578" i="9"/>
  <c r="F578" i="9" s="1"/>
  <c r="C579" i="9" s="1"/>
  <c r="T699" i="12" l="1"/>
  <c r="S699" i="12"/>
  <c r="M701" i="12"/>
  <c r="Q700" i="12"/>
  <c r="P700" i="12"/>
  <c r="O700" i="12"/>
  <c r="R700" i="12"/>
  <c r="N700" i="12"/>
  <c r="F642" i="10"/>
  <c r="C643" i="10" s="1"/>
  <c r="D579" i="9"/>
  <c r="E579" i="9"/>
  <c r="T700" i="12" l="1"/>
  <c r="S700" i="12"/>
  <c r="M702" i="12"/>
  <c r="P701" i="12"/>
  <c r="Q701" i="12"/>
  <c r="N701" i="12"/>
  <c r="O701" i="12"/>
  <c r="R701" i="12"/>
  <c r="E643" i="10"/>
  <c r="D643" i="10"/>
  <c r="F579" i="9"/>
  <c r="C580" i="9" s="1"/>
  <c r="S701" i="12" l="1"/>
  <c r="T701" i="12"/>
  <c r="M703" i="12"/>
  <c r="P702" i="12"/>
  <c r="Q702" i="12"/>
  <c r="O702" i="12"/>
  <c r="N702" i="12"/>
  <c r="R702" i="12"/>
  <c r="F643" i="10"/>
  <c r="C644" i="10" s="1"/>
  <c r="D644" i="10" s="1"/>
  <c r="E580" i="9"/>
  <c r="D580" i="9"/>
  <c r="F580" i="9" s="1"/>
  <c r="C581" i="9" s="1"/>
  <c r="T702" i="12" l="1"/>
  <c r="S702" i="12"/>
  <c r="M704" i="12"/>
  <c r="P703" i="12"/>
  <c r="Q703" i="12"/>
  <c r="O703" i="12"/>
  <c r="N703" i="12"/>
  <c r="R703" i="12"/>
  <c r="E644" i="10"/>
  <c r="F644" i="10" s="1"/>
  <c r="C645" i="10" s="1"/>
  <c r="D645" i="10"/>
  <c r="E645" i="10"/>
  <c r="D581" i="9"/>
  <c r="E581" i="9"/>
  <c r="T703" i="12" l="1"/>
  <c r="S703" i="12"/>
  <c r="M705" i="12"/>
  <c r="Q704" i="12"/>
  <c r="P704" i="12"/>
  <c r="O704" i="12"/>
  <c r="R704" i="12"/>
  <c r="N704" i="12"/>
  <c r="F645" i="10"/>
  <c r="C646" i="10" s="1"/>
  <c r="F581" i="9"/>
  <c r="C582" i="9" s="1"/>
  <c r="T704" i="12" l="1"/>
  <c r="S704" i="12"/>
  <c r="M706" i="12"/>
  <c r="Q705" i="12"/>
  <c r="P705" i="12"/>
  <c r="O705" i="12"/>
  <c r="N705" i="12"/>
  <c r="R705" i="12"/>
  <c r="D646" i="10"/>
  <c r="E646" i="10"/>
  <c r="E582" i="9"/>
  <c r="D582" i="9"/>
  <c r="F582" i="9" s="1"/>
  <c r="C583" i="9" s="1"/>
  <c r="T705" i="12" l="1"/>
  <c r="S705" i="12"/>
  <c r="M707" i="12"/>
  <c r="Q706" i="12"/>
  <c r="P706" i="12"/>
  <c r="O706" i="12"/>
  <c r="R706" i="12"/>
  <c r="N706" i="12"/>
  <c r="F646" i="10"/>
  <c r="C647" i="10" s="1"/>
  <c r="E583" i="9"/>
  <c r="D583" i="9"/>
  <c r="F583" i="9" s="1"/>
  <c r="C584" i="9" s="1"/>
  <c r="T706" i="12" l="1"/>
  <c r="S706" i="12"/>
  <c r="M708" i="12"/>
  <c r="Q707" i="12"/>
  <c r="P707" i="12"/>
  <c r="O707" i="12"/>
  <c r="N707" i="12"/>
  <c r="R707" i="12"/>
  <c r="D647" i="10"/>
  <c r="E647" i="10"/>
  <c r="E584" i="9"/>
  <c r="D584" i="9"/>
  <c r="F584" i="9" s="1"/>
  <c r="C585" i="9" s="1"/>
  <c r="T707" i="12" l="1"/>
  <c r="S707" i="12"/>
  <c r="M709" i="12"/>
  <c r="Q708" i="12"/>
  <c r="P708" i="12"/>
  <c r="O708" i="12"/>
  <c r="R708" i="12"/>
  <c r="N708" i="12"/>
  <c r="F647" i="10"/>
  <c r="C648" i="10" s="1"/>
  <c r="E585" i="9"/>
  <c r="D585" i="9"/>
  <c r="F585" i="9" s="1"/>
  <c r="C586" i="9" s="1"/>
  <c r="T708" i="12" l="1"/>
  <c r="S708" i="12"/>
  <c r="M710" i="12"/>
  <c r="P709" i="12"/>
  <c r="Q709" i="12"/>
  <c r="O709" i="12"/>
  <c r="N709" i="12"/>
  <c r="R709" i="12"/>
  <c r="E648" i="10"/>
  <c r="D648" i="10"/>
  <c r="F648" i="10" s="1"/>
  <c r="C649" i="10" s="1"/>
  <c r="E586" i="9"/>
  <c r="D586" i="9"/>
  <c r="F586" i="9" s="1"/>
  <c r="C587" i="9" s="1"/>
  <c r="T709" i="12" l="1"/>
  <c r="S709" i="12"/>
  <c r="M711" i="12"/>
  <c r="Q710" i="12"/>
  <c r="P710" i="12"/>
  <c r="O710" i="12"/>
  <c r="N710" i="12"/>
  <c r="R710" i="12"/>
  <c r="E649" i="10"/>
  <c r="D649" i="10"/>
  <c r="F649" i="10" s="1"/>
  <c r="C650" i="10" s="1"/>
  <c r="E587" i="9"/>
  <c r="D587" i="9"/>
  <c r="F587" i="9" s="1"/>
  <c r="C588" i="9" s="1"/>
  <c r="T710" i="12" l="1"/>
  <c r="S710" i="12"/>
  <c r="M712" i="12"/>
  <c r="Q711" i="12"/>
  <c r="P711" i="12"/>
  <c r="O711" i="12"/>
  <c r="N711" i="12"/>
  <c r="R711" i="12"/>
  <c r="E650" i="10"/>
  <c r="D650" i="10"/>
  <c r="F650" i="10" s="1"/>
  <c r="C651" i="10" s="1"/>
  <c r="E588" i="9"/>
  <c r="D588" i="9"/>
  <c r="F588" i="9" s="1"/>
  <c r="C589" i="9" s="1"/>
  <c r="T711" i="12" l="1"/>
  <c r="S711" i="12"/>
  <c r="M713" i="12"/>
  <c r="P712" i="12"/>
  <c r="Q712" i="12"/>
  <c r="O712" i="12"/>
  <c r="R712" i="12"/>
  <c r="N712" i="12"/>
  <c r="E651" i="10"/>
  <c r="D651" i="10"/>
  <c r="F651" i="10" s="1"/>
  <c r="C652" i="10" s="1"/>
  <c r="E589" i="9"/>
  <c r="D589" i="9"/>
  <c r="F589" i="9" s="1"/>
  <c r="C590" i="9" s="1"/>
  <c r="T712" i="12" l="1"/>
  <c r="S712" i="12"/>
  <c r="M714" i="12"/>
  <c r="Q713" i="12"/>
  <c r="P713" i="12"/>
  <c r="O713" i="12"/>
  <c r="N713" i="12"/>
  <c r="R713" i="12"/>
  <c r="E652" i="10"/>
  <c r="D652" i="10"/>
  <c r="F652" i="10" s="1"/>
  <c r="C653" i="10" s="1"/>
  <c r="E590" i="9"/>
  <c r="D590" i="9"/>
  <c r="F590" i="9" s="1"/>
  <c r="C591" i="9" s="1"/>
  <c r="T713" i="12" l="1"/>
  <c r="S713" i="12"/>
  <c r="M715" i="12"/>
  <c r="P714" i="12"/>
  <c r="Q714" i="12"/>
  <c r="O714" i="12"/>
  <c r="N714" i="12"/>
  <c r="R714" i="12"/>
  <c r="E653" i="10"/>
  <c r="D653" i="10"/>
  <c r="F653" i="10" s="1"/>
  <c r="C654" i="10" s="1"/>
  <c r="E591" i="9"/>
  <c r="D591" i="9"/>
  <c r="F591" i="9" s="1"/>
  <c r="C592" i="9" s="1"/>
  <c r="T714" i="12" l="1"/>
  <c r="S714" i="12"/>
  <c r="M716" i="12"/>
  <c r="Q715" i="12"/>
  <c r="P715" i="12"/>
  <c r="O715" i="12"/>
  <c r="N715" i="12"/>
  <c r="R715" i="12"/>
  <c r="E654" i="10"/>
  <c r="D654" i="10"/>
  <c r="F654" i="10" s="1"/>
  <c r="C655" i="10" s="1"/>
  <c r="E592" i="9"/>
  <c r="D592" i="9"/>
  <c r="F592" i="9" s="1"/>
  <c r="C593" i="9" s="1"/>
  <c r="T715" i="12" l="1"/>
  <c r="S715" i="12"/>
  <c r="M717" i="12"/>
  <c r="P716" i="12"/>
  <c r="Q716" i="12"/>
  <c r="O716" i="12"/>
  <c r="N716" i="12"/>
  <c r="R716" i="12"/>
  <c r="E655" i="10"/>
  <c r="D655" i="10"/>
  <c r="F655" i="10" s="1"/>
  <c r="C656" i="10" s="1"/>
  <c r="E593" i="9"/>
  <c r="D593" i="9"/>
  <c r="F593" i="9" s="1"/>
  <c r="C594" i="9" s="1"/>
  <c r="T716" i="12" l="1"/>
  <c r="S716" i="12"/>
  <c r="M718" i="12"/>
  <c r="P717" i="12"/>
  <c r="Q717" i="12"/>
  <c r="O717" i="12"/>
  <c r="N717" i="12"/>
  <c r="R717" i="12"/>
  <c r="D656" i="10"/>
  <c r="E656" i="10"/>
  <c r="E594" i="9"/>
  <c r="D594" i="9"/>
  <c r="F594" i="9" s="1"/>
  <c r="C595" i="9" s="1"/>
  <c r="T717" i="12" l="1"/>
  <c r="S717" i="12"/>
  <c r="M719" i="12"/>
  <c r="P718" i="12"/>
  <c r="Q718" i="12"/>
  <c r="O718" i="12"/>
  <c r="R718" i="12"/>
  <c r="N718" i="12"/>
  <c r="F656" i="10"/>
  <c r="C657" i="10" s="1"/>
  <c r="E595" i="9"/>
  <c r="D595" i="9"/>
  <c r="F595" i="9" s="1"/>
  <c r="C596" i="9" s="1"/>
  <c r="T718" i="12" l="1"/>
  <c r="S718" i="12"/>
  <c r="M720" i="12"/>
  <c r="P719" i="12"/>
  <c r="Q719" i="12"/>
  <c r="O719" i="12"/>
  <c r="R719" i="12"/>
  <c r="N719" i="12"/>
  <c r="D657" i="10"/>
  <c r="E657" i="10"/>
  <c r="D596" i="9"/>
  <c r="E596" i="9"/>
  <c r="T719" i="12" l="1"/>
  <c r="S719" i="12"/>
  <c r="M721" i="12"/>
  <c r="P720" i="12"/>
  <c r="Q720" i="12"/>
  <c r="O720" i="12"/>
  <c r="R720" i="12"/>
  <c r="N720" i="12"/>
  <c r="F657" i="10"/>
  <c r="C658" i="10" s="1"/>
  <c r="F596" i="9"/>
  <c r="C597" i="9" s="1"/>
  <c r="T720" i="12" l="1"/>
  <c r="S720" i="12"/>
  <c r="M722" i="12"/>
  <c r="P721" i="12"/>
  <c r="Q721" i="12"/>
  <c r="R721" i="12"/>
  <c r="O721" i="12"/>
  <c r="N721" i="12"/>
  <c r="D658" i="10"/>
  <c r="E658" i="10"/>
  <c r="E597" i="9"/>
  <c r="D597" i="9"/>
  <c r="S721" i="12" l="1"/>
  <c r="T721" i="12"/>
  <c r="M723" i="12"/>
  <c r="Q722" i="12"/>
  <c r="P722" i="12"/>
  <c r="O722" i="12"/>
  <c r="N722" i="12"/>
  <c r="R722" i="12"/>
  <c r="F658" i="10"/>
  <c r="C659" i="10" s="1"/>
  <c r="F597" i="9"/>
  <c r="C598" i="9" s="1"/>
  <c r="E598" i="9"/>
  <c r="D598" i="9"/>
  <c r="F598" i="9" s="1"/>
  <c r="C599" i="9" s="1"/>
  <c r="T722" i="12" l="1"/>
  <c r="S722" i="12"/>
  <c r="M724" i="12"/>
  <c r="P723" i="12"/>
  <c r="Q723" i="12"/>
  <c r="O723" i="12"/>
  <c r="R723" i="12"/>
  <c r="N723" i="12"/>
  <c r="E659" i="10"/>
  <c r="D659" i="10"/>
  <c r="F659" i="10" s="1"/>
  <c r="C660" i="10" s="1"/>
  <c r="E599" i="9"/>
  <c r="D599" i="9"/>
  <c r="F599" i="9" s="1"/>
  <c r="C600" i="9" s="1"/>
  <c r="T723" i="12" l="1"/>
  <c r="S723" i="12"/>
  <c r="M725" i="12"/>
  <c r="P724" i="12"/>
  <c r="Q724" i="12"/>
  <c r="O724" i="12"/>
  <c r="R724" i="12"/>
  <c r="N724" i="12"/>
  <c r="D660" i="10"/>
  <c r="E660" i="10"/>
  <c r="E600" i="9"/>
  <c r="D600" i="9"/>
  <c r="F600" i="9" s="1"/>
  <c r="C601" i="9" s="1"/>
  <c r="T724" i="12" l="1"/>
  <c r="S724" i="12"/>
  <c r="M726" i="12"/>
  <c r="Q725" i="12"/>
  <c r="P725" i="12"/>
  <c r="O725" i="12"/>
  <c r="R725" i="12"/>
  <c r="N725" i="12"/>
  <c r="F660" i="10"/>
  <c r="C661" i="10" s="1"/>
  <c r="D601" i="9"/>
  <c r="E601" i="9"/>
  <c r="T725" i="12" l="1"/>
  <c r="S725" i="12"/>
  <c r="M727" i="12"/>
  <c r="Q726" i="12"/>
  <c r="P726" i="12"/>
  <c r="O726" i="12"/>
  <c r="N726" i="12"/>
  <c r="R726" i="12"/>
  <c r="E661" i="10"/>
  <c r="D661" i="10"/>
  <c r="F661" i="10" s="1"/>
  <c r="C662" i="10" s="1"/>
  <c r="F601" i="9"/>
  <c r="C602" i="9" s="1"/>
  <c r="T726" i="12" l="1"/>
  <c r="S726" i="12"/>
  <c r="M728" i="12"/>
  <c r="Q727" i="12"/>
  <c r="P727" i="12"/>
  <c r="O727" i="12"/>
  <c r="N727" i="12"/>
  <c r="R727" i="12"/>
  <c r="E662" i="10"/>
  <c r="D662" i="10"/>
  <c r="D602" i="9"/>
  <c r="E602" i="9"/>
  <c r="T727" i="12" l="1"/>
  <c r="S727" i="12"/>
  <c r="M729" i="12"/>
  <c r="P728" i="12"/>
  <c r="Q728" i="12"/>
  <c r="O728" i="12"/>
  <c r="R728" i="12"/>
  <c r="N728" i="12"/>
  <c r="F662" i="10"/>
  <c r="C663" i="10" s="1"/>
  <c r="D663" i="10"/>
  <c r="E663" i="10"/>
  <c r="F602" i="9"/>
  <c r="C603" i="9" s="1"/>
  <c r="T728" i="12" l="1"/>
  <c r="S728" i="12"/>
  <c r="M730" i="12"/>
  <c r="Q729" i="12"/>
  <c r="P729" i="12"/>
  <c r="O729" i="12"/>
  <c r="R729" i="12"/>
  <c r="N729" i="12"/>
  <c r="F663" i="10"/>
  <c r="C664" i="10" s="1"/>
  <c r="D603" i="9"/>
  <c r="E603" i="9"/>
  <c r="T729" i="12" l="1"/>
  <c r="S729" i="12"/>
  <c r="M731" i="12"/>
  <c r="P730" i="12"/>
  <c r="Q730" i="12"/>
  <c r="O730" i="12"/>
  <c r="N730" i="12"/>
  <c r="R730" i="12"/>
  <c r="E664" i="10"/>
  <c r="D664" i="10"/>
  <c r="F664" i="10" s="1"/>
  <c r="C665" i="10" s="1"/>
  <c r="F603" i="9"/>
  <c r="C604" i="9" s="1"/>
  <c r="T730" i="12" l="1"/>
  <c r="S730" i="12"/>
  <c r="M732" i="12"/>
  <c r="Q731" i="12"/>
  <c r="O731" i="12"/>
  <c r="P731" i="12"/>
  <c r="R731" i="12"/>
  <c r="N731" i="12"/>
  <c r="E665" i="10"/>
  <c r="D665" i="10"/>
  <c r="F665" i="10" s="1"/>
  <c r="C666" i="10" s="1"/>
  <c r="E604" i="9"/>
  <c r="D604" i="9"/>
  <c r="F604" i="9" s="1"/>
  <c r="C605" i="9" s="1"/>
  <c r="T731" i="12" l="1"/>
  <c r="S731" i="12"/>
  <c r="M733" i="12"/>
  <c r="Q732" i="12"/>
  <c r="P732" i="12"/>
  <c r="O732" i="12"/>
  <c r="R732" i="12"/>
  <c r="N732" i="12"/>
  <c r="E666" i="10"/>
  <c r="D666" i="10"/>
  <c r="F666" i="10" s="1"/>
  <c r="C667" i="10" s="1"/>
  <c r="E605" i="9"/>
  <c r="D605" i="9"/>
  <c r="T732" i="12" l="1"/>
  <c r="S732" i="12"/>
  <c r="M734" i="12"/>
  <c r="Q733" i="12"/>
  <c r="O733" i="12"/>
  <c r="P733" i="12"/>
  <c r="N733" i="12"/>
  <c r="R733" i="12"/>
  <c r="D667" i="10"/>
  <c r="E667" i="10"/>
  <c r="F605" i="9"/>
  <c r="C606" i="9" s="1"/>
  <c r="E606" i="9"/>
  <c r="D606" i="9"/>
  <c r="F606" i="9" s="1"/>
  <c r="C607" i="9" s="1"/>
  <c r="T733" i="12" l="1"/>
  <c r="S733" i="12"/>
  <c r="M735" i="12"/>
  <c r="P734" i="12"/>
  <c r="O734" i="12"/>
  <c r="Q734" i="12"/>
  <c r="N734" i="12"/>
  <c r="R734" i="12"/>
  <c r="F667" i="10"/>
  <c r="C668" i="10" s="1"/>
  <c r="E607" i="9"/>
  <c r="D607" i="9"/>
  <c r="T734" i="12" l="1"/>
  <c r="S734" i="12"/>
  <c r="M736" i="12"/>
  <c r="Q735" i="12"/>
  <c r="P735" i="12"/>
  <c r="O735" i="12"/>
  <c r="R735" i="12"/>
  <c r="N735" i="12"/>
  <c r="E668" i="10"/>
  <c r="D668" i="10"/>
  <c r="F668" i="10" s="1"/>
  <c r="C669" i="10" s="1"/>
  <c r="F607" i="9"/>
  <c r="C608" i="9" s="1"/>
  <c r="E608" i="9"/>
  <c r="D608" i="9"/>
  <c r="F608" i="9" s="1"/>
  <c r="C609" i="9" s="1"/>
  <c r="T735" i="12" l="1"/>
  <c r="S735" i="12"/>
  <c r="M737" i="12"/>
  <c r="Q736" i="12"/>
  <c r="P736" i="12"/>
  <c r="O736" i="12"/>
  <c r="N736" i="12"/>
  <c r="R736" i="12"/>
  <c r="D669" i="10"/>
  <c r="E669" i="10"/>
  <c r="D609" i="9"/>
  <c r="E609" i="9"/>
  <c r="T736" i="12" l="1"/>
  <c r="S736" i="12"/>
  <c r="M738" i="12"/>
  <c r="P737" i="12"/>
  <c r="Q737" i="12"/>
  <c r="O737" i="12"/>
  <c r="N737" i="12"/>
  <c r="R737" i="12"/>
  <c r="F669" i="10"/>
  <c r="C670" i="10" s="1"/>
  <c r="D670" i="10"/>
  <c r="E670" i="10"/>
  <c r="F609" i="9"/>
  <c r="C610" i="9" s="1"/>
  <c r="E610" i="9"/>
  <c r="D610" i="9"/>
  <c r="T737" i="12" l="1"/>
  <c r="S737" i="12"/>
  <c r="M739" i="12"/>
  <c r="P738" i="12"/>
  <c r="Q738" i="12"/>
  <c r="O738" i="12"/>
  <c r="N738" i="12"/>
  <c r="R738" i="12"/>
  <c r="F670" i="10"/>
  <c r="C671" i="10" s="1"/>
  <c r="E671" i="10"/>
  <c r="D671" i="10"/>
  <c r="F671" i="10" s="1"/>
  <c r="C672" i="10" s="1"/>
  <c r="F610" i="9"/>
  <c r="C611" i="9" s="1"/>
  <c r="E611" i="9" s="1"/>
  <c r="D611" i="9"/>
  <c r="T738" i="12" l="1"/>
  <c r="S738" i="12"/>
  <c r="M740" i="12"/>
  <c r="Q739" i="12"/>
  <c r="P739" i="12"/>
  <c r="O739" i="12"/>
  <c r="N739" i="12"/>
  <c r="R739" i="12"/>
  <c r="E672" i="10"/>
  <c r="D672" i="10"/>
  <c r="F672" i="10" s="1"/>
  <c r="C673" i="10" s="1"/>
  <c r="F611" i="9"/>
  <c r="C612" i="9" s="1"/>
  <c r="E612" i="9" s="1"/>
  <c r="D612" i="9"/>
  <c r="T739" i="12" l="1"/>
  <c r="S739" i="12"/>
  <c r="M741" i="12"/>
  <c r="Q740" i="12"/>
  <c r="P740" i="12"/>
  <c r="O740" i="12"/>
  <c r="R740" i="12"/>
  <c r="N740" i="12"/>
  <c r="E673" i="10"/>
  <c r="D673" i="10"/>
  <c r="F612" i="9"/>
  <c r="C613" i="9" s="1"/>
  <c r="T740" i="12" l="1"/>
  <c r="S740" i="12"/>
  <c r="M742" i="12"/>
  <c r="P741" i="12"/>
  <c r="Q741" i="12"/>
  <c r="O741" i="12"/>
  <c r="N741" i="12"/>
  <c r="R741" i="12"/>
  <c r="F673" i="10"/>
  <c r="C674" i="10" s="1"/>
  <c r="E674" i="10"/>
  <c r="D674" i="10"/>
  <c r="F674" i="10" s="1"/>
  <c r="C675" i="10" s="1"/>
  <c r="E613" i="9"/>
  <c r="D613" i="9"/>
  <c r="S741" i="12" l="1"/>
  <c r="T741" i="12"/>
  <c r="M743" i="12"/>
  <c r="Q742" i="12"/>
  <c r="P742" i="12"/>
  <c r="O742" i="12"/>
  <c r="R742" i="12"/>
  <c r="N742" i="12"/>
  <c r="E675" i="10"/>
  <c r="D675" i="10"/>
  <c r="F675" i="10" s="1"/>
  <c r="C676" i="10" s="1"/>
  <c r="F613" i="9"/>
  <c r="C614" i="9" s="1"/>
  <c r="E614" i="9"/>
  <c r="D614" i="9"/>
  <c r="F614" i="9" s="1"/>
  <c r="C615" i="9" s="1"/>
  <c r="T742" i="12" l="1"/>
  <c r="S742" i="12"/>
  <c r="M744" i="12"/>
  <c r="P743" i="12"/>
  <c r="Q743" i="12"/>
  <c r="O743" i="12"/>
  <c r="N743" i="12"/>
  <c r="R743" i="12"/>
  <c r="D676" i="10"/>
  <c r="E676" i="10"/>
  <c r="D615" i="9"/>
  <c r="E615" i="9"/>
  <c r="T743" i="12" l="1"/>
  <c r="S743" i="12"/>
  <c r="M745" i="12"/>
  <c r="P744" i="12"/>
  <c r="Q744" i="12"/>
  <c r="O744" i="12"/>
  <c r="R744" i="12"/>
  <c r="N744" i="12"/>
  <c r="F676" i="10"/>
  <c r="C677" i="10" s="1"/>
  <c r="E677" i="10"/>
  <c r="D677" i="10"/>
  <c r="F677" i="10" s="1"/>
  <c r="C678" i="10" s="1"/>
  <c r="F615" i="9"/>
  <c r="C616" i="9" s="1"/>
  <c r="T744" i="12" l="1"/>
  <c r="S744" i="12"/>
  <c r="M746" i="12"/>
  <c r="Q745" i="12"/>
  <c r="P745" i="12"/>
  <c r="O745" i="12"/>
  <c r="R745" i="12"/>
  <c r="N745" i="12"/>
  <c r="D678" i="10"/>
  <c r="E678" i="10"/>
  <c r="E616" i="9"/>
  <c r="D616" i="9"/>
  <c r="F616" i="9" s="1"/>
  <c r="C617" i="9" s="1"/>
  <c r="T745" i="12" l="1"/>
  <c r="S745" i="12"/>
  <c r="M747" i="12"/>
  <c r="P746" i="12"/>
  <c r="Q746" i="12"/>
  <c r="O746" i="12"/>
  <c r="N746" i="12"/>
  <c r="R746" i="12"/>
  <c r="F678" i="10"/>
  <c r="C679" i="10" s="1"/>
  <c r="D679" i="10"/>
  <c r="E679" i="10"/>
  <c r="F679" i="10" s="1"/>
  <c r="C680" i="10" s="1"/>
  <c r="E617" i="9"/>
  <c r="D617" i="9"/>
  <c r="F617" i="9" s="1"/>
  <c r="C618" i="9" s="1"/>
  <c r="T746" i="12" l="1"/>
  <c r="S746" i="12"/>
  <c r="M748" i="12"/>
  <c r="P747" i="12"/>
  <c r="Q747" i="12"/>
  <c r="O747" i="12"/>
  <c r="N747" i="12"/>
  <c r="R747" i="12"/>
  <c r="E680" i="10"/>
  <c r="D680" i="10"/>
  <c r="F680" i="10" s="1"/>
  <c r="C681" i="10" s="1"/>
  <c r="E618" i="9"/>
  <c r="D618" i="9"/>
  <c r="T747" i="12" l="1"/>
  <c r="S747" i="12"/>
  <c r="M749" i="12"/>
  <c r="P748" i="12"/>
  <c r="Q748" i="12"/>
  <c r="O748" i="12"/>
  <c r="N748" i="12"/>
  <c r="R748" i="12"/>
  <c r="D681" i="10"/>
  <c r="E681" i="10"/>
  <c r="F618" i="9"/>
  <c r="C619" i="9" s="1"/>
  <c r="E619" i="9"/>
  <c r="D619" i="9"/>
  <c r="F619" i="9" s="1"/>
  <c r="C620" i="9" s="1"/>
  <c r="T748" i="12" l="1"/>
  <c r="S748" i="12"/>
  <c r="M750" i="12"/>
  <c r="P749" i="12"/>
  <c r="Q749" i="12"/>
  <c r="O749" i="12"/>
  <c r="R749" i="12"/>
  <c r="N749" i="12"/>
  <c r="F681" i="10"/>
  <c r="C682" i="10" s="1"/>
  <c r="E620" i="9"/>
  <c r="D620" i="9"/>
  <c r="F620" i="9" s="1"/>
  <c r="C621" i="9" s="1"/>
  <c r="T749" i="12" l="1"/>
  <c r="S749" i="12"/>
  <c r="M751" i="12"/>
  <c r="Q750" i="12"/>
  <c r="P750" i="12"/>
  <c r="O750" i="12"/>
  <c r="R750" i="12"/>
  <c r="N750" i="12"/>
  <c r="E682" i="10"/>
  <c r="D682" i="10"/>
  <c r="E621" i="9"/>
  <c r="D621" i="9"/>
  <c r="F621" i="9" s="1"/>
  <c r="C622" i="9" s="1"/>
  <c r="T750" i="12" l="1"/>
  <c r="S750" i="12"/>
  <c r="M752" i="12"/>
  <c r="P751" i="12"/>
  <c r="Q751" i="12"/>
  <c r="O751" i="12"/>
  <c r="R751" i="12"/>
  <c r="N751" i="12"/>
  <c r="F682" i="10"/>
  <c r="C683" i="10" s="1"/>
  <c r="E683" i="10" s="1"/>
  <c r="D683" i="10"/>
  <c r="D622" i="9"/>
  <c r="E622" i="9"/>
  <c r="T751" i="12" l="1"/>
  <c r="S751" i="12"/>
  <c r="M753" i="12"/>
  <c r="P752" i="12"/>
  <c r="Q752" i="12"/>
  <c r="O752" i="12"/>
  <c r="N752" i="12"/>
  <c r="R752" i="12"/>
  <c r="F683" i="10"/>
  <c r="C684" i="10" s="1"/>
  <c r="E684" i="10"/>
  <c r="D684" i="10"/>
  <c r="F684" i="10" s="1"/>
  <c r="C685" i="10" s="1"/>
  <c r="F622" i="9"/>
  <c r="C623" i="9" s="1"/>
  <c r="D623" i="9" s="1"/>
  <c r="E623" i="9"/>
  <c r="T752" i="12" l="1"/>
  <c r="S752" i="12"/>
  <c r="M754" i="12"/>
  <c r="Q753" i="12"/>
  <c r="P753" i="12"/>
  <c r="O753" i="12"/>
  <c r="R753" i="12"/>
  <c r="N753" i="12"/>
  <c r="E685" i="10"/>
  <c r="D685" i="10"/>
  <c r="F685" i="10" s="1"/>
  <c r="C686" i="10" s="1"/>
  <c r="F623" i="9"/>
  <c r="C624" i="9" s="1"/>
  <c r="E624" i="9"/>
  <c r="D624" i="9"/>
  <c r="F624" i="9" s="1"/>
  <c r="C625" i="9" s="1"/>
  <c r="T753" i="12" l="1"/>
  <c r="S753" i="12"/>
  <c r="M755" i="12"/>
  <c r="Q754" i="12"/>
  <c r="P754" i="12"/>
  <c r="O754" i="12"/>
  <c r="R754" i="12"/>
  <c r="N754" i="12"/>
  <c r="D686" i="10"/>
  <c r="E686" i="10"/>
  <c r="F686" i="10" s="1"/>
  <c r="C687" i="10" s="1"/>
  <c r="D625" i="9"/>
  <c r="E625" i="9"/>
  <c r="S754" i="12" l="1"/>
  <c r="T754" i="12"/>
  <c r="M756" i="12"/>
  <c r="Q755" i="12"/>
  <c r="P755" i="12"/>
  <c r="O755" i="12"/>
  <c r="N755" i="12"/>
  <c r="R755" i="12"/>
  <c r="D687" i="10"/>
  <c r="E687" i="10"/>
  <c r="F625" i="9"/>
  <c r="C626" i="9" s="1"/>
  <c r="T755" i="12" l="1"/>
  <c r="S755" i="12"/>
  <c r="M757" i="12"/>
  <c r="Q756" i="12"/>
  <c r="P756" i="12"/>
  <c r="O756" i="12"/>
  <c r="R756" i="12"/>
  <c r="N756" i="12"/>
  <c r="F687" i="10"/>
  <c r="C688" i="10" s="1"/>
  <c r="D626" i="9"/>
  <c r="E626" i="9"/>
  <c r="T756" i="12" l="1"/>
  <c r="S756" i="12"/>
  <c r="M758" i="12"/>
  <c r="P757" i="12"/>
  <c r="Q757" i="12"/>
  <c r="O757" i="12"/>
  <c r="N757" i="12"/>
  <c r="R757" i="12"/>
  <c r="E688" i="10"/>
  <c r="D688" i="10"/>
  <c r="F688" i="10" s="1"/>
  <c r="C689" i="10" s="1"/>
  <c r="F626" i="9"/>
  <c r="C627" i="9" s="1"/>
  <c r="E627" i="9"/>
  <c r="D627" i="9"/>
  <c r="T757" i="12" l="1"/>
  <c r="S757" i="12"/>
  <c r="M759" i="12"/>
  <c r="P758" i="12"/>
  <c r="Q758" i="12"/>
  <c r="O758" i="12"/>
  <c r="R758" i="12"/>
  <c r="N758" i="12"/>
  <c r="E689" i="10"/>
  <c r="D689" i="10"/>
  <c r="F689" i="10" s="1"/>
  <c r="C690" i="10" s="1"/>
  <c r="F627" i="9"/>
  <c r="C628" i="9" s="1"/>
  <c r="E628" i="9"/>
  <c r="D628" i="9"/>
  <c r="T758" i="12" l="1"/>
  <c r="S758" i="12"/>
  <c r="M760" i="12"/>
  <c r="Q759" i="12"/>
  <c r="P759" i="12"/>
  <c r="O759" i="12"/>
  <c r="R759" i="12"/>
  <c r="N759" i="12"/>
  <c r="E690" i="10"/>
  <c r="D690" i="10"/>
  <c r="F690" i="10" s="1"/>
  <c r="C691" i="10" s="1"/>
  <c r="F628" i="9"/>
  <c r="C629" i="9" s="1"/>
  <c r="T759" i="12" l="1"/>
  <c r="S759" i="12"/>
  <c r="M761" i="12"/>
  <c r="Q760" i="12"/>
  <c r="P760" i="12"/>
  <c r="O760" i="12"/>
  <c r="N760" i="12"/>
  <c r="R760" i="12"/>
  <c r="D691" i="10"/>
  <c r="E691" i="10"/>
  <c r="F691" i="10" s="1"/>
  <c r="C692" i="10" s="1"/>
  <c r="E629" i="9"/>
  <c r="D629" i="9"/>
  <c r="T760" i="12" l="1"/>
  <c r="S760" i="12"/>
  <c r="M762" i="12"/>
  <c r="Q761" i="12"/>
  <c r="P761" i="12"/>
  <c r="O761" i="12"/>
  <c r="N761" i="12"/>
  <c r="R761" i="12"/>
  <c r="D692" i="10"/>
  <c r="E692" i="10"/>
  <c r="F629" i="9"/>
  <c r="C630" i="9" s="1"/>
  <c r="D630" i="9" s="1"/>
  <c r="S761" i="12" l="1"/>
  <c r="T761" i="12"/>
  <c r="M763" i="12"/>
  <c r="Q762" i="12"/>
  <c r="P762" i="12"/>
  <c r="O762" i="12"/>
  <c r="R762" i="12"/>
  <c r="N762" i="12"/>
  <c r="F692" i="10"/>
  <c r="C693" i="10" s="1"/>
  <c r="E630" i="9"/>
  <c r="F630" i="9"/>
  <c r="C631" i="9" s="1"/>
  <c r="T762" i="12" l="1"/>
  <c r="S762" i="12"/>
  <c r="M764" i="12"/>
  <c r="P763" i="12"/>
  <c r="Q763" i="12"/>
  <c r="O763" i="12"/>
  <c r="R763" i="12"/>
  <c r="N763" i="12"/>
  <c r="E693" i="10"/>
  <c r="D693" i="10"/>
  <c r="F693" i="10" s="1"/>
  <c r="C694" i="10" s="1"/>
  <c r="E631" i="9"/>
  <c r="D631" i="9"/>
  <c r="T763" i="12" l="1"/>
  <c r="S763" i="12"/>
  <c r="M765" i="12"/>
  <c r="Q764" i="12"/>
  <c r="P764" i="12"/>
  <c r="O764" i="12"/>
  <c r="R764" i="12"/>
  <c r="N764" i="12"/>
  <c r="E694" i="10"/>
  <c r="D694" i="10"/>
  <c r="F694" i="10" s="1"/>
  <c r="C695" i="10" s="1"/>
  <c r="F631" i="9"/>
  <c r="C632" i="9" s="1"/>
  <c r="E632" i="9" s="1"/>
  <c r="T764" i="12" l="1"/>
  <c r="S764" i="12"/>
  <c r="M766" i="12"/>
  <c r="Q765" i="12"/>
  <c r="P765" i="12"/>
  <c r="O765" i="12"/>
  <c r="R765" i="12"/>
  <c r="N765" i="12"/>
  <c r="E695" i="10"/>
  <c r="D695" i="10"/>
  <c r="F695" i="10" s="1"/>
  <c r="C696" i="10" s="1"/>
  <c r="D632" i="9"/>
  <c r="F632" i="9" s="1"/>
  <c r="C633" i="9" s="1"/>
  <c r="E633" i="9" s="1"/>
  <c r="T765" i="12" l="1"/>
  <c r="S765" i="12"/>
  <c r="M767" i="12"/>
  <c r="Q766" i="12"/>
  <c r="P766" i="12"/>
  <c r="O766" i="12"/>
  <c r="N766" i="12"/>
  <c r="R766" i="12"/>
  <c r="D696" i="10"/>
  <c r="E696" i="10"/>
  <c r="F696" i="10" s="1"/>
  <c r="C697" i="10" s="1"/>
  <c r="D633" i="9"/>
  <c r="F633" i="9" s="1"/>
  <c r="C634" i="9" s="1"/>
  <c r="E634" i="9" s="1"/>
  <c r="T766" i="12" l="1"/>
  <c r="S766" i="12"/>
  <c r="M768" i="12"/>
  <c r="Q767" i="12"/>
  <c r="P767" i="12"/>
  <c r="O767" i="12"/>
  <c r="R767" i="12"/>
  <c r="N767" i="12"/>
  <c r="E697" i="10"/>
  <c r="D697" i="10"/>
  <c r="F697" i="10" s="1"/>
  <c r="C698" i="10" s="1"/>
  <c r="D634" i="9"/>
  <c r="F634" i="9" s="1"/>
  <c r="C635" i="9" s="1"/>
  <c r="E635" i="9" s="1"/>
  <c r="T767" i="12" l="1"/>
  <c r="S767" i="12"/>
  <c r="M769" i="12"/>
  <c r="Q768" i="12"/>
  <c r="P768" i="12"/>
  <c r="O768" i="12"/>
  <c r="N768" i="12"/>
  <c r="R768" i="12"/>
  <c r="E698" i="10"/>
  <c r="D698" i="10"/>
  <c r="F698" i="10" s="1"/>
  <c r="C699" i="10" s="1"/>
  <c r="D635" i="9"/>
  <c r="F635" i="9" s="1"/>
  <c r="C636" i="9" s="1"/>
  <c r="D636" i="9" s="1"/>
  <c r="E636" i="9"/>
  <c r="T768" i="12" l="1"/>
  <c r="S768" i="12"/>
  <c r="M770" i="12"/>
  <c r="Q769" i="12"/>
  <c r="P769" i="12"/>
  <c r="O769" i="12"/>
  <c r="R769" i="12"/>
  <c r="N769" i="12"/>
  <c r="E699" i="10"/>
  <c r="D699" i="10"/>
  <c r="F636" i="9"/>
  <c r="C637" i="9" s="1"/>
  <c r="T769" i="12" l="1"/>
  <c r="S769" i="12"/>
  <c r="M771" i="12"/>
  <c r="Q770" i="12"/>
  <c r="P770" i="12"/>
  <c r="O770" i="12"/>
  <c r="R770" i="12"/>
  <c r="N770" i="12"/>
  <c r="F699" i="10"/>
  <c r="C700" i="10" s="1"/>
  <c r="E700" i="10"/>
  <c r="D700" i="10"/>
  <c r="F700" i="10" s="1"/>
  <c r="C701" i="10" s="1"/>
  <c r="E637" i="9"/>
  <c r="D637" i="9"/>
  <c r="F637" i="9" s="1"/>
  <c r="C638" i="9" s="1"/>
  <c r="T770" i="12" l="1"/>
  <c r="S770" i="12"/>
  <c r="M772" i="12"/>
  <c r="P771" i="12"/>
  <c r="Q771" i="12"/>
  <c r="O771" i="12"/>
  <c r="N771" i="12"/>
  <c r="R771" i="12"/>
  <c r="D701" i="10"/>
  <c r="E701" i="10"/>
  <c r="F701" i="10" s="1"/>
  <c r="C702" i="10" s="1"/>
  <c r="E638" i="9"/>
  <c r="D638" i="9"/>
  <c r="F638" i="9" s="1"/>
  <c r="C639" i="9" s="1"/>
  <c r="T771" i="12" l="1"/>
  <c r="S771" i="12"/>
  <c r="M773" i="12"/>
  <c r="P772" i="12"/>
  <c r="Q772" i="12"/>
  <c r="O772" i="12"/>
  <c r="R772" i="12"/>
  <c r="N772" i="12"/>
  <c r="E702" i="10"/>
  <c r="D702" i="10"/>
  <c r="F702" i="10" s="1"/>
  <c r="C703" i="10" s="1"/>
  <c r="D639" i="9"/>
  <c r="E639" i="9"/>
  <c r="T772" i="12" l="1"/>
  <c r="S772" i="12"/>
  <c r="M774" i="12"/>
  <c r="Q773" i="12"/>
  <c r="P773" i="12"/>
  <c r="O773" i="12"/>
  <c r="R773" i="12"/>
  <c r="N773" i="12"/>
  <c r="E703" i="10"/>
  <c r="D703" i="10"/>
  <c r="F703" i="10" s="1"/>
  <c r="C704" i="10" s="1"/>
  <c r="F639" i="9"/>
  <c r="C640" i="9" s="1"/>
  <c r="T773" i="12" l="1"/>
  <c r="S773" i="12"/>
  <c r="M775" i="12"/>
  <c r="Q774" i="12"/>
  <c r="P774" i="12"/>
  <c r="O774" i="12"/>
  <c r="N774" i="12"/>
  <c r="R774" i="12"/>
  <c r="E704" i="10"/>
  <c r="D704" i="10"/>
  <c r="F704" i="10" s="1"/>
  <c r="C705" i="10" s="1"/>
  <c r="E640" i="9"/>
  <c r="D640" i="9"/>
  <c r="F640" i="9" s="1"/>
  <c r="C641" i="9" s="1"/>
  <c r="T774" i="12" l="1"/>
  <c r="S774" i="12"/>
  <c r="M776" i="12"/>
  <c r="P775" i="12"/>
  <c r="Q775" i="12"/>
  <c r="O775" i="12"/>
  <c r="R775" i="12"/>
  <c r="N775" i="12"/>
  <c r="E705" i="10"/>
  <c r="D705" i="10"/>
  <c r="F705" i="10" s="1"/>
  <c r="C706" i="10" s="1"/>
  <c r="E641" i="9"/>
  <c r="D641" i="9"/>
  <c r="F641" i="9" s="1"/>
  <c r="C642" i="9" s="1"/>
  <c r="T775" i="12" l="1"/>
  <c r="S775" i="12"/>
  <c r="M777" i="12"/>
  <c r="Q776" i="12"/>
  <c r="P776" i="12"/>
  <c r="O776" i="12"/>
  <c r="R776" i="12"/>
  <c r="N776" i="12"/>
  <c r="D706" i="10"/>
  <c r="E706" i="10"/>
  <c r="F706" i="10" s="1"/>
  <c r="C707" i="10" s="1"/>
  <c r="D642" i="9"/>
  <c r="E642" i="9"/>
  <c r="T776" i="12" l="1"/>
  <c r="S776" i="12"/>
  <c r="M778" i="12"/>
  <c r="Q777" i="12"/>
  <c r="P777" i="12"/>
  <c r="O777" i="12"/>
  <c r="N777" i="12"/>
  <c r="R777" i="12"/>
  <c r="E707" i="10"/>
  <c r="D707" i="10"/>
  <c r="F642" i="9"/>
  <c r="C643" i="9" s="1"/>
  <c r="T777" i="12" l="1"/>
  <c r="S777" i="12"/>
  <c r="M779" i="12"/>
  <c r="P778" i="12"/>
  <c r="Q778" i="12"/>
  <c r="O778" i="12"/>
  <c r="N778" i="12"/>
  <c r="R778" i="12"/>
  <c r="F707" i="10"/>
  <c r="C708" i="10" s="1"/>
  <c r="E708" i="10"/>
  <c r="D708" i="10"/>
  <c r="E643" i="9"/>
  <c r="D643" i="9"/>
  <c r="T778" i="12" l="1"/>
  <c r="S778" i="12"/>
  <c r="M780" i="12"/>
  <c r="P779" i="12"/>
  <c r="Q779" i="12"/>
  <c r="O779" i="12"/>
  <c r="N779" i="12"/>
  <c r="R779" i="12"/>
  <c r="F708" i="10"/>
  <c r="C709" i="10" s="1"/>
  <c r="E709" i="10"/>
  <c r="D709" i="10"/>
  <c r="F709" i="10" s="1"/>
  <c r="C710" i="10" s="1"/>
  <c r="F643" i="9"/>
  <c r="C644" i="9" s="1"/>
  <c r="T779" i="12" l="1"/>
  <c r="S779" i="12"/>
  <c r="M781" i="12"/>
  <c r="P780" i="12"/>
  <c r="Q780" i="12"/>
  <c r="O780" i="12"/>
  <c r="R780" i="12"/>
  <c r="N780" i="12"/>
  <c r="E710" i="10"/>
  <c r="D710" i="10"/>
  <c r="F710" i="10" s="1"/>
  <c r="C711" i="10" s="1"/>
  <c r="E644" i="9"/>
  <c r="D644" i="9"/>
  <c r="F644" i="9" s="1"/>
  <c r="C645" i="9" s="1"/>
  <c r="T780" i="12" l="1"/>
  <c r="S780" i="12"/>
  <c r="M782" i="12"/>
  <c r="Q781" i="12"/>
  <c r="P781" i="12"/>
  <c r="O781" i="12"/>
  <c r="N781" i="12"/>
  <c r="R781" i="12"/>
  <c r="E711" i="10"/>
  <c r="D711" i="10"/>
  <c r="F711" i="10" s="1"/>
  <c r="C712" i="10" s="1"/>
  <c r="E645" i="9"/>
  <c r="D645" i="9"/>
  <c r="F645" i="9" s="1"/>
  <c r="C646" i="9" s="1"/>
  <c r="T781" i="12" l="1"/>
  <c r="S781" i="12"/>
  <c r="M783" i="12"/>
  <c r="P782" i="12"/>
  <c r="Q782" i="12"/>
  <c r="O782" i="12"/>
  <c r="N782" i="12"/>
  <c r="R782" i="12"/>
  <c r="D712" i="10"/>
  <c r="E712" i="10"/>
  <c r="E646" i="9"/>
  <c r="D646" i="9"/>
  <c r="F646" i="9" s="1"/>
  <c r="C647" i="9" s="1"/>
  <c r="T782" i="12" l="1"/>
  <c r="S782" i="12"/>
  <c r="M784" i="12"/>
  <c r="P783" i="12"/>
  <c r="Q783" i="12"/>
  <c r="O783" i="12"/>
  <c r="R783" i="12"/>
  <c r="N783" i="12"/>
  <c r="F712" i="10"/>
  <c r="C713" i="10" s="1"/>
  <c r="E647" i="9"/>
  <c r="D647" i="9"/>
  <c r="F647" i="9" s="1"/>
  <c r="C648" i="9" s="1"/>
  <c r="T783" i="12" l="1"/>
  <c r="S783" i="12"/>
  <c r="M785" i="12"/>
  <c r="Q784" i="12"/>
  <c r="P784" i="12"/>
  <c r="O784" i="12"/>
  <c r="R784" i="12"/>
  <c r="N784" i="12"/>
  <c r="E713" i="10"/>
  <c r="D713" i="10"/>
  <c r="F713" i="10" s="1"/>
  <c r="C714" i="10" s="1"/>
  <c r="E648" i="9"/>
  <c r="D648" i="9"/>
  <c r="F648" i="9" s="1"/>
  <c r="C649" i="9" s="1"/>
  <c r="T784" i="12" l="1"/>
  <c r="S784" i="12"/>
  <c r="M786" i="12"/>
  <c r="Q785" i="12"/>
  <c r="P785" i="12"/>
  <c r="O785" i="12"/>
  <c r="N785" i="12"/>
  <c r="R785" i="12"/>
  <c r="D714" i="10"/>
  <c r="E714" i="10"/>
  <c r="F714" i="10" s="1"/>
  <c r="C715" i="10" s="1"/>
  <c r="E649" i="9"/>
  <c r="D649" i="9"/>
  <c r="F649" i="9" s="1"/>
  <c r="C650" i="9" s="1"/>
  <c r="T785" i="12" l="1"/>
  <c r="S785" i="12"/>
  <c r="M787" i="12"/>
  <c r="Q786" i="12"/>
  <c r="P786" i="12"/>
  <c r="O786" i="12"/>
  <c r="N786" i="12"/>
  <c r="R786" i="12"/>
  <c r="E715" i="10"/>
  <c r="D715" i="10"/>
  <c r="D650" i="9"/>
  <c r="E650" i="9"/>
  <c r="F650" i="9" s="1"/>
  <c r="C651" i="9" s="1"/>
  <c r="T786" i="12" l="1"/>
  <c r="S786" i="12"/>
  <c r="M788" i="12"/>
  <c r="Q787" i="12"/>
  <c r="P787" i="12"/>
  <c r="O787" i="12"/>
  <c r="N787" i="12"/>
  <c r="R787" i="12"/>
  <c r="F715" i="10"/>
  <c r="C716" i="10" s="1"/>
  <c r="E716" i="10"/>
  <c r="D716" i="10"/>
  <c r="F716" i="10" s="1"/>
  <c r="C717" i="10" s="1"/>
  <c r="E651" i="9"/>
  <c r="D651" i="9"/>
  <c r="F651" i="9" s="1"/>
  <c r="C652" i="9" s="1"/>
  <c r="T787" i="12" l="1"/>
  <c r="S787" i="12"/>
  <c r="M789" i="12"/>
  <c r="Q788" i="12"/>
  <c r="P788" i="12"/>
  <c r="O788" i="12"/>
  <c r="N788" i="12"/>
  <c r="R788" i="12"/>
  <c r="D717" i="10"/>
  <c r="E717" i="10"/>
  <c r="F717" i="10" s="1"/>
  <c r="C718" i="10" s="1"/>
  <c r="E652" i="9"/>
  <c r="D652" i="9"/>
  <c r="F652" i="9" s="1"/>
  <c r="C653" i="9" s="1"/>
  <c r="T788" i="12" l="1"/>
  <c r="S788" i="12"/>
  <c r="M790" i="12"/>
  <c r="P789" i="12"/>
  <c r="Q789" i="12"/>
  <c r="O789" i="12"/>
  <c r="R789" i="12"/>
  <c r="N789" i="12"/>
  <c r="E718" i="10"/>
  <c r="D718" i="10"/>
  <c r="F718" i="10" s="1"/>
  <c r="C719" i="10" s="1"/>
  <c r="E653" i="9"/>
  <c r="D653" i="9"/>
  <c r="F653" i="9" s="1"/>
  <c r="C654" i="9" s="1"/>
  <c r="T789" i="12" l="1"/>
  <c r="S789" i="12"/>
  <c r="M791" i="12"/>
  <c r="Q790" i="12"/>
  <c r="P790" i="12"/>
  <c r="O790" i="12"/>
  <c r="R790" i="12"/>
  <c r="N790" i="12"/>
  <c r="E719" i="10"/>
  <c r="D719" i="10"/>
  <c r="F719" i="10" s="1"/>
  <c r="C720" i="10" s="1"/>
  <c r="E654" i="9"/>
  <c r="D654" i="9"/>
  <c r="F654" i="9" s="1"/>
  <c r="C655" i="9" s="1"/>
  <c r="T790" i="12" l="1"/>
  <c r="S790" i="12"/>
  <c r="M792" i="12"/>
  <c r="Q791" i="12"/>
  <c r="P791" i="12"/>
  <c r="O791" i="12"/>
  <c r="R791" i="12"/>
  <c r="N791" i="12"/>
  <c r="D720" i="10"/>
  <c r="E720" i="10"/>
  <c r="D655" i="9"/>
  <c r="E655" i="9"/>
  <c r="T791" i="12" l="1"/>
  <c r="S791" i="12"/>
  <c r="M793" i="12"/>
  <c r="P792" i="12"/>
  <c r="Q792" i="12"/>
  <c r="O792" i="12"/>
  <c r="R792" i="12"/>
  <c r="N792" i="12"/>
  <c r="F720" i="10"/>
  <c r="C721" i="10" s="1"/>
  <c r="F655" i="9"/>
  <c r="C656" i="9" s="1"/>
  <c r="D656" i="9" s="1"/>
  <c r="T792" i="12" l="1"/>
  <c r="S792" i="12"/>
  <c r="M794" i="12"/>
  <c r="P793" i="12"/>
  <c r="O793" i="12"/>
  <c r="Q793" i="12"/>
  <c r="N793" i="12"/>
  <c r="R793" i="12"/>
  <c r="E721" i="10"/>
  <c r="D721" i="10"/>
  <c r="F721" i="10" s="1"/>
  <c r="C722" i="10" s="1"/>
  <c r="E656" i="9"/>
  <c r="F656" i="9" s="1"/>
  <c r="C657" i="9" s="1"/>
  <c r="T793" i="12" l="1"/>
  <c r="S793" i="12"/>
  <c r="M795" i="12"/>
  <c r="P794" i="12"/>
  <c r="Q794" i="12"/>
  <c r="O794" i="12"/>
  <c r="N794" i="12"/>
  <c r="R794" i="12"/>
  <c r="E722" i="10"/>
  <c r="D722" i="10"/>
  <c r="D657" i="9"/>
  <c r="E657" i="9"/>
  <c r="T794" i="12" l="1"/>
  <c r="S794" i="12"/>
  <c r="M796" i="12"/>
  <c r="P795" i="12"/>
  <c r="Q795" i="12"/>
  <c r="O795" i="12"/>
  <c r="N795" i="12"/>
  <c r="R795" i="12"/>
  <c r="F722" i="10"/>
  <c r="C723" i="10" s="1"/>
  <c r="E723" i="10"/>
  <c r="D723" i="10"/>
  <c r="F723" i="10" s="1"/>
  <c r="C724" i="10" s="1"/>
  <c r="F657" i="9"/>
  <c r="C658" i="9" s="1"/>
  <c r="T795" i="12" l="1"/>
  <c r="S795" i="12"/>
  <c r="M797" i="12"/>
  <c r="Q796" i="12"/>
  <c r="P796" i="12"/>
  <c r="O796" i="12"/>
  <c r="N796" i="12"/>
  <c r="R796" i="12"/>
  <c r="D724" i="10"/>
  <c r="E724" i="10"/>
  <c r="F724" i="10" s="1"/>
  <c r="C725" i="10" s="1"/>
  <c r="E658" i="9"/>
  <c r="D658" i="9"/>
  <c r="F658" i="9" s="1"/>
  <c r="C659" i="9" s="1"/>
  <c r="T796" i="12" l="1"/>
  <c r="S796" i="12"/>
  <c r="M798" i="12"/>
  <c r="Q797" i="12"/>
  <c r="P797" i="12"/>
  <c r="O797" i="12"/>
  <c r="N797" i="12"/>
  <c r="R797" i="12"/>
  <c r="D725" i="10"/>
  <c r="E725" i="10"/>
  <c r="E659" i="9"/>
  <c r="D659" i="9"/>
  <c r="F659" i="9" s="1"/>
  <c r="C660" i="9" s="1"/>
  <c r="T797" i="12" l="1"/>
  <c r="S797" i="12"/>
  <c r="M799" i="12"/>
  <c r="P798" i="12"/>
  <c r="Q798" i="12"/>
  <c r="O798" i="12"/>
  <c r="N798" i="12"/>
  <c r="R798" i="12"/>
  <c r="F725" i="10"/>
  <c r="C726" i="10" s="1"/>
  <c r="E660" i="9"/>
  <c r="D660" i="9"/>
  <c r="F660" i="9" s="1"/>
  <c r="C661" i="9" s="1"/>
  <c r="T798" i="12" l="1"/>
  <c r="S798" i="12"/>
  <c r="M800" i="12"/>
  <c r="Q799" i="12"/>
  <c r="P799" i="12"/>
  <c r="O799" i="12"/>
  <c r="R799" i="12"/>
  <c r="N799" i="12"/>
  <c r="E726" i="10"/>
  <c r="D726" i="10"/>
  <c r="F726" i="10" s="1"/>
  <c r="C727" i="10" s="1"/>
  <c r="E661" i="9"/>
  <c r="D661" i="9"/>
  <c r="F661" i="9" s="1"/>
  <c r="C662" i="9" s="1"/>
  <c r="T799" i="12" l="1"/>
  <c r="S799" i="12"/>
  <c r="M801" i="12"/>
  <c r="P800" i="12"/>
  <c r="Q800" i="12"/>
  <c r="O800" i="12"/>
  <c r="N800" i="12"/>
  <c r="R800" i="12"/>
  <c r="D727" i="10"/>
  <c r="E727" i="10"/>
  <c r="D662" i="9"/>
  <c r="E662" i="9"/>
  <c r="T800" i="12" l="1"/>
  <c r="S800" i="12"/>
  <c r="M802" i="12"/>
  <c r="Q801" i="12"/>
  <c r="P801" i="12"/>
  <c r="O801" i="12"/>
  <c r="N801" i="12"/>
  <c r="R801" i="12"/>
  <c r="F727" i="10"/>
  <c r="C728" i="10" s="1"/>
  <c r="E728" i="10"/>
  <c r="D728" i="10"/>
  <c r="F662" i="9"/>
  <c r="C663" i="9" s="1"/>
  <c r="T801" i="12" l="1"/>
  <c r="S801" i="12"/>
  <c r="M803" i="12"/>
  <c r="Q802" i="12"/>
  <c r="P802" i="12"/>
  <c r="O802" i="12"/>
  <c r="R802" i="12"/>
  <c r="N802" i="12"/>
  <c r="F728" i="10"/>
  <c r="C729" i="10" s="1"/>
  <c r="D663" i="9"/>
  <c r="E663" i="9"/>
  <c r="T802" i="12" l="1"/>
  <c r="S802" i="12"/>
  <c r="M804" i="12"/>
  <c r="P803" i="12"/>
  <c r="Q803" i="12"/>
  <c r="O803" i="12"/>
  <c r="R803" i="12"/>
  <c r="N803" i="12"/>
  <c r="E729" i="10"/>
  <c r="D729" i="10"/>
  <c r="F729" i="10" s="1"/>
  <c r="C730" i="10" s="1"/>
  <c r="F663" i="9"/>
  <c r="C664" i="9" s="1"/>
  <c r="D664" i="9"/>
  <c r="E664" i="9"/>
  <c r="T803" i="12" l="1"/>
  <c r="S803" i="12"/>
  <c r="M805" i="12"/>
  <c r="Q804" i="12"/>
  <c r="P804" i="12"/>
  <c r="O804" i="12"/>
  <c r="R804" i="12"/>
  <c r="N804" i="12"/>
  <c r="E730" i="10"/>
  <c r="D730" i="10"/>
  <c r="F730" i="10" s="1"/>
  <c r="C731" i="10" s="1"/>
  <c r="F664" i="9"/>
  <c r="C665" i="9" s="1"/>
  <c r="E665" i="9"/>
  <c r="D665" i="9"/>
  <c r="F665" i="9" s="1"/>
  <c r="C666" i="9" s="1"/>
  <c r="T804" i="12" l="1"/>
  <c r="S804" i="12"/>
  <c r="M806" i="12"/>
  <c r="Q805" i="12"/>
  <c r="P805" i="12"/>
  <c r="O805" i="12"/>
  <c r="R805" i="12"/>
  <c r="N805" i="12"/>
  <c r="E731" i="10"/>
  <c r="D731" i="10"/>
  <c r="F731" i="10" s="1"/>
  <c r="C732" i="10" s="1"/>
  <c r="D666" i="9"/>
  <c r="E666" i="9"/>
  <c r="F666" i="9" s="1"/>
  <c r="C667" i="9" s="1"/>
  <c r="T805" i="12" l="1"/>
  <c r="S805" i="12"/>
  <c r="M807" i="12"/>
  <c r="Q806" i="12"/>
  <c r="P806" i="12"/>
  <c r="O806" i="12"/>
  <c r="R806" i="12"/>
  <c r="N806" i="12"/>
  <c r="D732" i="10"/>
  <c r="E732" i="10"/>
  <c r="E667" i="9"/>
  <c r="D667" i="9"/>
  <c r="F667" i="9" s="1"/>
  <c r="C668" i="9" s="1"/>
  <c r="S806" i="12" l="1"/>
  <c r="T806" i="12"/>
  <c r="M808" i="12"/>
  <c r="Q807" i="12"/>
  <c r="P807" i="12"/>
  <c r="O807" i="12"/>
  <c r="R807" i="12"/>
  <c r="N807" i="12"/>
  <c r="F732" i="10"/>
  <c r="C733" i="10" s="1"/>
  <c r="D668" i="9"/>
  <c r="E668" i="9"/>
  <c r="T807" i="12" l="1"/>
  <c r="S807" i="12"/>
  <c r="M809" i="12"/>
  <c r="P808" i="12"/>
  <c r="Q808" i="12"/>
  <c r="O808" i="12"/>
  <c r="R808" i="12"/>
  <c r="N808" i="12"/>
  <c r="E733" i="10"/>
  <c r="D733" i="10"/>
  <c r="F733" i="10" s="1"/>
  <c r="C734" i="10" s="1"/>
  <c r="F668" i="9"/>
  <c r="C669" i="9" s="1"/>
  <c r="E669" i="9"/>
  <c r="D669" i="9"/>
  <c r="T808" i="12" l="1"/>
  <c r="S808" i="12"/>
  <c r="M810" i="12"/>
  <c r="P809" i="12"/>
  <c r="Q809" i="12"/>
  <c r="O809" i="12"/>
  <c r="R809" i="12"/>
  <c r="N809" i="12"/>
  <c r="E734" i="10"/>
  <c r="D734" i="10"/>
  <c r="F734" i="10" s="1"/>
  <c r="C735" i="10" s="1"/>
  <c r="F669" i="9"/>
  <c r="C670" i="9" s="1"/>
  <c r="T809" i="12" l="1"/>
  <c r="S809" i="12"/>
  <c r="M811" i="12"/>
  <c r="Q810" i="12"/>
  <c r="P810" i="12"/>
  <c r="O810" i="12"/>
  <c r="N810" i="12"/>
  <c r="R810" i="12"/>
  <c r="E735" i="10"/>
  <c r="D735" i="10"/>
  <c r="F735" i="10" s="1"/>
  <c r="C736" i="10" s="1"/>
  <c r="D670" i="9"/>
  <c r="E670" i="9"/>
  <c r="F670" i="9" s="1"/>
  <c r="C671" i="9" s="1"/>
  <c r="T810" i="12" l="1"/>
  <c r="S810" i="12"/>
  <c r="M812" i="12"/>
  <c r="Q811" i="12"/>
  <c r="P811" i="12"/>
  <c r="O811" i="12"/>
  <c r="R811" i="12"/>
  <c r="N811" i="12"/>
  <c r="E736" i="10"/>
  <c r="D736" i="10"/>
  <c r="F736" i="10" s="1"/>
  <c r="C737" i="10" s="1"/>
  <c r="E671" i="9"/>
  <c r="D671" i="9"/>
  <c r="F671" i="9" s="1"/>
  <c r="C672" i="9" s="1"/>
  <c r="T811" i="12" l="1"/>
  <c r="S811" i="12"/>
  <c r="M813" i="12"/>
  <c r="Q812" i="12"/>
  <c r="P812" i="12"/>
  <c r="O812" i="12"/>
  <c r="N812" i="12"/>
  <c r="R812" i="12"/>
  <c r="E737" i="10"/>
  <c r="D737" i="10"/>
  <c r="F737" i="10" s="1"/>
  <c r="C738" i="10" s="1"/>
  <c r="E672" i="9"/>
  <c r="D672" i="9"/>
  <c r="F672" i="9" s="1"/>
  <c r="C673" i="9" s="1"/>
  <c r="T812" i="12" l="1"/>
  <c r="S812" i="12"/>
  <c r="M814" i="12"/>
  <c r="Q813" i="12"/>
  <c r="P813" i="12"/>
  <c r="O813" i="12"/>
  <c r="R813" i="12"/>
  <c r="N813" i="12"/>
  <c r="E738" i="10"/>
  <c r="D738" i="10"/>
  <c r="F738" i="10" s="1"/>
  <c r="C739" i="10" s="1"/>
  <c r="E673" i="9"/>
  <c r="D673" i="9"/>
  <c r="F673" i="9" s="1"/>
  <c r="C674" i="9" s="1"/>
  <c r="T813" i="12" l="1"/>
  <c r="S813" i="12"/>
  <c r="M815" i="12"/>
  <c r="Q814" i="12"/>
  <c r="P814" i="12"/>
  <c r="O814" i="12"/>
  <c r="R814" i="12"/>
  <c r="N814" i="12"/>
  <c r="E739" i="10"/>
  <c r="D739" i="10"/>
  <c r="F739" i="10" s="1"/>
  <c r="C740" i="10" s="1"/>
  <c r="E674" i="9"/>
  <c r="D674" i="9"/>
  <c r="F674" i="9" s="1"/>
  <c r="C675" i="9" s="1"/>
  <c r="S814" i="12" l="1"/>
  <c r="T814" i="12"/>
  <c r="M816" i="12"/>
  <c r="Q815" i="12"/>
  <c r="P815" i="12"/>
  <c r="O815" i="12"/>
  <c r="R815" i="12"/>
  <c r="N815" i="12"/>
  <c r="E740" i="10"/>
  <c r="D740" i="10"/>
  <c r="F740" i="10" s="1"/>
  <c r="C741" i="10" s="1"/>
  <c r="E675" i="9"/>
  <c r="D675" i="9"/>
  <c r="F675" i="9" s="1"/>
  <c r="C676" i="9" s="1"/>
  <c r="D676" i="9" s="1"/>
  <c r="T815" i="12" l="1"/>
  <c r="S815" i="12"/>
  <c r="M817" i="12"/>
  <c r="Q816" i="12"/>
  <c r="P816" i="12"/>
  <c r="O816" i="12"/>
  <c r="N816" i="12"/>
  <c r="R816" i="12"/>
  <c r="E741" i="10"/>
  <c r="D741" i="10"/>
  <c r="F741" i="10" s="1"/>
  <c r="C742" i="10" s="1"/>
  <c r="E676" i="9"/>
  <c r="F676" i="9" s="1"/>
  <c r="C677" i="9" s="1"/>
  <c r="E677" i="9"/>
  <c r="D677" i="9"/>
  <c r="F677" i="9" s="1"/>
  <c r="C678" i="9" s="1"/>
  <c r="T816" i="12" l="1"/>
  <c r="S816" i="12"/>
  <c r="M818" i="12"/>
  <c r="Q817" i="12"/>
  <c r="P817" i="12"/>
  <c r="O817" i="12"/>
  <c r="N817" i="12"/>
  <c r="R817" i="12"/>
  <c r="D742" i="10"/>
  <c r="E742" i="10"/>
  <c r="F742" i="10" s="1"/>
  <c r="C743" i="10" s="1"/>
  <c r="E678" i="9"/>
  <c r="D678" i="9"/>
  <c r="F678" i="9" s="1"/>
  <c r="C679" i="9" s="1"/>
  <c r="T817" i="12" l="1"/>
  <c r="S817" i="12"/>
  <c r="M819" i="12"/>
  <c r="Q818" i="12"/>
  <c r="P818" i="12"/>
  <c r="O818" i="12"/>
  <c r="R818" i="12"/>
  <c r="N818" i="12"/>
  <c r="E743" i="10"/>
  <c r="D743" i="10"/>
  <c r="F743" i="10" s="1"/>
  <c r="C744" i="10" s="1"/>
  <c r="D679" i="9"/>
  <c r="E679" i="9"/>
  <c r="T818" i="12" l="1"/>
  <c r="S818" i="12"/>
  <c r="M820" i="12"/>
  <c r="Q819" i="12"/>
  <c r="P819" i="12"/>
  <c r="O819" i="12"/>
  <c r="N819" i="12"/>
  <c r="R819" i="12"/>
  <c r="E744" i="10"/>
  <c r="D744" i="10"/>
  <c r="F744" i="10" s="1"/>
  <c r="C745" i="10" s="1"/>
  <c r="F679" i="9"/>
  <c r="C680" i="9" s="1"/>
  <c r="E680" i="9"/>
  <c r="D680" i="9"/>
  <c r="F680" i="9" s="1"/>
  <c r="C681" i="9" s="1"/>
  <c r="T819" i="12" l="1"/>
  <c r="S819" i="12"/>
  <c r="M821" i="12"/>
  <c r="Q820" i="12"/>
  <c r="O820" i="12"/>
  <c r="P820" i="12"/>
  <c r="N820" i="12"/>
  <c r="R820" i="12"/>
  <c r="D745" i="10"/>
  <c r="E745" i="10"/>
  <c r="E681" i="9"/>
  <c r="D681" i="9"/>
  <c r="F681" i="9" s="1"/>
  <c r="C682" i="9" s="1"/>
  <c r="T820" i="12" l="1"/>
  <c r="S820" i="12"/>
  <c r="M822" i="12"/>
  <c r="Q821" i="12"/>
  <c r="P821" i="12"/>
  <c r="O821" i="12"/>
  <c r="N821" i="12"/>
  <c r="R821" i="12"/>
  <c r="F745" i="10"/>
  <c r="C746" i="10" s="1"/>
  <c r="E682" i="9"/>
  <c r="D682" i="9"/>
  <c r="T821" i="12" l="1"/>
  <c r="S821" i="12"/>
  <c r="M823" i="12"/>
  <c r="Q822" i="12"/>
  <c r="P822" i="12"/>
  <c r="O822" i="12"/>
  <c r="R822" i="12"/>
  <c r="N822" i="12"/>
  <c r="E746" i="10"/>
  <c r="D746" i="10"/>
  <c r="F746" i="10" s="1"/>
  <c r="C747" i="10" s="1"/>
  <c r="F682" i="9"/>
  <c r="C683" i="9" s="1"/>
  <c r="E683" i="9" s="1"/>
  <c r="D683" i="9"/>
  <c r="T822" i="12" l="1"/>
  <c r="S822" i="12"/>
  <c r="M824" i="12"/>
  <c r="Q823" i="12"/>
  <c r="P823" i="12"/>
  <c r="O823" i="12"/>
  <c r="N823" i="12"/>
  <c r="R823" i="12"/>
  <c r="E747" i="10"/>
  <c r="D747" i="10"/>
  <c r="F747" i="10" s="1"/>
  <c r="C748" i="10" s="1"/>
  <c r="F683" i="9"/>
  <c r="C684" i="9" s="1"/>
  <c r="E684" i="9" s="1"/>
  <c r="T823" i="12" l="1"/>
  <c r="S823" i="12"/>
  <c r="M825" i="12"/>
  <c r="P824" i="12"/>
  <c r="Q824" i="12"/>
  <c r="O824" i="12"/>
  <c r="R824" i="12"/>
  <c r="N824" i="12"/>
  <c r="E748" i="10"/>
  <c r="D748" i="10"/>
  <c r="F748" i="10" s="1"/>
  <c r="C749" i="10" s="1"/>
  <c r="D684" i="9"/>
  <c r="F684" i="9" s="1"/>
  <c r="C685" i="9" s="1"/>
  <c r="E685" i="9" s="1"/>
  <c r="T824" i="12" l="1"/>
  <c r="S824" i="12"/>
  <c r="M826" i="12"/>
  <c r="Q825" i="12"/>
  <c r="P825" i="12"/>
  <c r="O825" i="12"/>
  <c r="N825" i="12"/>
  <c r="R825" i="12"/>
  <c r="D749" i="10"/>
  <c r="E749" i="10"/>
  <c r="D685" i="9"/>
  <c r="F685" i="9"/>
  <c r="C686" i="9" s="1"/>
  <c r="E686" i="9" s="1"/>
  <c r="T825" i="12" l="1"/>
  <c r="S825" i="12"/>
  <c r="M827" i="12"/>
  <c r="P826" i="12"/>
  <c r="Q826" i="12"/>
  <c r="O826" i="12"/>
  <c r="N826" i="12"/>
  <c r="R826" i="12"/>
  <c r="D686" i="9"/>
  <c r="F749" i="10"/>
  <c r="C750" i="10" s="1"/>
  <c r="F686" i="9"/>
  <c r="C687" i="9" s="1"/>
  <c r="E687" i="9" s="1"/>
  <c r="D687" i="9"/>
  <c r="S826" i="12" l="1"/>
  <c r="T826" i="12"/>
  <c r="M828" i="12"/>
  <c r="Q827" i="12"/>
  <c r="P827" i="12"/>
  <c r="O827" i="12"/>
  <c r="N827" i="12"/>
  <c r="R827" i="12"/>
  <c r="D750" i="10"/>
  <c r="E750" i="10"/>
  <c r="F687" i="9"/>
  <c r="C688" i="9" s="1"/>
  <c r="E688" i="9"/>
  <c r="D688" i="9"/>
  <c r="F688" i="9" s="1"/>
  <c r="C689" i="9" s="1"/>
  <c r="T827" i="12" l="1"/>
  <c r="S827" i="12"/>
  <c r="M829" i="12"/>
  <c r="P828" i="12"/>
  <c r="Q828" i="12"/>
  <c r="O828" i="12"/>
  <c r="R828" i="12"/>
  <c r="N828" i="12"/>
  <c r="F750" i="10"/>
  <c r="C751" i="10" s="1"/>
  <c r="D689" i="9"/>
  <c r="E689" i="9"/>
  <c r="T828" i="12" l="1"/>
  <c r="S828" i="12"/>
  <c r="M830" i="12"/>
  <c r="P829" i="12"/>
  <c r="Q829" i="12"/>
  <c r="O829" i="12"/>
  <c r="R829" i="12"/>
  <c r="N829" i="12"/>
  <c r="D751" i="10"/>
  <c r="E751" i="10"/>
  <c r="F689" i="9"/>
  <c r="C690" i="9" s="1"/>
  <c r="T829" i="12" l="1"/>
  <c r="S829" i="12"/>
  <c r="M831" i="12"/>
  <c r="Q830" i="12"/>
  <c r="P830" i="12"/>
  <c r="O830" i="12"/>
  <c r="R830" i="12"/>
  <c r="N830" i="12"/>
  <c r="F751" i="10"/>
  <c r="C752" i="10" s="1"/>
  <c r="E690" i="9"/>
  <c r="D690" i="9"/>
  <c r="F690" i="9" s="1"/>
  <c r="C691" i="9" s="1"/>
  <c r="T830" i="12" l="1"/>
  <c r="S830" i="12"/>
  <c r="M832" i="12"/>
  <c r="P831" i="12"/>
  <c r="Q831" i="12"/>
  <c r="O831" i="12"/>
  <c r="R831" i="12"/>
  <c r="N831" i="12"/>
  <c r="D752" i="10"/>
  <c r="E752" i="10"/>
  <c r="D691" i="9"/>
  <c r="E691" i="9"/>
  <c r="T831" i="12" l="1"/>
  <c r="S831" i="12"/>
  <c r="M833" i="12"/>
  <c r="P832" i="12"/>
  <c r="O832" i="12"/>
  <c r="Q832" i="12"/>
  <c r="R832" i="12"/>
  <c r="N832" i="12"/>
  <c r="F752" i="10"/>
  <c r="C753" i="10" s="1"/>
  <c r="F691" i="9"/>
  <c r="C692" i="9" s="1"/>
  <c r="T832" i="12" l="1"/>
  <c r="S832" i="12"/>
  <c r="M834" i="12"/>
  <c r="Q833" i="12"/>
  <c r="P833" i="12"/>
  <c r="O833" i="12"/>
  <c r="R833" i="12"/>
  <c r="N833" i="12"/>
  <c r="D753" i="10"/>
  <c r="E753" i="10"/>
  <c r="F753" i="10" s="1"/>
  <c r="C754" i="10" s="1"/>
  <c r="E692" i="9"/>
  <c r="D692" i="9"/>
  <c r="F692" i="9" s="1"/>
  <c r="C693" i="9" s="1"/>
  <c r="T833" i="12" l="1"/>
  <c r="S833" i="12"/>
  <c r="M835" i="12"/>
  <c r="Q834" i="12"/>
  <c r="P834" i="12"/>
  <c r="O834" i="12"/>
  <c r="N834" i="12"/>
  <c r="R834" i="12"/>
  <c r="D754" i="10"/>
  <c r="E754" i="10"/>
  <c r="D693" i="9"/>
  <c r="E693" i="9"/>
  <c r="S834" i="12" l="1"/>
  <c r="T834" i="12"/>
  <c r="M836" i="12"/>
  <c r="P835" i="12"/>
  <c r="Q835" i="12"/>
  <c r="O835" i="12"/>
  <c r="R835" i="12"/>
  <c r="N835" i="12"/>
  <c r="F754" i="10"/>
  <c r="C755" i="10" s="1"/>
  <c r="F693" i="9"/>
  <c r="C694" i="9" s="1"/>
  <c r="E694" i="9"/>
  <c r="D694" i="9"/>
  <c r="F694" i="9" s="1"/>
  <c r="C695" i="9" s="1"/>
  <c r="T835" i="12" l="1"/>
  <c r="S835" i="12"/>
  <c r="M837" i="12"/>
  <c r="Q836" i="12"/>
  <c r="P836" i="12"/>
  <c r="O836" i="12"/>
  <c r="R836" i="12"/>
  <c r="N836" i="12"/>
  <c r="E755" i="10"/>
  <c r="D755" i="10"/>
  <c r="E695" i="9"/>
  <c r="D695" i="9"/>
  <c r="F695" i="9" s="1"/>
  <c r="C696" i="9" s="1"/>
  <c r="T836" i="12" l="1"/>
  <c r="S836" i="12"/>
  <c r="M838" i="12"/>
  <c r="Q837" i="12"/>
  <c r="P837" i="12"/>
  <c r="O837" i="12"/>
  <c r="R837" i="12"/>
  <c r="N837" i="12"/>
  <c r="F755" i="10"/>
  <c r="C756" i="10" s="1"/>
  <c r="D696" i="9"/>
  <c r="E696" i="9"/>
  <c r="F696" i="9" s="1"/>
  <c r="C697" i="9" s="1"/>
  <c r="S837" i="12" l="1"/>
  <c r="T837" i="12"/>
  <c r="M839" i="12"/>
  <c r="Q838" i="12"/>
  <c r="P838" i="12"/>
  <c r="O838" i="12"/>
  <c r="N838" i="12"/>
  <c r="R838" i="12"/>
  <c r="D756" i="10"/>
  <c r="E756" i="10"/>
  <c r="E697" i="9"/>
  <c r="D697" i="9"/>
  <c r="F697" i="9" s="1"/>
  <c r="C698" i="9" s="1"/>
  <c r="T838" i="12" l="1"/>
  <c r="S838" i="12"/>
  <c r="M840" i="12"/>
  <c r="Q839" i="12"/>
  <c r="P839" i="12"/>
  <c r="O839" i="12"/>
  <c r="R839" i="12"/>
  <c r="N839" i="12"/>
  <c r="F756" i="10"/>
  <c r="C757" i="10" s="1"/>
  <c r="E757" i="10"/>
  <c r="D757" i="10"/>
  <c r="F757" i="10" s="1"/>
  <c r="C758" i="10" s="1"/>
  <c r="E698" i="9"/>
  <c r="D698" i="9"/>
  <c r="F698" i="9" s="1"/>
  <c r="C699" i="9" s="1"/>
  <c r="T839" i="12" l="1"/>
  <c r="S839" i="12"/>
  <c r="M841" i="12"/>
  <c r="P840" i="12"/>
  <c r="Q840" i="12"/>
  <c r="O840" i="12"/>
  <c r="N840" i="12"/>
  <c r="R840" i="12"/>
  <c r="E758" i="10"/>
  <c r="D758" i="10"/>
  <c r="E699" i="9"/>
  <c r="D699" i="9"/>
  <c r="F699" i="9" s="1"/>
  <c r="C700" i="9" s="1"/>
  <c r="T840" i="12" l="1"/>
  <c r="S840" i="12"/>
  <c r="M842" i="12"/>
  <c r="P841" i="12"/>
  <c r="Q841" i="12"/>
  <c r="O841" i="12"/>
  <c r="R841" i="12"/>
  <c r="N841" i="12"/>
  <c r="F758" i="10"/>
  <c r="C759" i="10" s="1"/>
  <c r="E700" i="9"/>
  <c r="D700" i="9"/>
  <c r="F700" i="9" s="1"/>
  <c r="C701" i="9" s="1"/>
  <c r="S841" i="12" l="1"/>
  <c r="T841" i="12"/>
  <c r="M843" i="12"/>
  <c r="P842" i="12"/>
  <c r="Q842" i="12"/>
  <c r="O842" i="12"/>
  <c r="R842" i="12"/>
  <c r="N842" i="12"/>
  <c r="E759" i="10"/>
  <c r="D759" i="10"/>
  <c r="F759" i="10" s="1"/>
  <c r="C760" i="10" s="1"/>
  <c r="E701" i="9"/>
  <c r="D701" i="9"/>
  <c r="F701" i="9" s="1"/>
  <c r="C702" i="9" s="1"/>
  <c r="T842" i="12" l="1"/>
  <c r="S842" i="12"/>
  <c r="M844" i="12"/>
  <c r="P843" i="12"/>
  <c r="O843" i="12"/>
  <c r="Q843" i="12"/>
  <c r="R843" i="12"/>
  <c r="N843" i="12"/>
  <c r="E760" i="10"/>
  <c r="D760" i="10"/>
  <c r="F760" i="10" s="1"/>
  <c r="C761" i="10" s="1"/>
  <c r="D702" i="9"/>
  <c r="E702" i="9"/>
  <c r="T843" i="12" l="1"/>
  <c r="S843" i="12"/>
  <c r="M845" i="12"/>
  <c r="Q844" i="12"/>
  <c r="P844" i="12"/>
  <c r="O844" i="12"/>
  <c r="R844" i="12"/>
  <c r="N844" i="12"/>
  <c r="E761" i="10"/>
  <c r="D761" i="10"/>
  <c r="F761" i="10" s="1"/>
  <c r="C762" i="10" s="1"/>
  <c r="F702" i="9"/>
  <c r="C703" i="9" s="1"/>
  <c r="E703" i="9"/>
  <c r="D703" i="9"/>
  <c r="T844" i="12" l="1"/>
  <c r="S844" i="12"/>
  <c r="M846" i="12"/>
  <c r="Q845" i="12"/>
  <c r="P845" i="12"/>
  <c r="O845" i="12"/>
  <c r="R845" i="12"/>
  <c r="N845" i="12"/>
  <c r="E762" i="10"/>
  <c r="D762" i="10"/>
  <c r="F762" i="10" s="1"/>
  <c r="C763" i="10" s="1"/>
  <c r="F703" i="9"/>
  <c r="C704" i="9" s="1"/>
  <c r="E704" i="9"/>
  <c r="D704" i="9"/>
  <c r="F704" i="9" s="1"/>
  <c r="C705" i="9" s="1"/>
  <c r="T845" i="12" l="1"/>
  <c r="S845" i="12"/>
  <c r="M847" i="12"/>
  <c r="P846" i="12"/>
  <c r="Q846" i="12"/>
  <c r="O846" i="12"/>
  <c r="R846" i="12"/>
  <c r="N846" i="12"/>
  <c r="D763" i="10"/>
  <c r="E763" i="10"/>
  <c r="F763" i="10" s="1"/>
  <c r="C764" i="10" s="1"/>
  <c r="E705" i="9"/>
  <c r="D705" i="9"/>
  <c r="F705" i="9" s="1"/>
  <c r="C706" i="9" s="1"/>
  <c r="S846" i="12" l="1"/>
  <c r="T846" i="12"/>
  <c r="M848" i="12"/>
  <c r="P847" i="12"/>
  <c r="Q847" i="12"/>
  <c r="O847" i="12"/>
  <c r="N847" i="12"/>
  <c r="R847" i="12"/>
  <c r="D764" i="10"/>
  <c r="E764" i="10"/>
  <c r="F764" i="10" s="1"/>
  <c r="C765" i="10" s="1"/>
  <c r="E706" i="9"/>
  <c r="D706" i="9"/>
  <c r="F706" i="9" s="1"/>
  <c r="C707" i="9" s="1"/>
  <c r="T847" i="12" l="1"/>
  <c r="S847" i="12"/>
  <c r="M849" i="12"/>
  <c r="P848" i="12"/>
  <c r="Q848" i="12"/>
  <c r="O848" i="12"/>
  <c r="R848" i="12"/>
  <c r="N848" i="12"/>
  <c r="E765" i="10"/>
  <c r="D765" i="10"/>
  <c r="F765" i="10" s="1"/>
  <c r="C766" i="10" s="1"/>
  <c r="E707" i="9"/>
  <c r="D707" i="9"/>
  <c r="F707" i="9" s="1"/>
  <c r="C708" i="9" s="1"/>
  <c r="T848" i="12" l="1"/>
  <c r="S848" i="12"/>
  <c r="M850" i="12"/>
  <c r="Q849" i="12"/>
  <c r="P849" i="12"/>
  <c r="O849" i="12"/>
  <c r="N849" i="12"/>
  <c r="R849" i="12"/>
  <c r="E766" i="10"/>
  <c r="D766" i="10"/>
  <c r="F766" i="10" s="1"/>
  <c r="C767" i="10" s="1"/>
  <c r="E708" i="9"/>
  <c r="D708" i="9"/>
  <c r="F708" i="9" s="1"/>
  <c r="C709" i="9" s="1"/>
  <c r="T849" i="12" l="1"/>
  <c r="S849" i="12"/>
  <c r="M851" i="12"/>
  <c r="P850" i="12"/>
  <c r="Q850" i="12"/>
  <c r="O850" i="12"/>
  <c r="R850" i="12"/>
  <c r="N850" i="12"/>
  <c r="E767" i="10"/>
  <c r="D767" i="10"/>
  <c r="F767" i="10" s="1"/>
  <c r="C768" i="10" s="1"/>
  <c r="D709" i="9"/>
  <c r="E709" i="9"/>
  <c r="T850" i="12" l="1"/>
  <c r="S850" i="12"/>
  <c r="M852" i="12"/>
  <c r="P851" i="12"/>
  <c r="Q851" i="12"/>
  <c r="O851" i="12"/>
  <c r="N851" i="12"/>
  <c r="R851" i="12"/>
  <c r="E768" i="10"/>
  <c r="D768" i="10"/>
  <c r="F768" i="10" s="1"/>
  <c r="C769" i="10" s="1"/>
  <c r="F709" i="9"/>
  <c r="C710" i="9" s="1"/>
  <c r="E710" i="9"/>
  <c r="D710" i="9"/>
  <c r="T851" i="12" l="1"/>
  <c r="S851" i="12"/>
  <c r="M853" i="12"/>
  <c r="Q852" i="12"/>
  <c r="P852" i="12"/>
  <c r="O852" i="12"/>
  <c r="R852" i="12"/>
  <c r="N852" i="12"/>
  <c r="E769" i="10"/>
  <c r="D769" i="10"/>
  <c r="F769" i="10" s="1"/>
  <c r="C770" i="10" s="1"/>
  <c r="F710" i="9"/>
  <c r="C711" i="9" s="1"/>
  <c r="E711" i="9"/>
  <c r="D711" i="9"/>
  <c r="F711" i="9" s="1"/>
  <c r="C712" i="9" s="1"/>
  <c r="T852" i="12" l="1"/>
  <c r="S852" i="12"/>
  <c r="M854" i="12"/>
  <c r="P853" i="12"/>
  <c r="Q853" i="12"/>
  <c r="O853" i="12"/>
  <c r="R853" i="12"/>
  <c r="N853" i="12"/>
  <c r="E770" i="10"/>
  <c r="D770" i="10"/>
  <c r="E712" i="9"/>
  <c r="D712" i="9"/>
  <c r="F712" i="9" s="1"/>
  <c r="C713" i="9" s="1"/>
  <c r="T853" i="12" l="1"/>
  <c r="S853" i="12"/>
  <c r="M855" i="12"/>
  <c r="Q854" i="12"/>
  <c r="P854" i="12"/>
  <c r="O854" i="12"/>
  <c r="R854" i="12"/>
  <c r="N854" i="12"/>
  <c r="F770" i="10"/>
  <c r="C771" i="10" s="1"/>
  <c r="D713" i="9"/>
  <c r="E713" i="9"/>
  <c r="S854" i="12" l="1"/>
  <c r="T854" i="12"/>
  <c r="M856" i="12"/>
  <c r="Q855" i="12"/>
  <c r="P855" i="12"/>
  <c r="O855" i="12"/>
  <c r="R855" i="12"/>
  <c r="N855" i="12"/>
  <c r="E771" i="10"/>
  <c r="D771" i="10"/>
  <c r="F771" i="10" s="1"/>
  <c r="C772" i="10" s="1"/>
  <c r="F713" i="9"/>
  <c r="C714" i="9" s="1"/>
  <c r="D714" i="9"/>
  <c r="E714" i="9"/>
  <c r="T855" i="12" l="1"/>
  <c r="S855" i="12"/>
  <c r="M857" i="12"/>
  <c r="P856" i="12"/>
  <c r="Q856" i="12"/>
  <c r="O856" i="12"/>
  <c r="N856" i="12"/>
  <c r="R856" i="12"/>
  <c r="D772" i="10"/>
  <c r="E772" i="10"/>
  <c r="F772" i="10" s="1"/>
  <c r="C773" i="10" s="1"/>
  <c r="F714" i="9"/>
  <c r="C715" i="9" s="1"/>
  <c r="E715" i="9"/>
  <c r="D715" i="9"/>
  <c r="F715" i="9" s="1"/>
  <c r="C716" i="9" s="1"/>
  <c r="T856" i="12" l="1"/>
  <c r="S856" i="12"/>
  <c r="M858" i="12"/>
  <c r="P857" i="12"/>
  <c r="Q857" i="12"/>
  <c r="O857" i="12"/>
  <c r="R857" i="12"/>
  <c r="N857" i="12"/>
  <c r="E773" i="10"/>
  <c r="D773" i="10"/>
  <c r="F773" i="10" s="1"/>
  <c r="C774" i="10" s="1"/>
  <c r="D716" i="9"/>
  <c r="E716" i="9"/>
  <c r="S857" i="12" l="1"/>
  <c r="T857" i="12"/>
  <c r="M859" i="12"/>
  <c r="P858" i="12"/>
  <c r="O858" i="12"/>
  <c r="Q858" i="12"/>
  <c r="N858" i="12"/>
  <c r="R858" i="12"/>
  <c r="E774" i="10"/>
  <c r="D774" i="10"/>
  <c r="F774" i="10" s="1"/>
  <c r="C775" i="10" s="1"/>
  <c r="F716" i="9"/>
  <c r="C717" i="9" s="1"/>
  <c r="E717" i="9"/>
  <c r="D717" i="9"/>
  <c r="F717" i="9" s="1"/>
  <c r="C718" i="9" s="1"/>
  <c r="T858" i="12" l="1"/>
  <c r="S858" i="12"/>
  <c r="M860" i="12"/>
  <c r="Q859" i="12"/>
  <c r="P859" i="12"/>
  <c r="O859" i="12"/>
  <c r="R859" i="12"/>
  <c r="N859" i="12"/>
  <c r="E775" i="10"/>
  <c r="D775" i="10"/>
  <c r="F775" i="10" s="1"/>
  <c r="C776" i="10" s="1"/>
  <c r="E718" i="9"/>
  <c r="D718" i="9"/>
  <c r="F718" i="9" s="1"/>
  <c r="C719" i="9" s="1"/>
  <c r="T859" i="12" l="1"/>
  <c r="S859" i="12"/>
  <c r="M861" i="12"/>
  <c r="P860" i="12"/>
  <c r="Q860" i="12"/>
  <c r="O860" i="12"/>
  <c r="N860" i="12"/>
  <c r="R860" i="12"/>
  <c r="E776" i="10"/>
  <c r="D776" i="10"/>
  <c r="F776" i="10" s="1"/>
  <c r="C777" i="10" s="1"/>
  <c r="D719" i="9"/>
  <c r="E719" i="9"/>
  <c r="T860" i="12" l="1"/>
  <c r="S860" i="12"/>
  <c r="M862" i="12"/>
  <c r="P861" i="12"/>
  <c r="Q861" i="12"/>
  <c r="O861" i="12"/>
  <c r="R861" i="12"/>
  <c r="N861" i="12"/>
  <c r="E777" i="10"/>
  <c r="D777" i="10"/>
  <c r="F777" i="10" s="1"/>
  <c r="C778" i="10" s="1"/>
  <c r="F719" i="9"/>
  <c r="C720" i="9" s="1"/>
  <c r="S861" i="12" l="1"/>
  <c r="T861" i="12"/>
  <c r="M863" i="12"/>
  <c r="P862" i="12"/>
  <c r="Q862" i="12"/>
  <c r="O862" i="12"/>
  <c r="N862" i="12"/>
  <c r="R862" i="12"/>
  <c r="E778" i="10"/>
  <c r="D778" i="10"/>
  <c r="F778" i="10" s="1"/>
  <c r="C779" i="10" s="1"/>
  <c r="E720" i="9"/>
  <c r="D720" i="9"/>
  <c r="F720" i="9" s="1"/>
  <c r="C721" i="9" s="1"/>
  <c r="T862" i="12" l="1"/>
  <c r="S862" i="12"/>
  <c r="M864" i="12"/>
  <c r="P863" i="12"/>
  <c r="Q863" i="12"/>
  <c r="O863" i="12"/>
  <c r="R863" i="12"/>
  <c r="N863" i="12"/>
  <c r="E779" i="10"/>
  <c r="D779" i="10"/>
  <c r="F779" i="10" s="1"/>
  <c r="C780" i="10" s="1"/>
  <c r="E721" i="9"/>
  <c r="D721" i="9"/>
  <c r="T863" i="12" l="1"/>
  <c r="S863" i="12"/>
  <c r="M865" i="12"/>
  <c r="Q864" i="12"/>
  <c r="P864" i="12"/>
  <c r="O864" i="12"/>
  <c r="N864" i="12"/>
  <c r="R864" i="12"/>
  <c r="E780" i="10"/>
  <c r="D780" i="10"/>
  <c r="F780" i="10" s="1"/>
  <c r="C781" i="10" s="1"/>
  <c r="F721" i="9"/>
  <c r="C722" i="9" s="1"/>
  <c r="T864" i="12" l="1"/>
  <c r="S864" i="12"/>
  <c r="M866" i="12"/>
  <c r="P865" i="12"/>
  <c r="Q865" i="12"/>
  <c r="O865" i="12"/>
  <c r="R865" i="12"/>
  <c r="N865" i="12"/>
  <c r="E781" i="10"/>
  <c r="D781" i="10"/>
  <c r="F781" i="10" s="1"/>
  <c r="C782" i="10" s="1"/>
  <c r="E722" i="9"/>
  <c r="D722" i="9"/>
  <c r="F722" i="9" s="1"/>
  <c r="C723" i="9" s="1"/>
  <c r="T865" i="12" l="1"/>
  <c r="S865" i="12"/>
  <c r="M867" i="12"/>
  <c r="P866" i="12"/>
  <c r="Q866" i="12"/>
  <c r="O866" i="12"/>
  <c r="R866" i="12"/>
  <c r="N866" i="12"/>
  <c r="E782" i="10"/>
  <c r="D782" i="10"/>
  <c r="F782" i="10" s="1"/>
  <c r="C783" i="10" s="1"/>
  <c r="E723" i="9"/>
  <c r="D723" i="9"/>
  <c r="F723" i="9" s="1"/>
  <c r="C724" i="9" s="1"/>
  <c r="T866" i="12" l="1"/>
  <c r="S866" i="12"/>
  <c r="M868" i="12"/>
  <c r="Q867" i="12"/>
  <c r="P867" i="12"/>
  <c r="O867" i="12"/>
  <c r="R867" i="12"/>
  <c r="N867" i="12"/>
  <c r="E783" i="10"/>
  <c r="D783" i="10"/>
  <c r="E724" i="9"/>
  <c r="D724" i="9"/>
  <c r="T867" i="12" l="1"/>
  <c r="S867" i="12"/>
  <c r="M869" i="12"/>
  <c r="Q868" i="12"/>
  <c r="P868" i="12"/>
  <c r="O868" i="12"/>
  <c r="N868" i="12"/>
  <c r="R868" i="12"/>
  <c r="F783" i="10"/>
  <c r="C784" i="10" s="1"/>
  <c r="E784" i="10"/>
  <c r="D784" i="10"/>
  <c r="F784" i="10" s="1"/>
  <c r="C785" i="10" s="1"/>
  <c r="F724" i="9"/>
  <c r="C725" i="9" s="1"/>
  <c r="D725" i="9"/>
  <c r="E725" i="9"/>
  <c r="T868" i="12" l="1"/>
  <c r="S868" i="12"/>
  <c r="M870" i="12"/>
  <c r="Q869" i="12"/>
  <c r="P869" i="12"/>
  <c r="O869" i="12"/>
  <c r="R869" i="12"/>
  <c r="N869" i="12"/>
  <c r="E785" i="10"/>
  <c r="D785" i="10"/>
  <c r="F785" i="10" s="1"/>
  <c r="C786" i="10" s="1"/>
  <c r="F725" i="9"/>
  <c r="C726" i="9" s="1"/>
  <c r="E726" i="9"/>
  <c r="D726" i="9"/>
  <c r="F726" i="9" s="1"/>
  <c r="C727" i="9" s="1"/>
  <c r="T869" i="12" l="1"/>
  <c r="S869" i="12"/>
  <c r="M871" i="12"/>
  <c r="P870" i="12"/>
  <c r="Q870" i="12"/>
  <c r="O870" i="12"/>
  <c r="N870" i="12"/>
  <c r="R870" i="12"/>
  <c r="D786" i="10"/>
  <c r="E786" i="10"/>
  <c r="E727" i="9"/>
  <c r="D727" i="9"/>
  <c r="F727" i="9" s="1"/>
  <c r="C728" i="9" s="1"/>
  <c r="T870" i="12" l="1"/>
  <c r="S870" i="12"/>
  <c r="M872" i="12"/>
  <c r="Q871" i="12"/>
  <c r="P871" i="12"/>
  <c r="O871" i="12"/>
  <c r="R871" i="12"/>
  <c r="N871" i="12"/>
  <c r="F786" i="10"/>
  <c r="C787" i="10" s="1"/>
  <c r="E728" i="9"/>
  <c r="D728" i="9"/>
  <c r="F728" i="9" s="1"/>
  <c r="C729" i="9" s="1"/>
  <c r="T871" i="12" l="1"/>
  <c r="S871" i="12"/>
  <c r="M873" i="12"/>
  <c r="P872" i="12"/>
  <c r="Q872" i="12"/>
  <c r="O872" i="12"/>
  <c r="R872" i="12"/>
  <c r="N872" i="12"/>
  <c r="E787" i="10"/>
  <c r="D787" i="10"/>
  <c r="F787" i="10" s="1"/>
  <c r="C788" i="10" s="1"/>
  <c r="E729" i="9"/>
  <c r="D729" i="9"/>
  <c r="F729" i="9" s="1"/>
  <c r="C730" i="9" s="1"/>
  <c r="T872" i="12" l="1"/>
  <c r="S872" i="12"/>
  <c r="M874" i="12"/>
  <c r="P873" i="12"/>
  <c r="Q873" i="12"/>
  <c r="O873" i="12"/>
  <c r="R873" i="12"/>
  <c r="N873" i="12"/>
  <c r="E788" i="10"/>
  <c r="D788" i="10"/>
  <c r="F788" i="10" s="1"/>
  <c r="C789" i="10" s="1"/>
  <c r="E730" i="9"/>
  <c r="D730" i="9"/>
  <c r="F730" i="9" s="1"/>
  <c r="C731" i="9" s="1"/>
  <c r="T873" i="12" l="1"/>
  <c r="S873" i="12"/>
  <c r="M875" i="12"/>
  <c r="P874" i="12"/>
  <c r="Q874" i="12"/>
  <c r="O874" i="12"/>
  <c r="N874" i="12"/>
  <c r="R874" i="12"/>
  <c r="E789" i="10"/>
  <c r="D789" i="10"/>
  <c r="F789" i="10" s="1"/>
  <c r="C790" i="10" s="1"/>
  <c r="E731" i="9"/>
  <c r="D731" i="9"/>
  <c r="F731" i="9" s="1"/>
  <c r="C732" i="9" s="1"/>
  <c r="T874" i="12" l="1"/>
  <c r="S874" i="12"/>
  <c r="M876" i="12"/>
  <c r="P875" i="12"/>
  <c r="Q875" i="12"/>
  <c r="O875" i="12"/>
  <c r="R875" i="12"/>
  <c r="N875" i="12"/>
  <c r="E790" i="10"/>
  <c r="D790" i="10"/>
  <c r="E732" i="9"/>
  <c r="D732" i="9"/>
  <c r="F732" i="9" s="1"/>
  <c r="C733" i="9" s="1"/>
  <c r="T875" i="12" l="1"/>
  <c r="S875" i="12"/>
  <c r="M877" i="12"/>
  <c r="P876" i="12"/>
  <c r="Q876" i="12"/>
  <c r="O876" i="12"/>
  <c r="N876" i="12"/>
  <c r="R876" i="12"/>
  <c r="F790" i="10"/>
  <c r="C791" i="10" s="1"/>
  <c r="D791" i="10"/>
  <c r="E791" i="10"/>
  <c r="E733" i="9"/>
  <c r="D733" i="9"/>
  <c r="F733" i="9" s="1"/>
  <c r="C734" i="9" s="1"/>
  <c r="T876" i="12" l="1"/>
  <c r="S876" i="12"/>
  <c r="M878" i="12"/>
  <c r="P877" i="12"/>
  <c r="Q877" i="12"/>
  <c r="O877" i="12"/>
  <c r="R877" i="12"/>
  <c r="N877" i="12"/>
  <c r="F791" i="10"/>
  <c r="C792" i="10" s="1"/>
  <c r="E734" i="9"/>
  <c r="D734" i="9"/>
  <c r="F734" i="9" s="1"/>
  <c r="C735" i="9" s="1"/>
  <c r="T877" i="12" l="1"/>
  <c r="S877" i="12"/>
  <c r="M879" i="12"/>
  <c r="Q878" i="12"/>
  <c r="P878" i="12"/>
  <c r="O878" i="12"/>
  <c r="N878" i="12"/>
  <c r="R878" i="12"/>
  <c r="D792" i="10"/>
  <c r="E792" i="10"/>
  <c r="F792" i="10" s="1"/>
  <c r="C793" i="10" s="1"/>
  <c r="D735" i="9"/>
  <c r="E735" i="9"/>
  <c r="T878" i="12" l="1"/>
  <c r="S878" i="12"/>
  <c r="M880" i="12"/>
  <c r="Q879" i="12"/>
  <c r="O879" i="12"/>
  <c r="P879" i="12"/>
  <c r="R879" i="12"/>
  <c r="N879" i="12"/>
  <c r="D793" i="10"/>
  <c r="E793" i="10"/>
  <c r="F735" i="9"/>
  <c r="C736" i="9" s="1"/>
  <c r="E736" i="9"/>
  <c r="D736" i="9"/>
  <c r="F736" i="9" s="1"/>
  <c r="C737" i="9" s="1"/>
  <c r="T879" i="12" l="1"/>
  <c r="S879" i="12"/>
  <c r="M881" i="12"/>
  <c r="Q880" i="12"/>
  <c r="P880" i="12"/>
  <c r="O880" i="12"/>
  <c r="N880" i="12"/>
  <c r="R880" i="12"/>
  <c r="F793" i="10"/>
  <c r="C794" i="10" s="1"/>
  <c r="E737" i="9"/>
  <c r="D737" i="9"/>
  <c r="F737" i="9" s="1"/>
  <c r="C738" i="9" s="1"/>
  <c r="T880" i="12" l="1"/>
  <c r="S880" i="12"/>
  <c r="M882" i="12"/>
  <c r="Q881" i="12"/>
  <c r="P881" i="12"/>
  <c r="O881" i="12"/>
  <c r="R881" i="12"/>
  <c r="N881" i="12"/>
  <c r="E794" i="10"/>
  <c r="D794" i="10"/>
  <c r="F794" i="10" s="1"/>
  <c r="C795" i="10" s="1"/>
  <c r="E738" i="9"/>
  <c r="D738" i="9"/>
  <c r="F738" i="9" s="1"/>
  <c r="C739" i="9" s="1"/>
  <c r="T881" i="12" l="1"/>
  <c r="S881" i="12"/>
  <c r="M883" i="12"/>
  <c r="P882" i="12"/>
  <c r="Q882" i="12"/>
  <c r="O882" i="12"/>
  <c r="N882" i="12"/>
  <c r="R882" i="12"/>
  <c r="E795" i="10"/>
  <c r="D795" i="10"/>
  <c r="F795" i="10" s="1"/>
  <c r="C796" i="10" s="1"/>
  <c r="E739" i="9"/>
  <c r="D739" i="9"/>
  <c r="F739" i="9" s="1"/>
  <c r="C740" i="9" s="1"/>
  <c r="T882" i="12" l="1"/>
  <c r="S882" i="12"/>
  <c r="M884" i="12"/>
  <c r="P883" i="12"/>
  <c r="Q883" i="12"/>
  <c r="O883" i="12"/>
  <c r="R883" i="12"/>
  <c r="N883" i="12"/>
  <c r="E796" i="10"/>
  <c r="D796" i="10"/>
  <c r="F796" i="10" s="1"/>
  <c r="C797" i="10" s="1"/>
  <c r="E740" i="9"/>
  <c r="D740" i="9"/>
  <c r="F740" i="9" s="1"/>
  <c r="C741" i="9" s="1"/>
  <c r="T883" i="12" l="1"/>
  <c r="S883" i="12"/>
  <c r="M885" i="12"/>
  <c r="P884" i="12"/>
  <c r="Q884" i="12"/>
  <c r="O884" i="12"/>
  <c r="N884" i="12"/>
  <c r="R884" i="12"/>
  <c r="E797" i="10"/>
  <c r="D797" i="10"/>
  <c r="F797" i="10" s="1"/>
  <c r="C798" i="10" s="1"/>
  <c r="E741" i="9"/>
  <c r="D741" i="9"/>
  <c r="F741" i="9" s="1"/>
  <c r="C742" i="9" s="1"/>
  <c r="T884" i="12" l="1"/>
  <c r="S884" i="12"/>
  <c r="M886" i="12"/>
  <c r="P885" i="12"/>
  <c r="Q885" i="12"/>
  <c r="O885" i="12"/>
  <c r="R885" i="12"/>
  <c r="N885" i="12"/>
  <c r="E798" i="10"/>
  <c r="D798" i="10"/>
  <c r="F798" i="10" s="1"/>
  <c r="C799" i="10" s="1"/>
  <c r="E742" i="9"/>
  <c r="D742" i="9"/>
  <c r="F742" i="9" s="1"/>
  <c r="C743" i="9" s="1"/>
  <c r="T885" i="12" l="1"/>
  <c r="S885" i="12"/>
  <c r="M887" i="12"/>
  <c r="Q886" i="12"/>
  <c r="O886" i="12"/>
  <c r="P886" i="12"/>
  <c r="N886" i="12"/>
  <c r="R886" i="12"/>
  <c r="E799" i="10"/>
  <c r="D799" i="10"/>
  <c r="F799" i="10" s="1"/>
  <c r="C800" i="10" s="1"/>
  <c r="E743" i="9"/>
  <c r="D743" i="9"/>
  <c r="F743" i="9" s="1"/>
  <c r="C744" i="9" s="1"/>
  <c r="S886" i="12" l="1"/>
  <c r="T886" i="12"/>
  <c r="M888" i="12"/>
  <c r="Q887" i="12"/>
  <c r="P887" i="12"/>
  <c r="O887" i="12"/>
  <c r="N887" i="12"/>
  <c r="R887" i="12"/>
  <c r="E800" i="10"/>
  <c r="D800" i="10"/>
  <c r="F800" i="10" s="1"/>
  <c r="C801" i="10" s="1"/>
  <c r="E744" i="9"/>
  <c r="D744" i="9"/>
  <c r="F744" i="9" s="1"/>
  <c r="C745" i="9" s="1"/>
  <c r="T887" i="12" l="1"/>
  <c r="S887" i="12"/>
  <c r="M889" i="12"/>
  <c r="P888" i="12"/>
  <c r="Q888" i="12"/>
  <c r="O888" i="12"/>
  <c r="N888" i="12"/>
  <c r="R888" i="12"/>
  <c r="E801" i="10"/>
  <c r="D801" i="10"/>
  <c r="E745" i="9"/>
  <c r="D745" i="9"/>
  <c r="F745" i="9" s="1"/>
  <c r="C746" i="9" s="1"/>
  <c r="T888" i="12" l="1"/>
  <c r="S888" i="12"/>
  <c r="M890" i="12"/>
  <c r="Q889" i="12"/>
  <c r="P889" i="12"/>
  <c r="O889" i="12"/>
  <c r="N889" i="12"/>
  <c r="R889" i="12"/>
  <c r="F801" i="10"/>
  <c r="C802" i="10" s="1"/>
  <c r="E746" i="9"/>
  <c r="D746" i="9"/>
  <c r="F746" i="9" s="1"/>
  <c r="C747" i="9" s="1"/>
  <c r="T889" i="12" l="1"/>
  <c r="S889" i="12"/>
  <c r="M891" i="12"/>
  <c r="P890" i="12"/>
  <c r="Q890" i="12"/>
  <c r="O890" i="12"/>
  <c r="N890" i="12"/>
  <c r="R890" i="12"/>
  <c r="D802" i="10"/>
  <c r="E802" i="10"/>
  <c r="F802" i="10" s="1"/>
  <c r="C803" i="10" s="1"/>
  <c r="D747" i="9"/>
  <c r="E747" i="9"/>
  <c r="T890" i="12" l="1"/>
  <c r="S890" i="12"/>
  <c r="M892" i="12"/>
  <c r="Q891" i="12"/>
  <c r="P891" i="12"/>
  <c r="O891" i="12"/>
  <c r="N891" i="12"/>
  <c r="R891" i="12"/>
  <c r="D803" i="10"/>
  <c r="E803" i="10"/>
  <c r="F803" i="10" s="1"/>
  <c r="C804" i="10" s="1"/>
  <c r="F747" i="9"/>
  <c r="C748" i="9" s="1"/>
  <c r="E748" i="9"/>
  <c r="D748" i="9"/>
  <c r="F748" i="9" s="1"/>
  <c r="C749" i="9" s="1"/>
  <c r="T891" i="12" l="1"/>
  <c r="S891" i="12"/>
  <c r="M893" i="12"/>
  <c r="Q892" i="12"/>
  <c r="P892" i="12"/>
  <c r="O892" i="12"/>
  <c r="R892" i="12"/>
  <c r="N892" i="12"/>
  <c r="D804" i="10"/>
  <c r="E804" i="10"/>
  <c r="D749" i="9"/>
  <c r="E749" i="9"/>
  <c r="F749" i="9" s="1"/>
  <c r="C750" i="9" s="1"/>
  <c r="T892" i="12" l="1"/>
  <c r="S892" i="12"/>
  <c r="M894" i="12"/>
  <c r="P893" i="12"/>
  <c r="Q893" i="12"/>
  <c r="O893" i="12"/>
  <c r="R893" i="12"/>
  <c r="N893" i="12"/>
  <c r="F804" i="10"/>
  <c r="C805" i="10" s="1"/>
  <c r="E750" i="9"/>
  <c r="D750" i="9"/>
  <c r="F750" i="9" s="1"/>
  <c r="C751" i="9" s="1"/>
  <c r="T893" i="12" l="1"/>
  <c r="S893" i="12"/>
  <c r="M895" i="12"/>
  <c r="P894" i="12"/>
  <c r="Q894" i="12"/>
  <c r="O894" i="12"/>
  <c r="R894" i="12"/>
  <c r="N894" i="12"/>
  <c r="E805" i="10"/>
  <c r="D805" i="10"/>
  <c r="F805" i="10" s="1"/>
  <c r="C806" i="10" s="1"/>
  <c r="E751" i="9"/>
  <c r="D751" i="9"/>
  <c r="S894" i="12" l="1"/>
  <c r="T894" i="12"/>
  <c r="M896" i="12"/>
  <c r="Q895" i="12"/>
  <c r="P895" i="12"/>
  <c r="O895" i="12"/>
  <c r="R895" i="12"/>
  <c r="N895" i="12"/>
  <c r="E806" i="10"/>
  <c r="D806" i="10"/>
  <c r="F806" i="10" s="1"/>
  <c r="C807" i="10" s="1"/>
  <c r="F751" i="9"/>
  <c r="C752" i="9" s="1"/>
  <c r="T895" i="12" l="1"/>
  <c r="S895" i="12"/>
  <c r="M897" i="12"/>
  <c r="Q896" i="12"/>
  <c r="P896" i="12"/>
  <c r="O896" i="12"/>
  <c r="N896" i="12"/>
  <c r="R896" i="12"/>
  <c r="E807" i="10"/>
  <c r="D807" i="10"/>
  <c r="F807" i="10" s="1"/>
  <c r="C808" i="10" s="1"/>
  <c r="E752" i="9"/>
  <c r="D752" i="9"/>
  <c r="F752" i="9" s="1"/>
  <c r="C753" i="9" s="1"/>
  <c r="T896" i="12" l="1"/>
  <c r="S896" i="12"/>
  <c r="M898" i="12"/>
  <c r="P897" i="12"/>
  <c r="Q897" i="12"/>
  <c r="O897" i="12"/>
  <c r="R897" i="12"/>
  <c r="N897" i="12"/>
  <c r="D808" i="10"/>
  <c r="E808" i="10"/>
  <c r="E753" i="9"/>
  <c r="D753" i="9"/>
  <c r="T897" i="12" l="1"/>
  <c r="S897" i="12"/>
  <c r="M899" i="12"/>
  <c r="P898" i="12"/>
  <c r="Q898" i="12"/>
  <c r="O898" i="12"/>
  <c r="R898" i="12"/>
  <c r="N898" i="12"/>
  <c r="F808" i="10"/>
  <c r="C809" i="10" s="1"/>
  <c r="F753" i="9"/>
  <c r="C754" i="9" s="1"/>
  <c r="E754" i="9"/>
  <c r="D754" i="9"/>
  <c r="F754" i="9" s="1"/>
  <c r="C755" i="9" s="1"/>
  <c r="T898" i="12" l="1"/>
  <c r="S898" i="12"/>
  <c r="M900" i="12"/>
  <c r="Q899" i="12"/>
  <c r="P899" i="12"/>
  <c r="O899" i="12"/>
  <c r="R899" i="12"/>
  <c r="N899" i="12"/>
  <c r="E809" i="10"/>
  <c r="D809" i="10"/>
  <c r="F809" i="10" s="1"/>
  <c r="C810" i="10" s="1"/>
  <c r="E755" i="9"/>
  <c r="D755" i="9"/>
  <c r="T899" i="12" l="1"/>
  <c r="S899" i="12"/>
  <c r="M901" i="12"/>
  <c r="P900" i="12"/>
  <c r="Q900" i="12"/>
  <c r="O900" i="12"/>
  <c r="N900" i="12"/>
  <c r="R900" i="12"/>
  <c r="D810" i="10"/>
  <c r="E810" i="10"/>
  <c r="F755" i="9"/>
  <c r="C756" i="9" s="1"/>
  <c r="E756" i="9"/>
  <c r="D756" i="9"/>
  <c r="F756" i="9" s="1"/>
  <c r="C757" i="9" s="1"/>
  <c r="T900" i="12" l="1"/>
  <c r="S900" i="12"/>
  <c r="M902" i="12"/>
  <c r="Q901" i="12"/>
  <c r="P901" i="12"/>
  <c r="O901" i="12"/>
  <c r="R901" i="12"/>
  <c r="N901" i="12"/>
  <c r="F810" i="10"/>
  <c r="C811" i="10" s="1"/>
  <c r="E757" i="9"/>
  <c r="D757" i="9"/>
  <c r="F757" i="9" s="1"/>
  <c r="C758" i="9" s="1"/>
  <c r="T901" i="12" l="1"/>
  <c r="S901" i="12"/>
  <c r="M903" i="12"/>
  <c r="P902" i="12"/>
  <c r="Q902" i="12"/>
  <c r="O902" i="12"/>
  <c r="R902" i="12"/>
  <c r="N902" i="12"/>
  <c r="D811" i="10"/>
  <c r="E811" i="10"/>
  <c r="E758" i="9"/>
  <c r="D758" i="9"/>
  <c r="F758" i="9" s="1"/>
  <c r="C759" i="9" s="1"/>
  <c r="T902" i="12" l="1"/>
  <c r="S902" i="12"/>
  <c r="M904" i="12"/>
  <c r="P903" i="12"/>
  <c r="Q903" i="12"/>
  <c r="O903" i="12"/>
  <c r="R903" i="12"/>
  <c r="N903" i="12"/>
  <c r="F811" i="10"/>
  <c r="C812" i="10" s="1"/>
  <c r="E759" i="9"/>
  <c r="D759" i="9"/>
  <c r="T903" i="12" l="1"/>
  <c r="S903" i="12"/>
  <c r="M905" i="12"/>
  <c r="P904" i="12"/>
  <c r="Q904" i="12"/>
  <c r="O904" i="12"/>
  <c r="N904" i="12"/>
  <c r="R904" i="12"/>
  <c r="E812" i="10"/>
  <c r="D812" i="10"/>
  <c r="F812" i="10" s="1"/>
  <c r="C813" i="10" s="1"/>
  <c r="F759" i="9"/>
  <c r="C760" i="9" s="1"/>
  <c r="T904" i="12" l="1"/>
  <c r="S904" i="12"/>
  <c r="M906" i="12"/>
  <c r="Q905" i="12"/>
  <c r="P905" i="12"/>
  <c r="O905" i="12"/>
  <c r="R905" i="12"/>
  <c r="N905" i="12"/>
  <c r="E813" i="10"/>
  <c r="D813" i="10"/>
  <c r="F813" i="10" s="1"/>
  <c r="C814" i="10" s="1"/>
  <c r="D760" i="9"/>
  <c r="E760" i="9"/>
  <c r="T905" i="12" l="1"/>
  <c r="S905" i="12"/>
  <c r="M907" i="12"/>
  <c r="Q906" i="12"/>
  <c r="P906" i="12"/>
  <c r="O906" i="12"/>
  <c r="N906" i="12"/>
  <c r="R906" i="12"/>
  <c r="D814" i="10"/>
  <c r="E814" i="10"/>
  <c r="F814" i="10" s="1"/>
  <c r="C815" i="10" s="1"/>
  <c r="F760" i="9"/>
  <c r="C761" i="9" s="1"/>
  <c r="S906" i="12" l="1"/>
  <c r="T906" i="12"/>
  <c r="M908" i="12"/>
  <c r="Q907" i="12"/>
  <c r="P907" i="12"/>
  <c r="O907" i="12"/>
  <c r="R907" i="12"/>
  <c r="N907" i="12"/>
  <c r="E815" i="10"/>
  <c r="D815" i="10"/>
  <c r="F815" i="10" s="1"/>
  <c r="C816" i="10" s="1"/>
  <c r="E761" i="9"/>
  <c r="D761" i="9"/>
  <c r="T907" i="12" l="1"/>
  <c r="S907" i="12"/>
  <c r="M909" i="12"/>
  <c r="Q908" i="12"/>
  <c r="P908" i="12"/>
  <c r="O908" i="12"/>
  <c r="R908" i="12"/>
  <c r="N908" i="12"/>
  <c r="E816" i="10"/>
  <c r="D816" i="10"/>
  <c r="F816" i="10" s="1"/>
  <c r="C817" i="10" s="1"/>
  <c r="F761" i="9"/>
  <c r="C762" i="9" s="1"/>
  <c r="E762" i="9" s="1"/>
  <c r="D762" i="9"/>
  <c r="T908" i="12" l="1"/>
  <c r="S908" i="12"/>
  <c r="M910" i="12"/>
  <c r="P909" i="12"/>
  <c r="Q909" i="12"/>
  <c r="O909" i="12"/>
  <c r="R909" i="12"/>
  <c r="N909" i="12"/>
  <c r="D817" i="10"/>
  <c r="E817" i="10"/>
  <c r="F762" i="9"/>
  <c r="C763" i="9" s="1"/>
  <c r="E763" i="9" s="1"/>
  <c r="T909" i="12" l="1"/>
  <c r="S909" i="12"/>
  <c r="M911" i="12"/>
  <c r="Q910" i="12"/>
  <c r="P910" i="12"/>
  <c r="O910" i="12"/>
  <c r="N910" i="12"/>
  <c r="R910" i="12"/>
  <c r="F817" i="10"/>
  <c r="C818" i="10" s="1"/>
  <c r="D763" i="9"/>
  <c r="F763" i="9" s="1"/>
  <c r="C764" i="9" s="1"/>
  <c r="E764" i="9" s="1"/>
  <c r="T910" i="12" l="1"/>
  <c r="S910" i="12"/>
  <c r="M912" i="12"/>
  <c r="P911" i="12"/>
  <c r="Q911" i="12"/>
  <c r="O911" i="12"/>
  <c r="R911" i="12"/>
  <c r="N911" i="12"/>
  <c r="E818" i="10"/>
  <c r="D818" i="10"/>
  <c r="F818" i="10" s="1"/>
  <c r="C819" i="10" s="1"/>
  <c r="D764" i="9"/>
  <c r="F764" i="9"/>
  <c r="C765" i="9" s="1"/>
  <c r="E765" i="9" s="1"/>
  <c r="T911" i="12" l="1"/>
  <c r="S911" i="12"/>
  <c r="M913" i="12"/>
  <c r="P912" i="12"/>
  <c r="Q912" i="12"/>
  <c r="O912" i="12"/>
  <c r="N912" i="12"/>
  <c r="R912" i="12"/>
  <c r="E819" i="10"/>
  <c r="D819" i="10"/>
  <c r="F819" i="10" s="1"/>
  <c r="C820" i="10" s="1"/>
  <c r="D765" i="9"/>
  <c r="F765" i="9" s="1"/>
  <c r="C766" i="9" s="1"/>
  <c r="E766" i="9" s="1"/>
  <c r="T912" i="12" l="1"/>
  <c r="S912" i="12"/>
  <c r="M914" i="12"/>
  <c r="P913" i="12"/>
  <c r="Q913" i="12"/>
  <c r="O913" i="12"/>
  <c r="R913" i="12"/>
  <c r="N913" i="12"/>
  <c r="E820" i="10"/>
  <c r="D820" i="10"/>
  <c r="F820" i="10" s="1"/>
  <c r="C821" i="10" s="1"/>
  <c r="D766" i="9"/>
  <c r="F766" i="9" s="1"/>
  <c r="C767" i="9" s="1"/>
  <c r="E767" i="9" s="1"/>
  <c r="T913" i="12" l="1"/>
  <c r="S913" i="12"/>
  <c r="M915" i="12"/>
  <c r="P914" i="12"/>
  <c r="Q914" i="12"/>
  <c r="O914" i="12"/>
  <c r="R914" i="12"/>
  <c r="N914" i="12"/>
  <c r="D767" i="9"/>
  <c r="E821" i="10"/>
  <c r="D821" i="10"/>
  <c r="F821" i="10" s="1"/>
  <c r="C822" i="10" s="1"/>
  <c r="F767" i="9"/>
  <c r="C768" i="9" s="1"/>
  <c r="E768" i="9"/>
  <c r="D768" i="9"/>
  <c r="F768" i="9" s="1"/>
  <c r="C769" i="9" s="1"/>
  <c r="S914" i="12" l="1"/>
  <c r="T914" i="12"/>
  <c r="M916" i="12"/>
  <c r="P915" i="12"/>
  <c r="Q915" i="12"/>
  <c r="O915" i="12"/>
  <c r="R915" i="12"/>
  <c r="N915" i="12"/>
  <c r="E822" i="10"/>
  <c r="D822" i="10"/>
  <c r="F822" i="10" s="1"/>
  <c r="C823" i="10" s="1"/>
  <c r="E769" i="9"/>
  <c r="D769" i="9"/>
  <c r="F769" i="9" s="1"/>
  <c r="C770" i="9" s="1"/>
  <c r="T915" i="12" l="1"/>
  <c r="S915" i="12"/>
  <c r="M917" i="12"/>
  <c r="Q916" i="12"/>
  <c r="P916" i="12"/>
  <c r="O916" i="12"/>
  <c r="N916" i="12"/>
  <c r="R916" i="12"/>
  <c r="D823" i="10"/>
  <c r="E823" i="10"/>
  <c r="E770" i="9"/>
  <c r="D770" i="9"/>
  <c r="F770" i="9" s="1"/>
  <c r="C771" i="9" s="1"/>
  <c r="T916" i="12" l="1"/>
  <c r="S916" i="12"/>
  <c r="M918" i="12"/>
  <c r="Q917" i="12"/>
  <c r="P917" i="12"/>
  <c r="O917" i="12"/>
  <c r="R917" i="12"/>
  <c r="N917" i="12"/>
  <c r="F823" i="10"/>
  <c r="C824" i="10" s="1"/>
  <c r="E771" i="9"/>
  <c r="D771" i="9"/>
  <c r="F771" i="9" s="1"/>
  <c r="C772" i="9" s="1"/>
  <c r="S917" i="12" l="1"/>
  <c r="T917" i="12"/>
  <c r="M919" i="12"/>
  <c r="Q918" i="12"/>
  <c r="P918" i="12"/>
  <c r="O918" i="12"/>
  <c r="R918" i="12"/>
  <c r="N918" i="12"/>
  <c r="D824" i="10"/>
  <c r="E824" i="10"/>
  <c r="F824" i="10" s="1"/>
  <c r="C825" i="10" s="1"/>
  <c r="D772" i="9"/>
  <c r="E772" i="9"/>
  <c r="T918" i="12" l="1"/>
  <c r="S918" i="12"/>
  <c r="M920" i="12"/>
  <c r="P919" i="12"/>
  <c r="Q919" i="12"/>
  <c r="O919" i="12"/>
  <c r="R919" i="12"/>
  <c r="N919" i="12"/>
  <c r="D825" i="10"/>
  <c r="E825" i="10"/>
  <c r="F772" i="9"/>
  <c r="C773" i="9" s="1"/>
  <c r="T919" i="12" l="1"/>
  <c r="S919" i="12"/>
  <c r="M921" i="12"/>
  <c r="Q920" i="12"/>
  <c r="P920" i="12"/>
  <c r="O920" i="12"/>
  <c r="N920" i="12"/>
  <c r="R920" i="12"/>
  <c r="F825" i="10"/>
  <c r="C826" i="10" s="1"/>
  <c r="E773" i="9"/>
  <c r="D773" i="9"/>
  <c r="F773" i="9" s="1"/>
  <c r="C774" i="9" s="1"/>
  <c r="T920" i="12" l="1"/>
  <c r="S920" i="12"/>
  <c r="M922" i="12"/>
  <c r="Q921" i="12"/>
  <c r="P921" i="12"/>
  <c r="O921" i="12"/>
  <c r="R921" i="12"/>
  <c r="N921" i="12"/>
  <c r="E826" i="10"/>
  <c r="D826" i="10"/>
  <c r="F826" i="10" s="1"/>
  <c r="C827" i="10" s="1"/>
  <c r="D774" i="9"/>
  <c r="E774" i="9"/>
  <c r="S921" i="12" l="1"/>
  <c r="T921" i="12"/>
  <c r="M923" i="12"/>
  <c r="Q922" i="12"/>
  <c r="P922" i="12"/>
  <c r="O922" i="12"/>
  <c r="R922" i="12"/>
  <c r="N922" i="12"/>
  <c r="E827" i="10"/>
  <c r="D827" i="10"/>
  <c r="F827" i="10" s="1"/>
  <c r="C828" i="10" s="1"/>
  <c r="F774" i="9"/>
  <c r="C775" i="9" s="1"/>
  <c r="T922" i="12" l="1"/>
  <c r="S922" i="12"/>
  <c r="M924" i="12"/>
  <c r="P923" i="12"/>
  <c r="Q923" i="12"/>
  <c r="O923" i="12"/>
  <c r="R923" i="12"/>
  <c r="N923" i="12"/>
  <c r="E828" i="10"/>
  <c r="D828" i="10"/>
  <c r="F828" i="10" s="1"/>
  <c r="C829" i="10" s="1"/>
  <c r="E775" i="9"/>
  <c r="D775" i="9"/>
  <c r="F775" i="9" s="1"/>
  <c r="C776" i="9" s="1"/>
  <c r="T923" i="12" l="1"/>
  <c r="S923" i="12"/>
  <c r="M925" i="12"/>
  <c r="P924" i="12"/>
  <c r="Q924" i="12"/>
  <c r="O924" i="12"/>
  <c r="R924" i="12"/>
  <c r="N924" i="12"/>
  <c r="E829" i="10"/>
  <c r="D829" i="10"/>
  <c r="F829" i="10" s="1"/>
  <c r="C830" i="10" s="1"/>
  <c r="E776" i="9"/>
  <c r="D776" i="9"/>
  <c r="F776" i="9" s="1"/>
  <c r="C777" i="9" s="1"/>
  <c r="T924" i="12" l="1"/>
  <c r="S924" i="12"/>
  <c r="M926" i="12"/>
  <c r="P925" i="12"/>
  <c r="Q925" i="12"/>
  <c r="O925" i="12"/>
  <c r="R925" i="12"/>
  <c r="N925" i="12"/>
  <c r="E830" i="10"/>
  <c r="D830" i="10"/>
  <c r="F830" i="10" s="1"/>
  <c r="C831" i="10" s="1"/>
  <c r="E777" i="9"/>
  <c r="D777" i="9"/>
  <c r="F777" i="9" s="1"/>
  <c r="C778" i="9" s="1"/>
  <c r="T925" i="12" l="1"/>
  <c r="S925" i="12"/>
  <c r="M927" i="12"/>
  <c r="P926" i="12"/>
  <c r="O926" i="12"/>
  <c r="Q926" i="12"/>
  <c r="R926" i="12"/>
  <c r="N926" i="12"/>
  <c r="E831" i="10"/>
  <c r="D831" i="10"/>
  <c r="F831" i="10" s="1"/>
  <c r="C832" i="10" s="1"/>
  <c r="E778" i="9"/>
  <c r="D778" i="9"/>
  <c r="F778" i="9" s="1"/>
  <c r="C779" i="9" s="1"/>
  <c r="S926" i="12" l="1"/>
  <c r="T926" i="12"/>
  <c r="M928" i="12"/>
  <c r="P927" i="12"/>
  <c r="Q927" i="12"/>
  <c r="O927" i="12"/>
  <c r="N927" i="12"/>
  <c r="R927" i="12"/>
  <c r="E832" i="10"/>
  <c r="D832" i="10"/>
  <c r="F832" i="10" s="1"/>
  <c r="C833" i="10" s="1"/>
  <c r="E779" i="9"/>
  <c r="D779" i="9"/>
  <c r="F779" i="9" s="1"/>
  <c r="C780" i="9" s="1"/>
  <c r="T927" i="12" l="1"/>
  <c r="S927" i="12"/>
  <c r="M929" i="12"/>
  <c r="Q928" i="12"/>
  <c r="P928" i="12"/>
  <c r="O928" i="12"/>
  <c r="R928" i="12"/>
  <c r="N928" i="12"/>
  <c r="D833" i="10"/>
  <c r="E833" i="10"/>
  <c r="E780" i="9"/>
  <c r="D780" i="9"/>
  <c r="T928" i="12" l="1"/>
  <c r="S928" i="12"/>
  <c r="M930" i="12"/>
  <c r="Q929" i="12"/>
  <c r="P929" i="12"/>
  <c r="O929" i="12"/>
  <c r="N929" i="12"/>
  <c r="R929" i="12"/>
  <c r="F833" i="10"/>
  <c r="C834" i="10" s="1"/>
  <c r="F780" i="9"/>
  <c r="C781" i="9" s="1"/>
  <c r="E781" i="9"/>
  <c r="D781" i="9"/>
  <c r="F781" i="9" s="1"/>
  <c r="C782" i="9" s="1"/>
  <c r="T929" i="12" l="1"/>
  <c r="S929" i="12"/>
  <c r="M931" i="12"/>
  <c r="Q930" i="12"/>
  <c r="P930" i="12"/>
  <c r="O930" i="12"/>
  <c r="R930" i="12"/>
  <c r="N930" i="12"/>
  <c r="D834" i="10"/>
  <c r="E834" i="10"/>
  <c r="E782" i="9"/>
  <c r="D782" i="9"/>
  <c r="T930" i="12" l="1"/>
  <c r="S930" i="12"/>
  <c r="M932" i="12"/>
  <c r="Q931" i="12"/>
  <c r="P931" i="12"/>
  <c r="O931" i="12"/>
  <c r="N931" i="12"/>
  <c r="R931" i="12"/>
  <c r="F834" i="10"/>
  <c r="C835" i="10" s="1"/>
  <c r="F782" i="9"/>
  <c r="C783" i="9" s="1"/>
  <c r="E783" i="9" s="1"/>
  <c r="T931" i="12" l="1"/>
  <c r="S931" i="12"/>
  <c r="M933" i="12"/>
  <c r="Q932" i="12"/>
  <c r="P932" i="12"/>
  <c r="O932" i="12"/>
  <c r="R932" i="12"/>
  <c r="N932" i="12"/>
  <c r="E835" i="10"/>
  <c r="D835" i="10"/>
  <c r="F835" i="10" s="1"/>
  <c r="C836" i="10" s="1"/>
  <c r="D783" i="9"/>
  <c r="F783" i="9" s="1"/>
  <c r="C784" i="9" s="1"/>
  <c r="T932" i="12" l="1"/>
  <c r="S932" i="12"/>
  <c r="M934" i="12"/>
  <c r="P933" i="12"/>
  <c r="Q933" i="12"/>
  <c r="O933" i="12"/>
  <c r="R933" i="12"/>
  <c r="N933" i="12"/>
  <c r="D836" i="10"/>
  <c r="E836" i="10"/>
  <c r="E784" i="9"/>
  <c r="D784" i="9"/>
  <c r="F784" i="9" s="1"/>
  <c r="C785" i="9" s="1"/>
  <c r="E785" i="9" s="1"/>
  <c r="T933" i="12" l="1"/>
  <c r="S933" i="12"/>
  <c r="M935" i="12"/>
  <c r="P934" i="12"/>
  <c r="Q934" i="12"/>
  <c r="O934" i="12"/>
  <c r="R934" i="12"/>
  <c r="N934" i="12"/>
  <c r="F836" i="10"/>
  <c r="C837" i="10" s="1"/>
  <c r="D785" i="9"/>
  <c r="F785" i="9" s="1"/>
  <c r="C786" i="9" s="1"/>
  <c r="D786" i="9" s="1"/>
  <c r="E786" i="9"/>
  <c r="S934" i="12" l="1"/>
  <c r="T934" i="12"/>
  <c r="M936" i="12"/>
  <c r="Q935" i="12"/>
  <c r="P935" i="12"/>
  <c r="O935" i="12"/>
  <c r="R935" i="12"/>
  <c r="N935" i="12"/>
  <c r="E837" i="10"/>
  <c r="D837" i="10"/>
  <c r="F837" i="10" s="1"/>
  <c r="C838" i="10" s="1"/>
  <c r="F786" i="9"/>
  <c r="C787" i="9" s="1"/>
  <c r="D787" i="9"/>
  <c r="E787" i="9"/>
  <c r="T935" i="12" l="1"/>
  <c r="S935" i="12"/>
  <c r="M937" i="12"/>
  <c r="P936" i="12"/>
  <c r="Q936" i="12"/>
  <c r="O936" i="12"/>
  <c r="N936" i="12"/>
  <c r="R936" i="12"/>
  <c r="D838" i="10"/>
  <c r="E838" i="10"/>
  <c r="F787" i="9"/>
  <c r="C788" i="9" s="1"/>
  <c r="T936" i="12" l="1"/>
  <c r="S936" i="12"/>
  <c r="M938" i="12"/>
  <c r="Q937" i="12"/>
  <c r="P937" i="12"/>
  <c r="O937" i="12"/>
  <c r="R937" i="12"/>
  <c r="N937" i="12"/>
  <c r="F838" i="10"/>
  <c r="C839" i="10" s="1"/>
  <c r="E788" i="9"/>
  <c r="D788" i="9"/>
  <c r="F788" i="9" s="1"/>
  <c r="C789" i="9" s="1"/>
  <c r="S937" i="12" l="1"/>
  <c r="T937" i="12"/>
  <c r="M939" i="12"/>
  <c r="Q938" i="12"/>
  <c r="P938" i="12"/>
  <c r="O938" i="12"/>
  <c r="N938" i="12"/>
  <c r="R938" i="12"/>
  <c r="E839" i="10"/>
  <c r="D839" i="10"/>
  <c r="F839" i="10" s="1"/>
  <c r="C840" i="10" s="1"/>
  <c r="E789" i="9"/>
  <c r="D789" i="9"/>
  <c r="F789" i="9" s="1"/>
  <c r="C790" i="9" s="1"/>
  <c r="T938" i="12" l="1"/>
  <c r="S938" i="12"/>
  <c r="M940" i="12"/>
  <c r="P939" i="12"/>
  <c r="Q939" i="12"/>
  <c r="O939" i="12"/>
  <c r="R939" i="12"/>
  <c r="N939" i="12"/>
  <c r="D840" i="10"/>
  <c r="E840" i="10"/>
  <c r="E790" i="9"/>
  <c r="D790" i="9"/>
  <c r="F790" i="9" s="1"/>
  <c r="C791" i="9" s="1"/>
  <c r="T939" i="12" l="1"/>
  <c r="S939" i="12"/>
  <c r="M941" i="12"/>
  <c r="P940" i="12"/>
  <c r="Q940" i="12"/>
  <c r="O940" i="12"/>
  <c r="N940" i="12"/>
  <c r="R940" i="12"/>
  <c r="F840" i="10"/>
  <c r="C841" i="10" s="1"/>
  <c r="D791" i="9"/>
  <c r="E791" i="9"/>
  <c r="T940" i="12" l="1"/>
  <c r="S940" i="12"/>
  <c r="M942" i="12"/>
  <c r="Q941" i="12"/>
  <c r="O941" i="12"/>
  <c r="P941" i="12"/>
  <c r="R941" i="12"/>
  <c r="N941" i="12"/>
  <c r="D841" i="10"/>
  <c r="E841" i="10"/>
  <c r="F791" i="9"/>
  <c r="C792" i="9" s="1"/>
  <c r="S941" i="12" l="1"/>
  <c r="T941" i="12"/>
  <c r="M943" i="12"/>
  <c r="Q942" i="12"/>
  <c r="P942" i="12"/>
  <c r="O942" i="12"/>
  <c r="N942" i="12"/>
  <c r="R942" i="12"/>
  <c r="F841" i="10"/>
  <c r="C842" i="10" s="1"/>
  <c r="E792" i="9"/>
  <c r="D792" i="9"/>
  <c r="F792" i="9" s="1"/>
  <c r="C793" i="9" s="1"/>
  <c r="T942" i="12" l="1"/>
  <c r="S942" i="12"/>
  <c r="M944" i="12"/>
  <c r="P943" i="12"/>
  <c r="Q943" i="12"/>
  <c r="O943" i="12"/>
  <c r="R943" i="12"/>
  <c r="N943" i="12"/>
  <c r="D842" i="10"/>
  <c r="E842" i="10"/>
  <c r="F842" i="10" s="1"/>
  <c r="C843" i="10" s="1"/>
  <c r="E793" i="9"/>
  <c r="D793" i="9"/>
  <c r="F793" i="9" s="1"/>
  <c r="C794" i="9" s="1"/>
  <c r="T943" i="12" l="1"/>
  <c r="S943" i="12"/>
  <c r="M945" i="12"/>
  <c r="P944" i="12"/>
  <c r="Q944" i="12"/>
  <c r="O944" i="12"/>
  <c r="R944" i="12"/>
  <c r="N944" i="12"/>
  <c r="E843" i="10"/>
  <c r="D843" i="10"/>
  <c r="F843" i="10" s="1"/>
  <c r="C844" i="10" s="1"/>
  <c r="E794" i="9"/>
  <c r="D794" i="9"/>
  <c r="T944" i="12" l="1"/>
  <c r="S944" i="12"/>
  <c r="M946" i="12"/>
  <c r="P945" i="12"/>
  <c r="Q945" i="12"/>
  <c r="O945" i="12"/>
  <c r="R945" i="12"/>
  <c r="N945" i="12"/>
  <c r="E844" i="10"/>
  <c r="D844" i="10"/>
  <c r="F844" i="10" s="1"/>
  <c r="C845" i="10" s="1"/>
  <c r="F794" i="9"/>
  <c r="C795" i="9" s="1"/>
  <c r="D795" i="9"/>
  <c r="E795" i="9"/>
  <c r="T945" i="12" l="1"/>
  <c r="S945" i="12"/>
  <c r="M947" i="12"/>
  <c r="Q946" i="12"/>
  <c r="P946" i="12"/>
  <c r="O946" i="12"/>
  <c r="R946" i="12"/>
  <c r="N946" i="12"/>
  <c r="D845" i="10"/>
  <c r="E845" i="10"/>
  <c r="F795" i="9"/>
  <c r="C796" i="9" s="1"/>
  <c r="E796" i="9"/>
  <c r="D796" i="9"/>
  <c r="F796" i="9" s="1"/>
  <c r="C797" i="9" s="1"/>
  <c r="T946" i="12" l="1"/>
  <c r="S946" i="12"/>
  <c r="M948" i="12"/>
  <c r="P947" i="12"/>
  <c r="Q947" i="12"/>
  <c r="O947" i="12"/>
  <c r="R947" i="12"/>
  <c r="N947" i="12"/>
  <c r="F845" i="10"/>
  <c r="C846" i="10" s="1"/>
  <c r="E797" i="9"/>
  <c r="D797" i="9"/>
  <c r="F797" i="9" s="1"/>
  <c r="C798" i="9" s="1"/>
  <c r="T947" i="12" l="1"/>
  <c r="S947" i="12"/>
  <c r="M949" i="12"/>
  <c r="P948" i="12"/>
  <c r="Q948" i="12"/>
  <c r="O948" i="12"/>
  <c r="R948" i="12"/>
  <c r="N948" i="12"/>
  <c r="D846" i="10"/>
  <c r="E846" i="10"/>
  <c r="E798" i="9"/>
  <c r="D798" i="9"/>
  <c r="F798" i="9" s="1"/>
  <c r="C799" i="9" s="1"/>
  <c r="T948" i="12" l="1"/>
  <c r="S948" i="12"/>
  <c r="M950" i="12"/>
  <c r="P949" i="12"/>
  <c r="Q949" i="12"/>
  <c r="O949" i="12"/>
  <c r="R949" i="12"/>
  <c r="N949" i="12"/>
  <c r="F846" i="10"/>
  <c r="C847" i="10" s="1"/>
  <c r="D799" i="9"/>
  <c r="E799" i="9"/>
  <c r="T949" i="12" l="1"/>
  <c r="S949" i="12"/>
  <c r="M951" i="12"/>
  <c r="P950" i="12"/>
  <c r="Q950" i="12"/>
  <c r="O950" i="12"/>
  <c r="R950" i="12"/>
  <c r="N950" i="12"/>
  <c r="D847" i="10"/>
  <c r="E847" i="10"/>
  <c r="F799" i="9"/>
  <c r="C800" i="9" s="1"/>
  <c r="E800" i="9" s="1"/>
  <c r="T950" i="12" l="1"/>
  <c r="S950" i="12"/>
  <c r="M952" i="12"/>
  <c r="Q951" i="12"/>
  <c r="P951" i="12"/>
  <c r="O951" i="12"/>
  <c r="R951" i="12"/>
  <c r="N951" i="12"/>
  <c r="F847" i="10"/>
  <c r="C848" i="10" s="1"/>
  <c r="D800" i="9"/>
  <c r="F800" i="9" s="1"/>
  <c r="C801" i="9" s="1"/>
  <c r="E801" i="9" s="1"/>
  <c r="T951" i="12" l="1"/>
  <c r="S951" i="12"/>
  <c r="M953" i="12"/>
  <c r="Q952" i="12"/>
  <c r="P952" i="12"/>
  <c r="O952" i="12"/>
  <c r="R952" i="12"/>
  <c r="N952" i="12"/>
  <c r="E848" i="10"/>
  <c r="D848" i="10"/>
  <c r="F848" i="10" s="1"/>
  <c r="C849" i="10" s="1"/>
  <c r="D801" i="9"/>
  <c r="F801" i="9"/>
  <c r="C802" i="9" s="1"/>
  <c r="D802" i="9" s="1"/>
  <c r="T952" i="12" l="1"/>
  <c r="S952" i="12"/>
  <c r="M954" i="12"/>
  <c r="Q953" i="12"/>
  <c r="P953" i="12"/>
  <c r="O953" i="12"/>
  <c r="R953" i="12"/>
  <c r="N953" i="12"/>
  <c r="E849" i="10"/>
  <c r="D849" i="10"/>
  <c r="F849" i="10" s="1"/>
  <c r="C850" i="10" s="1"/>
  <c r="E802" i="9"/>
  <c r="F802" i="9"/>
  <c r="C803" i="9" s="1"/>
  <c r="E803" i="9" s="1"/>
  <c r="D803" i="9"/>
  <c r="T953" i="12" l="1"/>
  <c r="S953" i="12"/>
  <c r="M955" i="12"/>
  <c r="P954" i="12"/>
  <c r="Q954" i="12"/>
  <c r="O954" i="12"/>
  <c r="R954" i="12"/>
  <c r="N954" i="12"/>
  <c r="D850" i="10"/>
  <c r="E850" i="10"/>
  <c r="F803" i="9"/>
  <c r="C804" i="9" s="1"/>
  <c r="E804" i="9"/>
  <c r="D804" i="9"/>
  <c r="F804" i="9" s="1"/>
  <c r="C805" i="9" s="1"/>
  <c r="T954" i="12" l="1"/>
  <c r="S954" i="12"/>
  <c r="M956" i="12"/>
  <c r="P955" i="12"/>
  <c r="Q955" i="12"/>
  <c r="O955" i="12"/>
  <c r="R955" i="12"/>
  <c r="N955" i="12"/>
  <c r="F850" i="10"/>
  <c r="C851" i="10" s="1"/>
  <c r="E805" i="9"/>
  <c r="D805" i="9"/>
  <c r="F805" i="9" s="1"/>
  <c r="C806" i="9" s="1"/>
  <c r="T955" i="12" l="1"/>
  <c r="S955" i="12"/>
  <c r="M957" i="12"/>
  <c r="P956" i="12"/>
  <c r="Q956" i="12"/>
  <c r="O956" i="12"/>
  <c r="N956" i="12"/>
  <c r="R956" i="12"/>
  <c r="E851" i="10"/>
  <c r="D851" i="10"/>
  <c r="F851" i="10" s="1"/>
  <c r="C852" i="10" s="1"/>
  <c r="E806" i="9"/>
  <c r="D806" i="9"/>
  <c r="F806" i="9" s="1"/>
  <c r="C807" i="9" s="1"/>
  <c r="T956" i="12" l="1"/>
  <c r="S956" i="12"/>
  <c r="M958" i="12"/>
  <c r="Q957" i="12"/>
  <c r="P957" i="12"/>
  <c r="O957" i="12"/>
  <c r="R957" i="12"/>
  <c r="N957" i="12"/>
  <c r="E852" i="10"/>
  <c r="D852" i="10"/>
  <c r="F852" i="10" s="1"/>
  <c r="C853" i="10" s="1"/>
  <c r="E807" i="9"/>
  <c r="D807" i="9"/>
  <c r="F807" i="9" s="1"/>
  <c r="C808" i="9" s="1"/>
  <c r="T957" i="12" l="1"/>
  <c r="S957" i="12"/>
  <c r="M959" i="12"/>
  <c r="P958" i="12"/>
  <c r="Q958" i="12"/>
  <c r="O958" i="12"/>
  <c r="R958" i="12"/>
  <c r="N958" i="12"/>
  <c r="D853" i="10"/>
  <c r="E853" i="10"/>
  <c r="D808" i="9"/>
  <c r="E808" i="9"/>
  <c r="T958" i="12" l="1"/>
  <c r="S958" i="12"/>
  <c r="M960" i="12"/>
  <c r="Q959" i="12"/>
  <c r="P959" i="12"/>
  <c r="O959" i="12"/>
  <c r="R959" i="12"/>
  <c r="N959" i="12"/>
  <c r="F853" i="10"/>
  <c r="C854" i="10" s="1"/>
  <c r="F808" i="9"/>
  <c r="C809" i="9" s="1"/>
  <c r="T959" i="12" l="1"/>
  <c r="S959" i="12"/>
  <c r="M961" i="12"/>
  <c r="Q960" i="12"/>
  <c r="P960" i="12"/>
  <c r="O960" i="12"/>
  <c r="R960" i="12"/>
  <c r="N960" i="12"/>
  <c r="E854" i="10"/>
  <c r="D854" i="10"/>
  <c r="F854" i="10" s="1"/>
  <c r="C855" i="10" s="1"/>
  <c r="D809" i="9"/>
  <c r="E809" i="9"/>
  <c r="T960" i="12" l="1"/>
  <c r="S960" i="12"/>
  <c r="M962" i="12"/>
  <c r="Q961" i="12"/>
  <c r="P961" i="12"/>
  <c r="O961" i="12"/>
  <c r="R961" i="12"/>
  <c r="N961" i="12"/>
  <c r="D855" i="10"/>
  <c r="E855" i="10"/>
  <c r="F809" i="9"/>
  <c r="C810" i="9" s="1"/>
  <c r="T961" i="12" l="1"/>
  <c r="S961" i="12"/>
  <c r="M963" i="12"/>
  <c r="Q962" i="12"/>
  <c r="P962" i="12"/>
  <c r="O962" i="12"/>
  <c r="N962" i="12"/>
  <c r="R962" i="12"/>
  <c r="F855" i="10"/>
  <c r="C856" i="10" s="1"/>
  <c r="E810" i="9"/>
  <c r="D810" i="9"/>
  <c r="F810" i="9" s="1"/>
  <c r="C811" i="9" s="1"/>
  <c r="T962" i="12" l="1"/>
  <c r="S962" i="12"/>
  <c r="M964" i="12"/>
  <c r="Q963" i="12"/>
  <c r="P963" i="12"/>
  <c r="O963" i="12"/>
  <c r="R963" i="12"/>
  <c r="N963" i="12"/>
  <c r="E856" i="10"/>
  <c r="D856" i="10"/>
  <c r="F856" i="10" s="1"/>
  <c r="C857" i="10" s="1"/>
  <c r="E811" i="9"/>
  <c r="D811" i="9"/>
  <c r="F811" i="9" s="1"/>
  <c r="C812" i="9" s="1"/>
  <c r="T963" i="12" l="1"/>
  <c r="S963" i="12"/>
  <c r="M965" i="12"/>
  <c r="P964" i="12"/>
  <c r="Q964" i="12"/>
  <c r="O964" i="12"/>
  <c r="R964" i="12"/>
  <c r="N964" i="12"/>
  <c r="E857" i="10"/>
  <c r="D857" i="10"/>
  <c r="F857" i="10" s="1"/>
  <c r="C858" i="10" s="1"/>
  <c r="E812" i="9"/>
  <c r="D812" i="9"/>
  <c r="T964" i="12" l="1"/>
  <c r="S964" i="12"/>
  <c r="M966" i="12"/>
  <c r="Q965" i="12"/>
  <c r="P965" i="12"/>
  <c r="O965" i="12"/>
  <c r="R965" i="12"/>
  <c r="N965" i="12"/>
  <c r="E858" i="10"/>
  <c r="D858" i="10"/>
  <c r="F858" i="10" s="1"/>
  <c r="C859" i="10" s="1"/>
  <c r="F812" i="9"/>
  <c r="C813" i="9" s="1"/>
  <c r="T965" i="12" l="1"/>
  <c r="S965" i="12"/>
  <c r="M967" i="12"/>
  <c r="P966" i="12"/>
  <c r="Q966" i="12"/>
  <c r="O966" i="12"/>
  <c r="R966" i="12"/>
  <c r="N966" i="12"/>
  <c r="E859" i="10"/>
  <c r="D859" i="10"/>
  <c r="E813" i="9"/>
  <c r="D813" i="9"/>
  <c r="T966" i="12" l="1"/>
  <c r="S966" i="12"/>
  <c r="M968" i="12"/>
  <c r="Q967" i="12"/>
  <c r="P967" i="12"/>
  <c r="O967" i="12"/>
  <c r="N967" i="12"/>
  <c r="R967" i="12"/>
  <c r="F859" i="10"/>
  <c r="C860" i="10" s="1"/>
  <c r="E860" i="10"/>
  <c r="D860" i="10"/>
  <c r="F860" i="10" s="1"/>
  <c r="C861" i="10" s="1"/>
  <c r="F813" i="9"/>
  <c r="C814" i="9" s="1"/>
  <c r="E814" i="9"/>
  <c r="D814" i="9"/>
  <c r="F814" i="9" s="1"/>
  <c r="C815" i="9" s="1"/>
  <c r="T967" i="12" l="1"/>
  <c r="S967" i="12"/>
  <c r="M969" i="12"/>
  <c r="P968" i="12"/>
  <c r="Q968" i="12"/>
  <c r="O968" i="12"/>
  <c r="R968" i="12"/>
  <c r="N968" i="12"/>
  <c r="E861" i="10"/>
  <c r="D861" i="10"/>
  <c r="F861" i="10" s="1"/>
  <c r="C862" i="10" s="1"/>
  <c r="E815" i="9"/>
  <c r="D815" i="9"/>
  <c r="T968" i="12" l="1"/>
  <c r="S968" i="12"/>
  <c r="M970" i="12"/>
  <c r="Q969" i="12"/>
  <c r="P969" i="12"/>
  <c r="O969" i="12"/>
  <c r="N969" i="12"/>
  <c r="R969" i="12"/>
  <c r="E862" i="10"/>
  <c r="D862" i="10"/>
  <c r="F862" i="10" s="1"/>
  <c r="C863" i="10" s="1"/>
  <c r="F815" i="9"/>
  <c r="C816" i="9" s="1"/>
  <c r="E816" i="9"/>
  <c r="D816" i="9"/>
  <c r="F816" i="9" s="1"/>
  <c r="C817" i="9" s="1"/>
  <c r="T969" i="12" l="1"/>
  <c r="S969" i="12"/>
  <c r="M971" i="12"/>
  <c r="P970" i="12"/>
  <c r="Q970" i="12"/>
  <c r="O970" i="12"/>
  <c r="R970" i="12"/>
  <c r="N970" i="12"/>
  <c r="D863" i="10"/>
  <c r="E863" i="10"/>
  <c r="F863" i="10" s="1"/>
  <c r="C864" i="10" s="1"/>
  <c r="E817" i="9"/>
  <c r="D817" i="9"/>
  <c r="F817" i="9" s="1"/>
  <c r="C818" i="9" s="1"/>
  <c r="T970" i="12" l="1"/>
  <c r="S970" i="12"/>
  <c r="M972" i="12"/>
  <c r="Q971" i="12"/>
  <c r="P971" i="12"/>
  <c r="O971" i="12"/>
  <c r="N971" i="12"/>
  <c r="R971" i="12"/>
  <c r="E864" i="10"/>
  <c r="D864" i="10"/>
  <c r="F864" i="10" s="1"/>
  <c r="C865" i="10" s="1"/>
  <c r="E818" i="9"/>
  <c r="D818" i="9"/>
  <c r="F818" i="9" s="1"/>
  <c r="C819" i="9" s="1"/>
  <c r="T971" i="12" l="1"/>
  <c r="S971" i="12"/>
  <c r="M973" i="12"/>
  <c r="P972" i="12"/>
  <c r="Q972" i="12"/>
  <c r="O972" i="12"/>
  <c r="R972" i="12"/>
  <c r="N972" i="12"/>
  <c r="E865" i="10"/>
  <c r="D865" i="10"/>
  <c r="E819" i="9"/>
  <c r="D819" i="9"/>
  <c r="T972" i="12" l="1"/>
  <c r="S972" i="12"/>
  <c r="M974" i="12"/>
  <c r="Q973" i="12"/>
  <c r="P973" i="12"/>
  <c r="O973" i="12"/>
  <c r="R973" i="12"/>
  <c r="N973" i="12"/>
  <c r="F819" i="9"/>
  <c r="C820" i="9" s="1"/>
  <c r="F865" i="10"/>
  <c r="C866" i="10" s="1"/>
  <c r="E820" i="9"/>
  <c r="D820" i="9"/>
  <c r="F820" i="9" s="1"/>
  <c r="C821" i="9" s="1"/>
  <c r="T973" i="12" l="1"/>
  <c r="S973" i="12"/>
  <c r="M975" i="12"/>
  <c r="P974" i="12"/>
  <c r="Q974" i="12"/>
  <c r="O974" i="12"/>
  <c r="R974" i="12"/>
  <c r="N974" i="12"/>
  <c r="E866" i="10"/>
  <c r="D866" i="10"/>
  <c r="E821" i="9"/>
  <c r="D821" i="9"/>
  <c r="F821" i="9" s="1"/>
  <c r="C822" i="9" s="1"/>
  <c r="S974" i="12" l="1"/>
  <c r="T974" i="12"/>
  <c r="M976" i="12"/>
  <c r="Q975" i="12"/>
  <c r="P975" i="12"/>
  <c r="O975" i="12"/>
  <c r="R975" i="12"/>
  <c r="N975" i="12"/>
  <c r="F866" i="10"/>
  <c r="C867" i="10" s="1"/>
  <c r="E822" i="9"/>
  <c r="D822" i="9"/>
  <c r="F822" i="9" s="1"/>
  <c r="C823" i="9" s="1"/>
  <c r="T975" i="12" l="1"/>
  <c r="S975" i="12"/>
  <c r="M977" i="12"/>
  <c r="P976" i="12"/>
  <c r="Q976" i="12"/>
  <c r="O976" i="12"/>
  <c r="N976" i="12"/>
  <c r="R976" i="12"/>
  <c r="E867" i="10"/>
  <c r="D867" i="10"/>
  <c r="F867" i="10" s="1"/>
  <c r="C868" i="10" s="1"/>
  <c r="D823" i="9"/>
  <c r="E823" i="9"/>
  <c r="T976" i="12" l="1"/>
  <c r="S976" i="12"/>
  <c r="M978" i="12"/>
  <c r="Q977" i="12"/>
  <c r="P977" i="12"/>
  <c r="O977" i="12"/>
  <c r="R977" i="12"/>
  <c r="N977" i="12"/>
  <c r="E868" i="10"/>
  <c r="D868" i="10"/>
  <c r="F868" i="10" s="1"/>
  <c r="C869" i="10" s="1"/>
  <c r="F823" i="9"/>
  <c r="C824" i="9" s="1"/>
  <c r="T977" i="12" l="1"/>
  <c r="S977" i="12"/>
  <c r="M979" i="12"/>
  <c r="P978" i="12"/>
  <c r="Q978" i="12"/>
  <c r="O978" i="12"/>
  <c r="N978" i="12"/>
  <c r="R978" i="12"/>
  <c r="D869" i="10"/>
  <c r="E869" i="10"/>
  <c r="F869" i="10" s="1"/>
  <c r="C870" i="10" s="1"/>
  <c r="E824" i="9"/>
  <c r="D824" i="9"/>
  <c r="F824" i="9" s="1"/>
  <c r="C825" i="9" s="1"/>
  <c r="T978" i="12" l="1"/>
  <c r="S978" i="12"/>
  <c r="M980" i="12"/>
  <c r="Q979" i="12"/>
  <c r="P979" i="12"/>
  <c r="O979" i="12"/>
  <c r="R979" i="12"/>
  <c r="N979" i="12"/>
  <c r="E870" i="10"/>
  <c r="D870" i="10"/>
  <c r="F870" i="10" s="1"/>
  <c r="C871" i="10" s="1"/>
  <c r="E825" i="9"/>
  <c r="D825" i="9"/>
  <c r="F825" i="9" s="1"/>
  <c r="C826" i="9" s="1"/>
  <c r="T979" i="12" l="1"/>
  <c r="S979" i="12"/>
  <c r="M981" i="12"/>
  <c r="P980" i="12"/>
  <c r="Q980" i="12"/>
  <c r="N980" i="12"/>
  <c r="R980" i="12"/>
  <c r="O980" i="12"/>
  <c r="D871" i="10"/>
  <c r="E871" i="10"/>
  <c r="E826" i="9"/>
  <c r="D826" i="9"/>
  <c r="F826" i="9" s="1"/>
  <c r="C827" i="9" s="1"/>
  <c r="T980" i="12" l="1"/>
  <c r="S980" i="12"/>
  <c r="M982" i="12"/>
  <c r="P981" i="12"/>
  <c r="Q981" i="12"/>
  <c r="O981" i="12"/>
  <c r="R981" i="12"/>
  <c r="N981" i="12"/>
  <c r="F871" i="10"/>
  <c r="C872" i="10" s="1"/>
  <c r="D827" i="9"/>
  <c r="E827" i="9"/>
  <c r="T981" i="12" l="1"/>
  <c r="S981" i="12"/>
  <c r="M983" i="12"/>
  <c r="Q982" i="12"/>
  <c r="P982" i="12"/>
  <c r="O982" i="12"/>
  <c r="N982" i="12"/>
  <c r="R982" i="12"/>
  <c r="E872" i="10"/>
  <c r="D872" i="10"/>
  <c r="F872" i="10" s="1"/>
  <c r="C873" i="10" s="1"/>
  <c r="F827" i="9"/>
  <c r="C828" i="9" s="1"/>
  <c r="T982" i="12" l="1"/>
  <c r="S982" i="12"/>
  <c r="M984" i="12"/>
  <c r="Q983" i="12"/>
  <c r="P983" i="12"/>
  <c r="O983" i="12"/>
  <c r="R983" i="12"/>
  <c r="N983" i="12"/>
  <c r="E873" i="10"/>
  <c r="D873" i="10"/>
  <c r="F873" i="10" s="1"/>
  <c r="C874" i="10" s="1"/>
  <c r="E828" i="9"/>
  <c r="D828" i="9"/>
  <c r="F828" i="9" s="1"/>
  <c r="C829" i="9" s="1"/>
  <c r="T983" i="12" l="1"/>
  <c r="S983" i="12"/>
  <c r="M985" i="12"/>
  <c r="Q984" i="12"/>
  <c r="P984" i="12"/>
  <c r="O984" i="12"/>
  <c r="R984" i="12"/>
  <c r="N984" i="12"/>
  <c r="E874" i="10"/>
  <c r="D874" i="10"/>
  <c r="F874" i="10" s="1"/>
  <c r="C875" i="10" s="1"/>
  <c r="D829" i="9"/>
  <c r="E829" i="9"/>
  <c r="F829" i="9" s="1"/>
  <c r="C830" i="9" s="1"/>
  <c r="T984" i="12" l="1"/>
  <c r="S984" i="12"/>
  <c r="M986" i="12"/>
  <c r="P985" i="12"/>
  <c r="Q985" i="12"/>
  <c r="O985" i="12"/>
  <c r="R985" i="12"/>
  <c r="N985" i="12"/>
  <c r="E875" i="10"/>
  <c r="D875" i="10"/>
  <c r="F875" i="10" s="1"/>
  <c r="C876" i="10" s="1"/>
  <c r="E830" i="9"/>
  <c r="D830" i="9"/>
  <c r="T985" i="12" l="1"/>
  <c r="S985" i="12"/>
  <c r="M987" i="12"/>
  <c r="P986" i="12"/>
  <c r="Q986" i="12"/>
  <c r="O986" i="12"/>
  <c r="N986" i="12"/>
  <c r="R986" i="12"/>
  <c r="E876" i="10"/>
  <c r="D876" i="10"/>
  <c r="F876" i="10" s="1"/>
  <c r="C877" i="10" s="1"/>
  <c r="F830" i="9"/>
  <c r="C831" i="9" s="1"/>
  <c r="E831" i="9"/>
  <c r="D831" i="9"/>
  <c r="F831" i="9" s="1"/>
  <c r="C832" i="9" s="1"/>
  <c r="S986" i="12" l="1"/>
  <c r="T986" i="12"/>
  <c r="M988" i="12"/>
  <c r="Q987" i="12"/>
  <c r="P987" i="12"/>
  <c r="O987" i="12"/>
  <c r="R987" i="12"/>
  <c r="N987" i="12"/>
  <c r="E877" i="10"/>
  <c r="D877" i="10"/>
  <c r="F877" i="10" s="1"/>
  <c r="C878" i="10" s="1"/>
  <c r="E832" i="9"/>
  <c r="D832" i="9"/>
  <c r="F832" i="9" s="1"/>
  <c r="C833" i="9" s="1"/>
  <c r="T987" i="12" l="1"/>
  <c r="S987" i="12"/>
  <c r="M989" i="12"/>
  <c r="Q988" i="12"/>
  <c r="P988" i="12"/>
  <c r="O988" i="12"/>
  <c r="N988" i="12"/>
  <c r="R988" i="12"/>
  <c r="E878" i="10"/>
  <c r="D878" i="10"/>
  <c r="E833" i="9"/>
  <c r="D833" i="9"/>
  <c r="F833" i="9" s="1"/>
  <c r="C834" i="9" s="1"/>
  <c r="T988" i="12" l="1"/>
  <c r="S988" i="12"/>
  <c r="M990" i="12"/>
  <c r="Q989" i="12"/>
  <c r="P989" i="12"/>
  <c r="O989" i="12"/>
  <c r="R989" i="12"/>
  <c r="N989" i="12"/>
  <c r="F878" i="10"/>
  <c r="C879" i="10" s="1"/>
  <c r="E834" i="9"/>
  <c r="D834" i="9"/>
  <c r="F834" i="9" s="1"/>
  <c r="C835" i="9" s="1"/>
  <c r="T989" i="12" l="1"/>
  <c r="S989" i="12"/>
  <c r="M991" i="12"/>
  <c r="P990" i="12"/>
  <c r="Q990" i="12"/>
  <c r="O990" i="12"/>
  <c r="N990" i="12"/>
  <c r="R990" i="12"/>
  <c r="D879" i="10"/>
  <c r="E879" i="10"/>
  <c r="E835" i="9"/>
  <c r="D835" i="9"/>
  <c r="F835" i="9" s="1"/>
  <c r="C836" i="9" s="1"/>
  <c r="T990" i="12" l="1"/>
  <c r="S990" i="12"/>
  <c r="M992" i="12"/>
  <c r="P991" i="12"/>
  <c r="Q991" i="12"/>
  <c r="O991" i="12"/>
  <c r="R991" i="12"/>
  <c r="N991" i="12"/>
  <c r="F879" i="10"/>
  <c r="C880" i="10" s="1"/>
  <c r="E836" i="9"/>
  <c r="D836" i="9"/>
  <c r="T991" i="12" l="1"/>
  <c r="S991" i="12"/>
  <c r="M993" i="12"/>
  <c r="Q992" i="12"/>
  <c r="P992" i="12"/>
  <c r="O992" i="12"/>
  <c r="N992" i="12"/>
  <c r="R992" i="12"/>
  <c r="E880" i="10"/>
  <c r="D880" i="10"/>
  <c r="F880" i="10" s="1"/>
  <c r="C881" i="10" s="1"/>
  <c r="F836" i="9"/>
  <c r="C837" i="9" s="1"/>
  <c r="T992" i="12" l="1"/>
  <c r="S992" i="12"/>
  <c r="M994" i="12"/>
  <c r="Q993" i="12"/>
  <c r="P993" i="12"/>
  <c r="O993" i="12"/>
  <c r="R993" i="12"/>
  <c r="N993" i="12"/>
  <c r="E881" i="10"/>
  <c r="D881" i="10"/>
  <c r="F881" i="10" s="1"/>
  <c r="C882" i="10" s="1"/>
  <c r="E837" i="9"/>
  <c r="D837" i="9"/>
  <c r="F837" i="9" s="1"/>
  <c r="C838" i="9" s="1"/>
  <c r="T993" i="12" l="1"/>
  <c r="S993" i="12"/>
  <c r="M995" i="12"/>
  <c r="Q994" i="12"/>
  <c r="O994" i="12"/>
  <c r="P994" i="12"/>
  <c r="N994" i="12"/>
  <c r="R994" i="12"/>
  <c r="D882" i="10"/>
  <c r="E882" i="10"/>
  <c r="E838" i="9"/>
  <c r="D838" i="9"/>
  <c r="S994" i="12" l="1"/>
  <c r="T994" i="12"/>
  <c r="M996" i="12"/>
  <c r="P995" i="12"/>
  <c r="Q995" i="12"/>
  <c r="O995" i="12"/>
  <c r="R995" i="12"/>
  <c r="N995" i="12"/>
  <c r="F882" i="10"/>
  <c r="C883" i="10" s="1"/>
  <c r="F838" i="9"/>
  <c r="C839" i="9" s="1"/>
  <c r="E839" i="9"/>
  <c r="D839" i="9"/>
  <c r="T995" i="12" l="1"/>
  <c r="S995" i="12"/>
  <c r="M997" i="12"/>
  <c r="P996" i="12"/>
  <c r="Q996" i="12"/>
  <c r="O996" i="12"/>
  <c r="N996" i="12"/>
  <c r="R996" i="12"/>
  <c r="E883" i="10"/>
  <c r="D883" i="10"/>
  <c r="F839" i="9"/>
  <c r="C840" i="9" s="1"/>
  <c r="E840" i="9"/>
  <c r="D840" i="9"/>
  <c r="F840" i="9" s="1"/>
  <c r="C841" i="9" s="1"/>
  <c r="T996" i="12" l="1"/>
  <c r="S996" i="12"/>
  <c r="M998" i="12"/>
  <c r="Q997" i="12"/>
  <c r="P997" i="12"/>
  <c r="O997" i="12"/>
  <c r="R997" i="12"/>
  <c r="N997" i="12"/>
  <c r="F883" i="10"/>
  <c r="C884" i="10" s="1"/>
  <c r="E841" i="9"/>
  <c r="D841" i="9"/>
  <c r="F841" i="9" s="1"/>
  <c r="C842" i="9" s="1"/>
  <c r="S997" i="12" l="1"/>
  <c r="T997" i="12"/>
  <c r="M999" i="12"/>
  <c r="Q998" i="12"/>
  <c r="P998" i="12"/>
  <c r="O998" i="12"/>
  <c r="R998" i="12"/>
  <c r="N998" i="12"/>
  <c r="E884" i="10"/>
  <c r="D884" i="10"/>
  <c r="F884" i="10" s="1"/>
  <c r="C885" i="10" s="1"/>
  <c r="E842" i="9"/>
  <c r="D842" i="9"/>
  <c r="T998" i="12" l="1"/>
  <c r="S998" i="12"/>
  <c r="M1000" i="12"/>
  <c r="P999" i="12"/>
  <c r="Q999" i="12"/>
  <c r="O999" i="12"/>
  <c r="R999" i="12"/>
  <c r="N999" i="12"/>
  <c r="E885" i="10"/>
  <c r="D885" i="10"/>
  <c r="F885" i="10" s="1"/>
  <c r="C886" i="10" s="1"/>
  <c r="F842" i="9"/>
  <c r="C843" i="9" s="1"/>
  <c r="T999" i="12" l="1"/>
  <c r="S999" i="12"/>
  <c r="M1001" i="12"/>
  <c r="Q1000" i="12"/>
  <c r="P1000" i="12"/>
  <c r="O1000" i="12"/>
  <c r="R1000" i="12"/>
  <c r="N1000" i="12"/>
  <c r="E886" i="10"/>
  <c r="D886" i="10"/>
  <c r="F886" i="10" s="1"/>
  <c r="C887" i="10" s="1"/>
  <c r="E843" i="9"/>
  <c r="D843" i="9"/>
  <c r="T1000" i="12" l="1"/>
  <c r="S1000" i="12"/>
  <c r="Q1001" i="12"/>
  <c r="P1001" i="12"/>
  <c r="O1001" i="12"/>
  <c r="R1001" i="12"/>
  <c r="N1001" i="12"/>
  <c r="D887" i="10"/>
  <c r="E887" i="10"/>
  <c r="F887" i="10" s="1"/>
  <c r="C888" i="10" s="1"/>
  <c r="F843" i="9"/>
  <c r="C844" i="9" s="1"/>
  <c r="E844" i="9"/>
  <c r="D844" i="9"/>
  <c r="F844" i="9" s="1"/>
  <c r="C845" i="9" s="1"/>
  <c r="S1001" i="12" l="1"/>
  <c r="T1001" i="12"/>
  <c r="D888" i="10"/>
  <c r="E888" i="10"/>
  <c r="E845" i="9"/>
  <c r="D845" i="9"/>
  <c r="F845" i="9" s="1"/>
  <c r="C846" i="9" s="1"/>
  <c r="F888" i="10" l="1"/>
  <c r="C889" i="10" s="1"/>
  <c r="E889" i="10"/>
  <c r="D889" i="10"/>
  <c r="F889" i="10" s="1"/>
  <c r="C890" i="10" s="1"/>
  <c r="E846" i="9"/>
  <c r="D846" i="9"/>
  <c r="F846" i="9" s="1"/>
  <c r="C847" i="9" s="1"/>
  <c r="E890" i="10" l="1"/>
  <c r="D890" i="10"/>
  <c r="F890" i="10" s="1"/>
  <c r="C891" i="10" s="1"/>
  <c r="E847" i="9"/>
  <c r="D847" i="9"/>
  <c r="F847" i="9" s="1"/>
  <c r="C848" i="9" s="1"/>
  <c r="E891" i="10" l="1"/>
  <c r="D891" i="10"/>
  <c r="F891" i="10" s="1"/>
  <c r="C892" i="10" s="1"/>
  <c r="E848" i="9"/>
  <c r="D848" i="9"/>
  <c r="E892" i="10" l="1"/>
  <c r="D892" i="10"/>
  <c r="F892" i="10" s="1"/>
  <c r="C893" i="10" s="1"/>
  <c r="F848" i="9"/>
  <c r="C849" i="9" s="1"/>
  <c r="E849" i="9" s="1"/>
  <c r="D849" i="9"/>
  <c r="E893" i="10" l="1"/>
  <c r="D893" i="10"/>
  <c r="F893" i="10" s="1"/>
  <c r="C894" i="10" s="1"/>
  <c r="F849" i="9"/>
  <c r="C850" i="9" s="1"/>
  <c r="E850" i="9"/>
  <c r="D850" i="9"/>
  <c r="F850" i="9" s="1"/>
  <c r="C851" i="9" s="1"/>
  <c r="D894" i="10" l="1"/>
  <c r="E894" i="10"/>
  <c r="E851" i="9"/>
  <c r="D851" i="9"/>
  <c r="F851" i="9" s="1"/>
  <c r="C852" i="9" s="1"/>
  <c r="F894" i="10" l="1"/>
  <c r="C895" i="10" s="1"/>
  <c r="E852" i="9"/>
  <c r="D852" i="9"/>
  <c r="F852" i="9" s="1"/>
  <c r="C853" i="9" s="1"/>
  <c r="E895" i="10" l="1"/>
  <c r="D895" i="10"/>
  <c r="F895" i="10" s="1"/>
  <c r="C896" i="10" s="1"/>
  <c r="E853" i="9"/>
  <c r="D853" i="9"/>
  <c r="F853" i="9" s="1"/>
  <c r="C854" i="9" s="1"/>
  <c r="E896" i="10" l="1"/>
  <c r="D896" i="10"/>
  <c r="F896" i="10" s="1"/>
  <c r="C897" i="10" s="1"/>
  <c r="D854" i="9"/>
  <c r="E854" i="9"/>
  <c r="D897" i="10" l="1"/>
  <c r="E897" i="10"/>
  <c r="F854" i="9"/>
  <c r="C855" i="9" s="1"/>
  <c r="F897" i="10" l="1"/>
  <c r="C898" i="10" s="1"/>
  <c r="E855" i="9"/>
  <c r="D855" i="9"/>
  <c r="F855" i="9" s="1"/>
  <c r="C856" i="9" s="1"/>
  <c r="E898" i="10" l="1"/>
  <c r="D898" i="10"/>
  <c r="F898" i="10" s="1"/>
  <c r="C899" i="10" s="1"/>
  <c r="E856" i="9"/>
  <c r="D856" i="9"/>
  <c r="D899" i="10" l="1"/>
  <c r="E899" i="10"/>
  <c r="F899" i="10" s="1"/>
  <c r="C900" i="10" s="1"/>
  <c r="F856" i="9"/>
  <c r="C857" i="9" s="1"/>
  <c r="E857" i="9"/>
  <c r="D857" i="9"/>
  <c r="F857" i="9" s="1"/>
  <c r="C858" i="9" s="1"/>
  <c r="D900" i="10" l="1"/>
  <c r="E900" i="10"/>
  <c r="E858" i="9"/>
  <c r="D858" i="9"/>
  <c r="F858" i="9" s="1"/>
  <c r="C859" i="9" s="1"/>
  <c r="F900" i="10" l="1"/>
  <c r="C901" i="10" s="1"/>
  <c r="D859" i="9"/>
  <c r="E859" i="9"/>
  <c r="E901" i="10" l="1"/>
  <c r="D901" i="10"/>
  <c r="F901" i="10" s="1"/>
  <c r="C902" i="10" s="1"/>
  <c r="F859" i="9"/>
  <c r="C860" i="9" s="1"/>
  <c r="E902" i="10" l="1"/>
  <c r="D902" i="10"/>
  <c r="F902" i="10" s="1"/>
  <c r="C903" i="10" s="1"/>
  <c r="E860" i="9"/>
  <c r="D860" i="9"/>
  <c r="D903" i="10" l="1"/>
  <c r="E903" i="10"/>
  <c r="F903" i="10" s="1"/>
  <c r="C904" i="10" s="1"/>
  <c r="F860" i="9"/>
  <c r="C861" i="9" s="1"/>
  <c r="E861" i="9"/>
  <c r="D861" i="9"/>
  <c r="F861" i="9" s="1"/>
  <c r="C862" i="9" s="1"/>
  <c r="D904" i="10" l="1"/>
  <c r="E904" i="10"/>
  <c r="F904" i="10" s="1"/>
  <c r="C905" i="10" s="1"/>
  <c r="E862" i="9"/>
  <c r="D862" i="9"/>
  <c r="F862" i="9" s="1"/>
  <c r="C863" i="9" s="1"/>
  <c r="D905" i="10" l="1"/>
  <c r="E905" i="10"/>
  <c r="E863" i="9"/>
  <c r="D863" i="9"/>
  <c r="F863" i="9" s="1"/>
  <c r="C864" i="9" s="1"/>
  <c r="F905" i="10" l="1"/>
  <c r="C906" i="10" s="1"/>
  <c r="E864" i="9"/>
  <c r="D864" i="9"/>
  <c r="F864" i="9" s="1"/>
  <c r="C865" i="9" s="1"/>
  <c r="E906" i="10" l="1"/>
  <c r="D906" i="10"/>
  <c r="F906" i="10" s="1"/>
  <c r="C907" i="10" s="1"/>
  <c r="E865" i="9"/>
  <c r="D865" i="9"/>
  <c r="F865" i="9" s="1"/>
  <c r="C866" i="9" s="1"/>
  <c r="E907" i="10" l="1"/>
  <c r="D907" i="10"/>
  <c r="F907" i="10" s="1"/>
  <c r="C908" i="10" s="1"/>
  <c r="E866" i="9"/>
  <c r="D866" i="9"/>
  <c r="F866" i="9" s="1"/>
  <c r="C867" i="9" s="1"/>
  <c r="E908" i="10" l="1"/>
  <c r="D908" i="10"/>
  <c r="F908" i="10" s="1"/>
  <c r="C909" i="10" s="1"/>
  <c r="D867" i="9"/>
  <c r="E867" i="9"/>
  <c r="E909" i="10" l="1"/>
  <c r="D909" i="10"/>
  <c r="F909" i="10" s="1"/>
  <c r="C910" i="10" s="1"/>
  <c r="F867" i="9"/>
  <c r="C868" i="9" s="1"/>
  <c r="E910" i="10" l="1"/>
  <c r="D910" i="10"/>
  <c r="F910" i="10" s="1"/>
  <c r="C911" i="10" s="1"/>
  <c r="E868" i="9"/>
  <c r="D868" i="9"/>
  <c r="F868" i="9" s="1"/>
  <c r="C869" i="9" s="1"/>
  <c r="E911" i="10" l="1"/>
  <c r="D911" i="10"/>
  <c r="F911" i="10" s="1"/>
  <c r="C912" i="10" s="1"/>
  <c r="E869" i="9"/>
  <c r="D869" i="9"/>
  <c r="F869" i="9" s="1"/>
  <c r="C870" i="9" s="1"/>
  <c r="D912" i="10" l="1"/>
  <c r="E912" i="10"/>
  <c r="F912" i="10" s="1"/>
  <c r="C913" i="10" s="1"/>
  <c r="E870" i="9"/>
  <c r="D870" i="9"/>
  <c r="D913" i="10" l="1"/>
  <c r="E913" i="10"/>
  <c r="F913" i="10" s="1"/>
  <c r="C914" i="10" s="1"/>
  <c r="F870" i="9"/>
  <c r="C871" i="9" s="1"/>
  <c r="D914" i="10" l="1"/>
  <c r="E914" i="10"/>
  <c r="E871" i="9"/>
  <c r="D871" i="9"/>
  <c r="F871" i="9" s="1"/>
  <c r="C872" i="9" s="1"/>
  <c r="F914" i="10" l="1"/>
  <c r="C915" i="10" s="1"/>
  <c r="E872" i="9"/>
  <c r="D872" i="9"/>
  <c r="F872" i="9" s="1"/>
  <c r="C873" i="9" s="1"/>
  <c r="E915" i="10" l="1"/>
  <c r="D915" i="10"/>
  <c r="F915" i="10" s="1"/>
  <c r="C916" i="10" s="1"/>
  <c r="E873" i="9"/>
  <c r="D873" i="9"/>
  <c r="E916" i="10" l="1"/>
  <c r="D916" i="10"/>
  <c r="F916" i="10" s="1"/>
  <c r="C917" i="10" s="1"/>
  <c r="F873" i="9"/>
  <c r="C874" i="9" s="1"/>
  <c r="E874" i="9"/>
  <c r="D874" i="9"/>
  <c r="E917" i="10" l="1"/>
  <c r="D917" i="10"/>
  <c r="F917" i="10" s="1"/>
  <c r="C918" i="10" s="1"/>
  <c r="F874" i="9"/>
  <c r="C875" i="9" s="1"/>
  <c r="E875" i="9" s="1"/>
  <c r="D875" i="9"/>
  <c r="E918" i="10" l="1"/>
  <c r="D918" i="10"/>
  <c r="F918" i="10" s="1"/>
  <c r="C919" i="10" s="1"/>
  <c r="F875" i="9"/>
  <c r="C876" i="9" s="1"/>
  <c r="E876" i="9"/>
  <c r="D876" i="9"/>
  <c r="F876" i="9" s="1"/>
  <c r="C877" i="9" s="1"/>
  <c r="D919" i="10" l="1"/>
  <c r="E919" i="10"/>
  <c r="F919" i="10" s="1"/>
  <c r="C920" i="10" s="1"/>
  <c r="E877" i="9"/>
  <c r="D877" i="9"/>
  <c r="F877" i="9" s="1"/>
  <c r="C878" i="9" s="1"/>
  <c r="E920" i="10" l="1"/>
  <c r="D920" i="10"/>
  <c r="F920" i="10" s="1"/>
  <c r="C921" i="10" s="1"/>
  <c r="E878" i="9"/>
  <c r="D878" i="9"/>
  <c r="F878" i="9" s="1"/>
  <c r="C879" i="9" s="1"/>
  <c r="E921" i="10" l="1"/>
  <c r="D921" i="10"/>
  <c r="F921" i="10" s="1"/>
  <c r="C922" i="10" s="1"/>
  <c r="E879" i="9"/>
  <c r="D879" i="9"/>
  <c r="F879" i="9" s="1"/>
  <c r="C880" i="9" s="1"/>
  <c r="D922" i="10" l="1"/>
  <c r="E922" i="10"/>
  <c r="E880" i="9"/>
  <c r="D880" i="9"/>
  <c r="F880" i="9" s="1"/>
  <c r="C881" i="9" s="1"/>
  <c r="F922" i="10" l="1"/>
  <c r="C923" i="10" s="1"/>
  <c r="E881" i="9"/>
  <c r="D881" i="9"/>
  <c r="E923" i="10" l="1"/>
  <c r="D923" i="10"/>
  <c r="F923" i="10" s="1"/>
  <c r="C924" i="10" s="1"/>
  <c r="F881" i="9"/>
  <c r="C882" i="9" s="1"/>
  <c r="E924" i="10" l="1"/>
  <c r="D924" i="10"/>
  <c r="F924" i="10" s="1"/>
  <c r="C925" i="10" s="1"/>
  <c r="E882" i="9"/>
  <c r="D882" i="9"/>
  <c r="F882" i="9" s="1"/>
  <c r="C883" i="9" s="1"/>
  <c r="E925" i="10" l="1"/>
  <c r="D925" i="10"/>
  <c r="F925" i="10" s="1"/>
  <c r="C926" i="10" s="1"/>
  <c r="E883" i="9"/>
  <c r="D883" i="9"/>
  <c r="F883" i="9" s="1"/>
  <c r="C884" i="9" s="1"/>
  <c r="E926" i="10" l="1"/>
  <c r="D926" i="10"/>
  <c r="F926" i="10" s="1"/>
  <c r="C927" i="10" s="1"/>
  <c r="D884" i="9"/>
  <c r="E884" i="9"/>
  <c r="E927" i="10" l="1"/>
  <c r="D927" i="10"/>
  <c r="F927" i="10" s="1"/>
  <c r="C928" i="10" s="1"/>
  <c r="F884" i="9"/>
  <c r="C885" i="9" s="1"/>
  <c r="D928" i="10" l="1"/>
  <c r="E928" i="10"/>
  <c r="F928" i="10" s="1"/>
  <c r="C929" i="10" s="1"/>
  <c r="D885" i="9"/>
  <c r="E885" i="9"/>
  <c r="E929" i="10" l="1"/>
  <c r="D929" i="10"/>
  <c r="F929" i="10" s="1"/>
  <c r="C930" i="10" s="1"/>
  <c r="F885" i="9"/>
  <c r="C886" i="9" s="1"/>
  <c r="E930" i="10" l="1"/>
  <c r="D930" i="10"/>
  <c r="F930" i="10" s="1"/>
  <c r="C931" i="10" s="1"/>
  <c r="E886" i="9"/>
  <c r="D886" i="9"/>
  <c r="F886" i="9" s="1"/>
  <c r="C887" i="9" s="1"/>
  <c r="E931" i="10" l="1"/>
  <c r="D931" i="10"/>
  <c r="F931" i="10" s="1"/>
  <c r="C932" i="10" s="1"/>
  <c r="D887" i="9"/>
  <c r="E887" i="9"/>
  <c r="E932" i="10" l="1"/>
  <c r="D932" i="10"/>
  <c r="F932" i="10" s="1"/>
  <c r="C933" i="10" s="1"/>
  <c r="F887" i="9"/>
  <c r="C888" i="9" s="1"/>
  <c r="E933" i="10" l="1"/>
  <c r="D933" i="10"/>
  <c r="F933" i="10" s="1"/>
  <c r="C934" i="10" s="1"/>
  <c r="E888" i="9"/>
  <c r="D888" i="9"/>
  <c r="F888" i="9" s="1"/>
  <c r="C889" i="9" s="1"/>
  <c r="E934" i="10" l="1"/>
  <c r="D934" i="10"/>
  <c r="F934" i="10" s="1"/>
  <c r="C935" i="10" s="1"/>
  <c r="D889" i="9"/>
  <c r="E889" i="9"/>
  <c r="E935" i="10" l="1"/>
  <c r="D935" i="10"/>
  <c r="F935" i="10" s="1"/>
  <c r="C936" i="10" s="1"/>
  <c r="F889" i="9"/>
  <c r="C890" i="9" s="1"/>
  <c r="E936" i="10" l="1"/>
  <c r="D936" i="10"/>
  <c r="F936" i="10" s="1"/>
  <c r="C937" i="10" s="1"/>
  <c r="E890" i="9"/>
  <c r="D890" i="9"/>
  <c r="F890" i="9" s="1"/>
  <c r="C891" i="9" s="1"/>
  <c r="D937" i="10" l="1"/>
  <c r="E937" i="10"/>
  <c r="F937" i="10" s="1"/>
  <c r="C938" i="10" s="1"/>
  <c r="D891" i="9"/>
  <c r="E891" i="9"/>
  <c r="D938" i="10" l="1"/>
  <c r="E938" i="10"/>
  <c r="F891" i="9"/>
  <c r="C892" i="9" s="1"/>
  <c r="F938" i="10" l="1"/>
  <c r="C939" i="10" s="1"/>
  <c r="E892" i="9"/>
  <c r="D892" i="9"/>
  <c r="F892" i="9" s="1"/>
  <c r="C893" i="9" s="1"/>
  <c r="D939" i="10" l="1"/>
  <c r="E939" i="10"/>
  <c r="D893" i="9"/>
  <c r="E893" i="9"/>
  <c r="F939" i="10" l="1"/>
  <c r="C940" i="10" s="1"/>
  <c r="F893" i="9"/>
  <c r="C894" i="9" s="1"/>
  <c r="E940" i="10" l="1"/>
  <c r="D940" i="10"/>
  <c r="F940" i="10" s="1"/>
  <c r="C941" i="10" s="1"/>
  <c r="E894" i="9"/>
  <c r="D894" i="9"/>
  <c r="F894" i="9" s="1"/>
  <c r="C895" i="9" s="1"/>
  <c r="E941" i="10" l="1"/>
  <c r="D941" i="10"/>
  <c r="F941" i="10" s="1"/>
  <c r="C942" i="10" s="1"/>
  <c r="D895" i="9"/>
  <c r="E895" i="9"/>
  <c r="E942" i="10" l="1"/>
  <c r="D942" i="10"/>
  <c r="F942" i="10" s="1"/>
  <c r="C943" i="10" s="1"/>
  <c r="F895" i="9"/>
  <c r="C896" i="9" s="1"/>
  <c r="E943" i="10" l="1"/>
  <c r="D943" i="10"/>
  <c r="E896" i="9"/>
  <c r="D896" i="9"/>
  <c r="F896" i="9" s="1"/>
  <c r="C897" i="9" s="1"/>
  <c r="F943" i="10" l="1"/>
  <c r="C944" i="10" s="1"/>
  <c r="D944" i="10"/>
  <c r="E944" i="10"/>
  <c r="F944" i="10" s="1"/>
  <c r="C945" i="10" s="1"/>
  <c r="D897" i="9"/>
  <c r="E897" i="9"/>
  <c r="E945" i="10" l="1"/>
  <c r="D945" i="10"/>
  <c r="F945" i="10" s="1"/>
  <c r="C946" i="10" s="1"/>
  <c r="F897" i="9"/>
  <c r="C898" i="9" s="1"/>
  <c r="E946" i="10" l="1"/>
  <c r="D946" i="10"/>
  <c r="F946" i="10" s="1"/>
  <c r="C947" i="10" s="1"/>
  <c r="D898" i="9"/>
  <c r="E898" i="9"/>
  <c r="E947" i="10" l="1"/>
  <c r="D947" i="10"/>
  <c r="F947" i="10" s="1"/>
  <c r="C948" i="10" s="1"/>
  <c r="F898" i="9"/>
  <c r="C899" i="9" s="1"/>
  <c r="E948" i="10" l="1"/>
  <c r="D948" i="10"/>
  <c r="F948" i="10" s="1"/>
  <c r="C949" i="10" s="1"/>
  <c r="D899" i="9"/>
  <c r="E899" i="9"/>
  <c r="E949" i="10" l="1"/>
  <c r="D949" i="10"/>
  <c r="F949" i="10" s="1"/>
  <c r="C950" i="10" s="1"/>
  <c r="F899" i="9"/>
  <c r="C900" i="9" s="1"/>
  <c r="E900" i="9"/>
  <c r="D900" i="9"/>
  <c r="D950" i="10" l="1"/>
  <c r="E950" i="10"/>
  <c r="F900" i="9"/>
  <c r="C901" i="9" s="1"/>
  <c r="D901" i="9"/>
  <c r="E901" i="9"/>
  <c r="F950" i="10" l="1"/>
  <c r="C951" i="10" s="1"/>
  <c r="F901" i="9"/>
  <c r="C902" i="9" s="1"/>
  <c r="E951" i="10" l="1"/>
  <c r="D951" i="10"/>
  <c r="F951" i="10" s="1"/>
  <c r="C952" i="10" s="1"/>
  <c r="D902" i="9"/>
  <c r="E902" i="9"/>
  <c r="E952" i="10" l="1"/>
  <c r="D952" i="10"/>
  <c r="F952" i="10" s="1"/>
  <c r="C953" i="10" s="1"/>
  <c r="F902" i="9"/>
  <c r="C903" i="9" s="1"/>
  <c r="D953" i="10" l="1"/>
  <c r="E953" i="10"/>
  <c r="F953" i="10" s="1"/>
  <c r="C954" i="10" s="1"/>
  <c r="E903" i="9"/>
  <c r="D903" i="9"/>
  <c r="F903" i="9" s="1"/>
  <c r="C904" i="9" s="1"/>
  <c r="D954" i="10" l="1"/>
  <c r="E954" i="10"/>
  <c r="F954" i="10" s="1"/>
  <c r="C955" i="10" s="1"/>
  <c r="E904" i="9"/>
  <c r="D904" i="9"/>
  <c r="E955" i="10" l="1"/>
  <c r="D955" i="10"/>
  <c r="F955" i="10" s="1"/>
  <c r="C956" i="10" s="1"/>
  <c r="F904" i="9"/>
  <c r="C905" i="9" s="1"/>
  <c r="E956" i="10" l="1"/>
  <c r="D956" i="10"/>
  <c r="F956" i="10" s="1"/>
  <c r="C957" i="10" s="1"/>
  <c r="D905" i="9"/>
  <c r="E905" i="9"/>
  <c r="E957" i="10" l="1"/>
  <c r="D957" i="10"/>
  <c r="F957" i="10" s="1"/>
  <c r="C958" i="10" s="1"/>
  <c r="F905" i="9"/>
  <c r="C906" i="9" s="1"/>
  <c r="E958" i="10" l="1"/>
  <c r="D958" i="10"/>
  <c r="F958" i="10" s="1"/>
  <c r="C959" i="10" s="1"/>
  <c r="D906" i="9"/>
  <c r="E906" i="9"/>
  <c r="E959" i="10" l="1"/>
  <c r="D959" i="10"/>
  <c r="F959" i="10" s="1"/>
  <c r="C960" i="10" s="1"/>
  <c r="F906" i="9"/>
  <c r="C907" i="9" s="1"/>
  <c r="D907" i="9"/>
  <c r="E907" i="9"/>
  <c r="E960" i="10" l="1"/>
  <c r="D960" i="10"/>
  <c r="F960" i="10" s="1"/>
  <c r="C961" i="10" s="1"/>
  <c r="F907" i="9"/>
  <c r="C908" i="9" s="1"/>
  <c r="E961" i="10" l="1"/>
  <c r="D961" i="10"/>
  <c r="F961" i="10" s="1"/>
  <c r="C962" i="10" s="1"/>
  <c r="E908" i="9"/>
  <c r="D908" i="9"/>
  <c r="F908" i="9" s="1"/>
  <c r="C909" i="9" s="1"/>
  <c r="D962" i="10" l="1"/>
  <c r="E962" i="10"/>
  <c r="F962" i="10" s="1"/>
  <c r="C963" i="10" s="1"/>
  <c r="D909" i="9"/>
  <c r="E909" i="9"/>
  <c r="D963" i="10" l="1"/>
  <c r="E963" i="10"/>
  <c r="F909" i="9"/>
  <c r="C910" i="9" s="1"/>
  <c r="F963" i="10" l="1"/>
  <c r="C964" i="10" s="1"/>
  <c r="E910" i="9"/>
  <c r="D910" i="9"/>
  <c r="F910" i="9" s="1"/>
  <c r="C911" i="9" s="1"/>
  <c r="E964" i="10" l="1"/>
  <c r="D964" i="10"/>
  <c r="F964" i="10" s="1"/>
  <c r="C965" i="10" s="1"/>
  <c r="E911" i="9"/>
  <c r="D911" i="9"/>
  <c r="F911" i="9" s="1"/>
  <c r="C912" i="9" s="1"/>
  <c r="E965" i="10" l="1"/>
  <c r="D965" i="10"/>
  <c r="F965" i="10" s="1"/>
  <c r="C966" i="10" s="1"/>
  <c r="D912" i="9"/>
  <c r="E912" i="9"/>
  <c r="D966" i="10" l="1"/>
  <c r="E966" i="10"/>
  <c r="F912" i="9"/>
  <c r="C913" i="9" s="1"/>
  <c r="F966" i="10" l="1"/>
  <c r="C967" i="10" s="1"/>
  <c r="E913" i="9"/>
  <c r="D913" i="9"/>
  <c r="F913" i="9" s="1"/>
  <c r="C914" i="9" s="1"/>
  <c r="E967" i="10" l="1"/>
  <c r="D967" i="10"/>
  <c r="F967" i="10" s="1"/>
  <c r="C968" i="10" s="1"/>
  <c r="D914" i="9"/>
  <c r="E914" i="9"/>
  <c r="E968" i="10" l="1"/>
  <c r="D968" i="10"/>
  <c r="F968" i="10" s="1"/>
  <c r="C969" i="10" s="1"/>
  <c r="F914" i="9"/>
  <c r="C915" i="9" s="1"/>
  <c r="D969" i="10" l="1"/>
  <c r="E969" i="10"/>
  <c r="F969" i="10" s="1"/>
  <c r="C970" i="10" s="1"/>
  <c r="E915" i="9"/>
  <c r="D915" i="9"/>
  <c r="F915" i="9" s="1"/>
  <c r="C916" i="9" s="1"/>
  <c r="E970" i="10" l="1"/>
  <c r="D970" i="10"/>
  <c r="F970" i="10" s="1"/>
  <c r="C971" i="10" s="1"/>
  <c r="D916" i="9"/>
  <c r="E916" i="9"/>
  <c r="E971" i="10" l="1"/>
  <c r="D971" i="10"/>
  <c r="F971" i="10" s="1"/>
  <c r="C972" i="10" s="1"/>
  <c r="F916" i="9"/>
  <c r="C917" i="9" s="1"/>
  <c r="E972" i="10" l="1"/>
  <c r="D972" i="10"/>
  <c r="F972" i="10" s="1"/>
  <c r="C973" i="10" s="1"/>
  <c r="E917" i="9"/>
  <c r="D917" i="9"/>
  <c r="E973" i="10" l="1"/>
  <c r="D973" i="10"/>
  <c r="F973" i="10" s="1"/>
  <c r="C974" i="10" s="1"/>
  <c r="F917" i="9"/>
  <c r="C918" i="9" s="1"/>
  <c r="D918" i="9"/>
  <c r="E918" i="9"/>
  <c r="E974" i="10" l="1"/>
  <c r="D974" i="10"/>
  <c r="F974" i="10" s="1"/>
  <c r="C975" i="10" s="1"/>
  <c r="F918" i="9"/>
  <c r="C919" i="9" s="1"/>
  <c r="E975" i="10" l="1"/>
  <c r="D975" i="10"/>
  <c r="F975" i="10" s="1"/>
  <c r="C976" i="10" s="1"/>
  <c r="E919" i="9"/>
  <c r="D919" i="9"/>
  <c r="E976" i="10" l="1"/>
  <c r="D976" i="10"/>
  <c r="F976" i="10" s="1"/>
  <c r="C977" i="10" s="1"/>
  <c r="F919" i="9"/>
  <c r="C920" i="9" s="1"/>
  <c r="D920" i="9"/>
  <c r="E920" i="9"/>
  <c r="F920" i="9" s="1"/>
  <c r="C921" i="9" s="1"/>
  <c r="E977" i="10" l="1"/>
  <c r="D977" i="10"/>
  <c r="F977" i="10" s="1"/>
  <c r="C978" i="10" s="1"/>
  <c r="D921" i="9"/>
  <c r="E921" i="9"/>
  <c r="D978" i="10" l="1"/>
  <c r="E978" i="10"/>
  <c r="F978" i="10" s="1"/>
  <c r="C979" i="10" s="1"/>
  <c r="F921" i="9"/>
  <c r="C922" i="9" s="1"/>
  <c r="D979" i="10" l="1"/>
  <c r="E979" i="10"/>
  <c r="E922" i="9"/>
  <c r="D922" i="9"/>
  <c r="F922" i="9" s="1"/>
  <c r="C923" i="9" s="1"/>
  <c r="F979" i="10" l="1"/>
  <c r="C980" i="10" s="1"/>
  <c r="E923" i="9"/>
  <c r="D923" i="9"/>
  <c r="F923" i="9" s="1"/>
  <c r="C924" i="9" s="1"/>
  <c r="E980" i="10" l="1"/>
  <c r="D980" i="10"/>
  <c r="F980" i="10" s="1"/>
  <c r="C981" i="10" s="1"/>
  <c r="D924" i="9"/>
  <c r="E924" i="9"/>
  <c r="D981" i="10" l="1"/>
  <c r="E981" i="10"/>
  <c r="F924" i="9"/>
  <c r="C925" i="9" s="1"/>
  <c r="F981" i="10" l="1"/>
  <c r="C982" i="10" s="1"/>
  <c r="D925" i="9"/>
  <c r="E925" i="9"/>
  <c r="E982" i="10" l="1"/>
  <c r="D982" i="10"/>
  <c r="F982" i="10" s="1"/>
  <c r="C983" i="10" s="1"/>
  <c r="F925" i="9"/>
  <c r="C926" i="9" s="1"/>
  <c r="D983" i="10" l="1"/>
  <c r="E983" i="10"/>
  <c r="D926" i="9"/>
  <c r="E926" i="9"/>
  <c r="F983" i="10" l="1"/>
  <c r="C984" i="10" s="1"/>
  <c r="F926" i="9"/>
  <c r="C927" i="9" s="1"/>
  <c r="E984" i="10" l="1"/>
  <c r="D984" i="10"/>
  <c r="F984" i="10" s="1"/>
  <c r="C985" i="10" s="1"/>
  <c r="D927" i="9"/>
  <c r="E927" i="9"/>
  <c r="E985" i="10" l="1"/>
  <c r="D985" i="10"/>
  <c r="F927" i="9"/>
  <c r="C928" i="9" s="1"/>
  <c r="F985" i="10" l="1"/>
  <c r="C986" i="10" s="1"/>
  <c r="E928" i="9"/>
  <c r="D928" i="9"/>
  <c r="F928" i="9" s="1"/>
  <c r="C929" i="9" s="1"/>
  <c r="E986" i="10" l="1"/>
  <c r="D986" i="10"/>
  <c r="F986" i="10" s="1"/>
  <c r="C987" i="10" s="1"/>
  <c r="D929" i="9"/>
  <c r="E929" i="9"/>
  <c r="D987" i="10" l="1"/>
  <c r="E987" i="10"/>
  <c r="F987" i="10" s="1"/>
  <c r="C988" i="10" s="1"/>
  <c r="F929" i="9"/>
  <c r="C930" i="9" s="1"/>
  <c r="E930" i="9" s="1"/>
  <c r="D930" i="9"/>
  <c r="E988" i="10" l="1"/>
  <c r="D988" i="10"/>
  <c r="F988" i="10" s="1"/>
  <c r="C989" i="10" s="1"/>
  <c r="F930" i="9"/>
  <c r="C931" i="9" s="1"/>
  <c r="E931" i="9"/>
  <c r="D931" i="9"/>
  <c r="D989" i="10" l="1"/>
  <c r="E989" i="10"/>
  <c r="F931" i="9"/>
  <c r="C932" i="9" s="1"/>
  <c r="D932" i="9"/>
  <c r="E932" i="9"/>
  <c r="F989" i="10" l="1"/>
  <c r="C990" i="10" s="1"/>
  <c r="F932" i="9"/>
  <c r="C933" i="9" s="1"/>
  <c r="E990" i="10" l="1"/>
  <c r="D990" i="10"/>
  <c r="F990" i="10" s="1"/>
  <c r="C991" i="10" s="1"/>
  <c r="E933" i="9"/>
  <c r="D933" i="9"/>
  <c r="D991" i="10" l="1"/>
  <c r="E991" i="10"/>
  <c r="F933" i="9"/>
  <c r="C934" i="9" s="1"/>
  <c r="F991" i="10" l="1"/>
  <c r="C992" i="10" s="1"/>
  <c r="D934" i="9"/>
  <c r="E934" i="9"/>
  <c r="D992" i="10" l="1"/>
  <c r="E992" i="10"/>
  <c r="F934" i="9"/>
  <c r="C935" i="9" s="1"/>
  <c r="F992" i="10" l="1"/>
  <c r="C993" i="10" s="1"/>
  <c r="E935" i="9"/>
  <c r="D935" i="9"/>
  <c r="F935" i="9" s="1"/>
  <c r="C936" i="9" s="1"/>
  <c r="D993" i="10" l="1"/>
  <c r="E993" i="10"/>
  <c r="D936" i="9"/>
  <c r="E936" i="9"/>
  <c r="F993" i="10" l="1"/>
  <c r="C994" i="10" s="1"/>
  <c r="F936" i="9"/>
  <c r="C937" i="9" s="1"/>
  <c r="D994" i="10" l="1"/>
  <c r="E994" i="10"/>
  <c r="D937" i="9"/>
  <c r="E937" i="9"/>
  <c r="F994" i="10" l="1"/>
  <c r="C995" i="10" s="1"/>
  <c r="D995" i="10"/>
  <c r="E995" i="10"/>
  <c r="F937" i="9"/>
  <c r="C938" i="9" s="1"/>
  <c r="E938" i="9"/>
  <c r="D938" i="9"/>
  <c r="F938" i="9" s="1"/>
  <c r="C939" i="9" s="1"/>
  <c r="F995" i="10" l="1"/>
  <c r="C996" i="10" s="1"/>
  <c r="E996" i="10" s="1"/>
  <c r="D996" i="10"/>
  <c r="D939" i="9"/>
  <c r="E939" i="9"/>
  <c r="F996" i="10" l="1"/>
  <c r="C997" i="10" s="1"/>
  <c r="D997" i="10"/>
  <c r="E997" i="10"/>
  <c r="F939" i="9"/>
  <c r="C940" i="9" s="1"/>
  <c r="F997" i="10" l="1"/>
  <c r="C998" i="10" s="1"/>
  <c r="D998" i="10"/>
  <c r="E998" i="10"/>
  <c r="F998" i="10" s="1"/>
  <c r="C999" i="10" s="1"/>
  <c r="E940" i="9"/>
  <c r="D940" i="9"/>
  <c r="F940" i="9" s="1"/>
  <c r="C941" i="9" s="1"/>
  <c r="E999" i="10" l="1"/>
  <c r="D999" i="10"/>
  <c r="F999" i="10" s="1"/>
  <c r="C1000" i="10" s="1"/>
  <c r="D941" i="9"/>
  <c r="E941" i="9"/>
  <c r="E1000" i="10" l="1"/>
  <c r="D1000" i="10"/>
  <c r="F1000" i="10" s="1"/>
  <c r="C1001" i="10" s="1"/>
  <c r="F941" i="9"/>
  <c r="C942" i="9" s="1"/>
  <c r="E942" i="9"/>
  <c r="D942" i="9"/>
  <c r="F942" i="9" s="1"/>
  <c r="C943" i="9" s="1"/>
  <c r="D1001" i="10" l="1"/>
  <c r="E1001" i="10"/>
  <c r="D943" i="9"/>
  <c r="E943" i="9"/>
  <c r="F1001" i="10" l="1"/>
  <c r="C1002" i="10" s="1"/>
  <c r="E1002" i="10"/>
  <c r="D1002" i="10"/>
  <c r="F1002" i="10" s="1"/>
  <c r="C1003" i="10" s="1"/>
  <c r="F943" i="9"/>
  <c r="C944" i="9" s="1"/>
  <c r="E1003" i="10" l="1"/>
  <c r="D1003" i="10"/>
  <c r="E944" i="9"/>
  <c r="D944" i="9"/>
  <c r="F944" i="9" s="1"/>
  <c r="C945" i="9" s="1"/>
  <c r="F1003" i="10" l="1"/>
  <c r="C1004" i="10" s="1"/>
  <c r="E945" i="9"/>
  <c r="D945" i="9"/>
  <c r="F945" i="9" s="1"/>
  <c r="C946" i="9" s="1"/>
  <c r="E1004" i="10" l="1"/>
  <c r="D1004" i="10"/>
  <c r="E946" i="9"/>
  <c r="D946" i="9"/>
  <c r="F946" i="9" s="1"/>
  <c r="C947" i="9" s="1"/>
  <c r="F1004" i="10" l="1"/>
  <c r="C1005" i="10" s="1"/>
  <c r="D1005" i="10"/>
  <c r="E1005" i="10"/>
  <c r="E947" i="9"/>
  <c r="D947" i="9"/>
  <c r="F947" i="9" s="1"/>
  <c r="C948" i="9" s="1"/>
  <c r="F1005" i="10" l="1"/>
  <c r="C1006" i="10" s="1"/>
  <c r="E948" i="9"/>
  <c r="D948" i="9"/>
  <c r="F948" i="9" s="1"/>
  <c r="C949" i="9" s="1"/>
  <c r="E1006" i="10" l="1"/>
  <c r="D1006" i="10"/>
  <c r="F1006" i="10" s="1"/>
  <c r="C1007" i="10" s="1"/>
  <c r="D949" i="9"/>
  <c r="E949" i="9"/>
  <c r="E1007" i="10" l="1"/>
  <c r="D1007" i="10"/>
  <c r="F1007" i="10" s="1"/>
  <c r="C1008" i="10" s="1"/>
  <c r="F949" i="9"/>
  <c r="C950" i="9" s="1"/>
  <c r="E1008" i="10" l="1"/>
  <c r="D1008" i="10"/>
  <c r="F1008" i="10" s="1"/>
  <c r="C1009" i="10" s="1"/>
  <c r="D950" i="9"/>
  <c r="E950" i="9"/>
  <c r="E1009" i="10" l="1"/>
  <c r="D1009" i="10"/>
  <c r="F950" i="9"/>
  <c r="C951" i="9" s="1"/>
  <c r="F1009" i="10" l="1"/>
  <c r="C1010" i="10" s="1"/>
  <c r="E951" i="9"/>
  <c r="D951" i="9"/>
  <c r="F951" i="9" s="1"/>
  <c r="C952" i="9" s="1"/>
  <c r="D1010" i="10" l="1"/>
  <c r="E1010" i="10"/>
  <c r="E952" i="9"/>
  <c r="D952" i="9"/>
  <c r="F952" i="9" s="1"/>
  <c r="C953" i="9" s="1"/>
  <c r="F1010" i="10" l="1"/>
  <c r="C1011" i="10" s="1"/>
  <c r="E953" i="9"/>
  <c r="D953" i="9"/>
  <c r="F953" i="9" s="1"/>
  <c r="C954" i="9" s="1"/>
  <c r="D1011" i="10" l="1"/>
  <c r="E1011" i="10"/>
  <c r="E954" i="9"/>
  <c r="D954" i="9"/>
  <c r="F954" i="9" s="1"/>
  <c r="C955" i="9" s="1"/>
  <c r="F1011" i="10" l="1"/>
  <c r="C1012" i="10" s="1"/>
  <c r="D955" i="9"/>
  <c r="E955" i="9"/>
  <c r="E1012" i="10" l="1"/>
  <c r="D1012" i="10"/>
  <c r="F955" i="9"/>
  <c r="C956" i="9" s="1"/>
  <c r="E956" i="9" s="1"/>
  <c r="D956" i="9"/>
  <c r="F1012" i="10" l="1"/>
  <c r="C1013" i="10" s="1"/>
  <c r="F956" i="9"/>
  <c r="C957" i="9" s="1"/>
  <c r="D957" i="9"/>
  <c r="E957" i="9"/>
  <c r="D1013" i="10" l="1"/>
  <c r="E1013" i="10"/>
  <c r="F957" i="9"/>
  <c r="C958" i="9" s="1"/>
  <c r="E958" i="9"/>
  <c r="D958" i="9"/>
  <c r="F958" i="9" s="1"/>
  <c r="C959" i="9" s="1"/>
  <c r="F1013" i="10" l="1"/>
  <c r="C1014" i="10" s="1"/>
  <c r="E959" i="9"/>
  <c r="D959" i="9"/>
  <c r="F959" i="9" s="1"/>
  <c r="C960" i="9" s="1"/>
  <c r="E1014" i="10" l="1"/>
  <c r="D1014" i="10"/>
  <c r="F1014" i="10" s="1"/>
  <c r="C1015" i="10" s="1"/>
  <c r="E960" i="9"/>
  <c r="D960" i="9"/>
  <c r="F960" i="9" s="1"/>
  <c r="C961" i="9" s="1"/>
  <c r="E1015" i="10" l="1"/>
  <c r="D1015" i="10"/>
  <c r="F1015" i="10" s="1"/>
  <c r="C1016" i="10" s="1"/>
  <c r="D961" i="9"/>
  <c r="E961" i="9"/>
  <c r="E1016" i="10" l="1"/>
  <c r="D1016" i="10"/>
  <c r="F1016" i="10" s="1"/>
  <c r="C1017" i="10" s="1"/>
  <c r="F961" i="9"/>
  <c r="C962" i="9" s="1"/>
  <c r="D1017" i="10" l="1"/>
  <c r="E1017" i="10"/>
  <c r="E962" i="9"/>
  <c r="D962" i="9"/>
  <c r="F962" i="9" s="1"/>
  <c r="C963" i="9" s="1"/>
  <c r="F1017" i="10" l="1"/>
  <c r="C1018" i="10" s="1"/>
  <c r="D963" i="9"/>
  <c r="E963" i="9"/>
  <c r="E1018" i="10" l="1"/>
  <c r="D1018" i="10"/>
  <c r="F1018" i="10" s="1"/>
  <c r="C1019" i="10" s="1"/>
  <c r="F963" i="9"/>
  <c r="C964" i="9" s="1"/>
  <c r="E1019" i="10" l="1"/>
  <c r="D1019" i="10"/>
  <c r="D964" i="9"/>
  <c r="E964" i="9"/>
  <c r="F1019" i="10" l="1"/>
  <c r="C1020" i="10" s="1"/>
  <c r="F964" i="9"/>
  <c r="C965" i="9" s="1"/>
  <c r="D1020" i="10" l="1"/>
  <c r="E1020" i="10"/>
  <c r="D965" i="9"/>
  <c r="E965" i="9"/>
  <c r="F1020" i="10" l="1"/>
  <c r="C1021" i="10" s="1"/>
  <c r="F965" i="9"/>
  <c r="C966" i="9" s="1"/>
  <c r="D1021" i="10" l="1"/>
  <c r="E1021" i="10"/>
  <c r="E966" i="9"/>
  <c r="D966" i="9"/>
  <c r="F966" i="9" s="1"/>
  <c r="C967" i="9" s="1"/>
  <c r="F1021" i="10" l="1"/>
  <c r="C1022" i="10" s="1"/>
  <c r="D967" i="9"/>
  <c r="E967" i="9"/>
  <c r="E1022" i="10" l="1"/>
  <c r="D1022" i="10"/>
  <c r="F1022" i="10" s="1"/>
  <c r="C1023" i="10" s="1"/>
  <c r="F967" i="9"/>
  <c r="C968" i="9" s="1"/>
  <c r="D1023" i="10" l="1"/>
  <c r="E1023" i="10"/>
  <c r="F1023" i="10" s="1"/>
  <c r="C1024" i="10" s="1"/>
  <c r="E968" i="9"/>
  <c r="D968" i="9"/>
  <c r="F968" i="9" s="1"/>
  <c r="C969" i="9" s="1"/>
  <c r="E1024" i="10" l="1"/>
  <c r="D1024" i="10"/>
  <c r="F1024" i="10" s="1"/>
  <c r="C1025" i="10" s="1"/>
  <c r="E969" i="9"/>
  <c r="D969" i="9"/>
  <c r="F969" i="9" s="1"/>
  <c r="C970" i="9" s="1"/>
  <c r="E1025" i="10" l="1"/>
  <c r="D1025" i="10"/>
  <c r="F1025" i="10" s="1"/>
  <c r="C1026" i="10" s="1"/>
  <c r="E970" i="9"/>
  <c r="D970" i="9"/>
  <c r="F970" i="9" s="1"/>
  <c r="C971" i="9" s="1"/>
  <c r="D1026" i="10" l="1"/>
  <c r="E1026" i="10"/>
  <c r="E971" i="9"/>
  <c r="D971" i="9"/>
  <c r="F971" i="9" s="1"/>
  <c r="C972" i="9" s="1"/>
  <c r="F1026" i="10" l="1"/>
  <c r="C1027" i="10" s="1"/>
  <c r="E972" i="9"/>
  <c r="D972" i="9"/>
  <c r="F972" i="9" s="1"/>
  <c r="C973" i="9" s="1"/>
  <c r="E1027" i="10" l="1"/>
  <c r="D1027" i="10"/>
  <c r="F1027" i="10" s="1"/>
  <c r="C1028" i="10" s="1"/>
  <c r="E973" i="9"/>
  <c r="D973" i="9"/>
  <c r="F973" i="9" s="1"/>
  <c r="C974" i="9" s="1"/>
  <c r="D1028" i="10" l="1"/>
  <c r="E1028" i="10"/>
  <c r="F1028" i="10" s="1"/>
  <c r="C1029" i="10" s="1"/>
  <c r="E974" i="9"/>
  <c r="D974" i="9"/>
  <c r="F974" i="9" s="1"/>
  <c r="C975" i="9" s="1"/>
  <c r="D1029" i="10" l="1"/>
  <c r="E1029" i="10"/>
  <c r="E975" i="9"/>
  <c r="D975" i="9"/>
  <c r="F1029" i="10" l="1"/>
  <c r="C1030" i="10" s="1"/>
  <c r="E1030" i="10"/>
  <c r="D1030" i="10"/>
  <c r="F1030" i="10" s="1"/>
  <c r="C1031" i="10" s="1"/>
  <c r="F975" i="9"/>
  <c r="C976" i="9" s="1"/>
  <c r="E976" i="9"/>
  <c r="D976" i="9"/>
  <c r="F976" i="9" s="1"/>
  <c r="C977" i="9" s="1"/>
  <c r="E1031" i="10" l="1"/>
  <c r="D1031" i="10"/>
  <c r="F1031" i="10" s="1"/>
  <c r="C1032" i="10" s="1"/>
  <c r="D977" i="9"/>
  <c r="E977" i="9"/>
  <c r="E1032" i="10" l="1"/>
  <c r="D1032" i="10"/>
  <c r="F1032" i="10" s="1"/>
  <c r="C1033" i="10" s="1"/>
  <c r="F977" i="9"/>
  <c r="C978" i="9" s="1"/>
  <c r="E1033" i="10" l="1"/>
  <c r="D1033" i="10"/>
  <c r="F1033" i="10" s="1"/>
  <c r="C1034" i="10" s="1"/>
  <c r="E978" i="9"/>
  <c r="D978" i="9"/>
  <c r="F978" i="9" s="1"/>
  <c r="C979" i="9" s="1"/>
  <c r="E1034" i="10" l="1"/>
  <c r="D1034" i="10"/>
  <c r="F1034" i="10" s="1"/>
  <c r="C1035" i="10" s="1"/>
  <c r="E979" i="9"/>
  <c r="D979" i="9"/>
  <c r="F979" i="9" s="1"/>
  <c r="C980" i="9" s="1"/>
  <c r="E1035" i="10" l="1"/>
  <c r="D1035" i="10"/>
  <c r="F1035" i="10" s="1"/>
  <c r="C1036" i="10" s="1"/>
  <c r="E980" i="9"/>
  <c r="D980" i="9"/>
  <c r="F980" i="9" s="1"/>
  <c r="C981" i="9" s="1"/>
  <c r="E1036" i="10" l="1"/>
  <c r="D1036" i="10"/>
  <c r="F1036" i="10" s="1"/>
  <c r="C1037" i="10" s="1"/>
  <c r="D981" i="9"/>
  <c r="E981" i="9"/>
  <c r="D1037" i="10" l="1"/>
  <c r="E1037" i="10"/>
  <c r="F1037" i="10" s="1"/>
  <c r="C1038" i="10" s="1"/>
  <c r="F981" i="9"/>
  <c r="C982" i="9" s="1"/>
  <c r="E1038" i="10" l="1"/>
  <c r="D1038" i="10"/>
  <c r="F1038" i="10" s="1"/>
  <c r="C1039" i="10" s="1"/>
  <c r="E982" i="9"/>
  <c r="D982" i="9"/>
  <c r="F982" i="9" s="1"/>
  <c r="C983" i="9" s="1"/>
  <c r="E1039" i="10" l="1"/>
  <c r="D1039" i="10"/>
  <c r="F1039" i="10" s="1"/>
  <c r="C1040" i="10" s="1"/>
  <c r="E983" i="9"/>
  <c r="D983" i="9"/>
  <c r="E1040" i="10" l="1"/>
  <c r="D1040" i="10"/>
  <c r="F1040" i="10" s="1"/>
  <c r="C1041" i="10" s="1"/>
  <c r="F983" i="9"/>
  <c r="C984" i="9" s="1"/>
  <c r="E984" i="9"/>
  <c r="D984" i="9"/>
  <c r="F984" i="9" s="1"/>
  <c r="C985" i="9" s="1"/>
  <c r="E1041" i="10" l="1"/>
  <c r="D1041" i="10"/>
  <c r="F1041" i="10" s="1"/>
  <c r="C1042" i="10" s="1"/>
  <c r="E985" i="9"/>
  <c r="D985" i="9"/>
  <c r="F985" i="9" s="1"/>
  <c r="C986" i="9" s="1"/>
  <c r="E1042" i="10" l="1"/>
  <c r="D1042" i="10"/>
  <c r="E986" i="9"/>
  <c r="D986" i="9"/>
  <c r="F986" i="9" s="1"/>
  <c r="C987" i="9" s="1"/>
  <c r="F1042" i="10" l="1"/>
  <c r="C1043" i="10" s="1"/>
  <c r="D987" i="9"/>
  <c r="E987" i="9"/>
  <c r="E1043" i="10" l="1"/>
  <c r="D1043" i="10"/>
  <c r="F1043" i="10" s="1"/>
  <c r="C1044" i="10" s="1"/>
  <c r="F987" i="9"/>
  <c r="C988" i="9" s="1"/>
  <c r="D1044" i="10" l="1"/>
  <c r="E1044" i="10"/>
  <c r="E988" i="9"/>
  <c r="D988" i="9"/>
  <c r="F988" i="9" s="1"/>
  <c r="C989" i="9" s="1"/>
  <c r="F1044" i="10" l="1"/>
  <c r="C1045" i="10" s="1"/>
  <c r="D1045" i="10"/>
  <c r="E1045" i="10"/>
  <c r="D989" i="9"/>
  <c r="E989" i="9"/>
  <c r="F1045" i="10" l="1"/>
  <c r="C1046" i="10" s="1"/>
  <c r="F989" i="9"/>
  <c r="C990" i="9" s="1"/>
  <c r="E1046" i="10" l="1"/>
  <c r="D1046" i="10"/>
  <c r="F1046" i="10" s="1"/>
  <c r="C1047" i="10" s="1"/>
  <c r="E990" i="9"/>
  <c r="D990" i="9"/>
  <c r="F990" i="9" s="1"/>
  <c r="C991" i="9" s="1"/>
  <c r="E1047" i="10" l="1"/>
  <c r="D1047" i="10"/>
  <c r="F1047" i="10" s="1"/>
  <c r="C1048" i="10" s="1"/>
  <c r="E991" i="9"/>
  <c r="D991" i="9"/>
  <c r="F991" i="9" s="1"/>
  <c r="C992" i="9" s="1"/>
  <c r="D1048" i="10" l="1"/>
  <c r="E1048" i="10"/>
  <c r="E992" i="9"/>
  <c r="D992" i="9"/>
  <c r="F992" i="9" s="1"/>
  <c r="C993" i="9" s="1"/>
  <c r="F1048" i="10" l="1"/>
  <c r="C1049" i="10" s="1"/>
  <c r="E993" i="9"/>
  <c r="D993" i="9"/>
  <c r="F993" i="9" s="1"/>
  <c r="C994" i="9" s="1"/>
  <c r="E1049" i="10" l="1"/>
  <c r="D1049" i="10"/>
  <c r="F1049" i="10" s="1"/>
  <c r="C1050" i="10" s="1"/>
  <c r="E994" i="9"/>
  <c r="D994" i="9"/>
  <c r="F994" i="9" s="1"/>
  <c r="C995" i="9" s="1"/>
  <c r="D1050" i="10" l="1"/>
  <c r="E1050" i="10"/>
  <c r="E995" i="9"/>
  <c r="D995" i="9"/>
  <c r="F995" i="9" s="1"/>
  <c r="C996" i="9" s="1"/>
  <c r="F1050" i="10" l="1"/>
  <c r="C1051" i="10" s="1"/>
  <c r="E996" i="9"/>
  <c r="D996" i="9"/>
  <c r="F996" i="9" s="1"/>
  <c r="C997" i="9" s="1"/>
  <c r="E1051" i="10" l="1"/>
  <c r="D1051" i="10"/>
  <c r="F1051" i="10" s="1"/>
  <c r="C1052" i="10" s="1"/>
  <c r="D997" i="9"/>
  <c r="E997" i="9"/>
  <c r="E1052" i="10" l="1"/>
  <c r="D1052" i="10"/>
  <c r="F1052" i="10" s="1"/>
  <c r="C1053" i="10" s="1"/>
  <c r="F997" i="9"/>
  <c r="C998" i="9" s="1"/>
  <c r="E1053" i="10" l="1"/>
  <c r="D1053" i="10"/>
  <c r="F1053" i="10" s="1"/>
  <c r="C1054" i="10" s="1"/>
  <c r="E998" i="9"/>
  <c r="D998" i="9"/>
  <c r="E1054" i="10" l="1"/>
  <c r="D1054" i="10"/>
  <c r="F1054" i="10" s="1"/>
  <c r="C1055" i="10" s="1"/>
  <c r="F998" i="9"/>
  <c r="C999" i="9" s="1"/>
  <c r="E999" i="9"/>
  <c r="D999" i="9"/>
  <c r="F999" i="9" s="1"/>
  <c r="C1000" i="9" s="1"/>
  <c r="E1055" i="10" l="1"/>
  <c r="D1055" i="10"/>
  <c r="F1055" i="10" s="1"/>
  <c r="C1056" i="10" s="1"/>
  <c r="D1000" i="9"/>
  <c r="E1000" i="9"/>
  <c r="E1056" i="10" l="1"/>
  <c r="D1056" i="10"/>
  <c r="F1056" i="10" s="1"/>
  <c r="C1057" i="10" s="1"/>
  <c r="F1000" i="9"/>
  <c r="C1001" i="9" s="1"/>
  <c r="D1057" i="10" l="1"/>
  <c r="E1057" i="10"/>
  <c r="F1057" i="10" s="1"/>
  <c r="C1058" i="10" s="1"/>
  <c r="D1001" i="9"/>
  <c r="E1001" i="9"/>
  <c r="E1058" i="10" l="1"/>
  <c r="D1058" i="10"/>
  <c r="F1058" i="10" s="1"/>
  <c r="C1059" i="10" s="1"/>
  <c r="F1001" i="9"/>
  <c r="C1002" i="9" s="1"/>
  <c r="D1059" i="10" l="1"/>
  <c r="E1059" i="10"/>
  <c r="E1002" i="9"/>
  <c r="D1002" i="9"/>
  <c r="F1002" i="9" s="1"/>
  <c r="C1003" i="9" s="1"/>
  <c r="F1059" i="10" l="1"/>
  <c r="C1060" i="10" s="1"/>
  <c r="E1003" i="9"/>
  <c r="D1003" i="9"/>
  <c r="F1003" i="9" s="1"/>
  <c r="C1004" i="9" s="1"/>
  <c r="E1060" i="10" l="1"/>
  <c r="D1060" i="10"/>
  <c r="F1060" i="10" s="1"/>
  <c r="C1061" i="10" s="1"/>
  <c r="E1004" i="9"/>
  <c r="D1004" i="9"/>
  <c r="F1004" i="9" s="1"/>
  <c r="C1005" i="9" s="1"/>
  <c r="E1061" i="10" l="1"/>
  <c r="D1061" i="10"/>
  <c r="F1061" i="10" s="1"/>
  <c r="C1062" i="10" s="1"/>
  <c r="D1005" i="9"/>
  <c r="E1005" i="9"/>
  <c r="D1062" i="10" l="1"/>
  <c r="E1062" i="10"/>
  <c r="F1062" i="10" s="1"/>
  <c r="C1063" i="10" s="1"/>
  <c r="F1005" i="9"/>
  <c r="C1006" i="9" s="1"/>
  <c r="E1063" i="10" l="1"/>
  <c r="D1063" i="10"/>
  <c r="F1063" i="10" s="1"/>
  <c r="C1064" i="10" s="1"/>
  <c r="E1006" i="9"/>
  <c r="D1006" i="9"/>
  <c r="F1006" i="9" s="1"/>
  <c r="C1007" i="9" s="1"/>
  <c r="D1064" i="10" l="1"/>
  <c r="E1064" i="10"/>
  <c r="F1064" i="10" s="1"/>
  <c r="C1065" i="10" s="1"/>
  <c r="D1007" i="9"/>
  <c r="E1007" i="9"/>
  <c r="D1065" i="10" l="1"/>
  <c r="E1065" i="10"/>
  <c r="F1007" i="9"/>
  <c r="C1008" i="9" s="1"/>
  <c r="F1065" i="10" l="1"/>
  <c r="C1066" i="10" s="1"/>
  <c r="E1008" i="9"/>
  <c r="D1008" i="9"/>
  <c r="F1008" i="9" s="1"/>
  <c r="C1009" i="9" s="1"/>
  <c r="E1066" i="10" l="1"/>
  <c r="D1066" i="10"/>
  <c r="F1066" i="10" s="1"/>
  <c r="C1067" i="10" s="1"/>
  <c r="D1009" i="9"/>
  <c r="E1009" i="9"/>
  <c r="D1067" i="10" l="1"/>
  <c r="E1067" i="10"/>
  <c r="F1067" i="10" s="1"/>
  <c r="C1068" i="10" s="1"/>
  <c r="F1009" i="9"/>
  <c r="C1010" i="9" s="1"/>
  <c r="E1068" i="10" l="1"/>
  <c r="D1068" i="10"/>
  <c r="F1068" i="10" s="1"/>
  <c r="C1069" i="10" s="1"/>
  <c r="E1010" i="9"/>
  <c r="D1010" i="9"/>
  <c r="F1010" i="9" s="1"/>
  <c r="C1011" i="9" s="1"/>
  <c r="E1069" i="10" l="1"/>
  <c r="D1069" i="10"/>
  <c r="F1069" i="10" s="1"/>
  <c r="C1070" i="10" s="1"/>
  <c r="E1011" i="9"/>
  <c r="D1011" i="9"/>
  <c r="F1011" i="9" s="1"/>
  <c r="C1012" i="9" s="1"/>
  <c r="E1070" i="10" l="1"/>
  <c r="D1070" i="10"/>
  <c r="F1070" i="10" s="1"/>
  <c r="C1071" i="10" s="1"/>
  <c r="E1012" i="9"/>
  <c r="D1012" i="9"/>
  <c r="F1012" i="9" s="1"/>
  <c r="C1013" i="9" s="1"/>
  <c r="E1071" i="10" l="1"/>
  <c r="D1071" i="10"/>
  <c r="F1071" i="10" s="1"/>
  <c r="C1072" i="10" s="1"/>
  <c r="E1013" i="9"/>
  <c r="D1013" i="9"/>
  <c r="F1013" i="9" s="1"/>
  <c r="C1014" i="9" s="1"/>
  <c r="D1072" i="10" l="1"/>
  <c r="E1072" i="10"/>
  <c r="F1072" i="10" s="1"/>
  <c r="C1073" i="10" s="1"/>
  <c r="E1014" i="9"/>
  <c r="D1014" i="9"/>
  <c r="F1014" i="9" s="1"/>
  <c r="C1015" i="9" s="1"/>
  <c r="E1073" i="10" l="1"/>
  <c r="D1073" i="10"/>
  <c r="F1073" i="10" s="1"/>
  <c r="C1074" i="10" s="1"/>
  <c r="E1015" i="9"/>
  <c r="D1015" i="9"/>
  <c r="F1015" i="9" s="1"/>
  <c r="C1016" i="9" s="1"/>
  <c r="E1074" i="10" l="1"/>
  <c r="D1074" i="10"/>
  <c r="F1074" i="10" s="1"/>
  <c r="C1075" i="10" s="1"/>
  <c r="D1016" i="9"/>
  <c r="E1016" i="9"/>
  <c r="D1075" i="10" l="1"/>
  <c r="E1075" i="10"/>
  <c r="F1016" i="9"/>
  <c r="C1017" i="9" s="1"/>
  <c r="F1075" i="10" l="1"/>
  <c r="C1076" i="10" s="1"/>
  <c r="D1017" i="9"/>
  <c r="E1017" i="9"/>
  <c r="E1076" i="10" l="1"/>
  <c r="D1076" i="10"/>
  <c r="F1076" i="10" s="1"/>
  <c r="C1077" i="10" s="1"/>
  <c r="F1017" i="9"/>
  <c r="C1018" i="9" s="1"/>
  <c r="E1018" i="9"/>
  <c r="D1018" i="9"/>
  <c r="D1077" i="10" l="1"/>
  <c r="E1077" i="10"/>
  <c r="F1077" i="10" s="1"/>
  <c r="C1078" i="10" s="1"/>
  <c r="F1018" i="9"/>
  <c r="C1019" i="9" s="1"/>
  <c r="D1019" i="9"/>
  <c r="E1019" i="9"/>
  <c r="E1078" i="10" l="1"/>
  <c r="D1078" i="10"/>
  <c r="F1078" i="10" s="1"/>
  <c r="C1079" i="10" s="1"/>
  <c r="F1019" i="9"/>
  <c r="C1020" i="9" s="1"/>
  <c r="E1079" i="10" l="1"/>
  <c r="D1079" i="10"/>
  <c r="F1079" i="10" s="1"/>
  <c r="C1080" i="10" s="1"/>
  <c r="E1020" i="9"/>
  <c r="D1020" i="9"/>
  <c r="F1020" i="9" s="1"/>
  <c r="C1021" i="9" s="1"/>
  <c r="D1080" i="10" l="1"/>
  <c r="E1080" i="10"/>
  <c r="D1021" i="9"/>
  <c r="E1021" i="9"/>
  <c r="F1080" i="10" l="1"/>
  <c r="C1081" i="10" s="1"/>
  <c r="E1081" i="10"/>
  <c r="D1081" i="10"/>
  <c r="F1081" i="10" s="1"/>
  <c r="C1082" i="10" s="1"/>
  <c r="F1021" i="9"/>
  <c r="C1022" i="9" s="1"/>
  <c r="D1082" i="10" l="1"/>
  <c r="E1082" i="10"/>
  <c r="F1082" i="10" s="1"/>
  <c r="C1083" i="10" s="1"/>
  <c r="E1022" i="9"/>
  <c r="D1022" i="9"/>
  <c r="F1022" i="9" s="1"/>
  <c r="C1023" i="9" s="1"/>
  <c r="D1083" i="10" l="1"/>
  <c r="E1083" i="10"/>
  <c r="F1083" i="10" s="1"/>
  <c r="C1084" i="10" s="1"/>
  <c r="E1023" i="9"/>
  <c r="D1023" i="9"/>
  <c r="D1084" i="10" l="1"/>
  <c r="E1084" i="10"/>
  <c r="F1084" i="10" s="1"/>
  <c r="C1085" i="10" s="1"/>
  <c r="F1023" i="9"/>
  <c r="C1024" i="9" s="1"/>
  <c r="E1024" i="9"/>
  <c r="D1024" i="9"/>
  <c r="F1024" i="9" s="1"/>
  <c r="C1025" i="9" s="1"/>
  <c r="E1085" i="10" l="1"/>
  <c r="D1085" i="10"/>
  <c r="F1085" i="10" s="1"/>
  <c r="C1086" i="10" s="1"/>
  <c r="E1025" i="9"/>
  <c r="D1025" i="9"/>
  <c r="F1025" i="9" s="1"/>
  <c r="C1026" i="9" s="1"/>
  <c r="E1086" i="10" l="1"/>
  <c r="D1086" i="10"/>
  <c r="F1086" i="10" s="1"/>
  <c r="C1087" i="10" s="1"/>
  <c r="E1026" i="9"/>
  <c r="D1026" i="9"/>
  <c r="F1026" i="9" s="1"/>
  <c r="C1027" i="9" s="1"/>
  <c r="D1087" i="10" l="1"/>
  <c r="E1087" i="10"/>
  <c r="F1087" i="10" s="1"/>
  <c r="C1088" i="10" s="1"/>
  <c r="D1027" i="9"/>
  <c r="E1027" i="9"/>
  <c r="E1088" i="10" l="1"/>
  <c r="D1088" i="10"/>
  <c r="F1088" i="10" s="1"/>
  <c r="C1089" i="10" s="1"/>
  <c r="F1027" i="9"/>
  <c r="C1028" i="9" s="1"/>
  <c r="E1089" i="10" l="1"/>
  <c r="D1089" i="10"/>
  <c r="F1089" i="10" s="1"/>
  <c r="C1090" i="10" s="1"/>
  <c r="E1028" i="9"/>
  <c r="D1028" i="9"/>
  <c r="F1028" i="9" s="1"/>
  <c r="C1029" i="9" s="1"/>
  <c r="E1090" i="10" l="1"/>
  <c r="D1090" i="10"/>
  <c r="F1090" i="10" s="1"/>
  <c r="C1091" i="10" s="1"/>
  <c r="D1029" i="9"/>
  <c r="E1029" i="9"/>
  <c r="E1091" i="10" l="1"/>
  <c r="D1091" i="10"/>
  <c r="F1091" i="10" s="1"/>
  <c r="C1092" i="10" s="1"/>
  <c r="F1029" i="9"/>
  <c r="C1030" i="9" s="1"/>
  <c r="D1092" i="10" l="1"/>
  <c r="E1092" i="10"/>
  <c r="F1092" i="10" s="1"/>
  <c r="C1093" i="10" s="1"/>
  <c r="E1030" i="9"/>
  <c r="D1030" i="9"/>
  <c r="F1030" i="9" s="1"/>
  <c r="C1031" i="9" s="1"/>
  <c r="D1093" i="10" l="1"/>
  <c r="E1093" i="10"/>
  <c r="E1031" i="9"/>
  <c r="D1031" i="9"/>
  <c r="F1031" i="9" s="1"/>
  <c r="C1032" i="9" s="1"/>
  <c r="F1093" i="10" l="1"/>
  <c r="C1094" i="10" s="1"/>
  <c r="E1032" i="9"/>
  <c r="D1032" i="9"/>
  <c r="F1032" i="9" s="1"/>
  <c r="C1033" i="9" s="1"/>
  <c r="E1094" i="10" l="1"/>
  <c r="D1094" i="10"/>
  <c r="F1094" i="10" s="1"/>
  <c r="C1095" i="10" s="1"/>
  <c r="E1033" i="9"/>
  <c r="D1033" i="9"/>
  <c r="D1095" i="10" l="1"/>
  <c r="E1095" i="10"/>
  <c r="F1033" i="9"/>
  <c r="C1034" i="9" s="1"/>
  <c r="F1095" i="10" l="1"/>
  <c r="C1096" i="10" s="1"/>
  <c r="E1034" i="9"/>
  <c r="D1034" i="9"/>
  <c r="F1034" i="9" s="1"/>
  <c r="C1035" i="9" s="1"/>
  <c r="E1096" i="10" l="1"/>
  <c r="D1096" i="10"/>
  <c r="F1096" i="10" s="1"/>
  <c r="C1097" i="10" s="1"/>
  <c r="E1035" i="9"/>
  <c r="D1035" i="9"/>
  <c r="F1035" i="9" s="1"/>
  <c r="C1036" i="9" s="1"/>
  <c r="D1097" i="10" l="1"/>
  <c r="E1097" i="10"/>
  <c r="F1097" i="10" s="1"/>
  <c r="C1098" i="10" s="1"/>
  <c r="E1036" i="9"/>
  <c r="D1036" i="9"/>
  <c r="F1036" i="9" s="1"/>
  <c r="C1037" i="9" s="1"/>
  <c r="E1098" i="10" l="1"/>
  <c r="D1098" i="10"/>
  <c r="F1098" i="10" s="1"/>
  <c r="C1099" i="10" s="1"/>
  <c r="D1037" i="9"/>
  <c r="E1037" i="9"/>
  <c r="D1099" i="10" l="1"/>
  <c r="E1099" i="10"/>
  <c r="F1099" i="10" s="1"/>
  <c r="C1100" i="10" s="1"/>
  <c r="F1037" i="9"/>
  <c r="C1038" i="9" s="1"/>
  <c r="E1100" i="10" l="1"/>
  <c r="D1100" i="10"/>
  <c r="F1100" i="10" s="1"/>
  <c r="C1101" i="10" s="1"/>
  <c r="E1038" i="9"/>
  <c r="D1038" i="9"/>
  <c r="F1038" i="9" s="1"/>
  <c r="C1039" i="9" s="1"/>
  <c r="E1101" i="10" l="1"/>
  <c r="D1101" i="10"/>
  <c r="F1101" i="10" s="1"/>
  <c r="C1102" i="10" s="1"/>
  <c r="E1039" i="9"/>
  <c r="D1039" i="9"/>
  <c r="F1039" i="9" s="1"/>
  <c r="C1040" i="9" s="1"/>
  <c r="E1102" i="10" l="1"/>
  <c r="D1102" i="10"/>
  <c r="F1102" i="10" s="1"/>
  <c r="C1103" i="10" s="1"/>
  <c r="D1040" i="9"/>
  <c r="E1040" i="9"/>
  <c r="D1103" i="10" l="1"/>
  <c r="E1103" i="10"/>
  <c r="F1103" i="10" s="1"/>
  <c r="C1104" i="10" s="1"/>
  <c r="F1040" i="9"/>
  <c r="C1041" i="9" s="1"/>
  <c r="D1104" i="10" l="1"/>
  <c r="E1104" i="10"/>
  <c r="D1041" i="9"/>
  <c r="E1041" i="9"/>
  <c r="F1104" i="10" l="1"/>
  <c r="C1105" i="10" s="1"/>
  <c r="F1041" i="9"/>
  <c r="C1042" i="9" s="1"/>
  <c r="E1042" i="9"/>
  <c r="D1042" i="9"/>
  <c r="F1042" i="9" s="1"/>
  <c r="C1043" i="9" s="1"/>
  <c r="E1105" i="10" l="1"/>
  <c r="D1105" i="10"/>
  <c r="F1105" i="10" s="1"/>
  <c r="C1106" i="10" s="1"/>
  <c r="E1043" i="9"/>
  <c r="D1043" i="9"/>
  <c r="F1043" i="9" s="1"/>
  <c r="C1044" i="9" s="1"/>
  <c r="E1106" i="10" l="1"/>
  <c r="D1106" i="10"/>
  <c r="F1106" i="10" s="1"/>
  <c r="C1107" i="10" s="1"/>
  <c r="E1044" i="9"/>
  <c r="D1044" i="9"/>
  <c r="E1107" i="10" l="1"/>
  <c r="D1107" i="10"/>
  <c r="F1107" i="10" s="1"/>
  <c r="C1108" i="10" s="1"/>
  <c r="F1044" i="9"/>
  <c r="C1045" i="9" s="1"/>
  <c r="D1108" i="10" l="1"/>
  <c r="E1108" i="10"/>
  <c r="F1108" i="10" s="1"/>
  <c r="C1109" i="10" s="1"/>
  <c r="D1045" i="9"/>
  <c r="E1045" i="9"/>
  <c r="E1109" i="10" l="1"/>
  <c r="D1109" i="10"/>
  <c r="F1109" i="10" s="1"/>
  <c r="C1110" i="10" s="1"/>
  <c r="F1045" i="9"/>
  <c r="C1046" i="9" s="1"/>
  <c r="E1046" i="9"/>
  <c r="D1046" i="9"/>
  <c r="F1046" i="9" s="1"/>
  <c r="C1047" i="9" s="1"/>
  <c r="E1110" i="10" l="1"/>
  <c r="D1110" i="10"/>
  <c r="F1110" i="10" s="1"/>
  <c r="D1047" i="9"/>
  <c r="E1047" i="9"/>
  <c r="F1047" i="9" l="1"/>
  <c r="C1048" i="9" s="1"/>
  <c r="E1048" i="9"/>
  <c r="D1048" i="9"/>
  <c r="F1048" i="9" s="1"/>
  <c r="C1049" i="9" s="1"/>
  <c r="D1049" i="9" l="1"/>
  <c r="E1049" i="9"/>
  <c r="F1049" i="9" s="1"/>
  <c r="C1050" i="9" s="1"/>
  <c r="E1050" i="9" l="1"/>
  <c r="D1050" i="9"/>
  <c r="F1050" i="9" s="1"/>
  <c r="C1051" i="9" s="1"/>
  <c r="E1051" i="9" l="1"/>
  <c r="D1051" i="9"/>
  <c r="F1051" i="9" s="1"/>
  <c r="C1052" i="9" s="1"/>
  <c r="E1052" i="9" l="1"/>
  <c r="D1052" i="9"/>
  <c r="F1052" i="9" s="1"/>
  <c r="C1053" i="9" s="1"/>
  <c r="E1053" i="9" l="1"/>
  <c r="D1053" i="9"/>
  <c r="F1053" i="9" s="1"/>
  <c r="C1054" i="9" s="1"/>
  <c r="E1054" i="9" l="1"/>
  <c r="D1054" i="9"/>
  <c r="F1054" i="9" s="1"/>
  <c r="C1055" i="9" s="1"/>
  <c r="E1055" i="9" l="1"/>
  <c r="D1055" i="9"/>
  <c r="F1055" i="9" s="1"/>
  <c r="C1056" i="9" s="1"/>
  <c r="D1056" i="9" l="1"/>
  <c r="E1056" i="9"/>
  <c r="F1056" i="9" l="1"/>
  <c r="C1057" i="9" s="1"/>
  <c r="E1057" i="9" l="1"/>
  <c r="D1057" i="9"/>
  <c r="F1057" i="9" l="1"/>
  <c r="C1058" i="9" s="1"/>
  <c r="D1058" i="9" l="1"/>
  <c r="E1058" i="9"/>
  <c r="F1058" i="9" l="1"/>
  <c r="C1059" i="9" s="1"/>
  <c r="E1059" i="9" l="1"/>
  <c r="D1059" i="9"/>
  <c r="F1059" i="9" s="1"/>
  <c r="C1060" i="9" s="1"/>
  <c r="E1060" i="9" l="1"/>
  <c r="D1060" i="9"/>
  <c r="F1060" i="9" s="1"/>
  <c r="C1061" i="9" s="1"/>
  <c r="D1061" i="9" l="1"/>
  <c r="E1061" i="9"/>
  <c r="F1061" i="9" l="1"/>
  <c r="C1062" i="9" s="1"/>
  <c r="D1062" i="9" l="1"/>
  <c r="E1062" i="9"/>
  <c r="F1062" i="9" l="1"/>
  <c r="C1063" i="9" s="1"/>
  <c r="E1063" i="9" l="1"/>
  <c r="D1063" i="9"/>
  <c r="F1063" i="9" s="1"/>
  <c r="C1064" i="9" s="1"/>
  <c r="D1064" i="9" l="1"/>
  <c r="E1064" i="9"/>
  <c r="F1064" i="9" l="1"/>
  <c r="C1065" i="9" s="1"/>
  <c r="D1065" i="9" l="1"/>
  <c r="E1065" i="9"/>
  <c r="F1065" i="9" l="1"/>
  <c r="C1066" i="9" s="1"/>
  <c r="E1066" i="9" l="1"/>
  <c r="D1066" i="9"/>
  <c r="F1066" i="9" s="1"/>
  <c r="C1067" i="9" s="1"/>
  <c r="D1067" i="9" l="1"/>
  <c r="E1067" i="9"/>
  <c r="F1067" i="9" l="1"/>
  <c r="C1068" i="9" s="1"/>
  <c r="E1068" i="9" l="1"/>
  <c r="D1068" i="9"/>
  <c r="F1068" i="9" s="1"/>
  <c r="C1069" i="9" s="1"/>
  <c r="D1069" i="9" l="1"/>
  <c r="E1069" i="9"/>
  <c r="F1069" i="9" l="1"/>
  <c r="C1070" i="9" s="1"/>
  <c r="E1070" i="9" l="1"/>
  <c r="D1070" i="9"/>
  <c r="F1070" i="9" s="1"/>
  <c r="C1071" i="9" s="1"/>
  <c r="E1071" i="9" l="1"/>
  <c r="D1071" i="9"/>
  <c r="F1071" i="9" s="1"/>
  <c r="C1072" i="9" s="1"/>
  <c r="E1072" i="9" l="1"/>
  <c r="D1072" i="9"/>
  <c r="F1072" i="9" l="1"/>
  <c r="C1073" i="9" s="1"/>
  <c r="E1073" i="9"/>
  <c r="D1073" i="9"/>
  <c r="F1073" i="9" s="1"/>
  <c r="C1074" i="9" s="1"/>
  <c r="E1074" i="9" l="1"/>
  <c r="D1074" i="9"/>
  <c r="F1074" i="9" s="1"/>
  <c r="C1075" i="9" s="1"/>
  <c r="E1075" i="9" l="1"/>
  <c r="D1075" i="9"/>
  <c r="F1075" i="9" s="1"/>
  <c r="C1076" i="9" s="1"/>
  <c r="E1076" i="9" l="1"/>
  <c r="D1076" i="9"/>
  <c r="F1076" i="9" s="1"/>
  <c r="C1077" i="9" s="1"/>
  <c r="D1077" i="9" l="1"/>
  <c r="E1077" i="9"/>
  <c r="F1077" i="9" l="1"/>
  <c r="C1078" i="9" s="1"/>
  <c r="E1078" i="9" l="1"/>
  <c r="D1078" i="9"/>
  <c r="F1078" i="9" l="1"/>
  <c r="C1079" i="9" s="1"/>
  <c r="D1079" i="9" s="1"/>
  <c r="E1079" i="9"/>
  <c r="F1079" i="9" l="1"/>
  <c r="C1080" i="9" s="1"/>
  <c r="E1080" i="9" l="1"/>
  <c r="D1080" i="9"/>
  <c r="F1080" i="9" l="1"/>
  <c r="C1081" i="9" s="1"/>
  <c r="D1081" i="9" l="1"/>
  <c r="E1081" i="9"/>
  <c r="F1081" i="9" l="1"/>
  <c r="C1082" i="9" s="1"/>
  <c r="D1082" i="9" l="1"/>
  <c r="E1082" i="9"/>
  <c r="F1082" i="9" l="1"/>
  <c r="C1083" i="9" s="1"/>
  <c r="D1083" i="9" l="1"/>
  <c r="E1083" i="9"/>
  <c r="F1083" i="9" l="1"/>
  <c r="C1084" i="9" s="1"/>
  <c r="E1084" i="9" l="1"/>
  <c r="D1084" i="9"/>
  <c r="F1084" i="9" s="1"/>
  <c r="C1085" i="9" s="1"/>
  <c r="E1085" i="9" l="1"/>
  <c r="D1085" i="9"/>
  <c r="F1085" i="9" s="1"/>
  <c r="C1086" i="9" s="1"/>
  <c r="E1086" i="9" l="1"/>
  <c r="D1086" i="9"/>
  <c r="F1086" i="9" s="1"/>
  <c r="C1087" i="9" s="1"/>
  <c r="D1087" i="9" l="1"/>
  <c r="E1087" i="9"/>
  <c r="F1087" i="9" l="1"/>
  <c r="C1088" i="9" s="1"/>
  <c r="D1088" i="9" l="1"/>
  <c r="E1088" i="9"/>
  <c r="F1088" i="9" l="1"/>
  <c r="C1089" i="9" s="1"/>
  <c r="D1089" i="9" l="1"/>
  <c r="E1089" i="9"/>
  <c r="F1089" i="9" l="1"/>
  <c r="C1090" i="9" s="1"/>
  <c r="E1090" i="9" l="1"/>
  <c r="D1090" i="9"/>
  <c r="F1090" i="9" s="1"/>
  <c r="C1091" i="9" s="1"/>
  <c r="E1091" i="9" l="1"/>
  <c r="D1091" i="9"/>
  <c r="F1091" i="9" l="1"/>
  <c r="C1092" i="9" s="1"/>
  <c r="E1092" i="9"/>
  <c r="D1092" i="9"/>
  <c r="F1092" i="9" s="1"/>
  <c r="C1093" i="9" s="1"/>
  <c r="E1093" i="9" l="1"/>
  <c r="D1093" i="9"/>
  <c r="F1093" i="9" s="1"/>
  <c r="C1094" i="9" s="1"/>
  <c r="E1094" i="9" l="1"/>
  <c r="D1094" i="9"/>
  <c r="F1094" i="9" l="1"/>
  <c r="C1095" i="9" s="1"/>
  <c r="E1095" i="9"/>
  <c r="D1095" i="9"/>
  <c r="F1095" i="9" s="1"/>
  <c r="C1096" i="9" s="1"/>
  <c r="D1096" i="9" l="1"/>
  <c r="E1096" i="9"/>
  <c r="F1096" i="9" l="1"/>
  <c r="C1097" i="9" s="1"/>
  <c r="D1097" i="9" l="1"/>
  <c r="E1097" i="9"/>
  <c r="F1097" i="9" l="1"/>
  <c r="C1098" i="9" s="1"/>
  <c r="E1098" i="9" l="1"/>
  <c r="D1098" i="9"/>
  <c r="F1098" i="9" s="1"/>
  <c r="C1099" i="9" s="1"/>
  <c r="D1099" i="9" l="1"/>
  <c r="E1099" i="9"/>
  <c r="F1099" i="9" l="1"/>
  <c r="C1100" i="9" s="1"/>
  <c r="E1100" i="9"/>
  <c r="D1100" i="9"/>
  <c r="F1100" i="9" s="1"/>
  <c r="C1101" i="9" s="1"/>
  <c r="D1101" i="9" l="1"/>
  <c r="E1101" i="9"/>
  <c r="F1101" i="9" l="1"/>
  <c r="C1102" i="9" s="1"/>
  <c r="E1102" i="9" l="1"/>
  <c r="D1102" i="9"/>
  <c r="F1102" i="9" s="1"/>
  <c r="C1103" i="9" s="1"/>
  <c r="E1103" i="9" l="1"/>
  <c r="D1103" i="9"/>
  <c r="F1103" i="9" s="1"/>
  <c r="C1104" i="9" s="1"/>
  <c r="E1104" i="9" l="1"/>
  <c r="D1104" i="9"/>
  <c r="F1104" i="9" s="1"/>
  <c r="C1105" i="9" s="1"/>
  <c r="D1105" i="9" l="1"/>
  <c r="E1105" i="9"/>
  <c r="F1105" i="9" l="1"/>
  <c r="C1106" i="9" s="1"/>
  <c r="E1106" i="9" l="1"/>
  <c r="D1106" i="9"/>
  <c r="F1106" i="9" s="1"/>
  <c r="C1107" i="9" s="1"/>
  <c r="E1107" i="9" l="1"/>
  <c r="D1107" i="9"/>
  <c r="F1107" i="9" s="1"/>
  <c r="C1108" i="9" s="1"/>
  <c r="E1108" i="9" l="1"/>
  <c r="D1108" i="9"/>
  <c r="F1108" i="9" s="1"/>
  <c r="C1109" i="9" s="1"/>
  <c r="D1109" i="9" l="1"/>
  <c r="E1109" i="9"/>
  <c r="F1109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<sst xmlns="http://schemas.openxmlformats.org/spreadsheetml/2006/main" count="188" uniqueCount="74">
  <si>
    <t>t=0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</si>
  <si>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</si>
  <si>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</si>
  <si>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</si>
  <si>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</si>
  <si>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</si>
  <si>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</si>
  <si>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</si>
  <si>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</si>
  <si>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</si>
  <si>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</si>
  <si>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</si>
  <si>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</si>
  <si>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</si>
  <si>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</si>
  <si>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</si>
  <si>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CT</t>
  </si>
  <si>
    <t>Prob</t>
  </si>
  <si>
    <t>prob</t>
  </si>
  <si>
    <t>Regression</t>
  </si>
  <si>
    <t>detection</t>
  </si>
  <si>
    <t>p_t</t>
  </si>
  <si>
    <t>P(detect)</t>
  </si>
  <si>
    <t>P(not detect)</t>
  </si>
  <si>
    <t>x_n</t>
  </si>
  <si>
    <t>f(x)</t>
  </si>
  <si>
    <t>f'(x)</t>
  </si>
  <si>
    <t>x_{n+1}</t>
  </si>
  <si>
    <t>power</t>
  </si>
  <si>
    <t>iteration</t>
  </si>
  <si>
    <t>f''(x)</t>
  </si>
  <si>
    <t>f''''(x)</t>
  </si>
  <si>
    <t>k1</t>
  </si>
  <si>
    <t>k2</t>
  </si>
  <si>
    <t>k1 coeff</t>
  </si>
  <si>
    <t>k2 coeff</t>
  </si>
  <si>
    <t>p</t>
  </si>
  <si>
    <t>k2/k1</t>
  </si>
  <si>
    <t>constant</t>
  </si>
  <si>
    <t>test</t>
  </si>
  <si>
    <t>a1</t>
  </si>
  <si>
    <t>a2</t>
  </si>
  <si>
    <t>sun infect</t>
  </si>
  <si>
    <t>mon infect</t>
  </si>
  <si>
    <t>tue infect</t>
  </si>
  <si>
    <t>wed infect</t>
  </si>
  <si>
    <t>thu infect</t>
  </si>
  <si>
    <t>fri infect</t>
  </si>
  <si>
    <t>sat infect</t>
  </si>
  <si>
    <t>mon</t>
  </si>
  <si>
    <t>tue</t>
  </si>
  <si>
    <t>sun</t>
  </si>
  <si>
    <t>wed</t>
  </si>
  <si>
    <t>thu</t>
  </si>
  <si>
    <t>fri</t>
  </si>
  <si>
    <t>sat</t>
  </si>
  <si>
    <t>highest risk</t>
  </si>
  <si>
    <t>smallest risk</t>
  </si>
  <si>
    <t>test on Mon</t>
  </si>
  <si>
    <t>test on Tue</t>
  </si>
  <si>
    <t>test on Wed</t>
  </si>
  <si>
    <t>test on Thu</t>
  </si>
  <si>
    <t>test on Fri</t>
  </si>
  <si>
    <t>Input</t>
  </si>
  <si>
    <t>output</t>
  </si>
  <si>
    <t>a3</t>
  </si>
  <si>
    <t>a4</t>
  </si>
  <si>
    <t>a5</t>
  </si>
  <si>
    <t>a6</t>
  </si>
  <si>
    <t>a7</t>
  </si>
  <si>
    <t>a8</t>
  </si>
  <si>
    <t xml:space="preserve"> </t>
  </si>
  <si>
    <t>a_0</t>
  </si>
  <si>
    <t>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</si>
</sst>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"/>
    <numFmt numFmtId="166" formatCode="0.00000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0" fontId="0" fillId="2" borderId="0" xfId="0" applyFill="1"/>
    <xf numFmtId="165" fontId="0" fillId="0" borderId="0" xfId="0" applyNumberFormat="1"/>
    <xf numFmtId="166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  <xf numFmtId="1" fontId="1" fillId="0" borderId="0" xfId="0" applyNumberFormat="1" applyFon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'2.1 overall'!$Y$51:$AN$51</c:f>
              <c:numCache>
                <c:formatCode>General</c:formatCode>
                <c:ptCount val="16"/>
                <c:pt idx="0">
                  <c:v>0.30443837753510139</c:v>
                </c:pt>
                <c:pt idx="1">
                  <c:v>0.31053851174934716</c:v>
                </c:pt>
                <c:pt idx="2">
                  <c:v>0.3197602201257862</c:v>
                </c:pt>
                <c:pt idx="3">
                  <c:v>0.31959696727853149</c:v>
                </c:pt>
                <c:pt idx="4">
                  <c:v>0.30518662519440126</c:v>
                </c:pt>
                <c:pt idx="5">
                  <c:v>0.28613846153846162</c:v>
                </c:pt>
                <c:pt idx="6">
                  <c:v>0.26428516525749424</c:v>
                </c:pt>
                <c:pt idx="7">
                  <c:v>0.24413657770800626</c:v>
                </c:pt>
                <c:pt idx="8">
                  <c:v>0.22342832469775478</c:v>
                </c:pt>
                <c:pt idx="9">
                  <c:v>0.20394886363636361</c:v>
                </c:pt>
                <c:pt idx="10">
                  <c:v>0.18424273858921161</c:v>
                </c:pt>
                <c:pt idx="11">
                  <c:v>0.17205679862306367</c:v>
                </c:pt>
                <c:pt idx="12">
                  <c:v>0.1573009950248756</c:v>
                </c:pt>
                <c:pt idx="13">
                  <c:v>0.12586687306501548</c:v>
                </c:pt>
                <c:pt idx="14">
                  <c:v>8.9470198675496701E-2</c:v>
                </c:pt>
                <c:pt idx="15">
                  <c:v>8.3473282442748084E-2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53-4EF1-A162-5A2EE89E6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078304"/>
        <c:axId val="527074976"/>
      </c:lineChart>
      <c:catAx>
        <c:axId val="527078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074976"/>
        <c:crosses val="autoZero"/>
        <c:auto val="1"/>
        <c:lblAlgn val="ctr"/>
        <c:lblOffset val="100"/>
        <c:noMultiLvlLbl val="0"/>
      </c:catAx>
      <c:valAx>
        <c:axId val="52707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07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'2.1 overall'!$Y$79:$AN$79</c:f>
              <c:numCache>
                <c:formatCode>General</c:formatCode>
                <c:ptCount val="16"/>
                <c:pt idx="0">
                  <c:v>0.44324063962558513</c:v>
                </c:pt>
                <c:pt idx="1">
                  <c:v>0.38276370757180178</c:v>
                </c:pt>
                <c:pt idx="2">
                  <c:v>0.33831918238993708</c:v>
                </c:pt>
                <c:pt idx="3">
                  <c:v>0.33304588986432559</c:v>
                </c:pt>
                <c:pt idx="4">
                  <c:v>0.37530598755832045</c:v>
                </c:pt>
                <c:pt idx="5">
                  <c:v>0.44108230769230772</c:v>
                </c:pt>
                <c:pt idx="6">
                  <c:v>0.50333820138355101</c:v>
                </c:pt>
                <c:pt idx="7">
                  <c:v>0.56843485086342227</c:v>
                </c:pt>
                <c:pt idx="8">
                  <c:v>0.62465025906735749</c:v>
                </c:pt>
                <c:pt idx="9">
                  <c:v>0.67791524621212118</c:v>
                </c:pt>
                <c:pt idx="10">
                  <c:v>0.74051244813278005</c:v>
                </c:pt>
                <c:pt idx="11">
                  <c:v>0.76212220309810674</c:v>
                </c:pt>
                <c:pt idx="12">
                  <c:v>0.80837935323383081</c:v>
                </c:pt>
                <c:pt idx="13">
                  <c:v>0.86395046439628476</c:v>
                </c:pt>
                <c:pt idx="14">
                  <c:v>0.91447350993377485</c:v>
                </c:pt>
                <c:pt idx="15">
                  <c:v>0.92388740458015262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4E-4166-8486-FFD0CB3B7F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5146672"/>
        <c:axId val="1565149168"/>
      </c:lineChart>
      <c:catAx>
        <c:axId val="1565146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149168"/>
        <c:crosses val="autoZero"/>
        <c:auto val="1"/>
        <c:lblAlgn val="ctr"/>
        <c:lblOffset val="100"/>
        <c:noMultiLvlLbl val="0"/>
      </c:catAx>
      <c:valAx>
        <c:axId val="156514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14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'2.2 omicron'!$Y$78:$AM$78</c:f>
              <c:numCache>
                <c:formatCode>0.0000000</c:formatCode>
                <c:ptCount val="15"/>
                <c:pt idx="0">
                  <c:v>0.37736803621169934</c:v>
                </c:pt>
                <c:pt idx="1">
                  <c:v>0.33368430034129692</c:v>
                </c:pt>
                <c:pt idx="2">
                  <c:v>0.28003425480769217</c:v>
                </c:pt>
                <c:pt idx="3">
                  <c:v>0.28438070776255708</c:v>
                </c:pt>
                <c:pt idx="4">
                  <c:v>0.32225162337662328</c:v>
                </c:pt>
                <c:pt idx="5">
                  <c:v>0.40402757158006353</c:v>
                </c:pt>
                <c:pt idx="6">
                  <c:v>0.47249892588614406</c:v>
                </c:pt>
                <c:pt idx="7">
                  <c:v>0.53751244343891402</c:v>
                </c:pt>
                <c:pt idx="8">
                  <c:v>0.60404431960049942</c:v>
                </c:pt>
                <c:pt idx="9">
                  <c:v>0.66318985507246375</c:v>
                </c:pt>
                <c:pt idx="10">
                  <c:v>0.71967271157167534</c:v>
                </c:pt>
                <c:pt idx="11">
                  <c:v>0.71644507575757577</c:v>
                </c:pt>
                <c:pt idx="12">
                  <c:v>0.76285555555555562</c:v>
                </c:pt>
                <c:pt idx="13">
                  <c:v>0.82629870129870131</c:v>
                </c:pt>
                <c:pt idx="14">
                  <c:v>0.89136458333333335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8A-4AA9-99CA-9CE07CD94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2934880"/>
        <c:axId val="1002950688"/>
      </c:lineChart>
      <c:catAx>
        <c:axId val="1002934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950688"/>
        <c:crosses val="autoZero"/>
        <c:auto val="1"/>
        <c:lblAlgn val="ctr"/>
        <c:lblOffset val="100"/>
        <c:noMultiLvlLbl val="0"/>
      </c:catAx>
      <c:valAx>
        <c:axId val="100295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93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'2.2 omicron'!$Y$51:$AM$51</c:f>
              <c:numCache>
                <c:formatCode>0.0000</c:formatCode>
                <c:ptCount val="15"/>
                <c:pt idx="0">
                  <c:v>0.31796309192200561</c:v>
                </c:pt>
                <c:pt idx="1">
                  <c:v>0.32146188850967006</c:v>
                </c:pt>
                <c:pt idx="2">
                  <c:v>0.33655048076923066</c:v>
                </c:pt>
                <c:pt idx="3">
                  <c:v>0.33674657534246566</c:v>
                </c:pt>
                <c:pt idx="4">
                  <c:v>0.32437770562770568</c:v>
                </c:pt>
                <c:pt idx="5">
                  <c:v>0.29979851537645813</c:v>
                </c:pt>
                <c:pt idx="6">
                  <c:v>0.27478517722878626</c:v>
                </c:pt>
                <c:pt idx="7">
                  <c:v>0.25439479638009049</c:v>
                </c:pt>
                <c:pt idx="8">
                  <c:v>0.23140449438202254</c:v>
                </c:pt>
                <c:pt idx="9">
                  <c:v>0.20820289855072466</c:v>
                </c:pt>
                <c:pt idx="10">
                  <c:v>0.18854058721934366</c:v>
                </c:pt>
                <c:pt idx="11">
                  <c:v>0.18926136363636364</c:v>
                </c:pt>
                <c:pt idx="12">
                  <c:v>0.17529629629629628</c:v>
                </c:pt>
                <c:pt idx="13">
                  <c:v>0.13694805194805193</c:v>
                </c:pt>
                <c:pt idx="14">
                  <c:v>9.812499999999999E-2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E5-49BC-8E43-5AD718947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478720"/>
        <c:axId val="1675452512"/>
      </c:lineChart>
      <c:catAx>
        <c:axId val="1675478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452512"/>
        <c:crosses val="autoZero"/>
        <c:auto val="1"/>
        <c:lblAlgn val="ctr"/>
        <c:lblOffset val="100"/>
        <c:noMultiLvlLbl val="0"/>
      </c:catAx>
      <c:valAx>
        <c:axId val="16754525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478720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,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'2.2 omicron'!$Y$78:$AB$78</c:f>
              <c:numCache>
                <c:formatCode>0.0000000</c:formatCode>
                <c:ptCount val="4"/>
                <c:pt idx="0">
                  <c:v>0.37736803621169934</c:v>
                </c:pt>
                <c:pt idx="1">
                  <c:v>0.33368430034129692</c:v>
                </c:pt>
                <c:pt idx="2">
                  <c:v>0.28003425480769217</c:v>
                </c:pt>
                <c:pt idx="3">
                  <c:v>0.28438070776255708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43-48A4-91B2-367125E67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8920288"/>
        <c:axId val="1738921536"/>
      </c:lineChart>
      <c:catAx>
        <c:axId val="1738920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921536"/>
        <c:crosses val="autoZero"/>
        <c:auto val="1"/>
        <c:lblAlgn val="ctr"/>
        <c:lblOffset val="100"/>
        <c:noMultiLvlLbl val="0"/>
      </c:catAx>
      <c:valAx>
        <c:axId val="17389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92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Sheet3!$A$5:$S$5</c:f>
              <c:numCache>
                <c:formatCode>General</c:formatCode>
                <c:ptCount val="19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23</c:v>
                </c:pt>
                <c:pt idx="6">
                  <c:v>24</c:v>
                </c:pt>
                <c:pt idx="7">
                  <c:v>25</c:v>
                </c:pt>
                <c:pt idx="8">
                  <c:v>26</c:v>
                </c:pt>
                <c:pt idx="9">
                  <c:v>27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34</c:v>
                </c:pt>
                <c:pt idx="17">
                  <c:v>35</c:v>
                </c:pt>
                <c:pt idx="18">
                  <c:v>36</c:v>
                </c:pt>
              </c:numCache>
            </c:numRef>
          </c:xVal>
          <c:yVal>
            <c:numRef>
              <c:f>Sheet3!$A$6:$S$6</c:f>
              <c:numCache>
                <c:formatCode>General</c:formatCode>
                <c:ptCount val="1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96</c:v>
                </c:pt>
                <c:pt idx="8">
                  <c:v>79</c:v>
                </c:pt>
                <c:pt idx="9">
                  <c:v>87</c:v>
                </c:pt>
                <c:pt idx="10">
                  <c:v>67</c:v>
                </c:pt>
                <c:pt idx="11">
                  <c:v>86</c:v>
                </c:pt>
                <c:pt idx="12">
                  <c:v>60</c:v>
                </c:pt>
                <c:pt idx="13">
                  <c:v>50</c:v>
                </c:pt>
                <c:pt idx="14">
                  <c:v>41</c:v>
                </c:pt>
                <c:pt idx="15">
                  <c:v>41</c:v>
                </c:pt>
                <c:pt idx="16">
                  <c:v>32</c:v>
                </c:pt>
                <c:pt idx="17">
                  <c:v>0</c:v>
                </c:pt>
                <c:pt idx="1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8-4E08-A70E-16C693B22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745312"/>
        <c:axId val="1179745728"/>
      </c:scatterChart>
      <c:valAx>
        <c:axId val="117974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745728"/>
        <c:crosses val="autoZero"/>
        <c:crossBetween val="midCat"/>
      </c:valAx>
      <c:valAx>
        <c:axId val="117974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745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157162</xdr:colOff>
      <xdr:row>35</xdr:row>
      <xdr:rowOff>157162</xdr:rowOff>
    </xdr:from>
    <xdr:to>
      <xdr:col>37</xdr:col>
      <xdr:colOff>614362</xdr:colOff>
      <xdr:row>49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54565A-1693-1CF5-21F5-05A6CE1E2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595312</xdr:colOff>
      <xdr:row>34</xdr:row>
      <xdr:rowOff>71437</xdr:rowOff>
    </xdr:from>
    <xdr:to>
      <xdr:col>24</xdr:col>
      <xdr:colOff>366712</xdr:colOff>
      <xdr:row>48</xdr:row>
      <xdr:rowOff>14287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0941AB-28FE-FD72-F265-886B465211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442912</xdr:colOff>
      <xdr:row>48</xdr:row>
      <xdr:rowOff>147637</xdr:rowOff>
    </xdr:from>
    <xdr:to>
      <xdr:col>25</xdr:col>
      <xdr:colOff>442912</xdr:colOff>
      <xdr:row>62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91984-AF98-7477-599B-1721B9BC6E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461962</xdr:colOff>
      <xdr:row>48</xdr:row>
      <xdr:rowOff>166687</xdr:rowOff>
    </xdr:from>
    <xdr:to>
      <xdr:col>31</xdr:col>
      <xdr:colOff>290512</xdr:colOff>
      <xdr:row>62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B6A0A3-5382-2292-150C-487A10863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157162</xdr:colOff>
      <xdr:row>53</xdr:row>
      <xdr:rowOff>104775</xdr:rowOff>
    </xdr:from>
    <xdr:to>
      <xdr:col>34</xdr:col>
      <xdr:colOff>438150</xdr:colOff>
      <xdr:row>74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4325A7-1F1F-EA91-24B1-D2C8B0C84E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10</xdr:row>
      <xdr:rowOff>119062</xdr:rowOff>
    </xdr:from>
    <xdr:to>
      <xdr:col>16</xdr:col>
      <xdr:colOff>214312</xdr:colOff>
      <xdr:row>24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FC89B3-CBF2-CDA4-B7E0-C4D012293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F042-91D6-1947-887E-1088F350233B}">
  <dimension ref="A1:AL80"/>
  <sheetViews>
    <sheetView topLeftCell="S55" workbookViewId="0">
      <selection activeCell="X39" sqref="X39"/>
    </sheetView>
  </sheetViews>
  <sheetFormatPr defaultColWidth="11" defaultRowHeight="15.7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16</v>
      </c>
      <c r="R1" t="s">
        <v>18</v>
      </c>
      <c r="T1" t="s">
        <v>16</v>
      </c>
      <c r="U1" t="s">
        <v>20</v>
      </c>
      <c r="W1" t="s">
        <v>16</v>
      </c>
      <c r="X1" t="str">
        <f>A1</f>
        <v>t=0</v>
      </c>
      <c r="Y1" t="str">
        <f t="shared" ref="Y1:AK1" si="0">B1</f>
        <v>t=1</v>
      </c>
      <c r="Z1" t="str">
        <f t="shared" si="0"/>
        <v>t=2</v>
      </c>
      <c r="AA1" t="str">
        <f t="shared" si="0"/>
        <v>t=3</v>
      </c>
      <c r="AB1" t="str">
        <f t="shared" si="0"/>
        <v>t=4</v>
      </c>
      <c r="AC1" t="str">
        <f t="shared" si="0"/>
        <v>t=5</v>
      </c>
      <c r="AD1" t="str">
        <f t="shared" si="0"/>
        <v>t=6</v>
      </c>
      <c r="AE1" t="str">
        <f t="shared" si="0"/>
        <v>t=7</v>
      </c>
      <c r="AF1" t="str">
        <f t="shared" si="0"/>
        <v>t=8</v>
      </c>
      <c r="AG1" t="str">
        <f t="shared" si="0"/>
        <v>t=9</v>
      </c>
      <c r="AH1" t="str">
        <f t="shared" si="0"/>
        <v>t=10</v>
      </c>
      <c r="AI1" t="str">
        <f t="shared" si="0"/>
        <v>t=11</v>
      </c>
      <c r="AJ1" t="str">
        <f t="shared" si="0"/>
        <v>t=12</v>
      </c>
      <c r="AK1" t="str">
        <f t="shared" si="0"/>
        <v>t=13</v>
      </c>
      <c r="AL1" t="str">
        <f>O1</f>
        <v>t=14</v>
      </c>
    </row>
    <row r="2" spans="1:38" x14ac:dyDescent="0.25">
      <c r="A2">
        <v>18</v>
      </c>
      <c r="B2">
        <v>19</v>
      </c>
      <c r="C2">
        <v>18</v>
      </c>
      <c r="D2">
        <v>17</v>
      </c>
      <c r="E2">
        <v>20</v>
      </c>
      <c r="F2">
        <v>20</v>
      </c>
      <c r="G2">
        <v>21</v>
      </c>
      <c r="H2">
        <v>22</v>
      </c>
      <c r="I2">
        <v>26</v>
      </c>
      <c r="J2">
        <v>22</v>
      </c>
      <c r="K2">
        <v>21</v>
      </c>
      <c r="L2">
        <v>24</v>
      </c>
      <c r="M2">
        <v>26</v>
      </c>
      <c r="N2">
        <v>30</v>
      </c>
      <c r="O2">
        <v>30</v>
      </c>
      <c r="Q2">
        <v>18</v>
      </c>
      <c r="R2">
        <v>0.57999999999999996</v>
      </c>
      <c r="T2">
        <v>18</v>
      </c>
      <c r="U2">
        <v>1</v>
      </c>
      <c r="W2">
        <v>18</v>
      </c>
      <c r="X2">
        <f>COUNTIF(A:A, $W2)/COUNT(A:A)</f>
        <v>3.5714285714285712E-2</v>
      </c>
      <c r="Y2">
        <f t="shared" ref="Y2:AL17" si="1">COUNTIF(B:B, $W2)/COUNT(B:B)</f>
        <v>0</v>
      </c>
      <c r="Z2">
        <f t="shared" si="1"/>
        <v>1.2658227848101266E-2</v>
      </c>
      <c r="AA2">
        <f t="shared" si="1"/>
        <v>0</v>
      </c>
      <c r="AB2">
        <f t="shared" si="1"/>
        <v>0</v>
      </c>
      <c r="AC2">
        <f t="shared" si="1"/>
        <v>0</v>
      </c>
      <c r="AD2">
        <f t="shared" si="1"/>
        <v>0</v>
      </c>
      <c r="AE2">
        <f t="shared" si="1"/>
        <v>0</v>
      </c>
      <c r="AF2">
        <f t="shared" si="1"/>
        <v>0</v>
      </c>
      <c r="AG2">
        <f t="shared" si="1"/>
        <v>0</v>
      </c>
      <c r="AH2">
        <f t="shared" si="1"/>
        <v>0</v>
      </c>
      <c r="AI2">
        <f t="shared" si="1"/>
        <v>0</v>
      </c>
      <c r="AJ2">
        <f t="shared" si="1"/>
        <v>0</v>
      </c>
      <c r="AK2">
        <f t="shared" si="1"/>
        <v>0</v>
      </c>
      <c r="AL2">
        <f t="shared" si="1"/>
        <v>0</v>
      </c>
    </row>
    <row r="3" spans="1:38" x14ac:dyDescent="0.25">
      <c r="A3">
        <v>19</v>
      </c>
      <c r="B3">
        <v>20</v>
      </c>
      <c r="C3">
        <v>19</v>
      </c>
      <c r="D3">
        <v>19</v>
      </c>
      <c r="E3">
        <v>20</v>
      </c>
      <c r="F3">
        <v>22</v>
      </c>
      <c r="G3">
        <v>23</v>
      </c>
      <c r="H3">
        <v>23</v>
      </c>
      <c r="I3">
        <v>27</v>
      </c>
      <c r="J3">
        <v>23</v>
      </c>
      <c r="K3">
        <v>22</v>
      </c>
      <c r="L3">
        <v>28</v>
      </c>
      <c r="M3">
        <v>27</v>
      </c>
      <c r="N3">
        <v>31</v>
      </c>
      <c r="O3">
        <v>31</v>
      </c>
      <c r="Q3">
        <v>19</v>
      </c>
      <c r="R3">
        <v>0.5</v>
      </c>
      <c r="T3">
        <v>19</v>
      </c>
      <c r="U3">
        <v>1</v>
      </c>
      <c r="W3">
        <v>19</v>
      </c>
      <c r="X3">
        <f t="shared" ref="X3:X24" si="2">COUNTIF(A:A, $W3)/COUNT(A:A)</f>
        <v>3.5714285714285712E-2</v>
      </c>
      <c r="Y3">
        <f t="shared" si="1"/>
        <v>1.9230769230769232E-2</v>
      </c>
      <c r="Z3">
        <f t="shared" si="1"/>
        <v>2.5316455696202531E-2</v>
      </c>
      <c r="AA3">
        <f t="shared" si="1"/>
        <v>1.5151515151515152E-2</v>
      </c>
      <c r="AB3">
        <f t="shared" si="1"/>
        <v>0</v>
      </c>
      <c r="AC3">
        <f t="shared" si="1"/>
        <v>0</v>
      </c>
      <c r="AD3">
        <f t="shared" si="1"/>
        <v>0</v>
      </c>
      <c r="AE3">
        <f t="shared" si="1"/>
        <v>0</v>
      </c>
      <c r="AF3">
        <f t="shared" si="1"/>
        <v>0</v>
      </c>
      <c r="AG3">
        <f t="shared" si="1"/>
        <v>0</v>
      </c>
      <c r="AH3">
        <f t="shared" si="1"/>
        <v>0</v>
      </c>
      <c r="AI3">
        <f t="shared" si="1"/>
        <v>0</v>
      </c>
      <c r="AJ3">
        <f t="shared" si="1"/>
        <v>0</v>
      </c>
      <c r="AK3">
        <f t="shared" ref="AK3:AK24" si="3">COUNTIF(N:N, $W3)/COUNT(N:N)</f>
        <v>0</v>
      </c>
      <c r="AL3">
        <f t="shared" ref="AL3:AL24" si="4">COUNTIF(O:O, $W3)/COUNT(O:O)</f>
        <v>0</v>
      </c>
    </row>
    <row r="4" spans="1:38" x14ac:dyDescent="0.25">
      <c r="A4">
        <v>22</v>
      </c>
      <c r="B4">
        <v>21</v>
      </c>
      <c r="C4">
        <v>19</v>
      </c>
      <c r="D4">
        <v>20</v>
      </c>
      <c r="E4">
        <v>22</v>
      </c>
      <c r="F4">
        <v>22</v>
      </c>
      <c r="G4">
        <v>24</v>
      </c>
      <c r="H4">
        <v>24</v>
      </c>
      <c r="I4">
        <v>28</v>
      </c>
      <c r="J4">
        <v>24</v>
      </c>
      <c r="K4">
        <v>23</v>
      </c>
      <c r="L4">
        <v>29</v>
      </c>
      <c r="M4">
        <v>27</v>
      </c>
      <c r="N4">
        <v>31</v>
      </c>
      <c r="O4">
        <v>31</v>
      </c>
      <c r="Q4">
        <v>20</v>
      </c>
      <c r="R4">
        <v>0.45</v>
      </c>
      <c r="T4">
        <v>20</v>
      </c>
      <c r="U4">
        <v>1</v>
      </c>
      <c r="W4">
        <v>20</v>
      </c>
      <c r="X4">
        <f t="shared" si="2"/>
        <v>0</v>
      </c>
      <c r="Y4">
        <f t="shared" si="1"/>
        <v>1.9230769230769232E-2</v>
      </c>
      <c r="Z4">
        <f t="shared" si="1"/>
        <v>3.7974683544303799E-2</v>
      </c>
      <c r="AA4">
        <f t="shared" si="1"/>
        <v>1.5151515151515152E-2</v>
      </c>
      <c r="AB4">
        <f t="shared" si="1"/>
        <v>3.0303030303030304E-2</v>
      </c>
      <c r="AC4">
        <f t="shared" si="1"/>
        <v>1.6666666666666666E-2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3"/>
        <v>0</v>
      </c>
      <c r="AL4">
        <f t="shared" si="4"/>
        <v>0</v>
      </c>
    </row>
    <row r="5" spans="1:38" x14ac:dyDescent="0.25">
      <c r="A5">
        <v>22</v>
      </c>
      <c r="B5">
        <v>21</v>
      </c>
      <c r="C5">
        <v>20</v>
      </c>
      <c r="D5">
        <v>22</v>
      </c>
      <c r="E5">
        <v>22</v>
      </c>
      <c r="F5">
        <v>23</v>
      </c>
      <c r="G5">
        <v>25</v>
      </c>
      <c r="H5">
        <v>24</v>
      </c>
      <c r="I5">
        <v>29</v>
      </c>
      <c r="J5">
        <v>24</v>
      </c>
      <c r="K5">
        <v>25</v>
      </c>
      <c r="L5">
        <v>29</v>
      </c>
      <c r="M5">
        <v>28</v>
      </c>
      <c r="N5">
        <v>34</v>
      </c>
      <c r="Q5">
        <v>21</v>
      </c>
      <c r="R5">
        <v>0.45</v>
      </c>
      <c r="T5">
        <v>21</v>
      </c>
      <c r="U5">
        <v>1</v>
      </c>
      <c r="W5">
        <v>21</v>
      </c>
      <c r="X5">
        <f t="shared" si="2"/>
        <v>0</v>
      </c>
      <c r="Y5">
        <f t="shared" si="1"/>
        <v>3.8461538461538464E-2</v>
      </c>
      <c r="Z5">
        <f t="shared" si="1"/>
        <v>2.5316455696202531E-2</v>
      </c>
      <c r="AA5">
        <f t="shared" si="1"/>
        <v>0</v>
      </c>
      <c r="AB5">
        <f t="shared" si="1"/>
        <v>0</v>
      </c>
      <c r="AC5">
        <f t="shared" si="1"/>
        <v>0</v>
      </c>
      <c r="AD5">
        <f t="shared" si="1"/>
        <v>2.8571428571428571E-2</v>
      </c>
      <c r="AE5">
        <f t="shared" si="1"/>
        <v>0</v>
      </c>
      <c r="AF5">
        <f t="shared" si="1"/>
        <v>0</v>
      </c>
      <c r="AG5">
        <f t="shared" si="1"/>
        <v>0</v>
      </c>
      <c r="AH5">
        <f t="shared" si="1"/>
        <v>4.3478260869565216E-2</v>
      </c>
      <c r="AI5">
        <f t="shared" si="1"/>
        <v>0</v>
      </c>
      <c r="AJ5">
        <f t="shared" si="1"/>
        <v>0</v>
      </c>
      <c r="AK5">
        <f t="shared" si="3"/>
        <v>0</v>
      </c>
      <c r="AL5">
        <f t="shared" si="4"/>
        <v>0</v>
      </c>
    </row>
    <row r="6" spans="1:38" x14ac:dyDescent="0.25">
      <c r="A6">
        <v>23</v>
      </c>
      <c r="B6">
        <v>22</v>
      </c>
      <c r="C6">
        <v>20</v>
      </c>
      <c r="D6">
        <v>22</v>
      </c>
      <c r="E6">
        <v>22</v>
      </c>
      <c r="F6">
        <v>23</v>
      </c>
      <c r="G6">
        <v>26</v>
      </c>
      <c r="H6">
        <v>24</v>
      </c>
      <c r="I6">
        <v>29</v>
      </c>
      <c r="J6">
        <v>25</v>
      </c>
      <c r="K6">
        <v>28</v>
      </c>
      <c r="L6">
        <v>31</v>
      </c>
      <c r="M6">
        <v>31</v>
      </c>
      <c r="N6">
        <v>34</v>
      </c>
      <c r="Q6">
        <v>22</v>
      </c>
      <c r="R6">
        <v>0.43</v>
      </c>
      <c r="T6">
        <v>22</v>
      </c>
      <c r="U6">
        <v>1</v>
      </c>
      <c r="W6">
        <v>22</v>
      </c>
      <c r="X6">
        <f t="shared" si="2"/>
        <v>7.1428571428571425E-2</v>
      </c>
      <c r="Y6">
        <f t="shared" si="1"/>
        <v>7.6923076923076927E-2</v>
      </c>
      <c r="Z6">
        <f t="shared" si="1"/>
        <v>7.5949367088607597E-2</v>
      </c>
      <c r="AA6">
        <f t="shared" si="1"/>
        <v>3.0303030303030304E-2</v>
      </c>
      <c r="AB6">
        <f t="shared" si="1"/>
        <v>4.5454545454545456E-2</v>
      </c>
      <c r="AC6">
        <f t="shared" si="1"/>
        <v>3.3333333333333333E-2</v>
      </c>
      <c r="AD6">
        <f t="shared" si="1"/>
        <v>0</v>
      </c>
      <c r="AE6">
        <f t="shared" si="1"/>
        <v>2.2222222222222223E-2</v>
      </c>
      <c r="AF6">
        <f t="shared" si="1"/>
        <v>0</v>
      </c>
      <c r="AG6">
        <f t="shared" si="1"/>
        <v>3.0303030303030304E-2</v>
      </c>
      <c r="AH6">
        <f t="shared" si="1"/>
        <v>4.3478260869565216E-2</v>
      </c>
      <c r="AI6">
        <f t="shared" si="1"/>
        <v>0</v>
      </c>
      <c r="AJ6">
        <f t="shared" si="1"/>
        <v>0</v>
      </c>
      <c r="AK6">
        <f t="shared" si="3"/>
        <v>0</v>
      </c>
      <c r="AL6">
        <f t="shared" si="4"/>
        <v>0</v>
      </c>
    </row>
    <row r="7" spans="1:38" x14ac:dyDescent="0.25">
      <c r="A7">
        <v>24</v>
      </c>
      <c r="B7">
        <v>22</v>
      </c>
      <c r="C7">
        <v>20</v>
      </c>
      <c r="D7">
        <v>23</v>
      </c>
      <c r="E7">
        <v>23</v>
      </c>
      <c r="F7">
        <v>23</v>
      </c>
      <c r="G7">
        <v>27</v>
      </c>
      <c r="H7">
        <v>25</v>
      </c>
      <c r="I7">
        <v>29</v>
      </c>
      <c r="J7">
        <v>26</v>
      </c>
      <c r="K7">
        <v>29</v>
      </c>
      <c r="L7">
        <v>32</v>
      </c>
      <c r="M7">
        <v>32</v>
      </c>
      <c r="N7">
        <v>35</v>
      </c>
      <c r="Q7">
        <v>23</v>
      </c>
      <c r="R7">
        <v>0.41</v>
      </c>
      <c r="T7">
        <v>23</v>
      </c>
      <c r="U7">
        <v>0.98799999999999999</v>
      </c>
      <c r="W7">
        <v>23</v>
      </c>
      <c r="X7">
        <f t="shared" si="2"/>
        <v>3.5714285714285712E-2</v>
      </c>
      <c r="Y7">
        <f t="shared" si="1"/>
        <v>9.6153846153846159E-2</v>
      </c>
      <c r="Z7">
        <f t="shared" si="1"/>
        <v>7.5949367088607597E-2</v>
      </c>
      <c r="AA7">
        <f t="shared" si="1"/>
        <v>4.5454545454545456E-2</v>
      </c>
      <c r="AB7">
        <f t="shared" si="1"/>
        <v>3.0303030303030304E-2</v>
      </c>
      <c r="AC7">
        <f t="shared" si="1"/>
        <v>6.6666666666666666E-2</v>
      </c>
      <c r="AD7">
        <f t="shared" si="1"/>
        <v>2.8571428571428571E-2</v>
      </c>
      <c r="AE7">
        <f t="shared" si="1"/>
        <v>2.2222222222222223E-2</v>
      </c>
      <c r="AF7">
        <f t="shared" si="1"/>
        <v>0</v>
      </c>
      <c r="AG7">
        <f t="shared" si="1"/>
        <v>3.0303030303030304E-2</v>
      </c>
      <c r="AH7">
        <f t="shared" si="1"/>
        <v>4.3478260869565216E-2</v>
      </c>
      <c r="AI7">
        <f t="shared" si="1"/>
        <v>0</v>
      </c>
      <c r="AJ7">
        <f t="shared" si="1"/>
        <v>0</v>
      </c>
      <c r="AK7">
        <f t="shared" si="3"/>
        <v>0</v>
      </c>
      <c r="AL7">
        <f t="shared" si="4"/>
        <v>0</v>
      </c>
    </row>
    <row r="8" spans="1:38" x14ac:dyDescent="0.25">
      <c r="A8">
        <v>25</v>
      </c>
      <c r="B8">
        <v>22</v>
      </c>
      <c r="C8">
        <v>21</v>
      </c>
      <c r="D8">
        <v>23</v>
      </c>
      <c r="E8">
        <v>23</v>
      </c>
      <c r="F8">
        <v>23</v>
      </c>
      <c r="G8">
        <v>27</v>
      </c>
      <c r="H8">
        <v>25</v>
      </c>
      <c r="I8">
        <v>30</v>
      </c>
      <c r="J8">
        <v>26</v>
      </c>
      <c r="K8">
        <v>29</v>
      </c>
      <c r="L8">
        <v>32</v>
      </c>
      <c r="M8">
        <v>33</v>
      </c>
      <c r="Q8">
        <v>24</v>
      </c>
      <c r="R8">
        <v>0.39</v>
      </c>
      <c r="T8">
        <v>24</v>
      </c>
      <c r="U8">
        <v>0.96299999999999997</v>
      </c>
      <c r="W8">
        <v>24</v>
      </c>
      <c r="X8">
        <f t="shared" si="2"/>
        <v>3.5714285714285712E-2</v>
      </c>
      <c r="Y8">
        <f t="shared" si="1"/>
        <v>5.7692307692307696E-2</v>
      </c>
      <c r="Z8">
        <f t="shared" si="1"/>
        <v>7.5949367088607597E-2</v>
      </c>
      <c r="AA8">
        <f t="shared" si="1"/>
        <v>0.10606060606060606</v>
      </c>
      <c r="AB8">
        <f t="shared" si="1"/>
        <v>3.0303030303030304E-2</v>
      </c>
      <c r="AC8">
        <f t="shared" si="1"/>
        <v>0.05</v>
      </c>
      <c r="AD8">
        <f t="shared" si="1"/>
        <v>2.8571428571428571E-2</v>
      </c>
      <c r="AE8">
        <f t="shared" si="1"/>
        <v>6.6666666666666666E-2</v>
      </c>
      <c r="AF8">
        <f t="shared" si="1"/>
        <v>0</v>
      </c>
      <c r="AG8">
        <f t="shared" si="1"/>
        <v>6.0606060606060608E-2</v>
      </c>
      <c r="AH8">
        <f t="shared" si="1"/>
        <v>0</v>
      </c>
      <c r="AI8">
        <f t="shared" si="1"/>
        <v>8.3333333333333329E-2</v>
      </c>
      <c r="AJ8">
        <f t="shared" si="1"/>
        <v>0</v>
      </c>
      <c r="AK8">
        <f t="shared" si="3"/>
        <v>0</v>
      </c>
      <c r="AL8">
        <f t="shared" si="4"/>
        <v>0</v>
      </c>
    </row>
    <row r="9" spans="1:38" x14ac:dyDescent="0.25">
      <c r="A9">
        <v>26</v>
      </c>
      <c r="B9">
        <v>22</v>
      </c>
      <c r="C9">
        <v>21</v>
      </c>
      <c r="D9">
        <v>23</v>
      </c>
      <c r="E9">
        <v>24</v>
      </c>
      <c r="F9">
        <v>24</v>
      </c>
      <c r="G9">
        <v>28</v>
      </c>
      <c r="H9">
        <v>26</v>
      </c>
      <c r="I9">
        <v>30</v>
      </c>
      <c r="J9">
        <v>27</v>
      </c>
      <c r="K9">
        <v>30</v>
      </c>
      <c r="L9">
        <v>33</v>
      </c>
      <c r="M9">
        <v>34</v>
      </c>
      <c r="Q9">
        <v>25</v>
      </c>
      <c r="R9">
        <v>0.36</v>
      </c>
      <c r="T9">
        <v>25</v>
      </c>
      <c r="U9">
        <v>0.92900000000000005</v>
      </c>
      <c r="W9">
        <v>25</v>
      </c>
      <c r="X9">
        <f t="shared" si="2"/>
        <v>3.5714285714285712E-2</v>
      </c>
      <c r="Y9">
        <f t="shared" si="1"/>
        <v>5.7692307692307696E-2</v>
      </c>
      <c r="Z9">
        <f t="shared" si="1"/>
        <v>3.7974683544303799E-2</v>
      </c>
      <c r="AA9">
        <f t="shared" si="1"/>
        <v>0.10606060606060606</v>
      </c>
      <c r="AB9">
        <f t="shared" si="1"/>
        <v>6.0606060606060608E-2</v>
      </c>
      <c r="AC9">
        <f t="shared" si="1"/>
        <v>3.3333333333333333E-2</v>
      </c>
      <c r="AD9">
        <f t="shared" si="1"/>
        <v>2.8571428571428571E-2</v>
      </c>
      <c r="AE9">
        <f t="shared" si="1"/>
        <v>4.4444444444444446E-2</v>
      </c>
      <c r="AF9">
        <f t="shared" si="1"/>
        <v>0</v>
      </c>
      <c r="AG9">
        <f t="shared" si="1"/>
        <v>3.0303030303030304E-2</v>
      </c>
      <c r="AH9">
        <f t="shared" si="1"/>
        <v>4.3478260869565216E-2</v>
      </c>
      <c r="AI9">
        <f t="shared" si="1"/>
        <v>0</v>
      </c>
      <c r="AJ9">
        <f t="shared" si="1"/>
        <v>0</v>
      </c>
      <c r="AK9">
        <f t="shared" si="3"/>
        <v>0</v>
      </c>
      <c r="AL9">
        <f t="shared" si="4"/>
        <v>0</v>
      </c>
    </row>
    <row r="10" spans="1:38" x14ac:dyDescent="0.25">
      <c r="A10">
        <v>27</v>
      </c>
      <c r="B10">
        <v>23</v>
      </c>
      <c r="C10">
        <v>22</v>
      </c>
      <c r="D10">
        <v>24</v>
      </c>
      <c r="E10">
        <v>24</v>
      </c>
      <c r="F10">
        <v>24</v>
      </c>
      <c r="G10">
        <v>28</v>
      </c>
      <c r="H10">
        <v>26</v>
      </c>
      <c r="I10">
        <v>31</v>
      </c>
      <c r="J10">
        <v>28</v>
      </c>
      <c r="K10">
        <v>31</v>
      </c>
      <c r="L10">
        <v>35</v>
      </c>
      <c r="M10">
        <v>34</v>
      </c>
      <c r="Q10">
        <v>26</v>
      </c>
      <c r="R10">
        <v>0.36</v>
      </c>
      <c r="T10">
        <v>26</v>
      </c>
      <c r="U10">
        <v>0.88600000000000001</v>
      </c>
      <c r="W10">
        <v>26</v>
      </c>
      <c r="X10">
        <f t="shared" si="2"/>
        <v>3.5714285714285712E-2</v>
      </c>
      <c r="Y10">
        <f t="shared" si="1"/>
        <v>9.6153846153846159E-2</v>
      </c>
      <c r="Z10">
        <f t="shared" si="1"/>
        <v>5.0632911392405063E-2</v>
      </c>
      <c r="AA10">
        <f t="shared" si="1"/>
        <v>9.0909090909090912E-2</v>
      </c>
      <c r="AB10">
        <f t="shared" si="1"/>
        <v>7.575757575757576E-2</v>
      </c>
      <c r="AC10">
        <f t="shared" si="1"/>
        <v>6.6666666666666666E-2</v>
      </c>
      <c r="AD10">
        <f t="shared" si="1"/>
        <v>2.8571428571428571E-2</v>
      </c>
      <c r="AE10">
        <f t="shared" si="1"/>
        <v>4.4444444444444446E-2</v>
      </c>
      <c r="AF10">
        <f t="shared" si="1"/>
        <v>3.3333333333333333E-2</v>
      </c>
      <c r="AG10">
        <f t="shared" si="1"/>
        <v>6.0606060606060608E-2</v>
      </c>
      <c r="AH10">
        <f t="shared" si="1"/>
        <v>0</v>
      </c>
      <c r="AI10">
        <f t="shared" si="1"/>
        <v>0</v>
      </c>
      <c r="AJ10">
        <f t="shared" si="1"/>
        <v>0.1</v>
      </c>
      <c r="AK10">
        <f t="shared" si="3"/>
        <v>0</v>
      </c>
      <c r="AL10">
        <f t="shared" si="4"/>
        <v>0</v>
      </c>
    </row>
    <row r="11" spans="1:38" x14ac:dyDescent="0.25">
      <c r="A11">
        <v>27</v>
      </c>
      <c r="B11">
        <v>23</v>
      </c>
      <c r="C11">
        <v>22</v>
      </c>
      <c r="D11">
        <v>24</v>
      </c>
      <c r="E11">
        <v>25</v>
      </c>
      <c r="F11">
        <v>24</v>
      </c>
      <c r="G11">
        <v>28</v>
      </c>
      <c r="H11">
        <v>27</v>
      </c>
      <c r="I11">
        <v>31</v>
      </c>
      <c r="J11">
        <v>28</v>
      </c>
      <c r="K11">
        <v>32</v>
      </c>
      <c r="L11">
        <v>37</v>
      </c>
      <c r="M11">
        <v>35</v>
      </c>
      <c r="Q11">
        <v>27</v>
      </c>
      <c r="R11">
        <v>0.34</v>
      </c>
      <c r="T11">
        <v>27</v>
      </c>
      <c r="U11">
        <v>0.83499999999999996</v>
      </c>
      <c r="W11">
        <v>27</v>
      </c>
      <c r="X11">
        <f t="shared" si="2"/>
        <v>7.1428571428571425E-2</v>
      </c>
      <c r="Y11">
        <f t="shared" si="1"/>
        <v>9.6153846153846159E-2</v>
      </c>
      <c r="Z11">
        <f t="shared" si="1"/>
        <v>5.0632911392405063E-2</v>
      </c>
      <c r="AA11">
        <f t="shared" si="1"/>
        <v>4.5454545454545456E-2</v>
      </c>
      <c r="AB11">
        <f t="shared" si="1"/>
        <v>6.0606060606060608E-2</v>
      </c>
      <c r="AC11">
        <f t="shared" si="1"/>
        <v>1.6666666666666666E-2</v>
      </c>
      <c r="AD11">
        <f t="shared" si="1"/>
        <v>5.7142857142857141E-2</v>
      </c>
      <c r="AE11">
        <f t="shared" si="1"/>
        <v>2.2222222222222223E-2</v>
      </c>
      <c r="AF11">
        <f t="shared" si="1"/>
        <v>3.3333333333333333E-2</v>
      </c>
      <c r="AG11">
        <f t="shared" si="1"/>
        <v>3.0303030303030304E-2</v>
      </c>
      <c r="AH11">
        <f t="shared" si="1"/>
        <v>0</v>
      </c>
      <c r="AI11">
        <f t="shared" si="1"/>
        <v>0</v>
      </c>
      <c r="AJ11">
        <f t="shared" si="1"/>
        <v>0.2</v>
      </c>
      <c r="AK11">
        <f t="shared" si="3"/>
        <v>0</v>
      </c>
      <c r="AL11">
        <f t="shared" si="4"/>
        <v>0</v>
      </c>
    </row>
    <row r="12" spans="1:38" x14ac:dyDescent="0.25">
      <c r="A12">
        <v>28</v>
      </c>
      <c r="B12">
        <v>23</v>
      </c>
      <c r="C12">
        <v>22</v>
      </c>
      <c r="D12">
        <v>24</v>
      </c>
      <c r="E12">
        <v>25</v>
      </c>
      <c r="F12">
        <v>25</v>
      </c>
      <c r="G12">
        <v>29</v>
      </c>
      <c r="H12">
        <v>28</v>
      </c>
      <c r="I12">
        <v>31</v>
      </c>
      <c r="J12">
        <v>29</v>
      </c>
      <c r="K12">
        <v>32</v>
      </c>
      <c r="L12">
        <v>37</v>
      </c>
      <c r="Q12">
        <v>28</v>
      </c>
      <c r="R12">
        <v>0.34</v>
      </c>
      <c r="T12">
        <v>28</v>
      </c>
      <c r="U12">
        <v>0.77500000000000002</v>
      </c>
      <c r="W12">
        <v>28</v>
      </c>
      <c r="X12">
        <f t="shared" si="2"/>
        <v>7.1428571428571425E-2</v>
      </c>
      <c r="Y12">
        <f t="shared" si="1"/>
        <v>5.7692307692307696E-2</v>
      </c>
      <c r="Z12">
        <f t="shared" si="1"/>
        <v>7.5949367088607597E-2</v>
      </c>
      <c r="AA12">
        <f t="shared" si="1"/>
        <v>6.0606060606060608E-2</v>
      </c>
      <c r="AB12">
        <f t="shared" si="1"/>
        <v>9.0909090909090912E-2</v>
      </c>
      <c r="AC12">
        <f t="shared" si="1"/>
        <v>0.05</v>
      </c>
      <c r="AD12">
        <f t="shared" si="1"/>
        <v>8.5714285714285715E-2</v>
      </c>
      <c r="AE12">
        <f t="shared" si="1"/>
        <v>8.8888888888888892E-2</v>
      </c>
      <c r="AF12">
        <f t="shared" si="1"/>
        <v>3.3333333333333333E-2</v>
      </c>
      <c r="AG12">
        <f t="shared" si="1"/>
        <v>6.0606060606060608E-2</v>
      </c>
      <c r="AH12">
        <f t="shared" si="1"/>
        <v>4.3478260869565216E-2</v>
      </c>
      <c r="AI12">
        <f t="shared" si="1"/>
        <v>8.3333333333333329E-2</v>
      </c>
      <c r="AJ12">
        <f t="shared" si="1"/>
        <v>0.1</v>
      </c>
      <c r="AK12">
        <f t="shared" si="3"/>
        <v>0</v>
      </c>
      <c r="AL12">
        <f t="shared" si="4"/>
        <v>0</v>
      </c>
    </row>
    <row r="13" spans="1:38" x14ac:dyDescent="0.25">
      <c r="A13">
        <v>28</v>
      </c>
      <c r="B13">
        <v>23</v>
      </c>
      <c r="C13">
        <v>22</v>
      </c>
      <c r="D13">
        <v>24</v>
      </c>
      <c r="E13">
        <v>25</v>
      </c>
      <c r="F13">
        <v>25</v>
      </c>
      <c r="G13">
        <v>29</v>
      </c>
      <c r="H13">
        <v>28</v>
      </c>
      <c r="I13">
        <v>31</v>
      </c>
      <c r="J13">
        <v>30</v>
      </c>
      <c r="K13">
        <v>33</v>
      </c>
      <c r="L13">
        <v>38</v>
      </c>
      <c r="Q13">
        <v>29</v>
      </c>
      <c r="R13">
        <v>0.31</v>
      </c>
      <c r="T13">
        <v>29</v>
      </c>
      <c r="U13">
        <v>0.70599999999999996</v>
      </c>
      <c r="W13">
        <v>29</v>
      </c>
      <c r="X13">
        <f t="shared" si="2"/>
        <v>7.1428571428571425E-2</v>
      </c>
      <c r="Y13">
        <f t="shared" si="1"/>
        <v>1.9230769230769232E-2</v>
      </c>
      <c r="Z13">
        <f t="shared" si="1"/>
        <v>5.0632911392405063E-2</v>
      </c>
      <c r="AA13">
        <f t="shared" si="1"/>
        <v>9.0909090909090912E-2</v>
      </c>
      <c r="AB13">
        <f t="shared" si="1"/>
        <v>7.575757575757576E-2</v>
      </c>
      <c r="AC13">
        <f t="shared" si="1"/>
        <v>8.3333333333333329E-2</v>
      </c>
      <c r="AD13">
        <f t="shared" si="1"/>
        <v>8.5714285714285715E-2</v>
      </c>
      <c r="AE13">
        <f t="shared" si="1"/>
        <v>6.6666666666666666E-2</v>
      </c>
      <c r="AF13">
        <f t="shared" si="1"/>
        <v>0.1</v>
      </c>
      <c r="AG13">
        <f t="shared" si="1"/>
        <v>3.0303030303030304E-2</v>
      </c>
      <c r="AH13">
        <f t="shared" si="1"/>
        <v>8.6956521739130432E-2</v>
      </c>
      <c r="AI13">
        <f t="shared" si="1"/>
        <v>0.16666666666666666</v>
      </c>
      <c r="AJ13">
        <f t="shared" si="1"/>
        <v>0</v>
      </c>
      <c r="AK13">
        <f t="shared" si="3"/>
        <v>0</v>
      </c>
      <c r="AL13">
        <f t="shared" si="4"/>
        <v>0</v>
      </c>
    </row>
    <row r="14" spans="1:38" x14ac:dyDescent="0.25">
      <c r="A14">
        <v>29</v>
      </c>
      <c r="B14">
        <v>23</v>
      </c>
      <c r="C14">
        <v>22</v>
      </c>
      <c r="D14">
        <v>24</v>
      </c>
      <c r="E14">
        <v>25</v>
      </c>
      <c r="F14">
        <v>26</v>
      </c>
      <c r="G14">
        <v>29</v>
      </c>
      <c r="H14">
        <v>28</v>
      </c>
      <c r="I14">
        <v>32</v>
      </c>
      <c r="J14">
        <v>30</v>
      </c>
      <c r="K14">
        <v>33</v>
      </c>
      <c r="Q14">
        <v>30</v>
      </c>
      <c r="R14">
        <v>0.31</v>
      </c>
      <c r="T14">
        <v>30</v>
      </c>
      <c r="U14">
        <v>0.628</v>
      </c>
      <c r="W14">
        <v>30</v>
      </c>
      <c r="X14">
        <f t="shared" si="2"/>
        <v>7.1428571428571425E-2</v>
      </c>
      <c r="Y14">
        <f t="shared" si="1"/>
        <v>7.6923076923076927E-2</v>
      </c>
      <c r="Z14">
        <f t="shared" si="1"/>
        <v>6.3291139240506333E-2</v>
      </c>
      <c r="AA14">
        <f t="shared" si="1"/>
        <v>4.5454545454545456E-2</v>
      </c>
      <c r="AB14">
        <f t="shared" si="1"/>
        <v>7.575757575757576E-2</v>
      </c>
      <c r="AC14">
        <f t="shared" si="1"/>
        <v>3.3333333333333333E-2</v>
      </c>
      <c r="AD14">
        <f t="shared" si="1"/>
        <v>5.7142857142857141E-2</v>
      </c>
      <c r="AE14">
        <f t="shared" si="1"/>
        <v>8.8888888888888892E-2</v>
      </c>
      <c r="AF14">
        <f t="shared" si="1"/>
        <v>6.6666666666666666E-2</v>
      </c>
      <c r="AG14">
        <f t="shared" si="1"/>
        <v>6.0606060606060608E-2</v>
      </c>
      <c r="AH14">
        <f t="shared" si="1"/>
        <v>4.3478260869565216E-2</v>
      </c>
      <c r="AI14">
        <f t="shared" si="1"/>
        <v>0</v>
      </c>
      <c r="AJ14">
        <f t="shared" si="1"/>
        <v>0</v>
      </c>
      <c r="AK14">
        <f t="shared" si="3"/>
        <v>0.16666666666666666</v>
      </c>
      <c r="AL14">
        <f t="shared" si="4"/>
        <v>0.33333333333333331</v>
      </c>
    </row>
    <row r="15" spans="1:38" x14ac:dyDescent="0.25">
      <c r="A15">
        <v>29</v>
      </c>
      <c r="B15">
        <v>24</v>
      </c>
      <c r="C15">
        <v>22</v>
      </c>
      <c r="D15">
        <v>24</v>
      </c>
      <c r="E15">
        <v>26</v>
      </c>
      <c r="F15">
        <v>26</v>
      </c>
      <c r="G15">
        <v>30</v>
      </c>
      <c r="H15">
        <v>28</v>
      </c>
      <c r="I15">
        <v>32</v>
      </c>
      <c r="J15">
        <v>31</v>
      </c>
      <c r="K15">
        <v>34</v>
      </c>
      <c r="Q15">
        <v>31</v>
      </c>
      <c r="R15">
        <v>0.28999999999999998</v>
      </c>
      <c r="T15">
        <v>31</v>
      </c>
      <c r="U15">
        <v>0.54200000000000004</v>
      </c>
      <c r="W15">
        <v>31</v>
      </c>
      <c r="X15">
        <f t="shared" si="2"/>
        <v>7.1428571428571425E-2</v>
      </c>
      <c r="Y15">
        <f t="shared" si="1"/>
        <v>5.7692307692307696E-2</v>
      </c>
      <c r="Z15">
        <f t="shared" si="1"/>
        <v>7.5949367088607597E-2</v>
      </c>
      <c r="AA15">
        <f t="shared" si="1"/>
        <v>4.5454545454545456E-2</v>
      </c>
      <c r="AB15">
        <f t="shared" si="1"/>
        <v>7.575757575757576E-2</v>
      </c>
      <c r="AC15">
        <f t="shared" si="1"/>
        <v>0.05</v>
      </c>
      <c r="AD15">
        <f t="shared" si="1"/>
        <v>5.7142857142857141E-2</v>
      </c>
      <c r="AE15">
        <f t="shared" si="1"/>
        <v>6.6666666666666666E-2</v>
      </c>
      <c r="AF15">
        <f t="shared" si="1"/>
        <v>0.13333333333333333</v>
      </c>
      <c r="AG15">
        <f t="shared" si="1"/>
        <v>0.12121212121212122</v>
      </c>
      <c r="AH15">
        <f t="shared" si="1"/>
        <v>4.3478260869565216E-2</v>
      </c>
      <c r="AI15">
        <f t="shared" si="1"/>
        <v>8.3333333333333329E-2</v>
      </c>
      <c r="AJ15">
        <f t="shared" si="1"/>
        <v>0.1</v>
      </c>
      <c r="AK15">
        <f t="shared" si="3"/>
        <v>0.33333333333333331</v>
      </c>
      <c r="AL15">
        <f t="shared" si="4"/>
        <v>0.66666666666666663</v>
      </c>
    </row>
    <row r="16" spans="1:38" x14ac:dyDescent="0.25">
      <c r="A16">
        <v>30</v>
      </c>
      <c r="B16">
        <v>24</v>
      </c>
      <c r="C16">
        <v>23</v>
      </c>
      <c r="D16">
        <v>24</v>
      </c>
      <c r="E16">
        <v>26</v>
      </c>
      <c r="F16">
        <v>26</v>
      </c>
      <c r="G16">
        <v>30</v>
      </c>
      <c r="H16">
        <v>29</v>
      </c>
      <c r="I16">
        <v>33</v>
      </c>
      <c r="J16">
        <v>31</v>
      </c>
      <c r="K16">
        <v>34</v>
      </c>
      <c r="Q16">
        <v>32</v>
      </c>
      <c r="R16">
        <v>0.28999999999999998</v>
      </c>
      <c r="T16">
        <v>32</v>
      </c>
      <c r="U16">
        <v>0.44700000000000001</v>
      </c>
      <c r="W16">
        <v>32</v>
      </c>
      <c r="X16">
        <f t="shared" si="2"/>
        <v>0.14285714285714285</v>
      </c>
      <c r="Y16">
        <f t="shared" si="1"/>
        <v>5.7692307692307696E-2</v>
      </c>
      <c r="Z16">
        <f t="shared" si="1"/>
        <v>6.3291139240506333E-2</v>
      </c>
      <c r="AA16">
        <f t="shared" si="1"/>
        <v>4.5454545454545456E-2</v>
      </c>
      <c r="AB16">
        <f t="shared" si="1"/>
        <v>7.575757575757576E-2</v>
      </c>
      <c r="AC16">
        <f t="shared" si="1"/>
        <v>0.05</v>
      </c>
      <c r="AD16">
        <f t="shared" si="1"/>
        <v>0.11428571428571428</v>
      </c>
      <c r="AE16">
        <f t="shared" si="1"/>
        <v>4.4444444444444446E-2</v>
      </c>
      <c r="AF16">
        <f t="shared" si="1"/>
        <v>6.6666666666666666E-2</v>
      </c>
      <c r="AG16">
        <f t="shared" si="1"/>
        <v>0.12121212121212122</v>
      </c>
      <c r="AH16">
        <f t="shared" si="1"/>
        <v>8.6956521739130432E-2</v>
      </c>
      <c r="AI16">
        <f t="shared" si="1"/>
        <v>0.16666666666666666</v>
      </c>
      <c r="AJ16">
        <f t="shared" si="1"/>
        <v>0.1</v>
      </c>
      <c r="AK16">
        <f t="shared" si="3"/>
        <v>0</v>
      </c>
      <c r="AL16">
        <f t="shared" si="4"/>
        <v>0</v>
      </c>
    </row>
    <row r="17" spans="1:38" x14ac:dyDescent="0.25">
      <c r="A17">
        <v>30</v>
      </c>
      <c r="B17">
        <v>24</v>
      </c>
      <c r="C17">
        <v>23</v>
      </c>
      <c r="D17">
        <v>25</v>
      </c>
      <c r="E17">
        <v>26</v>
      </c>
      <c r="F17">
        <v>26</v>
      </c>
      <c r="G17">
        <v>31</v>
      </c>
      <c r="H17">
        <v>29</v>
      </c>
      <c r="I17">
        <v>33</v>
      </c>
      <c r="J17">
        <v>31</v>
      </c>
      <c r="K17">
        <v>35</v>
      </c>
      <c r="Q17">
        <v>33</v>
      </c>
      <c r="R17">
        <v>0.28000000000000003</v>
      </c>
      <c r="T17">
        <v>33</v>
      </c>
      <c r="U17">
        <v>0.34399999999999997</v>
      </c>
      <c r="W17">
        <v>33</v>
      </c>
      <c r="X17">
        <f t="shared" si="2"/>
        <v>0.10714285714285714</v>
      </c>
      <c r="Y17">
        <f t="shared" si="1"/>
        <v>7.6923076923076927E-2</v>
      </c>
      <c r="Z17">
        <f t="shared" si="1"/>
        <v>7.5949367088607597E-2</v>
      </c>
      <c r="AA17">
        <f t="shared" si="1"/>
        <v>4.5454545454545456E-2</v>
      </c>
      <c r="AB17">
        <f t="shared" si="1"/>
        <v>4.5454545454545456E-2</v>
      </c>
      <c r="AC17">
        <f t="shared" si="1"/>
        <v>0.05</v>
      </c>
      <c r="AD17">
        <f t="shared" si="1"/>
        <v>0.14285714285714285</v>
      </c>
      <c r="AE17">
        <f t="shared" si="1"/>
        <v>0.1111111111111111</v>
      </c>
      <c r="AF17">
        <f t="shared" si="1"/>
        <v>0.13333333333333333</v>
      </c>
      <c r="AG17">
        <f t="shared" si="1"/>
        <v>9.0909090909090912E-2</v>
      </c>
      <c r="AH17">
        <f t="shared" si="1"/>
        <v>8.6956521739130432E-2</v>
      </c>
      <c r="AI17">
        <f t="shared" si="1"/>
        <v>8.3333333333333329E-2</v>
      </c>
      <c r="AJ17">
        <f t="shared" si="1"/>
        <v>0.1</v>
      </c>
      <c r="AK17">
        <f t="shared" si="3"/>
        <v>0</v>
      </c>
      <c r="AL17">
        <f t="shared" si="4"/>
        <v>0</v>
      </c>
    </row>
    <row r="18" spans="1:38" x14ac:dyDescent="0.25">
      <c r="A18">
        <v>31</v>
      </c>
      <c r="B18">
        <v>25</v>
      </c>
      <c r="C18">
        <v>23</v>
      </c>
      <c r="D18">
        <v>25</v>
      </c>
      <c r="E18">
        <v>26</v>
      </c>
      <c r="F18">
        <v>27</v>
      </c>
      <c r="G18">
        <v>31</v>
      </c>
      <c r="H18">
        <v>29</v>
      </c>
      <c r="I18">
        <v>33</v>
      </c>
      <c r="J18">
        <v>31</v>
      </c>
      <c r="K18">
        <v>35</v>
      </c>
      <c r="Q18">
        <v>34</v>
      </c>
      <c r="R18">
        <v>0.27</v>
      </c>
      <c r="T18">
        <v>34</v>
      </c>
      <c r="U18">
        <v>0.23200000000000001</v>
      </c>
      <c r="W18">
        <v>34</v>
      </c>
      <c r="X18">
        <f t="shared" si="2"/>
        <v>0</v>
      </c>
      <c r="Y18">
        <f t="shared" ref="Y18:Y24" si="5">COUNTIF(B:B, $W18)/COUNT(B:B)</f>
        <v>1.9230769230769232E-2</v>
      </c>
      <c r="Z18">
        <f t="shared" ref="Z18:Z24" si="6">COUNTIF(C:C, $W18)/COUNT(C:C)</f>
        <v>5.0632911392405063E-2</v>
      </c>
      <c r="AA18">
        <f t="shared" ref="AA18:AA24" si="7">COUNTIF(D:D, $W18)/COUNT(D:D)</f>
        <v>6.0606060606060608E-2</v>
      </c>
      <c r="AB18">
        <f t="shared" ref="AB18:AB24" si="8">COUNTIF(E:E, $W18)/COUNT(E:E)</f>
        <v>4.5454545454545456E-2</v>
      </c>
      <c r="AC18">
        <f t="shared" ref="AC18:AC24" si="9">COUNTIF(F:F, $W18)/COUNT(F:F)</f>
        <v>6.6666666666666666E-2</v>
      </c>
      <c r="AD18">
        <f t="shared" ref="AD18:AD24" si="10">COUNTIF(G:G, $W18)/COUNT(G:G)</f>
        <v>0.11428571428571428</v>
      </c>
      <c r="AE18">
        <f t="shared" ref="AE18:AE24" si="11">COUNTIF(H:H, $W18)/COUNT(H:H)</f>
        <v>0.1111111111111111</v>
      </c>
      <c r="AF18">
        <f t="shared" ref="AF18:AF24" si="12">COUNTIF(I:I, $W18)/COUNT(I:I)</f>
        <v>0.1</v>
      </c>
      <c r="AG18">
        <f t="shared" ref="AG18:AG24" si="13">COUNTIF(J:J, $W18)/COUNT(J:J)</f>
        <v>6.0606060606060608E-2</v>
      </c>
      <c r="AH18">
        <f t="shared" ref="AH18:AH24" si="14">COUNTIF(K:K, $W18)/COUNT(K:K)</f>
        <v>8.6956521739130432E-2</v>
      </c>
      <c r="AI18">
        <f t="shared" ref="AI18:AI24" si="15">COUNTIF(L:L, $W18)/COUNT(L:L)</f>
        <v>0</v>
      </c>
      <c r="AJ18">
        <f t="shared" ref="AJ18:AJ24" si="16">COUNTIF(M:M, $W18)/COUNT(M:M)</f>
        <v>0.2</v>
      </c>
      <c r="AK18">
        <f t="shared" si="3"/>
        <v>0.33333333333333331</v>
      </c>
      <c r="AL18">
        <f t="shared" si="4"/>
        <v>0</v>
      </c>
    </row>
    <row r="19" spans="1:38" x14ac:dyDescent="0.25">
      <c r="A19">
        <v>31</v>
      </c>
      <c r="B19">
        <v>25</v>
      </c>
      <c r="C19">
        <v>23</v>
      </c>
      <c r="D19">
        <v>25</v>
      </c>
      <c r="E19">
        <v>26</v>
      </c>
      <c r="F19">
        <v>28</v>
      </c>
      <c r="G19">
        <v>32</v>
      </c>
      <c r="H19">
        <v>30</v>
      </c>
      <c r="I19">
        <v>33</v>
      </c>
      <c r="J19">
        <v>32</v>
      </c>
      <c r="K19">
        <v>35</v>
      </c>
      <c r="Q19">
        <v>35</v>
      </c>
      <c r="R19">
        <v>0.24</v>
      </c>
      <c r="T19">
        <v>35</v>
      </c>
      <c r="U19">
        <v>0.111</v>
      </c>
      <c r="W19">
        <v>35</v>
      </c>
      <c r="X19">
        <f t="shared" si="2"/>
        <v>7.1428571428571425E-2</v>
      </c>
      <c r="Y19">
        <f t="shared" si="5"/>
        <v>3.8461538461538464E-2</v>
      </c>
      <c r="Z19">
        <f t="shared" si="6"/>
        <v>1.2658227848101266E-2</v>
      </c>
      <c r="AA19">
        <f t="shared" si="7"/>
        <v>4.5454545454545456E-2</v>
      </c>
      <c r="AB19">
        <f t="shared" si="8"/>
        <v>7.575757575757576E-2</v>
      </c>
      <c r="AC19">
        <f t="shared" si="9"/>
        <v>8.3333333333333329E-2</v>
      </c>
      <c r="AD19">
        <f t="shared" si="10"/>
        <v>5.7142857142857141E-2</v>
      </c>
      <c r="AE19">
        <f t="shared" si="11"/>
        <v>6.6666666666666666E-2</v>
      </c>
      <c r="AF19">
        <f t="shared" si="12"/>
        <v>0.13333333333333333</v>
      </c>
      <c r="AG19">
        <f t="shared" si="13"/>
        <v>3.0303030303030304E-2</v>
      </c>
      <c r="AH19">
        <f t="shared" si="14"/>
        <v>0.13043478260869565</v>
      </c>
      <c r="AI19">
        <f t="shared" si="15"/>
        <v>8.3333333333333329E-2</v>
      </c>
      <c r="AJ19">
        <f t="shared" si="16"/>
        <v>0.1</v>
      </c>
      <c r="AK19">
        <f t="shared" si="3"/>
        <v>0.16666666666666666</v>
      </c>
      <c r="AL19">
        <f t="shared" si="4"/>
        <v>0</v>
      </c>
    </row>
    <row r="20" spans="1:38" x14ac:dyDescent="0.25">
      <c r="A20">
        <v>32</v>
      </c>
      <c r="B20">
        <v>25</v>
      </c>
      <c r="C20">
        <v>23</v>
      </c>
      <c r="D20">
        <v>25</v>
      </c>
      <c r="E20">
        <v>27</v>
      </c>
      <c r="F20">
        <v>28</v>
      </c>
      <c r="G20">
        <v>32</v>
      </c>
      <c r="H20">
        <v>30</v>
      </c>
      <c r="I20">
        <v>34</v>
      </c>
      <c r="J20">
        <v>32</v>
      </c>
      <c r="K20">
        <v>36</v>
      </c>
      <c r="Q20">
        <v>36</v>
      </c>
      <c r="R20">
        <v>0.22</v>
      </c>
      <c r="T20">
        <v>36</v>
      </c>
      <c r="U20">
        <v>0</v>
      </c>
      <c r="W20">
        <v>36</v>
      </c>
      <c r="X20">
        <f t="shared" si="2"/>
        <v>3.5714285714285712E-2</v>
      </c>
      <c r="Y20">
        <f t="shared" si="5"/>
        <v>0</v>
      </c>
      <c r="Z20">
        <f t="shared" si="6"/>
        <v>1.2658227848101266E-2</v>
      </c>
      <c r="AA20">
        <f t="shared" si="7"/>
        <v>1.5151515151515152E-2</v>
      </c>
      <c r="AB20">
        <f t="shared" si="8"/>
        <v>4.5454545454545456E-2</v>
      </c>
      <c r="AC20">
        <f t="shared" si="9"/>
        <v>8.3333333333333329E-2</v>
      </c>
      <c r="AD20">
        <f t="shared" si="10"/>
        <v>0</v>
      </c>
      <c r="AE20">
        <f t="shared" si="11"/>
        <v>4.4444444444444446E-2</v>
      </c>
      <c r="AF20">
        <f t="shared" si="12"/>
        <v>0.1</v>
      </c>
      <c r="AG20">
        <f t="shared" si="13"/>
        <v>0</v>
      </c>
      <c r="AH20">
        <f t="shared" si="14"/>
        <v>8.6956521739130432E-2</v>
      </c>
      <c r="AI20">
        <f t="shared" si="15"/>
        <v>0</v>
      </c>
      <c r="AJ20">
        <f t="shared" si="16"/>
        <v>0</v>
      </c>
      <c r="AK20">
        <f t="shared" si="3"/>
        <v>0</v>
      </c>
      <c r="AL20">
        <f t="shared" si="4"/>
        <v>0</v>
      </c>
    </row>
    <row r="21" spans="1:38" x14ac:dyDescent="0.25">
      <c r="A21">
        <v>32</v>
      </c>
      <c r="B21">
        <v>26</v>
      </c>
      <c r="C21">
        <v>23</v>
      </c>
      <c r="D21">
        <v>25</v>
      </c>
      <c r="E21">
        <v>27</v>
      </c>
      <c r="F21">
        <v>28</v>
      </c>
      <c r="G21">
        <v>32</v>
      </c>
      <c r="H21">
        <v>30</v>
      </c>
      <c r="I21">
        <v>34</v>
      </c>
      <c r="J21">
        <v>32</v>
      </c>
      <c r="K21">
        <v>36</v>
      </c>
      <c r="Q21">
        <v>37</v>
      </c>
      <c r="R21">
        <v>0.19</v>
      </c>
      <c r="T21">
        <v>37</v>
      </c>
      <c r="U21">
        <v>0</v>
      </c>
      <c r="W21">
        <v>37</v>
      </c>
      <c r="X21">
        <f t="shared" si="2"/>
        <v>0</v>
      </c>
      <c r="Y21">
        <f t="shared" si="5"/>
        <v>1.9230769230769232E-2</v>
      </c>
      <c r="Z21">
        <f t="shared" si="6"/>
        <v>2.5316455696202531E-2</v>
      </c>
      <c r="AA21">
        <f t="shared" si="7"/>
        <v>1.5151515151515152E-2</v>
      </c>
      <c r="AB21">
        <f t="shared" si="8"/>
        <v>1.5151515151515152E-2</v>
      </c>
      <c r="AC21">
        <f t="shared" si="9"/>
        <v>8.3333333333333329E-2</v>
      </c>
      <c r="AD21">
        <f t="shared" si="10"/>
        <v>2.8571428571428571E-2</v>
      </c>
      <c r="AE21">
        <f t="shared" si="11"/>
        <v>2.2222222222222223E-2</v>
      </c>
      <c r="AF21">
        <f t="shared" si="12"/>
        <v>3.3333333333333333E-2</v>
      </c>
      <c r="AG21">
        <f t="shared" si="13"/>
        <v>9.0909090909090912E-2</v>
      </c>
      <c r="AH21">
        <f t="shared" si="14"/>
        <v>4.3478260869565216E-2</v>
      </c>
      <c r="AI21">
        <f t="shared" si="15"/>
        <v>0.16666666666666666</v>
      </c>
      <c r="AJ21">
        <f t="shared" si="16"/>
        <v>0</v>
      </c>
      <c r="AK21">
        <f t="shared" si="3"/>
        <v>0</v>
      </c>
      <c r="AL21">
        <f t="shared" si="4"/>
        <v>0</v>
      </c>
    </row>
    <row r="22" spans="1:38" x14ac:dyDescent="0.25">
      <c r="A22">
        <v>32</v>
      </c>
      <c r="B22">
        <v>26</v>
      </c>
      <c r="C22">
        <v>24</v>
      </c>
      <c r="D22">
        <v>25</v>
      </c>
      <c r="E22">
        <v>27</v>
      </c>
      <c r="F22">
        <v>29</v>
      </c>
      <c r="G22">
        <v>32</v>
      </c>
      <c r="H22">
        <v>30</v>
      </c>
      <c r="I22">
        <v>34</v>
      </c>
      <c r="J22">
        <v>32</v>
      </c>
      <c r="K22">
        <v>37</v>
      </c>
      <c r="Q22">
        <v>38</v>
      </c>
      <c r="R22">
        <v>0.13</v>
      </c>
      <c r="T22">
        <v>38</v>
      </c>
      <c r="U22">
        <v>0</v>
      </c>
      <c r="W22">
        <v>38</v>
      </c>
      <c r="X22">
        <f t="shared" si="2"/>
        <v>0</v>
      </c>
      <c r="Y22">
        <f t="shared" si="5"/>
        <v>1.9230769230769232E-2</v>
      </c>
      <c r="Z22">
        <f t="shared" si="6"/>
        <v>1.2658227848101266E-2</v>
      </c>
      <c r="AA22">
        <f t="shared" si="7"/>
        <v>3.0303030303030304E-2</v>
      </c>
      <c r="AB22">
        <f t="shared" si="8"/>
        <v>3.0303030303030304E-2</v>
      </c>
      <c r="AC22">
        <f t="shared" si="9"/>
        <v>6.6666666666666666E-2</v>
      </c>
      <c r="AD22">
        <f t="shared" si="10"/>
        <v>0</v>
      </c>
      <c r="AE22">
        <f t="shared" si="11"/>
        <v>2.2222222222222223E-2</v>
      </c>
      <c r="AF22">
        <f t="shared" si="12"/>
        <v>3.3333333333333333E-2</v>
      </c>
      <c r="AG22">
        <f t="shared" si="13"/>
        <v>3.0303030303030304E-2</v>
      </c>
      <c r="AH22">
        <f t="shared" si="14"/>
        <v>4.3478260869565216E-2</v>
      </c>
      <c r="AI22">
        <f t="shared" si="15"/>
        <v>8.3333333333333329E-2</v>
      </c>
      <c r="AJ22">
        <f t="shared" si="16"/>
        <v>0</v>
      </c>
      <c r="AK22">
        <f t="shared" si="3"/>
        <v>0</v>
      </c>
      <c r="AL22">
        <f t="shared" si="4"/>
        <v>0</v>
      </c>
    </row>
    <row r="23" spans="1:38" x14ac:dyDescent="0.25">
      <c r="A23">
        <v>32</v>
      </c>
      <c r="B23">
        <v>26</v>
      </c>
      <c r="C23">
        <v>24</v>
      </c>
      <c r="D23">
        <v>25</v>
      </c>
      <c r="E23">
        <v>27</v>
      </c>
      <c r="F23">
        <v>29</v>
      </c>
      <c r="G23">
        <v>33</v>
      </c>
      <c r="H23">
        <v>31</v>
      </c>
      <c r="I23">
        <v>35</v>
      </c>
      <c r="J23">
        <v>33</v>
      </c>
      <c r="K23">
        <v>38</v>
      </c>
      <c r="Q23">
        <v>39</v>
      </c>
      <c r="R23">
        <v>0</v>
      </c>
      <c r="T23">
        <v>39</v>
      </c>
      <c r="U23">
        <v>0</v>
      </c>
      <c r="W23">
        <v>39</v>
      </c>
      <c r="X23">
        <f t="shared" si="2"/>
        <v>0</v>
      </c>
      <c r="Y23">
        <f t="shared" si="5"/>
        <v>0</v>
      </c>
      <c r="Z23">
        <f t="shared" si="6"/>
        <v>0</v>
      </c>
      <c r="AA23">
        <f t="shared" si="7"/>
        <v>1.5151515151515152E-2</v>
      </c>
      <c r="AB23">
        <f t="shared" si="8"/>
        <v>1.5151515151515152E-2</v>
      </c>
      <c r="AC23">
        <f t="shared" si="9"/>
        <v>0</v>
      </c>
      <c r="AD23">
        <f t="shared" si="10"/>
        <v>2.8571428571428571E-2</v>
      </c>
      <c r="AE23">
        <f t="shared" si="11"/>
        <v>2.2222222222222223E-2</v>
      </c>
      <c r="AF23">
        <f t="shared" si="12"/>
        <v>0</v>
      </c>
      <c r="AG23">
        <f t="shared" si="13"/>
        <v>6.0606060606060608E-2</v>
      </c>
      <c r="AH23">
        <f t="shared" si="14"/>
        <v>0</v>
      </c>
      <c r="AI23">
        <f t="shared" si="15"/>
        <v>0</v>
      </c>
      <c r="AJ23">
        <f t="shared" si="16"/>
        <v>0</v>
      </c>
      <c r="AK23">
        <f t="shared" si="3"/>
        <v>0</v>
      </c>
      <c r="AL23">
        <f t="shared" si="4"/>
        <v>0</v>
      </c>
    </row>
    <row r="24" spans="1:38" x14ac:dyDescent="0.25">
      <c r="A24">
        <v>33</v>
      </c>
      <c r="B24">
        <v>26</v>
      </c>
      <c r="C24">
        <v>24</v>
      </c>
      <c r="D24">
        <v>26</v>
      </c>
      <c r="E24">
        <v>28</v>
      </c>
      <c r="F24">
        <v>29</v>
      </c>
      <c r="G24">
        <v>33</v>
      </c>
      <c r="H24">
        <v>31</v>
      </c>
      <c r="I24">
        <v>35</v>
      </c>
      <c r="J24">
        <v>33</v>
      </c>
      <c r="K24">
        <v>42</v>
      </c>
      <c r="Q24">
        <v>40</v>
      </c>
      <c r="R24">
        <v>0</v>
      </c>
      <c r="T24">
        <v>40</v>
      </c>
      <c r="U24">
        <v>0</v>
      </c>
      <c r="W24">
        <v>40</v>
      </c>
      <c r="X24">
        <f t="shared" si="2"/>
        <v>0</v>
      </c>
      <c r="Y24">
        <f t="shared" si="5"/>
        <v>0</v>
      </c>
      <c r="Z24">
        <f t="shared" si="6"/>
        <v>1.2658227848101266E-2</v>
      </c>
      <c r="AA24">
        <f t="shared" si="7"/>
        <v>1.5151515151515152E-2</v>
      </c>
      <c r="AB24">
        <f t="shared" si="8"/>
        <v>0</v>
      </c>
      <c r="AC24">
        <f t="shared" si="9"/>
        <v>1.6666666666666666E-2</v>
      </c>
      <c r="AD24">
        <f t="shared" si="10"/>
        <v>2.8571428571428571E-2</v>
      </c>
      <c r="AE24">
        <f t="shared" si="11"/>
        <v>2.2222222222222223E-2</v>
      </c>
      <c r="AF24">
        <f t="shared" si="12"/>
        <v>0</v>
      </c>
      <c r="AG24">
        <f t="shared" si="13"/>
        <v>0</v>
      </c>
      <c r="AH24">
        <f t="shared" si="14"/>
        <v>0</v>
      </c>
      <c r="AI24">
        <f t="shared" si="15"/>
        <v>0</v>
      </c>
      <c r="AJ24">
        <f t="shared" si="16"/>
        <v>0</v>
      </c>
      <c r="AK24">
        <f t="shared" si="3"/>
        <v>0</v>
      </c>
      <c r="AL24">
        <f t="shared" si="4"/>
        <v>0</v>
      </c>
    </row>
    <row r="25" spans="1:38" x14ac:dyDescent="0.25">
      <c r="A25">
        <v>33</v>
      </c>
      <c r="B25">
        <v>26</v>
      </c>
      <c r="C25">
        <v>24</v>
      </c>
      <c r="D25">
        <v>26</v>
      </c>
      <c r="E25">
        <v>28</v>
      </c>
      <c r="F25">
        <v>29</v>
      </c>
      <c r="G25">
        <v>33</v>
      </c>
      <c r="H25">
        <v>31</v>
      </c>
      <c r="I25">
        <v>35</v>
      </c>
      <c r="J25">
        <v>33</v>
      </c>
    </row>
    <row r="26" spans="1:38" x14ac:dyDescent="0.25">
      <c r="A26">
        <v>33</v>
      </c>
      <c r="B26">
        <v>27</v>
      </c>
      <c r="C26">
        <v>24</v>
      </c>
      <c r="D26">
        <v>26</v>
      </c>
      <c r="E26">
        <v>28</v>
      </c>
      <c r="F26">
        <v>29</v>
      </c>
      <c r="G26">
        <v>33</v>
      </c>
      <c r="H26">
        <v>32</v>
      </c>
      <c r="I26">
        <v>35</v>
      </c>
      <c r="J26">
        <v>34</v>
      </c>
    </row>
    <row r="27" spans="1:38" x14ac:dyDescent="0.25">
      <c r="A27">
        <v>35</v>
      </c>
      <c r="B27">
        <v>27</v>
      </c>
      <c r="C27">
        <v>24</v>
      </c>
      <c r="D27">
        <v>26</v>
      </c>
      <c r="E27">
        <v>28</v>
      </c>
      <c r="F27">
        <v>30</v>
      </c>
      <c r="G27">
        <v>33</v>
      </c>
      <c r="H27">
        <v>32</v>
      </c>
      <c r="I27">
        <v>36</v>
      </c>
      <c r="J27">
        <v>34</v>
      </c>
      <c r="W27">
        <v>18</v>
      </c>
      <c r="X27">
        <f>X2*$R2</f>
        <v>2.0714285714285713E-2</v>
      </c>
      <c r="Y27">
        <f t="shared" ref="Y27:AL27" si="17">Y2*$R2</f>
        <v>0</v>
      </c>
      <c r="Z27">
        <f t="shared" si="17"/>
        <v>7.3417721518987339E-3</v>
      </c>
      <c r="AA27">
        <f t="shared" si="17"/>
        <v>0</v>
      </c>
      <c r="AB27">
        <f t="shared" si="17"/>
        <v>0</v>
      </c>
      <c r="AC27">
        <f t="shared" si="17"/>
        <v>0</v>
      </c>
      <c r="AD27">
        <f t="shared" si="17"/>
        <v>0</v>
      </c>
      <c r="AE27">
        <f t="shared" si="17"/>
        <v>0</v>
      </c>
      <c r="AF27">
        <f t="shared" si="17"/>
        <v>0</v>
      </c>
      <c r="AG27">
        <f t="shared" si="17"/>
        <v>0</v>
      </c>
      <c r="AH27">
        <f t="shared" si="17"/>
        <v>0</v>
      </c>
      <c r="AI27">
        <f t="shared" si="17"/>
        <v>0</v>
      </c>
      <c r="AJ27">
        <f t="shared" si="17"/>
        <v>0</v>
      </c>
      <c r="AK27">
        <f t="shared" si="17"/>
        <v>0</v>
      </c>
      <c r="AL27">
        <f t="shared" si="17"/>
        <v>0</v>
      </c>
    </row>
    <row r="28" spans="1:38" x14ac:dyDescent="0.25">
      <c r="A28">
        <v>35</v>
      </c>
      <c r="B28">
        <v>27</v>
      </c>
      <c r="C28">
        <v>25</v>
      </c>
      <c r="D28">
        <v>26</v>
      </c>
      <c r="E28">
        <v>28</v>
      </c>
      <c r="F28">
        <v>30</v>
      </c>
      <c r="G28">
        <v>34</v>
      </c>
      <c r="H28">
        <v>33</v>
      </c>
      <c r="I28">
        <v>36</v>
      </c>
      <c r="J28">
        <v>35</v>
      </c>
      <c r="W28">
        <v>19</v>
      </c>
      <c r="X28">
        <f t="shared" ref="X28:AL49" si="18">X3*$R3</f>
        <v>1.7857142857142856E-2</v>
      </c>
      <c r="Y28">
        <f t="shared" si="18"/>
        <v>9.6153846153846159E-3</v>
      </c>
      <c r="Z28">
        <f t="shared" si="18"/>
        <v>1.2658227848101266E-2</v>
      </c>
      <c r="AA28">
        <f t="shared" si="18"/>
        <v>7.575757575757576E-3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8"/>
        <v>0</v>
      </c>
      <c r="AI28">
        <f t="shared" si="18"/>
        <v>0</v>
      </c>
      <c r="AJ28">
        <f t="shared" si="18"/>
        <v>0</v>
      </c>
      <c r="AK28">
        <f t="shared" si="18"/>
        <v>0</v>
      </c>
      <c r="AL28">
        <f t="shared" si="18"/>
        <v>0</v>
      </c>
    </row>
    <row r="29" spans="1:38" x14ac:dyDescent="0.25">
      <c r="A29">
        <v>36</v>
      </c>
      <c r="B29">
        <v>27</v>
      </c>
      <c r="C29">
        <v>25</v>
      </c>
      <c r="D29">
        <v>26</v>
      </c>
      <c r="E29">
        <v>28</v>
      </c>
      <c r="F29">
        <v>31</v>
      </c>
      <c r="G29">
        <v>34</v>
      </c>
      <c r="H29">
        <v>33</v>
      </c>
      <c r="I29">
        <v>36</v>
      </c>
      <c r="J29">
        <v>37</v>
      </c>
      <c r="W29">
        <v>20</v>
      </c>
      <c r="X29">
        <f t="shared" si="18"/>
        <v>0</v>
      </c>
      <c r="Y29">
        <f t="shared" si="18"/>
        <v>8.6538461538461543E-3</v>
      </c>
      <c r="Z29">
        <f t="shared" si="18"/>
        <v>1.708860759493671E-2</v>
      </c>
      <c r="AA29">
        <f t="shared" si="18"/>
        <v>6.8181818181818187E-3</v>
      </c>
      <c r="AB29">
        <f t="shared" si="18"/>
        <v>1.3636363636363637E-2</v>
      </c>
      <c r="AC29">
        <f t="shared" si="18"/>
        <v>7.4999999999999997E-3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J29">
        <f t="shared" si="18"/>
        <v>0</v>
      </c>
      <c r="AK29">
        <f t="shared" si="18"/>
        <v>0</v>
      </c>
      <c r="AL29">
        <f t="shared" si="18"/>
        <v>0</v>
      </c>
    </row>
    <row r="30" spans="1:38" x14ac:dyDescent="0.25">
      <c r="B30">
        <v>27</v>
      </c>
      <c r="C30">
        <v>25</v>
      </c>
      <c r="D30">
        <v>27</v>
      </c>
      <c r="E30">
        <v>29</v>
      </c>
      <c r="F30">
        <v>31</v>
      </c>
      <c r="G30">
        <v>34</v>
      </c>
      <c r="H30">
        <v>33</v>
      </c>
      <c r="I30">
        <v>37</v>
      </c>
      <c r="J30">
        <v>37</v>
      </c>
      <c r="W30">
        <v>21</v>
      </c>
      <c r="X30">
        <f t="shared" si="18"/>
        <v>0</v>
      </c>
      <c r="Y30">
        <f t="shared" si="18"/>
        <v>1.7307692307692309E-2</v>
      </c>
      <c r="Z30">
        <f t="shared" si="18"/>
        <v>1.1392405063291139E-2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1.2857142857142857E-2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1.9565217391304349E-2</v>
      </c>
      <c r="AI30">
        <f t="shared" si="18"/>
        <v>0</v>
      </c>
      <c r="AJ30">
        <f t="shared" si="18"/>
        <v>0</v>
      </c>
      <c r="AK30">
        <f t="shared" si="18"/>
        <v>0</v>
      </c>
      <c r="AL30">
        <f t="shared" si="18"/>
        <v>0</v>
      </c>
    </row>
    <row r="31" spans="1:38" x14ac:dyDescent="0.25">
      <c r="B31">
        <v>28</v>
      </c>
      <c r="C31">
        <v>26</v>
      </c>
      <c r="D31">
        <v>27</v>
      </c>
      <c r="E31">
        <v>29</v>
      </c>
      <c r="F31">
        <v>31</v>
      </c>
      <c r="G31">
        <v>34</v>
      </c>
      <c r="H31">
        <v>33</v>
      </c>
      <c r="I31">
        <v>38</v>
      </c>
      <c r="J31">
        <v>37</v>
      </c>
      <c r="W31">
        <v>22</v>
      </c>
      <c r="X31">
        <f t="shared" si="18"/>
        <v>3.0714285714285711E-2</v>
      </c>
      <c r="Y31">
        <f t="shared" si="18"/>
        <v>3.307692307692308E-2</v>
      </c>
      <c r="Z31">
        <f t="shared" si="18"/>
        <v>3.2658227848101268E-2</v>
      </c>
      <c r="AA31">
        <f t="shared" si="18"/>
        <v>1.3030303030303031E-2</v>
      </c>
      <c r="AB31">
        <f t="shared" si="18"/>
        <v>1.9545454545454546E-2</v>
      </c>
      <c r="AC31">
        <f t="shared" si="18"/>
        <v>1.4333333333333333E-2</v>
      </c>
      <c r="AD31">
        <f t="shared" si="18"/>
        <v>0</v>
      </c>
      <c r="AE31">
        <f t="shared" si="18"/>
        <v>9.555555555555555E-3</v>
      </c>
      <c r="AF31">
        <f t="shared" si="18"/>
        <v>0</v>
      </c>
      <c r="AG31">
        <f t="shared" si="18"/>
        <v>1.3030303030303031E-2</v>
      </c>
      <c r="AH31">
        <f t="shared" si="18"/>
        <v>1.8695652173913044E-2</v>
      </c>
      <c r="AI31">
        <f t="shared" si="18"/>
        <v>0</v>
      </c>
      <c r="AJ31">
        <f t="shared" si="18"/>
        <v>0</v>
      </c>
      <c r="AK31">
        <f t="shared" si="18"/>
        <v>0</v>
      </c>
      <c r="AL31">
        <f t="shared" si="18"/>
        <v>0</v>
      </c>
    </row>
    <row r="32" spans="1:38" x14ac:dyDescent="0.25">
      <c r="B32">
        <v>28</v>
      </c>
      <c r="C32">
        <v>26</v>
      </c>
      <c r="D32">
        <v>27</v>
      </c>
      <c r="E32">
        <v>29</v>
      </c>
      <c r="F32">
        <v>32</v>
      </c>
      <c r="G32">
        <v>35</v>
      </c>
      <c r="H32">
        <v>33</v>
      </c>
      <c r="J32">
        <v>38</v>
      </c>
      <c r="W32">
        <v>23</v>
      </c>
      <c r="X32">
        <f t="shared" si="18"/>
        <v>1.4642857142857141E-2</v>
      </c>
      <c r="Y32">
        <f t="shared" si="18"/>
        <v>3.9423076923076922E-2</v>
      </c>
      <c r="Z32">
        <f t="shared" si="18"/>
        <v>3.1139240506329113E-2</v>
      </c>
      <c r="AA32">
        <f t="shared" si="18"/>
        <v>1.8636363636363635E-2</v>
      </c>
      <c r="AB32">
        <f t="shared" si="18"/>
        <v>1.2424242424242424E-2</v>
      </c>
      <c r="AC32">
        <f t="shared" si="18"/>
        <v>2.7333333333333331E-2</v>
      </c>
      <c r="AD32">
        <f t="shared" si="18"/>
        <v>1.1714285714285714E-2</v>
      </c>
      <c r="AE32">
        <f t="shared" si="18"/>
        <v>9.1111111111111115E-3</v>
      </c>
      <c r="AF32">
        <f t="shared" si="18"/>
        <v>0</v>
      </c>
      <c r="AG32">
        <f t="shared" si="18"/>
        <v>1.2424242424242424E-2</v>
      </c>
      <c r="AH32">
        <f t="shared" si="18"/>
        <v>1.7826086956521738E-2</v>
      </c>
      <c r="AI32">
        <f t="shared" si="18"/>
        <v>0</v>
      </c>
      <c r="AJ32">
        <f t="shared" si="18"/>
        <v>0</v>
      </c>
      <c r="AK32">
        <f t="shared" si="18"/>
        <v>0</v>
      </c>
      <c r="AL32">
        <f t="shared" si="18"/>
        <v>0</v>
      </c>
    </row>
    <row r="33" spans="2:38" x14ac:dyDescent="0.25">
      <c r="B33">
        <v>28</v>
      </c>
      <c r="C33">
        <v>26</v>
      </c>
      <c r="D33">
        <v>28</v>
      </c>
      <c r="E33">
        <v>29</v>
      </c>
      <c r="F33">
        <v>32</v>
      </c>
      <c r="G33">
        <v>35</v>
      </c>
      <c r="H33">
        <v>34</v>
      </c>
      <c r="J33">
        <v>39</v>
      </c>
      <c r="W33">
        <v>24</v>
      </c>
      <c r="X33">
        <f t="shared" si="18"/>
        <v>1.3928571428571429E-2</v>
      </c>
      <c r="Y33">
        <f t="shared" si="18"/>
        <v>2.2500000000000003E-2</v>
      </c>
      <c r="Z33">
        <f t="shared" si="18"/>
        <v>2.9620253164556964E-2</v>
      </c>
      <c r="AA33">
        <f t="shared" si="18"/>
        <v>4.1363636363636366E-2</v>
      </c>
      <c r="AB33">
        <f t="shared" si="18"/>
        <v>1.181818181818182E-2</v>
      </c>
      <c r="AC33">
        <f t="shared" si="18"/>
        <v>1.9500000000000003E-2</v>
      </c>
      <c r="AD33">
        <f t="shared" si="18"/>
        <v>1.1142857142857144E-2</v>
      </c>
      <c r="AE33">
        <f t="shared" si="18"/>
        <v>2.5999999999999999E-2</v>
      </c>
      <c r="AF33">
        <f t="shared" si="18"/>
        <v>0</v>
      </c>
      <c r="AG33">
        <f t="shared" si="18"/>
        <v>2.3636363636363639E-2</v>
      </c>
      <c r="AH33">
        <f t="shared" si="18"/>
        <v>0</v>
      </c>
      <c r="AI33">
        <f t="shared" si="18"/>
        <v>3.2500000000000001E-2</v>
      </c>
      <c r="AJ33">
        <f t="shared" si="18"/>
        <v>0</v>
      </c>
      <c r="AK33">
        <f t="shared" si="18"/>
        <v>0</v>
      </c>
      <c r="AL33">
        <f t="shared" si="18"/>
        <v>0</v>
      </c>
    </row>
    <row r="34" spans="2:38" x14ac:dyDescent="0.25">
      <c r="B34">
        <v>29</v>
      </c>
      <c r="C34">
        <v>26</v>
      </c>
      <c r="D34">
        <v>28</v>
      </c>
      <c r="E34">
        <v>29</v>
      </c>
      <c r="F34">
        <v>32</v>
      </c>
      <c r="G34">
        <v>37</v>
      </c>
      <c r="H34">
        <v>34</v>
      </c>
      <c r="J34">
        <v>39</v>
      </c>
      <c r="W34">
        <v>25</v>
      </c>
      <c r="X34">
        <f t="shared" si="18"/>
        <v>1.2857142857142855E-2</v>
      </c>
      <c r="Y34">
        <f t="shared" si="18"/>
        <v>2.0769230769230769E-2</v>
      </c>
      <c r="Z34">
        <f t="shared" si="18"/>
        <v>1.3670886075949367E-2</v>
      </c>
      <c r="AA34">
        <f t="shared" si="18"/>
        <v>3.8181818181818185E-2</v>
      </c>
      <c r="AB34">
        <f t="shared" si="18"/>
        <v>2.1818181818181816E-2</v>
      </c>
      <c r="AC34">
        <f t="shared" si="18"/>
        <v>1.2E-2</v>
      </c>
      <c r="AD34">
        <f t="shared" si="18"/>
        <v>1.0285714285714285E-2</v>
      </c>
      <c r="AE34">
        <f t="shared" si="18"/>
        <v>1.6E-2</v>
      </c>
      <c r="AF34">
        <f t="shared" si="18"/>
        <v>0</v>
      </c>
      <c r="AG34">
        <f t="shared" si="18"/>
        <v>1.0909090909090908E-2</v>
      </c>
      <c r="AH34">
        <f t="shared" si="18"/>
        <v>1.5652173913043476E-2</v>
      </c>
      <c r="AI34">
        <f t="shared" si="18"/>
        <v>0</v>
      </c>
      <c r="AJ34">
        <f t="shared" si="18"/>
        <v>0</v>
      </c>
      <c r="AK34">
        <f t="shared" si="18"/>
        <v>0</v>
      </c>
      <c r="AL34">
        <f t="shared" si="18"/>
        <v>0</v>
      </c>
    </row>
    <row r="35" spans="2:38" x14ac:dyDescent="0.25">
      <c r="B35">
        <v>30</v>
      </c>
      <c r="C35">
        <v>27</v>
      </c>
      <c r="D35">
        <v>28</v>
      </c>
      <c r="E35">
        <v>30</v>
      </c>
      <c r="F35">
        <v>33</v>
      </c>
      <c r="G35">
        <v>39</v>
      </c>
      <c r="H35">
        <v>34</v>
      </c>
      <c r="W35">
        <v>26</v>
      </c>
      <c r="X35">
        <f t="shared" si="18"/>
        <v>1.2857142857142855E-2</v>
      </c>
      <c r="Y35">
        <f t="shared" si="18"/>
        <v>3.4615384615384617E-2</v>
      </c>
      <c r="Z35">
        <f t="shared" si="18"/>
        <v>1.8227848101265823E-2</v>
      </c>
      <c r="AA35">
        <f t="shared" si="18"/>
        <v>3.272727272727273E-2</v>
      </c>
      <c r="AB35">
        <f t="shared" si="18"/>
        <v>2.7272727272727271E-2</v>
      </c>
      <c r="AC35">
        <f t="shared" si="18"/>
        <v>2.4E-2</v>
      </c>
      <c r="AD35">
        <f t="shared" si="18"/>
        <v>1.0285714285714285E-2</v>
      </c>
      <c r="AE35">
        <f t="shared" si="18"/>
        <v>1.6E-2</v>
      </c>
      <c r="AF35">
        <f t="shared" si="18"/>
        <v>1.2E-2</v>
      </c>
      <c r="AG35">
        <f t="shared" si="18"/>
        <v>2.1818181818181816E-2</v>
      </c>
      <c r="AH35">
        <f t="shared" si="18"/>
        <v>0</v>
      </c>
      <c r="AI35">
        <f t="shared" si="18"/>
        <v>0</v>
      </c>
      <c r="AJ35">
        <f t="shared" si="18"/>
        <v>3.5999999999999997E-2</v>
      </c>
      <c r="AK35">
        <f t="shared" si="18"/>
        <v>0</v>
      </c>
      <c r="AL35">
        <f t="shared" si="18"/>
        <v>0</v>
      </c>
    </row>
    <row r="36" spans="2:38" x14ac:dyDescent="0.25">
      <c r="B36">
        <v>30</v>
      </c>
      <c r="C36">
        <v>27</v>
      </c>
      <c r="D36">
        <v>28</v>
      </c>
      <c r="E36">
        <v>30</v>
      </c>
      <c r="F36">
        <v>33</v>
      </c>
      <c r="G36">
        <v>40</v>
      </c>
      <c r="H36">
        <v>34</v>
      </c>
      <c r="W36">
        <v>27</v>
      </c>
      <c r="X36">
        <f t="shared" si="18"/>
        <v>2.4285714285714285E-2</v>
      </c>
      <c r="Y36">
        <f t="shared" si="18"/>
        <v>3.2692307692307694E-2</v>
      </c>
      <c r="Z36">
        <f t="shared" si="18"/>
        <v>1.7215189873417722E-2</v>
      </c>
      <c r="AA36">
        <f t="shared" si="18"/>
        <v>1.5454545454545457E-2</v>
      </c>
      <c r="AB36">
        <f t="shared" si="18"/>
        <v>2.0606060606060607E-2</v>
      </c>
      <c r="AC36">
        <f t="shared" si="18"/>
        <v>5.6666666666666671E-3</v>
      </c>
      <c r="AD36">
        <f t="shared" si="18"/>
        <v>1.942857142857143E-2</v>
      </c>
      <c r="AE36">
        <f t="shared" si="18"/>
        <v>7.5555555555555567E-3</v>
      </c>
      <c r="AF36">
        <f t="shared" si="18"/>
        <v>1.1333333333333334E-2</v>
      </c>
      <c r="AG36">
        <f t="shared" si="18"/>
        <v>1.0303030303030303E-2</v>
      </c>
      <c r="AH36">
        <f t="shared" si="18"/>
        <v>0</v>
      </c>
      <c r="AI36">
        <f t="shared" si="18"/>
        <v>0</v>
      </c>
      <c r="AJ36">
        <f t="shared" si="18"/>
        <v>6.8000000000000005E-2</v>
      </c>
      <c r="AK36">
        <f t="shared" si="18"/>
        <v>0</v>
      </c>
      <c r="AL36">
        <f t="shared" si="18"/>
        <v>0</v>
      </c>
    </row>
    <row r="37" spans="2:38" x14ac:dyDescent="0.25">
      <c r="B37">
        <v>30</v>
      </c>
      <c r="C37">
        <v>27</v>
      </c>
      <c r="D37">
        <v>29</v>
      </c>
      <c r="E37">
        <v>30</v>
      </c>
      <c r="F37">
        <v>33</v>
      </c>
      <c r="H37">
        <v>34</v>
      </c>
      <c r="W37">
        <v>28</v>
      </c>
      <c r="X37">
        <f t="shared" si="18"/>
        <v>2.4285714285714285E-2</v>
      </c>
      <c r="Y37">
        <f t="shared" si="18"/>
        <v>1.9615384615384618E-2</v>
      </c>
      <c r="Z37">
        <f t="shared" si="18"/>
        <v>2.5822784810126585E-2</v>
      </c>
      <c r="AA37">
        <f t="shared" si="18"/>
        <v>2.0606060606060607E-2</v>
      </c>
      <c r="AB37">
        <f t="shared" si="18"/>
        <v>3.0909090909090914E-2</v>
      </c>
      <c r="AC37">
        <f t="shared" si="18"/>
        <v>1.7000000000000001E-2</v>
      </c>
      <c r="AD37">
        <f t="shared" si="18"/>
        <v>2.9142857142857144E-2</v>
      </c>
      <c r="AE37">
        <f t="shared" si="18"/>
        <v>3.0222222222222227E-2</v>
      </c>
      <c r="AF37">
        <f t="shared" si="18"/>
        <v>1.1333333333333334E-2</v>
      </c>
      <c r="AG37">
        <f t="shared" si="18"/>
        <v>2.0606060606060607E-2</v>
      </c>
      <c r="AH37">
        <f t="shared" si="18"/>
        <v>1.4782608695652174E-2</v>
      </c>
      <c r="AI37">
        <f t="shared" si="18"/>
        <v>2.8333333333333335E-2</v>
      </c>
      <c r="AJ37">
        <f t="shared" si="18"/>
        <v>3.4000000000000002E-2</v>
      </c>
      <c r="AK37">
        <f t="shared" si="18"/>
        <v>0</v>
      </c>
      <c r="AL37">
        <f t="shared" si="18"/>
        <v>0</v>
      </c>
    </row>
    <row r="38" spans="2:38" x14ac:dyDescent="0.25">
      <c r="B38">
        <v>30</v>
      </c>
      <c r="C38">
        <v>27</v>
      </c>
      <c r="D38">
        <v>29</v>
      </c>
      <c r="E38">
        <v>30</v>
      </c>
      <c r="F38">
        <v>34</v>
      </c>
      <c r="H38">
        <v>35</v>
      </c>
      <c r="W38">
        <v>29</v>
      </c>
      <c r="X38">
        <f t="shared" si="18"/>
        <v>2.2142857142857141E-2</v>
      </c>
      <c r="Y38">
        <f t="shared" si="18"/>
        <v>5.9615384615384617E-3</v>
      </c>
      <c r="Z38">
        <f t="shared" si="18"/>
        <v>1.5696202531645571E-2</v>
      </c>
      <c r="AA38">
        <f t="shared" si="18"/>
        <v>2.8181818181818183E-2</v>
      </c>
      <c r="AB38">
        <f t="shared" si="18"/>
        <v>2.3484848484848487E-2</v>
      </c>
      <c r="AC38">
        <f t="shared" si="18"/>
        <v>2.5833333333333333E-2</v>
      </c>
      <c r="AD38">
        <f t="shared" si="18"/>
        <v>2.6571428571428572E-2</v>
      </c>
      <c r="AE38">
        <f t="shared" si="18"/>
        <v>2.0666666666666667E-2</v>
      </c>
      <c r="AF38">
        <f t="shared" si="18"/>
        <v>3.1E-2</v>
      </c>
      <c r="AG38">
        <f t="shared" si="18"/>
        <v>9.3939393939393937E-3</v>
      </c>
      <c r="AH38">
        <f t="shared" si="18"/>
        <v>2.6956521739130435E-2</v>
      </c>
      <c r="AI38">
        <f t="shared" si="18"/>
        <v>5.1666666666666666E-2</v>
      </c>
      <c r="AJ38">
        <f t="shared" si="18"/>
        <v>0</v>
      </c>
      <c r="AK38">
        <f t="shared" si="18"/>
        <v>0</v>
      </c>
      <c r="AL38">
        <f t="shared" si="18"/>
        <v>0</v>
      </c>
    </row>
    <row r="39" spans="2:38" x14ac:dyDescent="0.25">
      <c r="B39">
        <v>31</v>
      </c>
      <c r="C39">
        <v>28</v>
      </c>
      <c r="D39">
        <v>29</v>
      </c>
      <c r="E39">
        <v>30</v>
      </c>
      <c r="F39">
        <v>34</v>
      </c>
      <c r="H39">
        <v>35</v>
      </c>
      <c r="W39">
        <v>30</v>
      </c>
      <c r="X39">
        <f t="shared" si="18"/>
        <v>2.2142857142857141E-2</v>
      </c>
      <c r="Y39">
        <f t="shared" si="18"/>
        <v>2.3846153846153847E-2</v>
      </c>
      <c r="Z39">
        <f t="shared" si="18"/>
        <v>1.9620253164556962E-2</v>
      </c>
      <c r="AA39">
        <f t="shared" si="18"/>
        <v>1.4090909090909091E-2</v>
      </c>
      <c r="AB39">
        <f t="shared" si="18"/>
        <v>2.3484848484848487E-2</v>
      </c>
      <c r="AC39">
        <f t="shared" si="18"/>
        <v>1.0333333333333333E-2</v>
      </c>
      <c r="AD39">
        <f t="shared" si="18"/>
        <v>1.7714285714285714E-2</v>
      </c>
      <c r="AE39">
        <f t="shared" si="18"/>
        <v>2.7555555555555555E-2</v>
      </c>
      <c r="AF39">
        <f t="shared" si="18"/>
        <v>2.0666666666666667E-2</v>
      </c>
      <c r="AG39">
        <f t="shared" si="18"/>
        <v>1.8787878787878787E-2</v>
      </c>
      <c r="AH39">
        <f t="shared" si="18"/>
        <v>1.3478260869565217E-2</v>
      </c>
      <c r="AI39">
        <f t="shared" si="18"/>
        <v>0</v>
      </c>
      <c r="AJ39">
        <f t="shared" si="18"/>
        <v>0</v>
      </c>
      <c r="AK39">
        <f t="shared" si="18"/>
        <v>5.1666666666666666E-2</v>
      </c>
      <c r="AL39">
        <f t="shared" si="18"/>
        <v>0.10333333333333333</v>
      </c>
    </row>
    <row r="40" spans="2:38" x14ac:dyDescent="0.25">
      <c r="B40">
        <v>31</v>
      </c>
      <c r="C40">
        <v>28</v>
      </c>
      <c r="D40">
        <v>29</v>
      </c>
      <c r="E40">
        <v>31</v>
      </c>
      <c r="F40">
        <v>34</v>
      </c>
      <c r="H40">
        <v>35</v>
      </c>
      <c r="W40">
        <v>31</v>
      </c>
      <c r="X40">
        <f t="shared" si="18"/>
        <v>2.0714285714285713E-2</v>
      </c>
      <c r="Y40">
        <f t="shared" si="18"/>
        <v>1.673076923076923E-2</v>
      </c>
      <c r="Z40">
        <f t="shared" si="18"/>
        <v>2.2025316455696203E-2</v>
      </c>
      <c r="AA40">
        <f t="shared" si="18"/>
        <v>1.3181818181818182E-2</v>
      </c>
      <c r="AB40">
        <f t="shared" si="18"/>
        <v>2.1969696969696969E-2</v>
      </c>
      <c r="AC40">
        <f t="shared" si="18"/>
        <v>1.4499999999999999E-2</v>
      </c>
      <c r="AD40">
        <f t="shared" si="18"/>
        <v>1.657142857142857E-2</v>
      </c>
      <c r="AE40">
        <f t="shared" si="18"/>
        <v>1.9333333333333331E-2</v>
      </c>
      <c r="AF40">
        <f t="shared" si="18"/>
        <v>3.8666666666666662E-2</v>
      </c>
      <c r="AG40">
        <f t="shared" si="18"/>
        <v>3.5151515151515149E-2</v>
      </c>
      <c r="AH40">
        <f t="shared" si="18"/>
        <v>1.2608695652173912E-2</v>
      </c>
      <c r="AI40">
        <f t="shared" si="18"/>
        <v>2.4166666666666663E-2</v>
      </c>
      <c r="AJ40">
        <f t="shared" si="18"/>
        <v>2.8999999999999998E-2</v>
      </c>
      <c r="AK40">
        <f t="shared" si="18"/>
        <v>9.6666666666666651E-2</v>
      </c>
      <c r="AL40">
        <f t="shared" si="18"/>
        <v>0.1933333333333333</v>
      </c>
    </row>
    <row r="41" spans="2:38" x14ac:dyDescent="0.25">
      <c r="B41">
        <v>31</v>
      </c>
      <c r="C41">
        <v>28</v>
      </c>
      <c r="D41">
        <v>29</v>
      </c>
      <c r="E41">
        <v>31</v>
      </c>
      <c r="F41">
        <v>34</v>
      </c>
      <c r="H41">
        <v>36</v>
      </c>
      <c r="W41">
        <v>32</v>
      </c>
      <c r="X41">
        <f t="shared" si="18"/>
        <v>4.1428571428571426E-2</v>
      </c>
      <c r="Y41">
        <f t="shared" si="18"/>
        <v>1.673076923076923E-2</v>
      </c>
      <c r="Z41">
        <f t="shared" si="18"/>
        <v>1.8354430379746836E-2</v>
      </c>
      <c r="AA41">
        <f t="shared" si="18"/>
        <v>1.3181818181818182E-2</v>
      </c>
      <c r="AB41">
        <f t="shared" si="18"/>
        <v>2.1969696969696969E-2</v>
      </c>
      <c r="AC41">
        <f t="shared" si="18"/>
        <v>1.4499999999999999E-2</v>
      </c>
      <c r="AD41">
        <f t="shared" si="18"/>
        <v>3.3142857142857141E-2</v>
      </c>
      <c r="AE41">
        <f t="shared" si="18"/>
        <v>1.2888888888888889E-2</v>
      </c>
      <c r="AF41">
        <f t="shared" si="18"/>
        <v>1.9333333333333331E-2</v>
      </c>
      <c r="AG41">
        <f t="shared" si="18"/>
        <v>3.5151515151515149E-2</v>
      </c>
      <c r="AH41">
        <f t="shared" si="18"/>
        <v>2.5217391304347823E-2</v>
      </c>
      <c r="AI41">
        <f t="shared" si="18"/>
        <v>4.8333333333333325E-2</v>
      </c>
      <c r="AJ41">
        <f t="shared" si="18"/>
        <v>2.8999999999999998E-2</v>
      </c>
      <c r="AK41">
        <f t="shared" si="18"/>
        <v>0</v>
      </c>
      <c r="AL41">
        <f t="shared" si="18"/>
        <v>0</v>
      </c>
    </row>
    <row r="42" spans="2:38" x14ac:dyDescent="0.25">
      <c r="B42">
        <v>32</v>
      </c>
      <c r="C42">
        <v>28</v>
      </c>
      <c r="D42">
        <v>29</v>
      </c>
      <c r="E42">
        <v>31</v>
      </c>
      <c r="F42">
        <v>35</v>
      </c>
      <c r="H42">
        <v>36</v>
      </c>
      <c r="W42">
        <v>33</v>
      </c>
      <c r="X42">
        <f t="shared" si="18"/>
        <v>3.0000000000000002E-2</v>
      </c>
      <c r="Y42">
        <f t="shared" si="18"/>
        <v>2.1538461538461541E-2</v>
      </c>
      <c r="Z42">
        <f t="shared" si="18"/>
        <v>2.126582278481013E-2</v>
      </c>
      <c r="AA42">
        <f t="shared" si="18"/>
        <v>1.2727272727272729E-2</v>
      </c>
      <c r="AB42">
        <f t="shared" si="18"/>
        <v>1.2727272727272729E-2</v>
      </c>
      <c r="AC42">
        <f t="shared" si="18"/>
        <v>1.4000000000000002E-2</v>
      </c>
      <c r="AD42">
        <f t="shared" si="18"/>
        <v>0.04</v>
      </c>
      <c r="AE42">
        <f t="shared" si="18"/>
        <v>3.1111111111111114E-2</v>
      </c>
      <c r="AF42">
        <f t="shared" si="18"/>
        <v>3.7333333333333336E-2</v>
      </c>
      <c r="AG42">
        <f t="shared" si="18"/>
        <v>2.5454545454545459E-2</v>
      </c>
      <c r="AH42">
        <f t="shared" si="18"/>
        <v>2.4347826086956525E-2</v>
      </c>
      <c r="AI42">
        <f t="shared" si="18"/>
        <v>2.3333333333333334E-2</v>
      </c>
      <c r="AJ42">
        <f t="shared" si="18"/>
        <v>2.8000000000000004E-2</v>
      </c>
      <c r="AK42">
        <f t="shared" si="18"/>
        <v>0</v>
      </c>
      <c r="AL42">
        <f t="shared" si="18"/>
        <v>0</v>
      </c>
    </row>
    <row r="43" spans="2:38" x14ac:dyDescent="0.25">
      <c r="B43">
        <v>32</v>
      </c>
      <c r="C43">
        <v>28</v>
      </c>
      <c r="D43">
        <v>30</v>
      </c>
      <c r="E43">
        <v>31</v>
      </c>
      <c r="F43">
        <v>35</v>
      </c>
      <c r="H43">
        <v>37</v>
      </c>
      <c r="W43">
        <v>34</v>
      </c>
      <c r="X43">
        <f t="shared" si="18"/>
        <v>0</v>
      </c>
      <c r="Y43">
        <f t="shared" si="18"/>
        <v>5.1923076923076931E-3</v>
      </c>
      <c r="Z43">
        <f t="shared" si="18"/>
        <v>1.3670886075949368E-2</v>
      </c>
      <c r="AA43">
        <f t="shared" si="18"/>
        <v>1.6363636363636365E-2</v>
      </c>
      <c r="AB43">
        <f t="shared" si="18"/>
        <v>1.2272727272727274E-2</v>
      </c>
      <c r="AC43">
        <f t="shared" si="18"/>
        <v>1.8000000000000002E-2</v>
      </c>
      <c r="AD43">
        <f t="shared" si="18"/>
        <v>3.0857142857142857E-2</v>
      </c>
      <c r="AE43">
        <f t="shared" si="18"/>
        <v>0.03</v>
      </c>
      <c r="AF43">
        <f t="shared" si="18"/>
        <v>2.7000000000000003E-2</v>
      </c>
      <c r="AG43">
        <f t="shared" si="18"/>
        <v>1.6363636363636365E-2</v>
      </c>
      <c r="AH43">
        <f t="shared" si="18"/>
        <v>2.3478260869565219E-2</v>
      </c>
      <c r="AI43">
        <f t="shared" si="18"/>
        <v>0</v>
      </c>
      <c r="AJ43">
        <f t="shared" si="18"/>
        <v>5.4000000000000006E-2</v>
      </c>
      <c r="AK43">
        <f t="shared" si="18"/>
        <v>0.09</v>
      </c>
      <c r="AL43">
        <f t="shared" si="18"/>
        <v>0</v>
      </c>
    </row>
    <row r="44" spans="2:38" x14ac:dyDescent="0.25">
      <c r="B44">
        <v>32</v>
      </c>
      <c r="C44">
        <v>28</v>
      </c>
      <c r="D44">
        <v>30</v>
      </c>
      <c r="E44">
        <v>31</v>
      </c>
      <c r="F44">
        <v>35</v>
      </c>
      <c r="H44">
        <v>38</v>
      </c>
      <c r="W44">
        <v>35</v>
      </c>
      <c r="X44">
        <f t="shared" si="18"/>
        <v>1.714285714285714E-2</v>
      </c>
      <c r="Y44">
        <f t="shared" si="18"/>
        <v>9.2307692307692316E-3</v>
      </c>
      <c r="Z44">
        <f t="shared" si="18"/>
        <v>3.0379746835443038E-3</v>
      </c>
      <c r="AA44">
        <f t="shared" si="18"/>
        <v>1.0909090909090908E-2</v>
      </c>
      <c r="AB44">
        <f t="shared" si="18"/>
        <v>1.8181818181818181E-2</v>
      </c>
      <c r="AC44">
        <f t="shared" si="18"/>
        <v>1.9999999999999997E-2</v>
      </c>
      <c r="AD44">
        <f t="shared" si="18"/>
        <v>1.3714285714285714E-2</v>
      </c>
      <c r="AE44">
        <f t="shared" si="18"/>
        <v>1.6E-2</v>
      </c>
      <c r="AF44">
        <f t="shared" si="18"/>
        <v>3.2000000000000001E-2</v>
      </c>
      <c r="AG44">
        <f t="shared" si="18"/>
        <v>7.2727272727272727E-3</v>
      </c>
      <c r="AH44">
        <f t="shared" ref="Y44:AL49" si="19">AH19*$R19</f>
        <v>3.1304347826086952E-2</v>
      </c>
      <c r="AI44">
        <f t="shared" si="19"/>
        <v>1.9999999999999997E-2</v>
      </c>
      <c r="AJ44">
        <f t="shared" si="19"/>
        <v>2.4E-2</v>
      </c>
      <c r="AK44">
        <f t="shared" si="19"/>
        <v>3.9999999999999994E-2</v>
      </c>
      <c r="AL44">
        <f t="shared" si="19"/>
        <v>0</v>
      </c>
    </row>
    <row r="45" spans="2:38" x14ac:dyDescent="0.25">
      <c r="B45">
        <v>33</v>
      </c>
      <c r="C45">
        <v>29</v>
      </c>
      <c r="D45">
        <v>30</v>
      </c>
      <c r="E45">
        <v>32</v>
      </c>
      <c r="F45">
        <v>35</v>
      </c>
      <c r="H45">
        <v>39</v>
      </c>
      <c r="W45">
        <v>36</v>
      </c>
      <c r="X45">
        <f t="shared" si="18"/>
        <v>7.8571428571428559E-3</v>
      </c>
      <c r="Y45">
        <f t="shared" si="19"/>
        <v>0</v>
      </c>
      <c r="Z45">
        <f t="shared" si="19"/>
        <v>2.7848101265822785E-3</v>
      </c>
      <c r="AA45">
        <f t="shared" si="19"/>
        <v>3.3333333333333335E-3</v>
      </c>
      <c r="AB45">
        <f t="shared" si="19"/>
        <v>0.01</v>
      </c>
      <c r="AC45">
        <f t="shared" si="19"/>
        <v>1.8333333333333333E-2</v>
      </c>
      <c r="AD45">
        <f t="shared" si="19"/>
        <v>0</v>
      </c>
      <c r="AE45">
        <f t="shared" si="19"/>
        <v>9.7777777777777776E-3</v>
      </c>
      <c r="AF45">
        <f t="shared" si="19"/>
        <v>2.2000000000000002E-2</v>
      </c>
      <c r="AG45">
        <f t="shared" si="19"/>
        <v>0</v>
      </c>
      <c r="AH45">
        <f t="shared" si="19"/>
        <v>1.9130434782608695E-2</v>
      </c>
      <c r="AI45">
        <f t="shared" si="19"/>
        <v>0</v>
      </c>
      <c r="AJ45">
        <f t="shared" si="19"/>
        <v>0</v>
      </c>
      <c r="AK45">
        <f t="shared" si="19"/>
        <v>0</v>
      </c>
      <c r="AL45">
        <f t="shared" si="19"/>
        <v>0</v>
      </c>
    </row>
    <row r="46" spans="2:38" x14ac:dyDescent="0.25">
      <c r="B46">
        <v>33</v>
      </c>
      <c r="C46">
        <v>29</v>
      </c>
      <c r="D46">
        <v>31</v>
      </c>
      <c r="E46">
        <v>32</v>
      </c>
      <c r="F46">
        <v>35</v>
      </c>
      <c r="H46">
        <v>40</v>
      </c>
      <c r="W46">
        <v>37</v>
      </c>
      <c r="X46">
        <f t="shared" si="18"/>
        <v>0</v>
      </c>
      <c r="Y46">
        <f t="shared" si="19"/>
        <v>3.6538461538461542E-3</v>
      </c>
      <c r="Z46">
        <f t="shared" si="19"/>
        <v>4.8101265822784811E-3</v>
      </c>
      <c r="AA46">
        <f t="shared" si="19"/>
        <v>2.8787878787878791E-3</v>
      </c>
      <c r="AB46">
        <f t="shared" si="19"/>
        <v>2.8787878787878791E-3</v>
      </c>
      <c r="AC46">
        <f t="shared" si="19"/>
        <v>1.5833333333333331E-2</v>
      </c>
      <c r="AD46">
        <f t="shared" si="19"/>
        <v>5.4285714285714284E-3</v>
      </c>
      <c r="AE46">
        <f t="shared" si="19"/>
        <v>4.2222222222222227E-3</v>
      </c>
      <c r="AF46">
        <f t="shared" si="19"/>
        <v>6.3333333333333332E-3</v>
      </c>
      <c r="AG46">
        <f t="shared" si="19"/>
        <v>1.7272727272727273E-2</v>
      </c>
      <c r="AH46">
        <f t="shared" si="19"/>
        <v>8.2608695652173908E-3</v>
      </c>
      <c r="AI46">
        <f t="shared" si="19"/>
        <v>3.1666666666666662E-2</v>
      </c>
      <c r="AJ46">
        <f t="shared" si="19"/>
        <v>0</v>
      </c>
      <c r="AK46">
        <f t="shared" si="19"/>
        <v>0</v>
      </c>
      <c r="AL46">
        <f t="shared" si="19"/>
        <v>0</v>
      </c>
    </row>
    <row r="47" spans="2:38" x14ac:dyDescent="0.25">
      <c r="B47">
        <v>33</v>
      </c>
      <c r="C47">
        <v>29</v>
      </c>
      <c r="D47">
        <v>31</v>
      </c>
      <c r="E47">
        <v>32</v>
      </c>
      <c r="F47">
        <v>36</v>
      </c>
      <c r="W47">
        <v>38</v>
      </c>
      <c r="X47">
        <f t="shared" si="18"/>
        <v>0</v>
      </c>
      <c r="Y47">
        <f t="shared" si="19"/>
        <v>2.5000000000000001E-3</v>
      </c>
      <c r="Z47">
        <f t="shared" si="19"/>
        <v>1.6455696202531645E-3</v>
      </c>
      <c r="AA47">
        <f t="shared" si="19"/>
        <v>3.9393939393939396E-3</v>
      </c>
      <c r="AB47">
        <f t="shared" si="19"/>
        <v>3.9393939393939396E-3</v>
      </c>
      <c r="AC47">
        <f t="shared" si="19"/>
        <v>8.6666666666666663E-3</v>
      </c>
      <c r="AD47">
        <f t="shared" si="19"/>
        <v>0</v>
      </c>
      <c r="AE47">
        <f t="shared" si="19"/>
        <v>2.8888888888888892E-3</v>
      </c>
      <c r="AF47">
        <f t="shared" si="19"/>
        <v>4.3333333333333331E-3</v>
      </c>
      <c r="AG47">
        <f t="shared" si="19"/>
        <v>3.9393939393939396E-3</v>
      </c>
      <c r="AH47">
        <f t="shared" si="19"/>
        <v>5.6521739130434784E-3</v>
      </c>
      <c r="AI47">
        <f t="shared" si="19"/>
        <v>1.0833333333333334E-2</v>
      </c>
      <c r="AJ47">
        <f t="shared" si="19"/>
        <v>0</v>
      </c>
      <c r="AK47">
        <f t="shared" si="19"/>
        <v>0</v>
      </c>
      <c r="AL47">
        <f t="shared" si="19"/>
        <v>0</v>
      </c>
    </row>
    <row r="48" spans="2:38" x14ac:dyDescent="0.25">
      <c r="B48">
        <v>33</v>
      </c>
      <c r="C48">
        <v>29</v>
      </c>
      <c r="D48">
        <v>31</v>
      </c>
      <c r="E48">
        <v>32</v>
      </c>
      <c r="F48">
        <v>36</v>
      </c>
      <c r="W48">
        <v>39</v>
      </c>
      <c r="X48">
        <f t="shared" si="18"/>
        <v>0</v>
      </c>
      <c r="Y48">
        <f t="shared" si="19"/>
        <v>0</v>
      </c>
      <c r="Z48">
        <f t="shared" si="19"/>
        <v>0</v>
      </c>
      <c r="AA48">
        <f t="shared" si="19"/>
        <v>0</v>
      </c>
      <c r="AB48">
        <f t="shared" si="19"/>
        <v>0</v>
      </c>
      <c r="AC48">
        <f t="shared" si="19"/>
        <v>0</v>
      </c>
      <c r="AD48">
        <f t="shared" si="19"/>
        <v>0</v>
      </c>
      <c r="AE48">
        <f t="shared" si="19"/>
        <v>0</v>
      </c>
      <c r="AF48">
        <f t="shared" si="19"/>
        <v>0</v>
      </c>
      <c r="AG48">
        <f t="shared" si="19"/>
        <v>0</v>
      </c>
      <c r="AH48">
        <f t="shared" si="19"/>
        <v>0</v>
      </c>
      <c r="AI48">
        <f t="shared" si="19"/>
        <v>0</v>
      </c>
      <c r="AJ48">
        <f t="shared" si="19"/>
        <v>0</v>
      </c>
      <c r="AK48">
        <f t="shared" si="19"/>
        <v>0</v>
      </c>
      <c r="AL48">
        <f t="shared" si="19"/>
        <v>0</v>
      </c>
    </row>
    <row r="49" spans="2:38" x14ac:dyDescent="0.25">
      <c r="B49">
        <v>34</v>
      </c>
      <c r="C49">
        <v>30</v>
      </c>
      <c r="D49">
        <v>32</v>
      </c>
      <c r="E49">
        <v>32</v>
      </c>
      <c r="F49">
        <v>36</v>
      </c>
      <c r="W49">
        <v>40</v>
      </c>
      <c r="X49">
        <f t="shared" si="18"/>
        <v>0</v>
      </c>
      <c r="Y49">
        <f t="shared" si="19"/>
        <v>0</v>
      </c>
      <c r="Z49">
        <f t="shared" si="19"/>
        <v>0</v>
      </c>
      <c r="AA49">
        <f t="shared" si="19"/>
        <v>0</v>
      </c>
      <c r="AB49">
        <f t="shared" si="19"/>
        <v>0</v>
      </c>
      <c r="AC49">
        <f t="shared" si="19"/>
        <v>0</v>
      </c>
      <c r="AD49">
        <f t="shared" si="19"/>
        <v>0</v>
      </c>
      <c r="AE49">
        <f t="shared" si="19"/>
        <v>0</v>
      </c>
      <c r="AF49">
        <f t="shared" si="19"/>
        <v>0</v>
      </c>
      <c r="AG49">
        <f t="shared" si="19"/>
        <v>0</v>
      </c>
      <c r="AH49">
        <f t="shared" si="19"/>
        <v>0</v>
      </c>
      <c r="AI49">
        <f t="shared" si="19"/>
        <v>0</v>
      </c>
      <c r="AJ49">
        <f t="shared" si="19"/>
        <v>0</v>
      </c>
      <c r="AK49">
        <f t="shared" si="19"/>
        <v>0</v>
      </c>
      <c r="AL49">
        <f t="shared" si="19"/>
        <v>0</v>
      </c>
    </row>
    <row r="50" spans="2:38" x14ac:dyDescent="0.25">
      <c r="B50">
        <v>35</v>
      </c>
      <c r="C50">
        <v>30</v>
      </c>
      <c r="D50">
        <v>32</v>
      </c>
      <c r="E50">
        <v>33</v>
      </c>
      <c r="F50">
        <v>36</v>
      </c>
    </row>
    <row r="51" spans="2:38" x14ac:dyDescent="0.25">
      <c r="B51">
        <v>35</v>
      </c>
      <c r="C51">
        <v>30</v>
      </c>
      <c r="D51">
        <v>32</v>
      </c>
      <c r="E51">
        <v>33</v>
      </c>
      <c r="F51">
        <v>36</v>
      </c>
      <c r="W51" s="2" t="s">
        <v>21</v>
      </c>
      <c r="X51" s="2">
        <f>SUM(X27:X49)</f>
        <v>0.33357142857142857</v>
      </c>
      <c r="Y51" s="2">
        <f t="shared" ref="Y51:AL51" si="20">SUM(Y27:Y49)</f>
        <v>0.34365384615384614</v>
      </c>
      <c r="Z51" s="2">
        <f t="shared" si="20"/>
        <v>0.33974683544303802</v>
      </c>
      <c r="AA51" s="2">
        <f t="shared" si="20"/>
        <v>0.31318181818181823</v>
      </c>
      <c r="AB51" s="2">
        <f t="shared" si="20"/>
        <v>0.30893939393939401</v>
      </c>
      <c r="AC51" s="2">
        <f t="shared" si="20"/>
        <v>0.28733333333333333</v>
      </c>
      <c r="AD51" s="2">
        <f t="shared" si="20"/>
        <v>0.28885714285714292</v>
      </c>
      <c r="AE51" s="2">
        <f t="shared" si="20"/>
        <v>0.28888888888888892</v>
      </c>
      <c r="AF51" s="2">
        <f t="shared" si="20"/>
        <v>0.27333333333333337</v>
      </c>
      <c r="AG51" s="2">
        <f t="shared" si="20"/>
        <v>0.28151515151515155</v>
      </c>
      <c r="AH51" s="2">
        <f t="shared" si="20"/>
        <v>0.27695652173913038</v>
      </c>
      <c r="AI51" s="2">
        <f t="shared" si="20"/>
        <v>0.27083333333333337</v>
      </c>
      <c r="AJ51" s="2">
        <f t="shared" si="20"/>
        <v>0.30200000000000005</v>
      </c>
      <c r="AK51" s="2">
        <f t="shared" si="20"/>
        <v>0.27833333333333332</v>
      </c>
      <c r="AL51" s="2">
        <f t="shared" si="20"/>
        <v>0.29666666666666663</v>
      </c>
    </row>
    <row r="52" spans="2:38" x14ac:dyDescent="0.25">
      <c r="B52">
        <v>37</v>
      </c>
      <c r="C52">
        <v>30</v>
      </c>
      <c r="D52">
        <v>33</v>
      </c>
      <c r="E52">
        <v>33</v>
      </c>
      <c r="F52">
        <v>37</v>
      </c>
    </row>
    <row r="53" spans="2:38" x14ac:dyDescent="0.25">
      <c r="B53">
        <v>38</v>
      </c>
      <c r="C53">
        <v>30</v>
      </c>
      <c r="D53">
        <v>33</v>
      </c>
      <c r="E53">
        <v>34</v>
      </c>
      <c r="F53">
        <v>37</v>
      </c>
    </row>
    <row r="54" spans="2:38" x14ac:dyDescent="0.25">
      <c r="C54">
        <v>31</v>
      </c>
      <c r="D54">
        <v>33</v>
      </c>
      <c r="E54">
        <v>34</v>
      </c>
      <c r="F54">
        <v>37</v>
      </c>
      <c r="W54">
        <v>18</v>
      </c>
      <c r="X54">
        <f>X2*$U2</f>
        <v>3.5714285714285712E-2</v>
      </c>
      <c r="Y54">
        <f t="shared" ref="Y54:AL54" si="21">Y2*$U2</f>
        <v>0</v>
      </c>
      <c r="Z54">
        <f t="shared" si="21"/>
        <v>1.2658227848101266E-2</v>
      </c>
      <c r="AA54">
        <f t="shared" si="21"/>
        <v>0</v>
      </c>
      <c r="AB54">
        <f t="shared" si="21"/>
        <v>0</v>
      </c>
      <c r="AC54">
        <f t="shared" si="21"/>
        <v>0</v>
      </c>
      <c r="AD54">
        <f t="shared" si="21"/>
        <v>0</v>
      </c>
      <c r="AE54">
        <f t="shared" si="21"/>
        <v>0</v>
      </c>
      <c r="AF54">
        <f t="shared" si="21"/>
        <v>0</v>
      </c>
      <c r="AG54">
        <f t="shared" si="21"/>
        <v>0</v>
      </c>
      <c r="AH54">
        <f t="shared" si="21"/>
        <v>0</v>
      </c>
      <c r="AI54">
        <f t="shared" si="21"/>
        <v>0</v>
      </c>
      <c r="AJ54">
        <f t="shared" si="21"/>
        <v>0</v>
      </c>
      <c r="AK54">
        <f t="shared" si="21"/>
        <v>0</v>
      </c>
      <c r="AL54">
        <f t="shared" si="21"/>
        <v>0</v>
      </c>
    </row>
    <row r="55" spans="2:38" x14ac:dyDescent="0.25">
      <c r="C55">
        <v>31</v>
      </c>
      <c r="D55">
        <v>34</v>
      </c>
      <c r="E55">
        <v>34</v>
      </c>
      <c r="F55">
        <v>37</v>
      </c>
      <c r="W55">
        <v>19</v>
      </c>
      <c r="X55">
        <f t="shared" ref="X55:AL76" si="22">X3*$U3</f>
        <v>3.5714285714285712E-2</v>
      </c>
      <c r="Y55">
        <f t="shared" si="22"/>
        <v>1.9230769230769232E-2</v>
      </c>
      <c r="Z55">
        <f t="shared" si="22"/>
        <v>2.5316455696202531E-2</v>
      </c>
      <c r="AA55">
        <f t="shared" si="22"/>
        <v>1.5151515151515152E-2</v>
      </c>
      <c r="AB55">
        <f t="shared" si="22"/>
        <v>0</v>
      </c>
      <c r="AC55">
        <f t="shared" si="22"/>
        <v>0</v>
      </c>
      <c r="AD55">
        <f t="shared" si="22"/>
        <v>0</v>
      </c>
      <c r="AE55">
        <f t="shared" si="22"/>
        <v>0</v>
      </c>
      <c r="AF55">
        <f t="shared" si="22"/>
        <v>0</v>
      </c>
      <c r="AG55">
        <f t="shared" si="22"/>
        <v>0</v>
      </c>
      <c r="AH55">
        <f t="shared" si="22"/>
        <v>0</v>
      </c>
      <c r="AI55">
        <f t="shared" si="22"/>
        <v>0</v>
      </c>
      <c r="AJ55">
        <f t="shared" si="22"/>
        <v>0</v>
      </c>
      <c r="AK55">
        <f t="shared" si="22"/>
        <v>0</v>
      </c>
      <c r="AL55">
        <f t="shared" si="22"/>
        <v>0</v>
      </c>
    </row>
    <row r="56" spans="2:38" x14ac:dyDescent="0.25">
      <c r="C56">
        <v>31</v>
      </c>
      <c r="D56">
        <v>34</v>
      </c>
      <c r="E56">
        <v>35</v>
      </c>
      <c r="F56">
        <v>37</v>
      </c>
      <c r="W56">
        <v>20</v>
      </c>
      <c r="X56">
        <f t="shared" si="22"/>
        <v>0</v>
      </c>
      <c r="Y56">
        <f t="shared" si="22"/>
        <v>1.9230769230769232E-2</v>
      </c>
      <c r="Z56">
        <f t="shared" si="22"/>
        <v>3.7974683544303799E-2</v>
      </c>
      <c r="AA56">
        <f t="shared" si="22"/>
        <v>1.5151515151515152E-2</v>
      </c>
      <c r="AB56">
        <f t="shared" si="22"/>
        <v>3.0303030303030304E-2</v>
      </c>
      <c r="AC56">
        <f t="shared" si="22"/>
        <v>1.6666666666666666E-2</v>
      </c>
      <c r="AD56">
        <f t="shared" si="22"/>
        <v>0</v>
      </c>
      <c r="AE56">
        <f t="shared" si="22"/>
        <v>0</v>
      </c>
      <c r="AF56">
        <f t="shared" si="22"/>
        <v>0</v>
      </c>
      <c r="AG56">
        <f t="shared" si="22"/>
        <v>0</v>
      </c>
      <c r="AH56">
        <f t="shared" si="22"/>
        <v>0</v>
      </c>
      <c r="AI56">
        <f t="shared" si="22"/>
        <v>0</v>
      </c>
      <c r="AJ56">
        <f t="shared" si="22"/>
        <v>0</v>
      </c>
      <c r="AK56">
        <f t="shared" si="22"/>
        <v>0</v>
      </c>
      <c r="AL56">
        <f t="shared" si="22"/>
        <v>0</v>
      </c>
    </row>
    <row r="57" spans="2:38" x14ac:dyDescent="0.25">
      <c r="C57">
        <v>31</v>
      </c>
      <c r="D57">
        <v>34</v>
      </c>
      <c r="E57">
        <v>35</v>
      </c>
      <c r="F57">
        <v>38</v>
      </c>
      <c r="W57">
        <v>21</v>
      </c>
      <c r="X57">
        <f t="shared" si="22"/>
        <v>0</v>
      </c>
      <c r="Y57">
        <f t="shared" si="22"/>
        <v>3.8461538461538464E-2</v>
      </c>
      <c r="Z57">
        <f t="shared" si="22"/>
        <v>2.5316455696202531E-2</v>
      </c>
      <c r="AA57">
        <f t="shared" si="22"/>
        <v>0</v>
      </c>
      <c r="AB57">
        <f t="shared" si="22"/>
        <v>0</v>
      </c>
      <c r="AC57">
        <f t="shared" si="22"/>
        <v>0</v>
      </c>
      <c r="AD57">
        <f t="shared" si="22"/>
        <v>2.8571428571428571E-2</v>
      </c>
      <c r="AE57">
        <f t="shared" si="22"/>
        <v>0</v>
      </c>
      <c r="AF57">
        <f t="shared" si="22"/>
        <v>0</v>
      </c>
      <c r="AG57">
        <f t="shared" si="22"/>
        <v>0</v>
      </c>
      <c r="AH57">
        <f t="shared" si="22"/>
        <v>4.3478260869565216E-2</v>
      </c>
      <c r="AI57">
        <f t="shared" si="22"/>
        <v>0</v>
      </c>
      <c r="AJ57">
        <f t="shared" si="22"/>
        <v>0</v>
      </c>
      <c r="AK57">
        <f t="shared" si="22"/>
        <v>0</v>
      </c>
      <c r="AL57">
        <f t="shared" si="22"/>
        <v>0</v>
      </c>
    </row>
    <row r="58" spans="2:38" x14ac:dyDescent="0.25">
      <c r="C58">
        <v>31</v>
      </c>
      <c r="D58">
        <v>34</v>
      </c>
      <c r="E58">
        <v>35</v>
      </c>
      <c r="F58">
        <v>38</v>
      </c>
      <c r="W58">
        <v>22</v>
      </c>
      <c r="X58">
        <f t="shared" si="22"/>
        <v>7.1428571428571425E-2</v>
      </c>
      <c r="Y58">
        <f t="shared" si="22"/>
        <v>7.6923076923076927E-2</v>
      </c>
      <c r="Z58">
        <f t="shared" si="22"/>
        <v>7.5949367088607597E-2</v>
      </c>
      <c r="AA58">
        <f t="shared" si="22"/>
        <v>3.0303030303030304E-2</v>
      </c>
      <c r="AB58">
        <f t="shared" si="22"/>
        <v>4.5454545454545456E-2</v>
      </c>
      <c r="AC58">
        <f t="shared" si="22"/>
        <v>3.3333333333333333E-2</v>
      </c>
      <c r="AD58">
        <f t="shared" si="22"/>
        <v>0</v>
      </c>
      <c r="AE58">
        <f t="shared" si="22"/>
        <v>2.2222222222222223E-2</v>
      </c>
      <c r="AF58">
        <f t="shared" si="22"/>
        <v>0</v>
      </c>
      <c r="AG58">
        <f t="shared" si="22"/>
        <v>3.0303030303030304E-2</v>
      </c>
      <c r="AH58">
        <f t="shared" si="22"/>
        <v>4.3478260869565216E-2</v>
      </c>
      <c r="AI58">
        <f t="shared" si="22"/>
        <v>0</v>
      </c>
      <c r="AJ58">
        <f t="shared" si="22"/>
        <v>0</v>
      </c>
      <c r="AK58">
        <f t="shared" si="22"/>
        <v>0</v>
      </c>
      <c r="AL58">
        <f t="shared" si="22"/>
        <v>0</v>
      </c>
    </row>
    <row r="59" spans="2:38" x14ac:dyDescent="0.25">
      <c r="C59">
        <v>31</v>
      </c>
      <c r="D59">
        <v>35</v>
      </c>
      <c r="E59">
        <v>35</v>
      </c>
      <c r="F59">
        <v>38</v>
      </c>
      <c r="W59">
        <v>23</v>
      </c>
      <c r="X59">
        <f t="shared" si="22"/>
        <v>3.5285714285714281E-2</v>
      </c>
      <c r="Y59">
        <f t="shared" si="22"/>
        <v>9.5000000000000001E-2</v>
      </c>
      <c r="Z59">
        <f t="shared" si="22"/>
        <v>7.5037974683544312E-2</v>
      </c>
      <c r="AA59">
        <f t="shared" si="22"/>
        <v>4.4909090909090912E-2</v>
      </c>
      <c r="AB59">
        <f t="shared" si="22"/>
        <v>2.9939393939393939E-2</v>
      </c>
      <c r="AC59">
        <f t="shared" si="22"/>
        <v>6.5866666666666671E-2</v>
      </c>
      <c r="AD59">
        <f t="shared" si="22"/>
        <v>2.8228571428571426E-2</v>
      </c>
      <c r="AE59">
        <f t="shared" si="22"/>
        <v>2.1955555555555555E-2</v>
      </c>
      <c r="AF59">
        <f t="shared" si="22"/>
        <v>0</v>
      </c>
      <c r="AG59">
        <f t="shared" si="22"/>
        <v>2.9939393939393939E-2</v>
      </c>
      <c r="AH59">
        <f t="shared" si="22"/>
        <v>4.2956521739130435E-2</v>
      </c>
      <c r="AI59">
        <f t="shared" si="22"/>
        <v>0</v>
      </c>
      <c r="AJ59">
        <f t="shared" si="22"/>
        <v>0</v>
      </c>
      <c r="AK59">
        <f t="shared" si="22"/>
        <v>0</v>
      </c>
      <c r="AL59">
        <f t="shared" si="22"/>
        <v>0</v>
      </c>
    </row>
    <row r="60" spans="2:38" x14ac:dyDescent="0.25">
      <c r="C60">
        <v>32</v>
      </c>
      <c r="D60">
        <v>35</v>
      </c>
      <c r="E60">
        <v>35</v>
      </c>
      <c r="F60">
        <v>38</v>
      </c>
      <c r="W60">
        <v>24</v>
      </c>
      <c r="X60">
        <f t="shared" si="22"/>
        <v>3.4392857142857142E-2</v>
      </c>
      <c r="Y60">
        <f t="shared" si="22"/>
        <v>5.5557692307692308E-2</v>
      </c>
      <c r="Z60">
        <f t="shared" si="22"/>
        <v>7.3139240506329112E-2</v>
      </c>
      <c r="AA60">
        <f t="shared" si="22"/>
        <v>0.10213636363636364</v>
      </c>
      <c r="AB60">
        <f t="shared" si="22"/>
        <v>2.918181818181818E-2</v>
      </c>
      <c r="AC60">
        <f t="shared" si="22"/>
        <v>4.8149999999999998E-2</v>
      </c>
      <c r="AD60">
        <f t="shared" si="22"/>
        <v>2.7514285714285713E-2</v>
      </c>
      <c r="AE60">
        <f t="shared" si="22"/>
        <v>6.4199999999999993E-2</v>
      </c>
      <c r="AF60">
        <f t="shared" si="22"/>
        <v>0</v>
      </c>
      <c r="AG60">
        <f t="shared" si="22"/>
        <v>5.8363636363636361E-2</v>
      </c>
      <c r="AH60">
        <f t="shared" si="22"/>
        <v>0</v>
      </c>
      <c r="AI60">
        <f t="shared" si="22"/>
        <v>8.0249999999999988E-2</v>
      </c>
      <c r="AJ60">
        <f t="shared" si="22"/>
        <v>0</v>
      </c>
      <c r="AK60">
        <f t="shared" si="22"/>
        <v>0</v>
      </c>
      <c r="AL60">
        <f t="shared" si="22"/>
        <v>0</v>
      </c>
    </row>
    <row r="61" spans="2:38" x14ac:dyDescent="0.25">
      <c r="C61">
        <v>32</v>
      </c>
      <c r="D61">
        <v>35</v>
      </c>
      <c r="E61">
        <v>36</v>
      </c>
      <c r="F61">
        <v>40</v>
      </c>
      <c r="W61">
        <v>25</v>
      </c>
      <c r="X61">
        <f t="shared" si="22"/>
        <v>3.3178571428571425E-2</v>
      </c>
      <c r="Y61">
        <f t="shared" si="22"/>
        <v>5.3596153846153849E-2</v>
      </c>
      <c r="Z61">
        <f t="shared" si="22"/>
        <v>3.5278481012658229E-2</v>
      </c>
      <c r="AA61">
        <f t="shared" si="22"/>
        <v>9.8530303030303037E-2</v>
      </c>
      <c r="AB61">
        <f t="shared" si="22"/>
        <v>5.6303030303030306E-2</v>
      </c>
      <c r="AC61">
        <f t="shared" si="22"/>
        <v>3.0966666666666667E-2</v>
      </c>
      <c r="AD61">
        <f t="shared" si="22"/>
        <v>2.6542857142857142E-2</v>
      </c>
      <c r="AE61">
        <f t="shared" si="22"/>
        <v>4.1288888888888896E-2</v>
      </c>
      <c r="AF61">
        <f t="shared" si="22"/>
        <v>0</v>
      </c>
      <c r="AG61">
        <f t="shared" si="22"/>
        <v>2.8151515151515153E-2</v>
      </c>
      <c r="AH61">
        <f t="shared" si="22"/>
        <v>4.039130434782609E-2</v>
      </c>
      <c r="AI61">
        <f t="shared" si="22"/>
        <v>0</v>
      </c>
      <c r="AJ61">
        <f t="shared" si="22"/>
        <v>0</v>
      </c>
      <c r="AK61">
        <f t="shared" si="22"/>
        <v>0</v>
      </c>
      <c r="AL61">
        <f t="shared" si="22"/>
        <v>0</v>
      </c>
    </row>
    <row r="62" spans="2:38" x14ac:dyDescent="0.25">
      <c r="C62">
        <v>32</v>
      </c>
      <c r="D62">
        <v>36</v>
      </c>
      <c r="E62">
        <v>36</v>
      </c>
      <c r="W62">
        <v>26</v>
      </c>
      <c r="X62">
        <f t="shared" si="22"/>
        <v>3.1642857142857139E-2</v>
      </c>
      <c r="Y62">
        <f t="shared" si="22"/>
        <v>8.5192307692307692E-2</v>
      </c>
      <c r="Z62">
        <f t="shared" si="22"/>
        <v>4.4860759493670889E-2</v>
      </c>
      <c r="AA62">
        <f t="shared" si="22"/>
        <v>8.0545454545454545E-2</v>
      </c>
      <c r="AB62">
        <f t="shared" si="22"/>
        <v>6.7121212121212123E-2</v>
      </c>
      <c r="AC62">
        <f t="shared" si="22"/>
        <v>5.9066666666666663E-2</v>
      </c>
      <c r="AD62">
        <f t="shared" si="22"/>
        <v>2.5314285714285713E-2</v>
      </c>
      <c r="AE62">
        <f t="shared" si="22"/>
        <v>3.9377777777777782E-2</v>
      </c>
      <c r="AF62">
        <f t="shared" si="22"/>
        <v>2.9533333333333332E-2</v>
      </c>
      <c r="AG62">
        <f t="shared" si="22"/>
        <v>5.3696969696969701E-2</v>
      </c>
      <c r="AH62">
        <f t="shared" si="22"/>
        <v>0</v>
      </c>
      <c r="AI62">
        <f t="shared" si="22"/>
        <v>0</v>
      </c>
      <c r="AJ62">
        <f t="shared" si="22"/>
        <v>8.8600000000000012E-2</v>
      </c>
      <c r="AK62">
        <f t="shared" si="22"/>
        <v>0</v>
      </c>
      <c r="AL62">
        <f t="shared" si="22"/>
        <v>0</v>
      </c>
    </row>
    <row r="63" spans="2:38" x14ac:dyDescent="0.25">
      <c r="C63">
        <v>32</v>
      </c>
      <c r="D63">
        <v>37</v>
      </c>
      <c r="E63">
        <v>36</v>
      </c>
      <c r="W63">
        <v>27</v>
      </c>
      <c r="X63">
        <f t="shared" si="22"/>
        <v>5.9642857142857136E-2</v>
      </c>
      <c r="Y63">
        <f t="shared" si="22"/>
        <v>8.0288461538461545E-2</v>
      </c>
      <c r="Z63">
        <f t="shared" si="22"/>
        <v>4.2278481012658228E-2</v>
      </c>
      <c r="AA63">
        <f t="shared" si="22"/>
        <v>3.7954545454545456E-2</v>
      </c>
      <c r="AB63">
        <f t="shared" si="22"/>
        <v>5.0606060606060606E-2</v>
      </c>
      <c r="AC63">
        <f t="shared" si="22"/>
        <v>1.3916666666666666E-2</v>
      </c>
      <c r="AD63">
        <f t="shared" si="22"/>
        <v>4.7714285714285709E-2</v>
      </c>
      <c r="AE63">
        <f t="shared" si="22"/>
        <v>1.8555555555555554E-2</v>
      </c>
      <c r="AF63">
        <f t="shared" si="22"/>
        <v>2.7833333333333331E-2</v>
      </c>
      <c r="AG63">
        <f t="shared" si="22"/>
        <v>2.5303030303030303E-2</v>
      </c>
      <c r="AH63">
        <f t="shared" si="22"/>
        <v>0</v>
      </c>
      <c r="AI63">
        <f t="shared" si="22"/>
        <v>0</v>
      </c>
      <c r="AJ63">
        <f t="shared" si="22"/>
        <v>0.16700000000000001</v>
      </c>
      <c r="AK63">
        <f t="shared" si="22"/>
        <v>0</v>
      </c>
      <c r="AL63">
        <f t="shared" si="22"/>
        <v>0</v>
      </c>
    </row>
    <row r="64" spans="2:38" x14ac:dyDescent="0.25">
      <c r="C64">
        <v>32</v>
      </c>
      <c r="D64">
        <v>38</v>
      </c>
      <c r="E64">
        <v>37</v>
      </c>
      <c r="W64">
        <v>28</v>
      </c>
      <c r="X64">
        <f t="shared" si="22"/>
        <v>5.5357142857142855E-2</v>
      </c>
      <c r="Y64">
        <f t="shared" si="22"/>
        <v>4.4711538461538462E-2</v>
      </c>
      <c r="Z64">
        <f t="shared" si="22"/>
        <v>5.8860759493670887E-2</v>
      </c>
      <c r="AA64">
        <f t="shared" si="22"/>
        <v>4.6969696969696974E-2</v>
      </c>
      <c r="AB64">
        <f t="shared" si="22"/>
        <v>7.0454545454545464E-2</v>
      </c>
      <c r="AC64">
        <f t="shared" si="22"/>
        <v>3.8750000000000007E-2</v>
      </c>
      <c r="AD64">
        <f t="shared" si="22"/>
        <v>6.6428571428571434E-2</v>
      </c>
      <c r="AE64">
        <f t="shared" si="22"/>
        <v>6.8888888888888888E-2</v>
      </c>
      <c r="AF64">
        <f t="shared" si="22"/>
        <v>2.5833333333333333E-2</v>
      </c>
      <c r="AG64">
        <f t="shared" si="22"/>
        <v>4.6969696969696974E-2</v>
      </c>
      <c r="AH64">
        <f t="shared" si="22"/>
        <v>3.3695652173913043E-2</v>
      </c>
      <c r="AI64">
        <f t="shared" si="22"/>
        <v>6.4583333333333326E-2</v>
      </c>
      <c r="AJ64">
        <f t="shared" si="22"/>
        <v>7.7500000000000013E-2</v>
      </c>
      <c r="AK64">
        <f t="shared" si="22"/>
        <v>0</v>
      </c>
      <c r="AL64">
        <f t="shared" si="22"/>
        <v>0</v>
      </c>
    </row>
    <row r="65" spans="3:38" x14ac:dyDescent="0.25">
      <c r="C65">
        <v>33</v>
      </c>
      <c r="D65">
        <v>38</v>
      </c>
      <c r="E65">
        <v>38</v>
      </c>
      <c r="W65">
        <v>29</v>
      </c>
      <c r="X65">
        <f t="shared" si="22"/>
        <v>5.042857142857142E-2</v>
      </c>
      <c r="Y65">
        <f t="shared" si="22"/>
        <v>1.3576923076923077E-2</v>
      </c>
      <c r="Z65">
        <f t="shared" si="22"/>
        <v>3.5746835443037972E-2</v>
      </c>
      <c r="AA65">
        <f t="shared" si="22"/>
        <v>6.4181818181818173E-2</v>
      </c>
      <c r="AB65">
        <f t="shared" si="22"/>
        <v>5.3484848484848482E-2</v>
      </c>
      <c r="AC65">
        <f t="shared" si="22"/>
        <v>5.8833333333333328E-2</v>
      </c>
      <c r="AD65">
        <f t="shared" si="22"/>
        <v>6.0514285714285715E-2</v>
      </c>
      <c r="AE65">
        <f t="shared" si="22"/>
        <v>4.7066666666666666E-2</v>
      </c>
      <c r="AF65">
        <f t="shared" si="22"/>
        <v>7.0599999999999996E-2</v>
      </c>
      <c r="AG65">
        <f t="shared" si="22"/>
        <v>2.1393939393939392E-2</v>
      </c>
      <c r="AH65">
        <f t="shared" si="22"/>
        <v>6.1391304347826081E-2</v>
      </c>
      <c r="AI65">
        <f t="shared" si="22"/>
        <v>0.11766666666666666</v>
      </c>
      <c r="AJ65">
        <f t="shared" si="22"/>
        <v>0</v>
      </c>
      <c r="AK65">
        <f t="shared" si="22"/>
        <v>0</v>
      </c>
      <c r="AL65">
        <f t="shared" si="22"/>
        <v>0</v>
      </c>
    </row>
    <row r="66" spans="3:38" x14ac:dyDescent="0.25">
      <c r="C66">
        <v>33</v>
      </c>
      <c r="D66">
        <v>39</v>
      </c>
      <c r="E66">
        <v>38</v>
      </c>
      <c r="W66">
        <v>30</v>
      </c>
      <c r="X66">
        <f t="shared" si="22"/>
        <v>4.4857142857142852E-2</v>
      </c>
      <c r="Y66">
        <f t="shared" si="22"/>
        <v>4.8307692307692308E-2</v>
      </c>
      <c r="Z66">
        <f t="shared" si="22"/>
        <v>3.9746835443037976E-2</v>
      </c>
      <c r="AA66">
        <f t="shared" si="22"/>
        <v>2.8545454545454547E-2</v>
      </c>
      <c r="AB66">
        <f t="shared" si="22"/>
        <v>4.7575757575757577E-2</v>
      </c>
      <c r="AC66">
        <f t="shared" si="22"/>
        <v>2.0933333333333332E-2</v>
      </c>
      <c r="AD66">
        <f t="shared" si="22"/>
        <v>3.5885714285714285E-2</v>
      </c>
      <c r="AE66">
        <f t="shared" si="22"/>
        <v>5.5822222222222224E-2</v>
      </c>
      <c r="AF66">
        <f t="shared" si="22"/>
        <v>4.1866666666666663E-2</v>
      </c>
      <c r="AG66">
        <f t="shared" si="22"/>
        <v>3.8060606060606059E-2</v>
      </c>
      <c r="AH66">
        <f t="shared" si="22"/>
        <v>2.7304347826086955E-2</v>
      </c>
      <c r="AI66">
        <f t="shared" si="22"/>
        <v>0</v>
      </c>
      <c r="AJ66">
        <f t="shared" si="22"/>
        <v>0</v>
      </c>
      <c r="AK66">
        <f t="shared" si="22"/>
        <v>0.10466666666666666</v>
      </c>
      <c r="AL66">
        <f t="shared" si="22"/>
        <v>0.20933333333333332</v>
      </c>
    </row>
    <row r="67" spans="3:38" x14ac:dyDescent="0.25">
      <c r="C67">
        <v>33</v>
      </c>
      <c r="D67">
        <v>40</v>
      </c>
      <c r="E67">
        <v>39</v>
      </c>
      <c r="W67">
        <v>31</v>
      </c>
      <c r="X67">
        <f t="shared" si="22"/>
        <v>3.8714285714285715E-2</v>
      </c>
      <c r="Y67">
        <f t="shared" si="22"/>
        <v>3.1269230769230771E-2</v>
      </c>
      <c r="Z67">
        <f t="shared" si="22"/>
        <v>4.1164556962025318E-2</v>
      </c>
      <c r="AA67">
        <f t="shared" si="22"/>
        <v>2.463636363636364E-2</v>
      </c>
      <c r="AB67">
        <f t="shared" si="22"/>
        <v>4.1060606060606061E-2</v>
      </c>
      <c r="AC67">
        <f t="shared" si="22"/>
        <v>2.7100000000000003E-2</v>
      </c>
      <c r="AD67">
        <f t="shared" si="22"/>
        <v>3.0971428571428573E-2</v>
      </c>
      <c r="AE67">
        <f t="shared" si="22"/>
        <v>3.6133333333333337E-2</v>
      </c>
      <c r="AF67">
        <f t="shared" si="22"/>
        <v>7.2266666666666673E-2</v>
      </c>
      <c r="AG67">
        <f t="shared" si="22"/>
        <v>6.5696969696969698E-2</v>
      </c>
      <c r="AH67">
        <f t="shared" si="22"/>
        <v>2.3565217391304349E-2</v>
      </c>
      <c r="AI67">
        <f t="shared" si="22"/>
        <v>4.5166666666666667E-2</v>
      </c>
      <c r="AJ67">
        <f t="shared" si="22"/>
        <v>5.4200000000000005E-2</v>
      </c>
      <c r="AK67">
        <f t="shared" si="22"/>
        <v>0.18066666666666667</v>
      </c>
      <c r="AL67">
        <f t="shared" si="22"/>
        <v>0.36133333333333334</v>
      </c>
    </row>
    <row r="68" spans="3:38" x14ac:dyDescent="0.25">
      <c r="C68">
        <v>33</v>
      </c>
      <c r="W68">
        <v>32</v>
      </c>
      <c r="X68">
        <f t="shared" si="22"/>
        <v>6.3857142857142848E-2</v>
      </c>
      <c r="Y68">
        <f t="shared" si="22"/>
        <v>2.5788461538461541E-2</v>
      </c>
      <c r="Z68">
        <f t="shared" si="22"/>
        <v>2.829113924050633E-2</v>
      </c>
      <c r="AA68">
        <f t="shared" si="22"/>
        <v>2.0318181818181819E-2</v>
      </c>
      <c r="AB68">
        <f t="shared" si="22"/>
        <v>3.3863636363636367E-2</v>
      </c>
      <c r="AC68">
        <f t="shared" si="22"/>
        <v>2.2350000000000002E-2</v>
      </c>
      <c r="AD68">
        <f t="shared" si="22"/>
        <v>5.1085714285714283E-2</v>
      </c>
      <c r="AE68">
        <f t="shared" si="22"/>
        <v>1.9866666666666668E-2</v>
      </c>
      <c r="AF68">
        <f t="shared" si="22"/>
        <v>2.98E-2</v>
      </c>
      <c r="AG68">
        <f t="shared" si="22"/>
        <v>5.4181818181818185E-2</v>
      </c>
      <c r="AH68">
        <f t="shared" si="22"/>
        <v>3.8869565217391301E-2</v>
      </c>
      <c r="AI68">
        <f t="shared" si="22"/>
        <v>7.4499999999999997E-2</v>
      </c>
      <c r="AJ68">
        <f t="shared" si="22"/>
        <v>4.4700000000000004E-2</v>
      </c>
      <c r="AK68">
        <f t="shared" si="22"/>
        <v>0</v>
      </c>
      <c r="AL68">
        <f t="shared" si="22"/>
        <v>0</v>
      </c>
    </row>
    <row r="69" spans="3:38" x14ac:dyDescent="0.25">
      <c r="C69">
        <v>33</v>
      </c>
      <c r="W69">
        <v>33</v>
      </c>
      <c r="X69">
        <f t="shared" si="22"/>
        <v>3.6857142857142852E-2</v>
      </c>
      <c r="Y69">
        <f t="shared" si="22"/>
        <v>2.646153846153846E-2</v>
      </c>
      <c r="Z69">
        <f t="shared" si="22"/>
        <v>2.6126582278481011E-2</v>
      </c>
      <c r="AA69">
        <f t="shared" si="22"/>
        <v>1.5636363636363636E-2</v>
      </c>
      <c r="AB69">
        <f t="shared" si="22"/>
        <v>1.5636363636363636E-2</v>
      </c>
      <c r="AC69">
        <f t="shared" si="22"/>
        <v>1.72E-2</v>
      </c>
      <c r="AD69">
        <f t="shared" si="22"/>
        <v>4.9142857142857134E-2</v>
      </c>
      <c r="AE69">
        <f t="shared" si="22"/>
        <v>3.822222222222222E-2</v>
      </c>
      <c r="AF69">
        <f t="shared" si="22"/>
        <v>4.586666666666666E-2</v>
      </c>
      <c r="AG69">
        <f t="shared" si="22"/>
        <v>3.1272727272727271E-2</v>
      </c>
      <c r="AH69">
        <f t="shared" si="22"/>
        <v>2.9913043478260865E-2</v>
      </c>
      <c r="AI69">
        <f t="shared" si="22"/>
        <v>2.8666666666666663E-2</v>
      </c>
      <c r="AJ69">
        <f t="shared" si="22"/>
        <v>3.44E-2</v>
      </c>
      <c r="AK69">
        <f t="shared" si="22"/>
        <v>0</v>
      </c>
      <c r="AL69">
        <f t="shared" si="22"/>
        <v>0</v>
      </c>
    </row>
    <row r="70" spans="3:38" x14ac:dyDescent="0.25">
      <c r="C70">
        <v>33</v>
      </c>
      <c r="W70">
        <v>34</v>
      </c>
      <c r="X70">
        <f t="shared" si="22"/>
        <v>0</v>
      </c>
      <c r="Y70">
        <f t="shared" si="22"/>
        <v>4.4615384615384621E-3</v>
      </c>
      <c r="Z70">
        <f t="shared" si="22"/>
        <v>1.1746835443037975E-2</v>
      </c>
      <c r="AA70">
        <f t="shared" si="22"/>
        <v>1.4060606060606062E-2</v>
      </c>
      <c r="AB70">
        <f t="shared" si="22"/>
        <v>1.0545454545454547E-2</v>
      </c>
      <c r="AC70">
        <f t="shared" si="22"/>
        <v>1.5466666666666667E-2</v>
      </c>
      <c r="AD70">
        <f t="shared" si="22"/>
        <v>2.6514285714285716E-2</v>
      </c>
      <c r="AE70">
        <f t="shared" si="22"/>
        <v>2.5777777777777778E-2</v>
      </c>
      <c r="AF70">
        <f t="shared" si="22"/>
        <v>2.3200000000000002E-2</v>
      </c>
      <c r="AG70">
        <f t="shared" si="22"/>
        <v>1.4060606060606062E-2</v>
      </c>
      <c r="AH70">
        <f t="shared" si="22"/>
        <v>2.0173913043478261E-2</v>
      </c>
      <c r="AI70">
        <f t="shared" si="22"/>
        <v>0</v>
      </c>
      <c r="AJ70">
        <f t="shared" si="22"/>
        <v>4.6400000000000004E-2</v>
      </c>
      <c r="AK70">
        <f t="shared" si="22"/>
        <v>7.7333333333333337E-2</v>
      </c>
      <c r="AL70">
        <f t="shared" si="22"/>
        <v>0</v>
      </c>
    </row>
    <row r="71" spans="3:38" x14ac:dyDescent="0.25">
      <c r="C71">
        <v>34</v>
      </c>
      <c r="W71">
        <v>35</v>
      </c>
      <c r="X71">
        <f t="shared" si="22"/>
        <v>7.9285714285714289E-3</v>
      </c>
      <c r="Y71">
        <f t="shared" si="22"/>
        <v>4.26923076923077E-3</v>
      </c>
      <c r="Z71">
        <f t="shared" si="22"/>
        <v>1.4050632911392406E-3</v>
      </c>
      <c r="AA71">
        <f t="shared" si="22"/>
        <v>5.0454545454545457E-3</v>
      </c>
      <c r="AB71">
        <f t="shared" si="22"/>
        <v>8.4090909090909095E-3</v>
      </c>
      <c r="AC71">
        <f t="shared" si="22"/>
        <v>9.2499999999999995E-3</v>
      </c>
      <c r="AD71">
        <f t="shared" si="22"/>
        <v>6.3428571428571431E-3</v>
      </c>
      <c r="AE71">
        <f t="shared" si="22"/>
        <v>7.4000000000000003E-3</v>
      </c>
      <c r="AF71">
        <f t="shared" si="22"/>
        <v>1.4800000000000001E-2</v>
      </c>
      <c r="AG71">
        <f t="shared" si="22"/>
        <v>3.3636363636363638E-3</v>
      </c>
      <c r="AH71">
        <f t="shared" ref="Y71:AL76" si="23">AH19*$U19</f>
        <v>1.4478260869565216E-2</v>
      </c>
      <c r="AI71">
        <f t="shared" si="23"/>
        <v>9.2499999999999995E-3</v>
      </c>
      <c r="AJ71">
        <f t="shared" si="23"/>
        <v>1.11E-2</v>
      </c>
      <c r="AK71">
        <f t="shared" si="23"/>
        <v>1.8499999999999999E-2</v>
      </c>
      <c r="AL71">
        <f t="shared" si="23"/>
        <v>0</v>
      </c>
    </row>
    <row r="72" spans="3:38" x14ac:dyDescent="0.25">
      <c r="C72">
        <v>34</v>
      </c>
      <c r="W72">
        <v>36</v>
      </c>
      <c r="X72">
        <f t="shared" si="22"/>
        <v>0</v>
      </c>
      <c r="Y72">
        <f t="shared" si="23"/>
        <v>0</v>
      </c>
      <c r="Z72">
        <f t="shared" si="23"/>
        <v>0</v>
      </c>
      <c r="AA72">
        <f t="shared" si="23"/>
        <v>0</v>
      </c>
      <c r="AB72">
        <f t="shared" si="23"/>
        <v>0</v>
      </c>
      <c r="AC72">
        <f t="shared" si="23"/>
        <v>0</v>
      </c>
      <c r="AD72">
        <f t="shared" si="23"/>
        <v>0</v>
      </c>
      <c r="AE72">
        <f t="shared" si="23"/>
        <v>0</v>
      </c>
      <c r="AF72">
        <f t="shared" si="23"/>
        <v>0</v>
      </c>
      <c r="AG72">
        <f t="shared" si="23"/>
        <v>0</v>
      </c>
      <c r="AH72">
        <f t="shared" si="23"/>
        <v>0</v>
      </c>
      <c r="AI72">
        <f t="shared" si="23"/>
        <v>0</v>
      </c>
      <c r="AJ72">
        <f t="shared" si="23"/>
        <v>0</v>
      </c>
      <c r="AK72">
        <f t="shared" si="23"/>
        <v>0</v>
      </c>
      <c r="AL72">
        <f t="shared" si="23"/>
        <v>0</v>
      </c>
    </row>
    <row r="73" spans="3:38" x14ac:dyDescent="0.25">
      <c r="C73">
        <v>34</v>
      </c>
      <c r="W73">
        <v>37</v>
      </c>
      <c r="X73">
        <f t="shared" si="22"/>
        <v>0</v>
      </c>
      <c r="Y73">
        <f t="shared" si="23"/>
        <v>0</v>
      </c>
      <c r="Z73">
        <f t="shared" si="23"/>
        <v>0</v>
      </c>
      <c r="AA73">
        <f t="shared" si="23"/>
        <v>0</v>
      </c>
      <c r="AB73">
        <f t="shared" si="23"/>
        <v>0</v>
      </c>
      <c r="AC73">
        <f t="shared" si="23"/>
        <v>0</v>
      </c>
      <c r="AD73">
        <f t="shared" si="23"/>
        <v>0</v>
      </c>
      <c r="AE73">
        <f t="shared" si="23"/>
        <v>0</v>
      </c>
      <c r="AF73">
        <f t="shared" si="23"/>
        <v>0</v>
      </c>
      <c r="AG73">
        <f t="shared" si="23"/>
        <v>0</v>
      </c>
      <c r="AH73">
        <f t="shared" si="23"/>
        <v>0</v>
      </c>
      <c r="AI73">
        <f t="shared" si="23"/>
        <v>0</v>
      </c>
      <c r="AJ73">
        <f t="shared" si="23"/>
        <v>0</v>
      </c>
      <c r="AK73">
        <f t="shared" si="23"/>
        <v>0</v>
      </c>
      <c r="AL73">
        <f t="shared" si="23"/>
        <v>0</v>
      </c>
    </row>
    <row r="74" spans="3:38" x14ac:dyDescent="0.25">
      <c r="C74">
        <v>34</v>
      </c>
      <c r="W74">
        <v>38</v>
      </c>
      <c r="X74">
        <f t="shared" si="22"/>
        <v>0</v>
      </c>
      <c r="Y74">
        <f t="shared" si="23"/>
        <v>0</v>
      </c>
      <c r="Z74">
        <f t="shared" si="23"/>
        <v>0</v>
      </c>
      <c r="AA74">
        <f t="shared" si="23"/>
        <v>0</v>
      </c>
      <c r="AB74">
        <f t="shared" si="23"/>
        <v>0</v>
      </c>
      <c r="AC74">
        <f t="shared" si="23"/>
        <v>0</v>
      </c>
      <c r="AD74">
        <f t="shared" si="23"/>
        <v>0</v>
      </c>
      <c r="AE74">
        <f t="shared" si="23"/>
        <v>0</v>
      </c>
      <c r="AF74">
        <f t="shared" si="23"/>
        <v>0</v>
      </c>
      <c r="AG74">
        <f t="shared" si="23"/>
        <v>0</v>
      </c>
      <c r="AH74">
        <f t="shared" si="23"/>
        <v>0</v>
      </c>
      <c r="AI74">
        <f t="shared" si="23"/>
        <v>0</v>
      </c>
      <c r="AJ74">
        <f t="shared" si="23"/>
        <v>0</v>
      </c>
      <c r="AK74">
        <f t="shared" si="23"/>
        <v>0</v>
      </c>
      <c r="AL74">
        <f t="shared" si="23"/>
        <v>0</v>
      </c>
    </row>
    <row r="75" spans="3:38" x14ac:dyDescent="0.25">
      <c r="C75">
        <v>35</v>
      </c>
      <c r="W75">
        <v>39</v>
      </c>
      <c r="X75">
        <f t="shared" si="22"/>
        <v>0</v>
      </c>
      <c r="Y75">
        <f t="shared" si="23"/>
        <v>0</v>
      </c>
      <c r="Z75">
        <f t="shared" si="23"/>
        <v>0</v>
      </c>
      <c r="AA75">
        <f t="shared" si="23"/>
        <v>0</v>
      </c>
      <c r="AB75">
        <f t="shared" si="23"/>
        <v>0</v>
      </c>
      <c r="AC75">
        <f t="shared" si="23"/>
        <v>0</v>
      </c>
      <c r="AD75">
        <f t="shared" si="23"/>
        <v>0</v>
      </c>
      <c r="AE75">
        <f t="shared" si="23"/>
        <v>0</v>
      </c>
      <c r="AF75">
        <f t="shared" si="23"/>
        <v>0</v>
      </c>
      <c r="AG75">
        <f t="shared" si="23"/>
        <v>0</v>
      </c>
      <c r="AH75">
        <f t="shared" si="23"/>
        <v>0</v>
      </c>
      <c r="AI75">
        <f t="shared" si="23"/>
        <v>0</v>
      </c>
      <c r="AJ75">
        <f t="shared" si="23"/>
        <v>0</v>
      </c>
      <c r="AK75">
        <f t="shared" si="23"/>
        <v>0</v>
      </c>
      <c r="AL75">
        <f t="shared" si="23"/>
        <v>0</v>
      </c>
    </row>
    <row r="76" spans="3:38" x14ac:dyDescent="0.25">
      <c r="C76">
        <v>36</v>
      </c>
      <c r="W76">
        <v>40</v>
      </c>
      <c r="X76">
        <f t="shared" si="22"/>
        <v>0</v>
      </c>
      <c r="Y76">
        <f t="shared" si="23"/>
        <v>0</v>
      </c>
      <c r="Z76">
        <f t="shared" si="23"/>
        <v>0</v>
      </c>
      <c r="AA76">
        <f t="shared" si="23"/>
        <v>0</v>
      </c>
      <c r="AB76">
        <f t="shared" si="23"/>
        <v>0</v>
      </c>
      <c r="AC76">
        <f t="shared" si="23"/>
        <v>0</v>
      </c>
      <c r="AD76">
        <f t="shared" si="23"/>
        <v>0</v>
      </c>
      <c r="AE76">
        <f t="shared" si="23"/>
        <v>0</v>
      </c>
      <c r="AF76">
        <f t="shared" si="23"/>
        <v>0</v>
      </c>
      <c r="AG76">
        <f t="shared" si="23"/>
        <v>0</v>
      </c>
      <c r="AH76">
        <f t="shared" si="23"/>
        <v>0</v>
      </c>
      <c r="AI76">
        <f t="shared" si="23"/>
        <v>0</v>
      </c>
      <c r="AJ76">
        <f t="shared" si="23"/>
        <v>0</v>
      </c>
      <c r="AK76">
        <f t="shared" si="23"/>
        <v>0</v>
      </c>
      <c r="AL76">
        <f t="shared" si="23"/>
        <v>0</v>
      </c>
    </row>
    <row r="77" spans="3:38" x14ac:dyDescent="0.25">
      <c r="C77">
        <v>37</v>
      </c>
    </row>
    <row r="78" spans="3:38" x14ac:dyDescent="0.25">
      <c r="C78">
        <v>37</v>
      </c>
      <c r="W78" s="2" t="s">
        <v>22</v>
      </c>
      <c r="X78" s="2">
        <f>SUM(X54:X76)</f>
        <v>0.6349999999999999</v>
      </c>
      <c r="Y78" s="2">
        <f t="shared" ref="Y78:AL78" si="24">SUM(Y54:Y76)</f>
        <v>0.72232692307692314</v>
      </c>
      <c r="Z78" s="2">
        <f t="shared" si="24"/>
        <v>0.69089873417721515</v>
      </c>
      <c r="AA78" s="2">
        <f t="shared" si="24"/>
        <v>0.64407575757575775</v>
      </c>
      <c r="AB78" s="2">
        <f t="shared" si="24"/>
        <v>0.58993939393939387</v>
      </c>
      <c r="AC78" s="2">
        <f t="shared" si="24"/>
        <v>0.47785000000000005</v>
      </c>
      <c r="AD78" s="2">
        <f t="shared" si="24"/>
        <v>0.51077142857142865</v>
      </c>
      <c r="AE78" s="2">
        <f t="shared" si="24"/>
        <v>0.50677777777777777</v>
      </c>
      <c r="AF78" s="2">
        <f t="shared" si="24"/>
        <v>0.38159999999999999</v>
      </c>
      <c r="AG78" s="2">
        <f t="shared" si="24"/>
        <v>0.50075757575757573</v>
      </c>
      <c r="AH78" s="2">
        <f t="shared" si="24"/>
        <v>0.41969565217391303</v>
      </c>
      <c r="AI78" s="2">
        <f t="shared" si="24"/>
        <v>0.42008333333333331</v>
      </c>
      <c r="AJ78" s="2">
        <f t="shared" si="24"/>
        <v>0.52390000000000014</v>
      </c>
      <c r="AK78" s="2">
        <f t="shared" si="24"/>
        <v>0.38116666666666671</v>
      </c>
      <c r="AL78" s="2">
        <f t="shared" si="24"/>
        <v>0.57066666666666666</v>
      </c>
    </row>
    <row r="79" spans="3:38" x14ac:dyDescent="0.25">
      <c r="C79">
        <v>38</v>
      </c>
      <c r="W79" s="2" t="s">
        <v>23</v>
      </c>
      <c r="X79" s="2">
        <f>1-X78</f>
        <v>0.3650000000000001</v>
      </c>
      <c r="Y79" s="2">
        <f t="shared" ref="Y79:AL79" si="25">1-Y78</f>
        <v>0.27767307692307686</v>
      </c>
      <c r="Z79" s="2">
        <f t="shared" si="25"/>
        <v>0.30910126582278485</v>
      </c>
      <c r="AA79" s="2">
        <f t="shared" si="25"/>
        <v>0.35592424242424225</v>
      </c>
      <c r="AB79" s="2">
        <f t="shared" si="25"/>
        <v>0.41006060606060613</v>
      </c>
      <c r="AC79" s="2">
        <f t="shared" si="25"/>
        <v>0.52214999999999989</v>
      </c>
      <c r="AD79" s="2">
        <f t="shared" si="25"/>
        <v>0.48922857142857135</v>
      </c>
      <c r="AE79" s="2">
        <f t="shared" si="25"/>
        <v>0.49322222222222223</v>
      </c>
      <c r="AF79" s="2">
        <f t="shared" si="25"/>
        <v>0.61840000000000006</v>
      </c>
      <c r="AG79" s="2">
        <f t="shared" si="25"/>
        <v>0.49924242424242427</v>
      </c>
      <c r="AH79" s="2">
        <f t="shared" si="25"/>
        <v>0.58030434782608697</v>
      </c>
      <c r="AI79" s="2">
        <f t="shared" si="25"/>
        <v>0.57991666666666664</v>
      </c>
      <c r="AJ79" s="2">
        <f t="shared" si="25"/>
        <v>0.47609999999999986</v>
      </c>
      <c r="AK79" s="2">
        <f t="shared" si="25"/>
        <v>0.61883333333333335</v>
      </c>
      <c r="AL79" s="2">
        <f t="shared" si="25"/>
        <v>0.42933333333333334</v>
      </c>
    </row>
    <row r="80" spans="3:38" x14ac:dyDescent="0.25">
      <c r="C8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E04-B386-4D0C-8F6D-83BAF7EED048}">
  <dimension ref="A1:AN5129"/>
  <sheetViews>
    <sheetView topLeftCell="Q58" workbookViewId="0">
      <selection activeCell="X51" sqref="X51"/>
    </sheetView>
  </sheetViews>
  <sheetFormatPr defaultRowHeight="15.75" x14ac:dyDescent="0.25"/>
  <cols>
    <col min="1" max="16" width="9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t="s">
        <v>16</v>
      </c>
      <c r="S1" t="s">
        <v>17</v>
      </c>
      <c r="U1" t="s">
        <v>16</v>
      </c>
      <c r="V1" t="s">
        <v>20</v>
      </c>
      <c r="X1" t="s">
        <v>16</v>
      </c>
      <c r="Y1" s="1" t="str">
        <f>A1</f>
        <v>t=0</v>
      </c>
      <c r="Z1" s="1" t="str">
        <f t="shared" ref="Z1:AL1" si="0">B1</f>
        <v>t=1</v>
      </c>
      <c r="AA1" s="1" t="str">
        <f t="shared" si="0"/>
        <v>t=2</v>
      </c>
      <c r="AB1" s="1" t="str">
        <f t="shared" si="0"/>
        <v>t=3</v>
      </c>
      <c r="AC1" s="1" t="str">
        <f t="shared" si="0"/>
        <v>t=4</v>
      </c>
      <c r="AD1" s="1" t="str">
        <f t="shared" si="0"/>
        <v>t=5</v>
      </c>
      <c r="AE1" s="1" t="str">
        <f t="shared" si="0"/>
        <v>t=6</v>
      </c>
      <c r="AF1" s="1" t="str">
        <f t="shared" si="0"/>
        <v>t=7</v>
      </c>
      <c r="AG1" s="1" t="str">
        <f t="shared" si="0"/>
        <v>t=8</v>
      </c>
      <c r="AH1" s="1" t="str">
        <f t="shared" si="0"/>
        <v>t=9</v>
      </c>
      <c r="AI1" s="1" t="str">
        <f t="shared" si="0"/>
        <v>t=10</v>
      </c>
      <c r="AJ1" s="1" t="str">
        <f t="shared" si="0"/>
        <v>t=11</v>
      </c>
      <c r="AK1" s="1" t="str">
        <f t="shared" si="0"/>
        <v>t=12</v>
      </c>
      <c r="AL1" s="1" t="str">
        <f t="shared" si="0"/>
        <v>t=13</v>
      </c>
      <c r="AM1" s="1" t="str">
        <f>O1</f>
        <v>t=14</v>
      </c>
      <c r="AN1" s="1" t="str">
        <f t="shared" ref="AN1" si="1">P1</f>
        <v>t=15</v>
      </c>
    </row>
    <row r="2" spans="1:40" x14ac:dyDescent="0.25">
      <c r="A2" s="1">
        <v>34.76</v>
      </c>
      <c r="B2" s="1">
        <v>33.869999999999997</v>
      </c>
      <c r="C2" s="1">
        <v>25.61</v>
      </c>
      <c r="D2" s="1">
        <v>24.53</v>
      </c>
      <c r="E2" s="1">
        <v>26.43</v>
      </c>
      <c r="F2" s="1">
        <v>24.52</v>
      </c>
      <c r="G2" s="1">
        <v>25.11</v>
      </c>
      <c r="H2" s="1">
        <v>29.4</v>
      </c>
      <c r="I2" s="1">
        <v>29.08</v>
      </c>
      <c r="J2" s="1">
        <v>27.99</v>
      </c>
      <c r="K2" s="1">
        <v>32.479999999999997</v>
      </c>
      <c r="L2" s="1">
        <v>30.34</v>
      </c>
      <c r="M2" s="1">
        <v>34.26</v>
      </c>
      <c r="N2" s="1">
        <v>33.409999999999997</v>
      </c>
      <c r="O2" s="1">
        <v>34.79</v>
      </c>
      <c r="P2" s="1">
        <v>40</v>
      </c>
      <c r="R2">
        <v>18</v>
      </c>
      <c r="S2">
        <v>0.57999999999999996</v>
      </c>
      <c r="U2">
        <v>18</v>
      </c>
      <c r="V2">
        <v>1</v>
      </c>
      <c r="X2">
        <v>18</v>
      </c>
      <c r="Y2" cm="1">
        <f t="array" ref="Y2">SUM(IF(ROUND(A$2:A$10000,0)=$X2,1))/COUNT(A:A)</f>
        <v>9.555382215288611E-3</v>
      </c>
      <c r="Z2" cm="1">
        <f t="array" ref="Z2">SUM(IF(ROUND(B$2:B$10000,0)=$X2,1))/COUNT(B:B)</f>
        <v>1.2728459530026109E-2</v>
      </c>
      <c r="AA2" cm="1">
        <f t="array" ref="AA2">SUM(IF(ROUND(C$2:C$10000,0)=$X2,1))/COUNT(C:C)</f>
        <v>1.3364779874213837E-2</v>
      </c>
      <c r="AB2" cm="1">
        <f t="array" ref="AB2">SUM(IF(ROUND(D$2:D$10000,0)=$X2,1))/COUNT(D:D)</f>
        <v>1.2370311252992818E-2</v>
      </c>
      <c r="AC2" cm="1">
        <f t="array" ref="AC2">SUM(IF(ROUND(E$2:E$10000,0)=$X2,1))/COUNT(E:E)</f>
        <v>6.6096423017107308E-3</v>
      </c>
      <c r="AD2" cm="1">
        <f t="array" ref="AD2">SUM(IF(ROUND(F$2:F$10000,0)=$X2,1))/COUNT(F:F)</f>
        <v>3.0769230769230769E-3</v>
      </c>
      <c r="AE2" cm="1">
        <f t="array" ref="AE2">SUM(IF(ROUND(G$2:G$10000,0)=$X2,1))/COUNT(G:G)</f>
        <v>3.843197540353574E-3</v>
      </c>
      <c r="AF2" cm="1">
        <f t="array" ref="AF2">SUM(IF(ROUND(H$2:H$10000,0)=$X2,1))/COUNT(H:H)</f>
        <v>7.8492935635792783E-4</v>
      </c>
      <c r="AG2" cm="1">
        <f t="array" ref="AG2">SUM(IF(ROUND(I$2:I$10000,0)=$X2,1))/COUNT(I:I)</f>
        <v>4.3177892918825559E-4</v>
      </c>
      <c r="AH2" cm="1">
        <f t="array" ref="AH2">SUM(IF(ROUND(J$2:J$10000,0)=$X2,1))/COUNT(J:J)</f>
        <v>0</v>
      </c>
      <c r="AI2" cm="1">
        <f t="array" ref="AI2">SUM(IF(ROUND(K$2:K$10000,0)=$X2,1))/COUNT(K:K)</f>
        <v>0</v>
      </c>
      <c r="AJ2" cm="1">
        <f t="array" ref="AJ2">SUM(IF(ROUND(L$2:L$10000,0)=$X2,1))/COUNT(L:L)</f>
        <v>0</v>
      </c>
      <c r="AK2" cm="1">
        <f t="array" ref="AK2">SUM(IF(ROUND(M$2:M$10000,0)=$X2,1))/COUNT(M:M)</f>
        <v>0</v>
      </c>
      <c r="AL2" cm="1">
        <f t="array" ref="AL2">SUM(IF(ROUND(N$2:N$10000,0)=$X2,1))/COUNT(N:N)</f>
        <v>0</v>
      </c>
      <c r="AM2" cm="1">
        <f t="array" ref="AM2">SUM(IF(ROUND(O$2:O$10000,0)=$X2,1))/COUNT(O:O)</f>
        <v>0</v>
      </c>
      <c r="AN2" cm="1">
        <f t="array" ref="AN2">SUM(IF(ROUND(P$2:P$10000,0)=$X2,1))/COUNT(P:P)</f>
        <v>0</v>
      </c>
    </row>
    <row r="3" spans="1:40" x14ac:dyDescent="0.25">
      <c r="A3" s="1">
        <v>30.02</v>
      </c>
      <c r="B3" s="1">
        <v>32.57</v>
      </c>
      <c r="C3" s="1">
        <v>23.96</v>
      </c>
      <c r="D3" s="1">
        <v>26.27</v>
      </c>
      <c r="E3" s="1">
        <v>29.06</v>
      </c>
      <c r="F3" s="1">
        <v>29.71</v>
      </c>
      <c r="G3" s="1">
        <v>35.07</v>
      </c>
      <c r="H3" s="1">
        <v>40</v>
      </c>
      <c r="I3" s="1">
        <v>40</v>
      </c>
      <c r="J3" s="1">
        <v>40</v>
      </c>
      <c r="K3" s="1">
        <v>40</v>
      </c>
      <c r="L3" s="1">
        <v>27.89</v>
      </c>
      <c r="M3" s="1">
        <v>32.090000000000003</v>
      </c>
      <c r="N3" s="1">
        <v>40</v>
      </c>
      <c r="O3" s="1">
        <v>40</v>
      </c>
      <c r="P3" s="1">
        <v>32.44</v>
      </c>
      <c r="R3">
        <v>19</v>
      </c>
      <c r="S3">
        <v>0.5</v>
      </c>
      <c r="U3">
        <v>19</v>
      </c>
      <c r="V3">
        <v>1</v>
      </c>
      <c r="X3">
        <v>19</v>
      </c>
      <c r="Y3" cm="1">
        <f t="array" ref="Y3">SUM(IF(ROUND(A$2:A$10000,0)=$X3,1))/COUNT(A:A)</f>
        <v>2.281591263650546E-2</v>
      </c>
      <c r="Z3" cm="1">
        <f t="array" ref="Z3">SUM(IF(ROUND(B$2:B$10000,0)=$X3,1))/COUNT(B:B)</f>
        <v>1.8929503916449087E-2</v>
      </c>
      <c r="AA3" cm="1">
        <f t="array" ref="AA3">SUM(IF(ROUND(C$2:C$10000,0)=$X3,1))/COUNT(C:C)</f>
        <v>2.7122641509433963E-2</v>
      </c>
      <c r="AB3" cm="1">
        <f t="array" ref="AB3">SUM(IF(ROUND(D$2:D$10000,0)=$X3,1))/COUNT(D:D)</f>
        <v>2.6735833998403832E-2</v>
      </c>
      <c r="AC3" cm="1">
        <f t="array" ref="AC3">SUM(IF(ROUND(E$2:E$10000,0)=$X3,1))/COUNT(E:E)</f>
        <v>9.7200622083981336E-3</v>
      </c>
      <c r="AD3" cm="1">
        <f t="array" ref="AD3">SUM(IF(ROUND(F$2:F$10000,0)=$X3,1))/COUNT(F:F)</f>
        <v>6.1538461538461538E-3</v>
      </c>
      <c r="AE3" cm="1">
        <f t="array" ref="AE3">SUM(IF(ROUND(G$2:G$10000,0)=$X3,1))/COUNT(G:G)</f>
        <v>5.3804765564950041E-3</v>
      </c>
      <c r="AF3" cm="1">
        <f t="array" ref="AF3">SUM(IF(ROUND(H$2:H$10000,0)=$X3,1))/COUNT(H:H)</f>
        <v>1.1773940345368916E-3</v>
      </c>
      <c r="AG3" cm="1">
        <f t="array" ref="AG3">SUM(IF(ROUND(I$2:I$10000,0)=$X3,1))/COUNT(I:I)</f>
        <v>3.8860103626943004E-3</v>
      </c>
      <c r="AH3" cm="1">
        <f t="array" ref="AH3">SUM(IF(ROUND(J$2:J$10000,0)=$X3,1))/COUNT(J:J)</f>
        <v>0</v>
      </c>
      <c r="AI3" cm="1">
        <f t="array" ref="AI3">SUM(IF(ROUND(K$2:K$10000,0)=$X3,1))/COUNT(K:K)</f>
        <v>0</v>
      </c>
      <c r="AJ3" cm="1">
        <f t="array" ref="AJ3">SUM(IF(ROUND(L$2:L$10000,0)=$X3,1))/COUNT(L:L)</f>
        <v>0</v>
      </c>
      <c r="AK3" cm="1">
        <f t="array" ref="AK3">SUM(IF(ROUND(M$2:M$10000,0)=$X3,1))/COUNT(M:M)</f>
        <v>0</v>
      </c>
      <c r="AL3" cm="1">
        <f t="array" ref="AL3">SUM(IF(ROUND(N$2:N$10000,0)=$X3,1))/COUNT(N:N)</f>
        <v>0</v>
      </c>
      <c r="AM3" cm="1">
        <f t="array" ref="AM3">SUM(IF(ROUND(O$2:O$10000,0)=$X3,1))/COUNT(O:O)</f>
        <v>0</v>
      </c>
      <c r="AN3" cm="1">
        <f t="array" ref="AN3">SUM(IF(ROUND(P$2:P$10000,0)=$X3,1))/COUNT(P:P)</f>
        <v>0</v>
      </c>
    </row>
    <row r="4" spans="1:40" x14ac:dyDescent="0.25">
      <c r="A4" s="1">
        <v>28.38</v>
      </c>
      <c r="B4" s="1">
        <v>27.02</v>
      </c>
      <c r="C4" s="1">
        <v>24.63</v>
      </c>
      <c r="D4" s="1">
        <v>24.41</v>
      </c>
      <c r="E4" s="1">
        <v>28.85</v>
      </c>
      <c r="F4" s="1">
        <v>25.73</v>
      </c>
      <c r="G4" s="1">
        <v>31.04</v>
      </c>
      <c r="H4" s="1">
        <v>25.06</v>
      </c>
      <c r="I4" s="1">
        <v>32.590000000000003</v>
      </c>
      <c r="J4" s="1">
        <v>40</v>
      </c>
      <c r="K4" s="1">
        <v>40</v>
      </c>
      <c r="L4" s="1">
        <v>33.200000000000003</v>
      </c>
      <c r="M4" s="1">
        <v>40</v>
      </c>
      <c r="N4" s="1">
        <v>40</v>
      </c>
      <c r="O4" s="1">
        <v>40</v>
      </c>
      <c r="P4" s="1">
        <v>40</v>
      </c>
      <c r="R4">
        <v>20</v>
      </c>
      <c r="S4">
        <v>0.45</v>
      </c>
      <c r="U4">
        <v>20</v>
      </c>
      <c r="V4">
        <v>1</v>
      </c>
      <c r="X4">
        <v>20</v>
      </c>
      <c r="Y4" cm="1">
        <f t="array" ref="Y4">SUM(IF(ROUND(A$2:A$10000,0)=$X4,1))/COUNT(A:A)</f>
        <v>2.4180967238689548E-2</v>
      </c>
      <c r="Z4" cm="1">
        <f t="array" ref="Z4">SUM(IF(ROUND(B$2:B$10000,0)=$X4,1))/COUNT(B:B)</f>
        <v>2.7741514360313316E-2</v>
      </c>
      <c r="AA4" cm="1">
        <f t="array" ref="AA4">SUM(IF(ROUND(C$2:C$10000,0)=$X4,1))/COUNT(C:C)</f>
        <v>3.6556603773584904E-2</v>
      </c>
      <c r="AB4" cm="1">
        <f t="array" ref="AB4">SUM(IF(ROUND(D$2:D$10000,0)=$X4,1))/COUNT(D:D)</f>
        <v>3.1125299281723862E-2</v>
      </c>
      <c r="AC4" cm="1">
        <f t="array" ref="AC4">SUM(IF(ROUND(E$2:E$10000,0)=$X4,1))/COUNT(E:E)</f>
        <v>2.410575427682737E-2</v>
      </c>
      <c r="AD4" cm="1">
        <f t="array" ref="AD4">SUM(IF(ROUND(F$2:F$10000,0)=$X4,1))/COUNT(F:F)</f>
        <v>1.3076923076923076E-2</v>
      </c>
      <c r="AE4" cm="1">
        <f t="array" ref="AE4">SUM(IF(ROUND(G$2:G$10000,0)=$X4,1))/COUNT(G:G)</f>
        <v>8.4550345887778634E-3</v>
      </c>
      <c r="AF4" cm="1">
        <f t="array" ref="AF4">SUM(IF(ROUND(H$2:H$10000,0)=$X4,1))/COUNT(H:H)</f>
        <v>5.4945054945054949E-3</v>
      </c>
      <c r="AG4" cm="1">
        <f t="array" ref="AG4">SUM(IF(ROUND(I$2:I$10000,0)=$X4,1))/COUNT(I:I)</f>
        <v>1.2953367875647669E-3</v>
      </c>
      <c r="AH4" cm="1">
        <f t="array" ref="AH4">SUM(IF(ROUND(J$2:J$10000,0)=$X4,1))/COUNT(J:J)</f>
        <v>2.840909090909091E-3</v>
      </c>
      <c r="AI4" cm="1">
        <f t="array" ref="AI4">SUM(IF(ROUND(K$2:K$10000,0)=$X4,1))/COUNT(K:K)</f>
        <v>0</v>
      </c>
      <c r="AJ4" cm="1">
        <f t="array" ref="AJ4">SUM(IF(ROUND(L$2:L$10000,0)=$X4,1))/COUNT(L:L)</f>
        <v>0</v>
      </c>
      <c r="AK4" cm="1">
        <f t="array" ref="AK4">SUM(IF(ROUND(M$2:M$10000,0)=$X4,1))/COUNT(M:M)</f>
        <v>0</v>
      </c>
      <c r="AL4" cm="1">
        <f t="array" ref="AL4">SUM(IF(ROUND(N$2:N$10000,0)=$X4,1))/COUNT(N:N)</f>
        <v>0</v>
      </c>
      <c r="AM4" cm="1">
        <f t="array" ref="AM4">SUM(IF(ROUND(O$2:O$10000,0)=$X4,1))/COUNT(O:O)</f>
        <v>0</v>
      </c>
      <c r="AN4" cm="1">
        <f t="array" ref="AN4">SUM(IF(ROUND(P$2:P$10000,0)=$X4,1))/COUNT(P:P)</f>
        <v>0</v>
      </c>
    </row>
    <row r="5" spans="1:40" x14ac:dyDescent="0.25">
      <c r="A5" s="1">
        <v>40</v>
      </c>
      <c r="B5" s="1">
        <v>30.51</v>
      </c>
      <c r="C5" s="1">
        <v>31.2</v>
      </c>
      <c r="D5" s="1">
        <v>22.75</v>
      </c>
      <c r="E5" s="1">
        <v>26.05</v>
      </c>
      <c r="F5" s="1">
        <v>30.05</v>
      </c>
      <c r="G5" s="1">
        <v>24.79</v>
      </c>
      <c r="H5" s="1">
        <v>29.25</v>
      </c>
      <c r="I5" s="1">
        <v>32.06</v>
      </c>
      <c r="J5" s="1">
        <v>31.3</v>
      </c>
      <c r="K5" s="1">
        <v>32.130000000000003</v>
      </c>
      <c r="L5" s="1">
        <v>32.479999999999997</v>
      </c>
      <c r="M5" s="1">
        <v>36.049999999999997</v>
      </c>
      <c r="N5" s="1">
        <v>30.59</v>
      </c>
      <c r="O5" s="1">
        <v>35.049999999999997</v>
      </c>
      <c r="P5" s="1">
        <v>40</v>
      </c>
      <c r="R5">
        <v>21</v>
      </c>
      <c r="S5">
        <v>0.45</v>
      </c>
      <c r="U5">
        <v>21</v>
      </c>
      <c r="V5">
        <v>1</v>
      </c>
      <c r="X5">
        <v>21</v>
      </c>
      <c r="Y5" cm="1">
        <f t="array" ref="Y5">SUM(IF(ROUND(A$2:A$10000,0)=$X5,1))/COUNT(A:A)</f>
        <v>2.8081123244929798E-2</v>
      </c>
      <c r="Z5" cm="1">
        <f t="array" ref="Z5">SUM(IF(ROUND(B$2:B$10000,0)=$X5,1))/COUNT(B:B)</f>
        <v>3.0678851174934726E-2</v>
      </c>
      <c r="AA5" cm="1">
        <f t="array" ref="AA5">SUM(IF(ROUND(C$2:C$10000,0)=$X5,1))/COUNT(C:C)</f>
        <v>4.4418238993710689E-2</v>
      </c>
      <c r="AB5" cm="1">
        <f t="array" ref="AB5">SUM(IF(ROUND(D$2:D$10000,0)=$X5,1))/COUNT(D:D)</f>
        <v>4.9082202713487628E-2</v>
      </c>
      <c r="AC5" cm="1">
        <f t="array" ref="AC5">SUM(IF(ROUND(E$2:E$10000,0)=$X5,1))/COUNT(E:E)</f>
        <v>3.4214618973561428E-2</v>
      </c>
      <c r="AD5" cm="1">
        <f t="array" ref="AD5">SUM(IF(ROUND(F$2:F$10000,0)=$X5,1))/COUNT(F:F)</f>
        <v>2.3076923076923078E-2</v>
      </c>
      <c r="AE5" cm="1">
        <f t="array" ref="AE5">SUM(IF(ROUND(G$2:G$10000,0)=$X5,1))/COUNT(G:G)</f>
        <v>1.0760953112990008E-2</v>
      </c>
      <c r="AF5" cm="1">
        <f t="array" ref="AF5">SUM(IF(ROUND(H$2:H$10000,0)=$X5,1))/COUNT(H:H)</f>
        <v>8.241758241758242E-3</v>
      </c>
      <c r="AG5" cm="1">
        <f t="array" ref="AG5">SUM(IF(ROUND(I$2:I$10000,0)=$X5,1))/COUNT(I:I)</f>
        <v>3.8860103626943004E-3</v>
      </c>
      <c r="AH5" cm="1">
        <f t="array" ref="AH5">SUM(IF(ROUND(J$2:J$10000,0)=$X5,1))/COUNT(J:J)</f>
        <v>2.3674242424242425E-3</v>
      </c>
      <c r="AI5" cm="1">
        <f t="array" ref="AI5">SUM(IF(ROUND(K$2:K$10000,0)=$X5,1))/COUNT(K:K)</f>
        <v>1.037344398340249E-3</v>
      </c>
      <c r="AJ5" cm="1">
        <f t="array" ref="AJ5">SUM(IF(ROUND(L$2:L$10000,0)=$X5,1))/COUNT(L:L)</f>
        <v>0</v>
      </c>
      <c r="AK5" cm="1">
        <f t="array" ref="AK5">SUM(IF(ROUND(M$2:M$10000,0)=$X5,1))/COUNT(M:M)</f>
        <v>0</v>
      </c>
      <c r="AL5" cm="1">
        <f t="array" ref="AL5">SUM(IF(ROUND(N$2:N$10000,0)=$X5,1))/COUNT(N:N)</f>
        <v>0</v>
      </c>
      <c r="AM5" cm="1">
        <f t="array" ref="AM5">SUM(IF(ROUND(O$2:O$10000,0)=$X5,1))/COUNT(O:O)</f>
        <v>0</v>
      </c>
      <c r="AN5" cm="1">
        <f t="array" ref="AN5">SUM(IF(ROUND(P$2:P$10000,0)=$X5,1))/COUNT(P:P)</f>
        <v>0</v>
      </c>
    </row>
    <row r="6" spans="1:40" x14ac:dyDescent="0.25">
      <c r="A6" s="1">
        <v>40</v>
      </c>
      <c r="B6" s="1">
        <v>22.98</v>
      </c>
      <c r="C6" s="1">
        <v>32.700000000000003</v>
      </c>
      <c r="D6" s="1">
        <v>27.35</v>
      </c>
      <c r="E6" s="1">
        <v>21.11</v>
      </c>
      <c r="F6" s="1">
        <v>25.46</v>
      </c>
      <c r="G6" s="1">
        <v>26.54</v>
      </c>
      <c r="H6" s="1">
        <v>26.34</v>
      </c>
      <c r="I6" s="1">
        <v>32.07</v>
      </c>
      <c r="J6" s="1">
        <v>32.340000000000003</v>
      </c>
      <c r="K6" s="1">
        <v>30.39</v>
      </c>
      <c r="L6" s="1">
        <v>40</v>
      </c>
      <c r="M6" s="1">
        <v>33.25</v>
      </c>
      <c r="N6" s="1">
        <v>40</v>
      </c>
      <c r="O6" s="1">
        <v>40</v>
      </c>
      <c r="P6" s="1">
        <v>40</v>
      </c>
      <c r="R6">
        <v>22</v>
      </c>
      <c r="S6">
        <v>0.43</v>
      </c>
      <c r="U6">
        <v>22</v>
      </c>
      <c r="V6">
        <v>1</v>
      </c>
      <c r="X6">
        <v>22</v>
      </c>
      <c r="Y6" cm="1">
        <f t="array" ref="Y6">SUM(IF(ROUND(A$2:A$10000,0)=$X6,1))/COUNT(A:A)</f>
        <v>3.5296411856474259E-2</v>
      </c>
      <c r="Z6" cm="1">
        <f t="array" ref="Z6">SUM(IF(ROUND(B$2:B$10000,0)=$X6,1))/COUNT(B:B)</f>
        <v>4.0143603133159268E-2</v>
      </c>
      <c r="AA6" cm="1">
        <f t="array" ref="AA6">SUM(IF(ROUND(C$2:C$10000,0)=$X6,1))/COUNT(C:C)</f>
        <v>4.5990566037735846E-2</v>
      </c>
      <c r="AB6" cm="1">
        <f t="array" ref="AB6">SUM(IF(ROUND(D$2:D$10000,0)=$X6,1))/COUNT(D:D)</f>
        <v>4.6288906624102157E-2</v>
      </c>
      <c r="AC6" cm="1">
        <f t="array" ref="AC6">SUM(IF(ROUND(E$2:E$10000,0)=$X6,1))/COUNT(E:E)</f>
        <v>4.2768273716951785E-2</v>
      </c>
      <c r="AD6" cm="1">
        <f t="array" ref="AD6">SUM(IF(ROUND(F$2:F$10000,0)=$X6,1))/COUNT(F:F)</f>
        <v>2.9615384615384616E-2</v>
      </c>
      <c r="AE6" cm="1">
        <f t="array" ref="AE6">SUM(IF(ROUND(G$2:G$10000,0)=$X6,1))/COUNT(G:G)</f>
        <v>2.2674865488086088E-2</v>
      </c>
      <c r="AF6" cm="1">
        <f t="array" ref="AF6">SUM(IF(ROUND(H$2:H$10000,0)=$X6,1))/COUNT(H:H)</f>
        <v>9.4191522762951327E-3</v>
      </c>
      <c r="AG6" cm="1">
        <f t="array" ref="AG6">SUM(IF(ROUND(I$2:I$10000,0)=$X6,1))/COUNT(I:I)</f>
        <v>8.6355785837651123E-3</v>
      </c>
      <c r="AH6" cm="1">
        <f t="array" ref="AH6">SUM(IF(ROUND(J$2:J$10000,0)=$X6,1))/COUNT(J:J)</f>
        <v>6.15530303030303E-3</v>
      </c>
      <c r="AI6" cm="1">
        <f t="array" ref="AI6">SUM(IF(ROUND(K$2:K$10000,0)=$X6,1))/COUNT(K:K)</f>
        <v>1.5560165975103733E-3</v>
      </c>
      <c r="AJ6" cm="1">
        <f t="array" ref="AJ6">SUM(IF(ROUND(L$2:L$10000,0)=$X6,1))/COUNT(L:L)</f>
        <v>1.7211703958691911E-3</v>
      </c>
      <c r="AK6" cm="1">
        <f t="array" ref="AK6">SUM(IF(ROUND(M$2:M$10000,0)=$X6,1))/COUNT(M:M)</f>
        <v>0</v>
      </c>
      <c r="AL6" cm="1">
        <f t="array" ref="AL6">SUM(IF(ROUND(N$2:N$10000,0)=$X6,1))/COUNT(N:N)</f>
        <v>0</v>
      </c>
      <c r="AM6" cm="1">
        <f t="array" ref="AM6">SUM(IF(ROUND(O$2:O$10000,0)=$X6,1))/COUNT(O:O)</f>
        <v>0</v>
      </c>
      <c r="AN6" cm="1">
        <f t="array" ref="AN6">SUM(IF(ROUND(P$2:P$10000,0)=$X6,1))/COUNT(P:P)</f>
        <v>3.8167938931297708E-3</v>
      </c>
    </row>
    <row r="7" spans="1:40" x14ac:dyDescent="0.25">
      <c r="A7" s="1">
        <v>31.62</v>
      </c>
      <c r="B7" s="1">
        <v>30.52</v>
      </c>
      <c r="C7" s="1">
        <v>17.78</v>
      </c>
      <c r="D7" s="1">
        <v>29.43</v>
      </c>
      <c r="E7" s="1">
        <v>28.37</v>
      </c>
      <c r="F7" s="1">
        <v>19.510000000000002</v>
      </c>
      <c r="G7" s="1">
        <v>40</v>
      </c>
      <c r="H7" s="1">
        <v>33.64</v>
      </c>
      <c r="I7" s="1">
        <v>40</v>
      </c>
      <c r="J7" s="1">
        <v>34.119999999999997</v>
      </c>
      <c r="K7" s="1">
        <v>40</v>
      </c>
      <c r="L7" s="1">
        <v>40</v>
      </c>
      <c r="M7" s="1">
        <v>40</v>
      </c>
      <c r="N7" s="1">
        <v>40</v>
      </c>
      <c r="O7" s="1">
        <v>40</v>
      </c>
      <c r="P7" s="1">
        <v>40</v>
      </c>
      <c r="R7">
        <v>23</v>
      </c>
      <c r="S7">
        <v>0.41</v>
      </c>
      <c r="U7">
        <v>23</v>
      </c>
      <c r="V7">
        <v>0.98799999999999999</v>
      </c>
      <c r="X7">
        <v>23</v>
      </c>
      <c r="Y7" cm="1">
        <f t="array" ref="Y7">SUM(IF(ROUND(A$2:A$10000,0)=$X7,1))/COUNT(A:A)</f>
        <v>3.7246489859594382E-2</v>
      </c>
      <c r="Z7" cm="1">
        <f t="array" ref="Z7">SUM(IF(ROUND(B$2:B$10000,0)=$X7,1))/COUNT(B:B)</f>
        <v>5.5156657963446473E-2</v>
      </c>
      <c r="AA7" cm="1">
        <f t="array" ref="AA7">SUM(IF(ROUND(C$2:C$10000,0)=$X7,1))/COUNT(C:C)</f>
        <v>5.738993710691824E-2</v>
      </c>
      <c r="AB7" cm="1">
        <f t="array" ref="AB7">SUM(IF(ROUND(D$2:D$10000,0)=$X7,1))/COUNT(D:D)</f>
        <v>4.6687948922585792E-2</v>
      </c>
      <c r="AC7" cm="1">
        <f t="array" ref="AC7">SUM(IF(ROUND(E$2:E$10000,0)=$X7,1))/COUNT(E:E)</f>
        <v>5.5987558320373249E-2</v>
      </c>
      <c r="AD7" cm="1">
        <f t="array" ref="AD7">SUM(IF(ROUND(F$2:F$10000,0)=$X7,1))/COUNT(F:F)</f>
        <v>4.0769230769230766E-2</v>
      </c>
      <c r="AE7" cm="1">
        <f t="array" ref="AE7">SUM(IF(ROUND(G$2:G$10000,0)=$X7,1))/COUNT(G:G)</f>
        <v>1.9600307455803229E-2</v>
      </c>
      <c r="AF7" cm="1">
        <f t="array" ref="AF7">SUM(IF(ROUND(H$2:H$10000,0)=$X7,1))/COUNT(H:H)</f>
        <v>2.0800627943485087E-2</v>
      </c>
      <c r="AG7" cm="1">
        <f t="array" ref="AG7">SUM(IF(ROUND(I$2:I$10000,0)=$X7,1))/COUNT(I:I)</f>
        <v>1.2521588946459413E-2</v>
      </c>
      <c r="AH7" cm="1">
        <f t="array" ref="AH7">SUM(IF(ROUND(J$2:J$10000,0)=$X7,1))/COUNT(J:J)</f>
        <v>6.15530303030303E-3</v>
      </c>
      <c r="AI7" cm="1">
        <f t="array" ref="AI7">SUM(IF(ROUND(K$2:K$10000,0)=$X7,1))/COUNT(K:K)</f>
        <v>2.5933609958506223E-3</v>
      </c>
      <c r="AJ7" cm="1">
        <f t="array" ref="AJ7">SUM(IF(ROUND(L$2:L$10000,0)=$X7,1))/COUNT(L:L)</f>
        <v>4.3029259896729772E-3</v>
      </c>
      <c r="AK7" cm="1">
        <f t="array" ref="AK7">SUM(IF(ROUND(M$2:M$10000,0)=$X7,1))/COUNT(M:M)</f>
        <v>2.4875621890547263E-3</v>
      </c>
      <c r="AL7" cm="1">
        <f t="array" ref="AL7">SUM(IF(ROUND(N$2:N$10000,0)=$X7,1))/COUNT(N:N)</f>
        <v>3.0959752321981426E-3</v>
      </c>
      <c r="AM7" cm="1">
        <f t="array" ref="AM7">SUM(IF(ROUND(O$2:O$10000,0)=$X7,1))/COUNT(O:O)</f>
        <v>0</v>
      </c>
      <c r="AN7" cm="1">
        <f t="array" ref="AN7">SUM(IF(ROUND(P$2:P$10000,0)=$X7,1))/COUNT(P:P)</f>
        <v>0</v>
      </c>
    </row>
    <row r="8" spans="1:40" x14ac:dyDescent="0.25">
      <c r="A8" s="1">
        <v>33.39</v>
      </c>
      <c r="B8" s="1">
        <v>33.82</v>
      </c>
      <c r="C8" s="1">
        <v>28.56</v>
      </c>
      <c r="D8" s="1">
        <v>20.420000000000002</v>
      </c>
      <c r="E8" s="1">
        <v>22.93</v>
      </c>
      <c r="F8" s="1">
        <v>29.64</v>
      </c>
      <c r="G8" s="1">
        <v>30.72</v>
      </c>
      <c r="H8" s="1">
        <v>31.06</v>
      </c>
      <c r="I8" s="1">
        <v>26</v>
      </c>
      <c r="J8" s="1">
        <v>40</v>
      </c>
      <c r="K8" s="1">
        <v>32.94</v>
      </c>
      <c r="L8" s="1">
        <v>31.03</v>
      </c>
      <c r="M8" s="1">
        <v>31.56</v>
      </c>
      <c r="N8" s="1">
        <v>40</v>
      </c>
      <c r="O8" s="1">
        <v>40</v>
      </c>
      <c r="P8" s="1">
        <v>40</v>
      </c>
      <c r="R8">
        <v>24</v>
      </c>
      <c r="S8">
        <v>0.39</v>
      </c>
      <c r="U8">
        <v>24</v>
      </c>
      <c r="V8">
        <v>0.96299999999999997</v>
      </c>
      <c r="X8">
        <v>24</v>
      </c>
      <c r="Y8" cm="1">
        <f t="array" ref="Y8">SUM(IF(ROUND(A$2:A$10000,0)=$X8,1))/COUNT(A:A)</f>
        <v>3.9001560062402497E-2</v>
      </c>
      <c r="Z8" cm="1">
        <f t="array" ref="Z8">SUM(IF(ROUND(B$2:B$10000,0)=$X8,1))/COUNT(B:B)</f>
        <v>5.3851174934725847E-2</v>
      </c>
      <c r="AA8" cm="1">
        <f t="array" ref="AA8">SUM(IF(ROUND(C$2:C$10000,0)=$X8,1))/COUNT(C:C)</f>
        <v>6.8789308176100628E-2</v>
      </c>
      <c r="AB8" cm="1">
        <f t="array" ref="AB8">SUM(IF(ROUND(D$2:D$10000,0)=$X8,1))/COUNT(D:D)</f>
        <v>5.7462090981644051E-2</v>
      </c>
      <c r="AC8" cm="1">
        <f t="array" ref="AC8">SUM(IF(ROUND(E$2:E$10000,0)=$X8,1))/COUNT(E:E)</f>
        <v>5.2099533437013998E-2</v>
      </c>
      <c r="AD8" cm="1">
        <f t="array" ref="AD8">SUM(IF(ROUND(F$2:F$10000,0)=$X8,1))/COUNT(F:F)</f>
        <v>3.5769230769230768E-2</v>
      </c>
      <c r="AE8" cm="1">
        <f t="array" ref="AE8">SUM(IF(ROUND(G$2:G$10000,0)=$X8,1))/COUNT(G:G)</f>
        <v>3.5741737125288241E-2</v>
      </c>
      <c r="AF8" cm="1">
        <f t="array" ref="AF8">SUM(IF(ROUND(H$2:H$10000,0)=$X8,1))/COUNT(H:H)</f>
        <v>2.7472527472527472E-2</v>
      </c>
      <c r="AG8" cm="1">
        <f t="array" ref="AG8">SUM(IF(ROUND(I$2:I$10000,0)=$X8,1))/COUNT(I:I)</f>
        <v>1.468048359240069E-2</v>
      </c>
      <c r="AH8" cm="1">
        <f t="array" ref="AH8">SUM(IF(ROUND(J$2:J$10000,0)=$X8,1))/COUNT(J:J)</f>
        <v>1.7045454545454544E-2</v>
      </c>
      <c r="AI8" cm="1">
        <f t="array" ref="AI8">SUM(IF(ROUND(K$2:K$10000,0)=$X8,1))/COUNT(K:K)</f>
        <v>7.7800829875518673E-3</v>
      </c>
      <c r="AJ8" cm="1">
        <f t="array" ref="AJ8">SUM(IF(ROUND(L$2:L$10000,0)=$X8,1))/COUNT(L:L)</f>
        <v>3.4423407917383822E-3</v>
      </c>
      <c r="AK8" cm="1">
        <f t="array" ref="AK8">SUM(IF(ROUND(M$2:M$10000,0)=$X8,1))/COUNT(M:M)</f>
        <v>0</v>
      </c>
      <c r="AL8" cm="1">
        <f t="array" ref="AL8">SUM(IF(ROUND(N$2:N$10000,0)=$X8,1))/COUNT(N:N)</f>
        <v>3.0959752321981426E-3</v>
      </c>
      <c r="AM8" cm="1">
        <f t="array" ref="AM8">SUM(IF(ROUND(O$2:O$10000,0)=$X8,1))/COUNT(O:O)</f>
        <v>0</v>
      </c>
      <c r="AN8" cm="1">
        <f t="array" ref="AN8">SUM(IF(ROUND(P$2:P$10000,0)=$X8,1))/COUNT(P:P)</f>
        <v>0</v>
      </c>
    </row>
    <row r="9" spans="1:40" x14ac:dyDescent="0.25">
      <c r="A9" s="1">
        <v>32.46</v>
      </c>
      <c r="B9" s="1">
        <v>19.96</v>
      </c>
      <c r="C9" s="1">
        <v>25.98</v>
      </c>
      <c r="D9" s="1">
        <v>23.91</v>
      </c>
      <c r="E9" s="1">
        <v>31.82</v>
      </c>
      <c r="F9" s="1">
        <v>25.01</v>
      </c>
      <c r="G9" s="1">
        <v>29.4</v>
      </c>
      <c r="H9" s="1">
        <v>40</v>
      </c>
      <c r="I9" s="1">
        <v>40</v>
      </c>
      <c r="J9" s="1">
        <v>40</v>
      </c>
      <c r="K9" s="1">
        <v>32.08</v>
      </c>
      <c r="L9" s="1">
        <v>26.42</v>
      </c>
      <c r="M9" s="1">
        <v>34.090000000000003</v>
      </c>
      <c r="N9" s="1">
        <v>40</v>
      </c>
      <c r="O9" s="1">
        <v>40</v>
      </c>
      <c r="P9" s="1">
        <v>40</v>
      </c>
      <c r="R9">
        <v>25</v>
      </c>
      <c r="S9">
        <v>0.36</v>
      </c>
      <c r="U9">
        <v>25</v>
      </c>
      <c r="V9">
        <v>0.92900000000000005</v>
      </c>
      <c r="X9">
        <v>25</v>
      </c>
      <c r="Y9" cm="1">
        <f t="array" ref="Y9">SUM(IF(ROUND(A$2:A$10000,0)=$X9,1))/COUNT(A:A)</f>
        <v>4.8556942277691105E-2</v>
      </c>
      <c r="Z9" cm="1">
        <f t="array" ref="Z9">SUM(IF(ROUND(B$2:B$10000,0)=$X9,1))/COUNT(B:B)</f>
        <v>5.2219321148825062E-2</v>
      </c>
      <c r="AA9" cm="1">
        <f t="array" ref="AA9">SUM(IF(ROUND(C$2:C$10000,0)=$X9,1))/COUNT(C:C)</f>
        <v>5.8176100628930819E-2</v>
      </c>
      <c r="AB9" cm="1">
        <f t="array" ref="AB9">SUM(IF(ROUND(D$2:D$10000,0)=$X9,1))/COUNT(D:D)</f>
        <v>6.9433359936153238E-2</v>
      </c>
      <c r="AC9" cm="1">
        <f t="array" ref="AC9">SUM(IF(ROUND(E$2:E$10000,0)=$X9,1))/COUNT(E:E)</f>
        <v>5.909797822706065E-2</v>
      </c>
      <c r="AD9" cm="1">
        <f t="array" ref="AD9">SUM(IF(ROUND(F$2:F$10000,0)=$X9,1))/COUNT(F:F)</f>
        <v>4.3076923076923075E-2</v>
      </c>
      <c r="AE9" cm="1">
        <f t="array" ref="AE9">SUM(IF(ROUND(G$2:G$10000,0)=$X9,1))/COUNT(G:G)</f>
        <v>3.7279016141429672E-2</v>
      </c>
      <c r="AF9" cm="1">
        <f t="array" ref="AF9">SUM(IF(ROUND(H$2:H$10000,0)=$X9,1))/COUNT(H:H)</f>
        <v>2.7080062794348509E-2</v>
      </c>
      <c r="AG9" cm="1">
        <f t="array" ref="AG9">SUM(IF(ROUND(I$2:I$10000,0)=$X9,1))/COUNT(I:I)</f>
        <v>2.5906735751295335E-2</v>
      </c>
      <c r="AH9" cm="1">
        <f t="array" ref="AH9">SUM(IF(ROUND(J$2:J$10000,0)=$X9,1))/COUNT(J:J)</f>
        <v>1.7518939393939392E-2</v>
      </c>
      <c r="AI9" cm="1">
        <f t="array" ref="AI9">SUM(IF(ROUND(K$2:K$10000,0)=$X9,1))/COUNT(K:K)</f>
        <v>8.8174273858921161E-3</v>
      </c>
      <c r="AJ9" cm="1">
        <f t="array" ref="AJ9">SUM(IF(ROUND(L$2:L$10000,0)=$X9,1))/COUNT(L:L)</f>
        <v>1.7211703958691911E-3</v>
      </c>
      <c r="AK9" cm="1">
        <f t="array" ref="AK9">SUM(IF(ROUND(M$2:M$10000,0)=$X9,1))/COUNT(M:M)</f>
        <v>7.462686567164179E-3</v>
      </c>
      <c r="AL9" cm="1">
        <f t="array" ref="AL9">SUM(IF(ROUND(N$2:N$10000,0)=$X9,1))/COUNT(N:N)</f>
        <v>4.6439628482972135E-3</v>
      </c>
      <c r="AM9" cm="1">
        <f t="array" ref="AM9">SUM(IF(ROUND(O$2:O$10000,0)=$X9,1))/COUNT(O:O)</f>
        <v>1.6556291390728477E-3</v>
      </c>
      <c r="AN9" cm="1">
        <f t="array" ref="AN9">SUM(IF(ROUND(P$2:P$10000,0)=$X9,1))/COUNT(P:P)</f>
        <v>0</v>
      </c>
    </row>
    <row r="10" spans="1:40" x14ac:dyDescent="0.25">
      <c r="A10" s="1">
        <v>40</v>
      </c>
      <c r="B10" s="1">
        <v>18.78</v>
      </c>
      <c r="C10" s="1">
        <v>24.42</v>
      </c>
      <c r="D10" s="1">
        <v>40</v>
      </c>
      <c r="E10" s="1">
        <v>22.92</v>
      </c>
      <c r="F10" s="1">
        <v>33.46</v>
      </c>
      <c r="G10" s="1">
        <v>34.36</v>
      </c>
      <c r="H10" s="1">
        <v>32.450000000000003</v>
      </c>
      <c r="I10" s="1">
        <v>32.47</v>
      </c>
      <c r="J10" s="1">
        <v>40</v>
      </c>
      <c r="K10" s="1">
        <v>40</v>
      </c>
      <c r="L10" s="1">
        <v>32.71</v>
      </c>
      <c r="M10" s="1">
        <v>32.36</v>
      </c>
      <c r="N10" s="1">
        <v>33.74</v>
      </c>
      <c r="O10" s="1">
        <v>40</v>
      </c>
      <c r="P10" s="1">
        <v>40</v>
      </c>
      <c r="R10">
        <v>26</v>
      </c>
      <c r="S10">
        <v>0.36</v>
      </c>
      <c r="U10">
        <v>26</v>
      </c>
      <c r="V10">
        <v>0.88600000000000001</v>
      </c>
      <c r="X10">
        <v>26</v>
      </c>
      <c r="Y10" cm="1">
        <f t="array" ref="Y10">SUM(IF(ROUND(A$2:A$10000,0)=$X10,1))/COUNT(A:A)</f>
        <v>4.4266770670826835E-2</v>
      </c>
      <c r="Z10" cm="1">
        <f t="array" ref="Z10">SUM(IF(ROUND(B$2:B$10000,0)=$X10,1))/COUNT(B:B)</f>
        <v>5.3851174934725847E-2</v>
      </c>
      <c r="AA10" cm="1">
        <f t="array" ref="AA10">SUM(IF(ROUND(C$2:C$10000,0)=$X10,1))/COUNT(C:C)</f>
        <v>6.0534591194968554E-2</v>
      </c>
      <c r="AB10" cm="1">
        <f t="array" ref="AB10">SUM(IF(ROUND(D$2:D$10000,0)=$X10,1))/COUNT(D:D)</f>
        <v>7.4620909816440539E-2</v>
      </c>
      <c r="AC10" cm="1">
        <f t="array" ref="AC10">SUM(IF(ROUND(E$2:E$10000,0)=$X10,1))/COUNT(E:E)</f>
        <v>6.1041990668740283E-2</v>
      </c>
      <c r="AD10" cm="1">
        <f t="array" ref="AD10">SUM(IF(ROUND(F$2:F$10000,0)=$X10,1))/COUNT(F:F)</f>
        <v>5.7692307692307696E-2</v>
      </c>
      <c r="AE10" cm="1">
        <f t="array" ref="AE10">SUM(IF(ROUND(G$2:G$10000,0)=$X10,1))/COUNT(G:G)</f>
        <v>4.5349730976172176E-2</v>
      </c>
      <c r="AF10" cm="1">
        <f t="array" ref="AF10">SUM(IF(ROUND(H$2:H$10000,0)=$X10,1))/COUNT(H:H)</f>
        <v>3.453689167974882E-2</v>
      </c>
      <c r="AG10" cm="1">
        <f t="array" ref="AG10">SUM(IF(ROUND(I$2:I$10000,0)=$X10,1))/COUNT(I:I)</f>
        <v>2.8929188255613126E-2</v>
      </c>
      <c r="AH10" cm="1">
        <f t="array" ref="AH10">SUM(IF(ROUND(J$2:J$10000,0)=$X10,1))/COUNT(J:J)</f>
        <v>2.0359848484848484E-2</v>
      </c>
      <c r="AI10" cm="1">
        <f t="array" ref="AI10">SUM(IF(ROUND(K$2:K$10000,0)=$X10,1))/COUNT(K:K)</f>
        <v>1.2966804979253113E-2</v>
      </c>
      <c r="AJ10" cm="1">
        <f t="array" ref="AJ10">SUM(IF(ROUND(L$2:L$10000,0)=$X10,1))/COUNT(L:L)</f>
        <v>7.7452667814113599E-3</v>
      </c>
      <c r="AK10" cm="1">
        <f t="array" ref="AK10">SUM(IF(ROUND(M$2:M$10000,0)=$X10,1))/COUNT(M:M)</f>
        <v>8.7064676616915426E-3</v>
      </c>
      <c r="AL10" cm="1">
        <f t="array" ref="AL10">SUM(IF(ROUND(N$2:N$10000,0)=$X10,1))/COUNT(N:N)</f>
        <v>1.5479876160990713E-3</v>
      </c>
      <c r="AM10" cm="1">
        <f t="array" ref="AM10">SUM(IF(ROUND(O$2:O$10000,0)=$X10,1))/COUNT(O:O)</f>
        <v>6.6225165562913907E-3</v>
      </c>
      <c r="AN10" cm="1">
        <f t="array" ref="AN10">SUM(IF(ROUND(P$2:P$10000,0)=$X10,1))/COUNT(P:P)</f>
        <v>0</v>
      </c>
    </row>
    <row r="11" spans="1:40" x14ac:dyDescent="0.25">
      <c r="A11" s="1">
        <v>30.81</v>
      </c>
      <c r="B11" s="1">
        <v>27.34</v>
      </c>
      <c r="C11" s="1">
        <v>23.6</v>
      </c>
      <c r="D11" s="1">
        <v>31.34</v>
      </c>
      <c r="E11" s="1">
        <v>29.46</v>
      </c>
      <c r="F11" s="1">
        <v>23.11</v>
      </c>
      <c r="G11" s="1">
        <v>40</v>
      </c>
      <c r="H11" s="1">
        <v>29.39</v>
      </c>
      <c r="I11" s="1">
        <v>34.42</v>
      </c>
      <c r="J11" s="1">
        <v>32.56</v>
      </c>
      <c r="K11" s="1">
        <v>40</v>
      </c>
      <c r="L11" s="1">
        <v>35.47</v>
      </c>
      <c r="M11" s="1">
        <v>40</v>
      </c>
      <c r="N11" s="1">
        <v>40</v>
      </c>
      <c r="O11" s="1">
        <v>40</v>
      </c>
      <c r="P11" s="1">
        <v>40</v>
      </c>
      <c r="R11">
        <v>27</v>
      </c>
      <c r="S11">
        <v>0.34</v>
      </c>
      <c r="U11">
        <v>27</v>
      </c>
      <c r="V11">
        <v>0.83499999999999996</v>
      </c>
      <c r="X11">
        <v>27</v>
      </c>
      <c r="Y11" cm="1">
        <f t="array" ref="Y11">SUM(IF(ROUND(A$2:A$10000,0)=$X11,1))/COUNT(A:A)</f>
        <v>4.8166926677067082E-2</v>
      </c>
      <c r="Z11" cm="1">
        <f t="array" ref="Z11">SUM(IF(ROUND(B$2:B$10000,0)=$X11,1))/COUNT(B:B)</f>
        <v>5.580939947780679E-2</v>
      </c>
      <c r="AA11" cm="1">
        <f t="array" ref="AA11">SUM(IF(ROUND(C$2:C$10000,0)=$X11,1))/COUNT(C:C)</f>
        <v>5.8569182389937108E-2</v>
      </c>
      <c r="AB11" cm="1">
        <f t="array" ref="AB11">SUM(IF(ROUND(D$2:D$10000,0)=$X11,1))/COUNT(D:D)</f>
        <v>6.4245810055865923E-2</v>
      </c>
      <c r="AC11" cm="1">
        <f t="array" ref="AC11">SUM(IF(ROUND(E$2:E$10000,0)=$X11,1))/COUNT(E:E)</f>
        <v>5.9875583203732506E-2</v>
      </c>
      <c r="AD11" cm="1">
        <f t="array" ref="AD11">SUM(IF(ROUND(F$2:F$10000,0)=$X11,1))/COUNT(F:F)</f>
        <v>5.9230769230769233E-2</v>
      </c>
      <c r="AE11" cm="1">
        <f t="array" ref="AE11">SUM(IF(ROUND(G$2:G$10000,0)=$X11,1))/COUNT(G:G)</f>
        <v>6.3797079169869333E-2</v>
      </c>
      <c r="AF11" cm="1">
        <f t="array" ref="AF11">SUM(IF(ROUND(H$2:H$10000,0)=$X11,1))/COUNT(H:H)</f>
        <v>4.7880690737833596E-2</v>
      </c>
      <c r="AG11" cm="1">
        <f t="array" ref="AG11">SUM(IF(ROUND(I$2:I$10000,0)=$X11,1))/COUNT(I:I)</f>
        <v>3.8860103626943004E-2</v>
      </c>
      <c r="AH11" cm="1">
        <f t="array" ref="AH11">SUM(IF(ROUND(J$2:J$10000,0)=$X11,1))/COUNT(J:J)</f>
        <v>2.4147727272727272E-2</v>
      </c>
      <c r="AI11" cm="1">
        <f t="array" ref="AI11">SUM(IF(ROUND(K$2:K$10000,0)=$X11,1))/COUNT(K:K)</f>
        <v>2.0746887966804978E-2</v>
      </c>
      <c r="AJ11" cm="1">
        <f t="array" ref="AJ11">SUM(IF(ROUND(L$2:L$10000,0)=$X11,1))/COUNT(L:L)</f>
        <v>2.1514629948364887E-2</v>
      </c>
      <c r="AK11" cm="1">
        <f t="array" ref="AK11">SUM(IF(ROUND(M$2:M$10000,0)=$X11,1))/COUNT(M:M)</f>
        <v>6.2189054726368162E-3</v>
      </c>
      <c r="AL11" cm="1">
        <f t="array" ref="AL11">SUM(IF(ROUND(N$2:N$10000,0)=$X11,1))/COUNT(N:N)</f>
        <v>3.0959752321981426E-3</v>
      </c>
      <c r="AM11" cm="1">
        <f t="array" ref="AM11">SUM(IF(ROUND(O$2:O$10000,0)=$X11,1))/COUNT(O:O)</f>
        <v>1.6556291390728477E-3</v>
      </c>
      <c r="AN11" cm="1">
        <f t="array" ref="AN11">SUM(IF(ROUND(P$2:P$10000,0)=$X11,1))/COUNT(P:P)</f>
        <v>0</v>
      </c>
    </row>
    <row r="12" spans="1:40" x14ac:dyDescent="0.25">
      <c r="A12" s="1">
        <v>23.03</v>
      </c>
      <c r="B12" s="1">
        <v>30.06</v>
      </c>
      <c r="C12" s="1">
        <v>28.18</v>
      </c>
      <c r="D12" s="1">
        <v>25.18</v>
      </c>
      <c r="E12" s="1">
        <v>33.72</v>
      </c>
      <c r="F12" s="1">
        <v>25.87</v>
      </c>
      <c r="G12" s="1">
        <v>31.03</v>
      </c>
      <c r="H12" s="1">
        <v>35.14</v>
      </c>
      <c r="I12" s="1">
        <v>33.68</v>
      </c>
      <c r="J12" s="1">
        <v>40</v>
      </c>
      <c r="K12" s="1">
        <v>40</v>
      </c>
      <c r="L12" s="1">
        <v>33</v>
      </c>
      <c r="M12" s="1">
        <v>32.380000000000003</v>
      </c>
      <c r="N12" s="1">
        <v>29.1</v>
      </c>
      <c r="O12" s="1">
        <v>40</v>
      </c>
      <c r="P12" s="1">
        <v>40</v>
      </c>
      <c r="R12">
        <v>28</v>
      </c>
      <c r="S12">
        <v>0.34</v>
      </c>
      <c r="U12">
        <v>28</v>
      </c>
      <c r="V12">
        <v>0.77500000000000002</v>
      </c>
      <c r="X12">
        <v>28</v>
      </c>
      <c r="Y12" cm="1">
        <f t="array" ref="Y12">SUM(IF(ROUND(A$2:A$10000,0)=$X12,1))/COUNT(A:A)</f>
        <v>5.3237129485179405E-2</v>
      </c>
      <c r="Z12" cm="1">
        <f t="array" ref="Z12">SUM(IF(ROUND(B$2:B$10000,0)=$X12,1))/COUNT(B:B)</f>
        <v>6.2010443864229763E-2</v>
      </c>
      <c r="AA12" cm="1">
        <f t="array" ref="AA12">SUM(IF(ROUND(C$2:C$10000,0)=$X12,1))/COUNT(C:C)</f>
        <v>6.0534591194968554E-2</v>
      </c>
      <c r="AB12" cm="1">
        <f t="array" ref="AB12">SUM(IF(ROUND(D$2:D$10000,0)=$X12,1))/COUNT(D:D)</f>
        <v>6.1053471667996809E-2</v>
      </c>
      <c r="AC12" cm="1">
        <f t="array" ref="AC12">SUM(IF(ROUND(E$2:E$10000,0)=$X12,1))/COUNT(E:E)</f>
        <v>6.6096423017107303E-2</v>
      </c>
      <c r="AD12" cm="1">
        <f t="array" ref="AD12">SUM(IF(ROUND(F$2:F$10000,0)=$X12,1))/COUNT(F:F)</f>
        <v>6.4615384615384616E-2</v>
      </c>
      <c r="AE12" cm="1">
        <f t="array" ref="AE12">SUM(IF(ROUND(G$2:G$10000,0)=$X12,1))/COUNT(G:G)</f>
        <v>5.6879323597232898E-2</v>
      </c>
      <c r="AF12" cm="1">
        <f t="array" ref="AF12">SUM(IF(ROUND(H$2:H$10000,0)=$X12,1))/COUNT(H:H)</f>
        <v>6.3971742543171117E-2</v>
      </c>
      <c r="AG12" cm="1">
        <f t="array" ref="AG12">SUM(IF(ROUND(I$2:I$10000,0)=$X12,1))/COUNT(I:I)</f>
        <v>5.0086355785837651E-2</v>
      </c>
      <c r="AH12" cm="1">
        <f t="array" ref="AH12">SUM(IF(ROUND(J$2:J$10000,0)=$X12,1))/COUNT(J:J)</f>
        <v>2.8882575757575756E-2</v>
      </c>
      <c r="AI12" cm="1">
        <f t="array" ref="AI12">SUM(IF(ROUND(K$2:K$10000,0)=$X12,1))/COUNT(K:K)</f>
        <v>2.1784232365145227E-2</v>
      </c>
      <c r="AJ12" cm="1">
        <f t="array" ref="AJ12">SUM(IF(ROUND(L$2:L$10000,0)=$X12,1))/COUNT(L:L)</f>
        <v>2.4096385542168676E-2</v>
      </c>
      <c r="AK12" cm="1">
        <f t="array" ref="AK12">SUM(IF(ROUND(M$2:M$10000,0)=$X12,1))/COUNT(M:M)</f>
        <v>1.3681592039800995E-2</v>
      </c>
      <c r="AL12" cm="1">
        <f t="array" ref="AL12">SUM(IF(ROUND(N$2:N$10000,0)=$X12,1))/COUNT(N:N)</f>
        <v>6.1919504643962852E-3</v>
      </c>
      <c r="AM12" cm="1">
        <f t="array" ref="AM12">SUM(IF(ROUND(O$2:O$10000,0)=$X12,1))/COUNT(O:O)</f>
        <v>0</v>
      </c>
      <c r="AN12" cm="1">
        <f t="array" ref="AN12">SUM(IF(ROUND(P$2:P$10000,0)=$X12,1))/COUNT(P:P)</f>
        <v>0</v>
      </c>
    </row>
    <row r="13" spans="1:40" x14ac:dyDescent="0.25">
      <c r="A13" s="1">
        <v>40</v>
      </c>
      <c r="B13" s="1">
        <v>32.53</v>
      </c>
      <c r="C13" s="1">
        <v>25</v>
      </c>
      <c r="D13" s="1">
        <v>24.65</v>
      </c>
      <c r="E13" s="1">
        <v>23.02</v>
      </c>
      <c r="F13" s="1">
        <v>32.83</v>
      </c>
      <c r="G13" s="1">
        <v>30.21</v>
      </c>
      <c r="H13" s="1">
        <v>40</v>
      </c>
      <c r="I13" s="1">
        <v>33.15</v>
      </c>
      <c r="J13" s="1">
        <v>40</v>
      </c>
      <c r="K13" s="1">
        <v>26.35</v>
      </c>
      <c r="L13" s="1">
        <v>36.799999999999997</v>
      </c>
      <c r="M13" s="1">
        <v>34.28</v>
      </c>
      <c r="N13" s="1">
        <v>26.77</v>
      </c>
      <c r="O13" s="1">
        <v>40</v>
      </c>
      <c r="P13" s="1">
        <v>28.5</v>
      </c>
      <c r="R13">
        <v>29</v>
      </c>
      <c r="S13">
        <v>0.31</v>
      </c>
      <c r="U13">
        <v>29</v>
      </c>
      <c r="V13">
        <v>0.70599999999999996</v>
      </c>
      <c r="X13">
        <v>29</v>
      </c>
      <c r="Y13" cm="1">
        <f t="array" ref="Y13">SUM(IF(ROUND(A$2:A$10000,0)=$X13,1))/COUNT(A:A)</f>
        <v>4.9531981279251174E-2</v>
      </c>
      <c r="Z13" cm="1">
        <f t="array" ref="Z13">SUM(IF(ROUND(B$2:B$10000,0)=$X13,1))/COUNT(B:B)</f>
        <v>6.3315926892950389E-2</v>
      </c>
      <c r="AA13" cm="1">
        <f t="array" ref="AA13">SUM(IF(ROUND(C$2:C$10000,0)=$X13,1))/COUNT(C:C)</f>
        <v>6.9575471698113206E-2</v>
      </c>
      <c r="AB13" cm="1">
        <f t="array" ref="AB13">SUM(IF(ROUND(D$2:D$10000,0)=$X13,1))/COUNT(D:D)</f>
        <v>6.1851556264964087E-2</v>
      </c>
      <c r="AC13" cm="1">
        <f t="array" ref="AC13">SUM(IF(ROUND(E$2:E$10000,0)=$X13,1))/COUNT(E:E)</f>
        <v>7.1150855365474344E-2</v>
      </c>
      <c r="AD13" cm="1">
        <f t="array" ref="AD13">SUM(IF(ROUND(F$2:F$10000,0)=$X13,1))/COUNT(F:F)</f>
        <v>7.5384615384615383E-2</v>
      </c>
      <c r="AE13" cm="1">
        <f t="array" ref="AE13">SUM(IF(ROUND(G$2:G$10000,0)=$X13,1))/COUNT(G:G)</f>
        <v>6.4950038431975401E-2</v>
      </c>
      <c r="AF13" cm="1">
        <f t="array" ref="AF13">SUM(IF(ROUND(H$2:H$10000,0)=$X13,1))/COUNT(H:H)</f>
        <v>6.3971742543171117E-2</v>
      </c>
      <c r="AG13" cm="1">
        <f t="array" ref="AG13">SUM(IF(ROUND(I$2:I$10000,0)=$X13,1))/COUNT(I:I)</f>
        <v>5.3108808290155442E-2</v>
      </c>
      <c r="AH13" cm="1">
        <f t="array" ref="AH13">SUM(IF(ROUND(J$2:J$10000,0)=$X13,1))/COUNT(J:J)</f>
        <v>4.7348484848484848E-2</v>
      </c>
      <c r="AI13" cm="1">
        <f t="array" ref="AI13">SUM(IF(ROUND(K$2:K$10000,0)=$X13,1))/COUNT(K:K)</f>
        <v>3.4232365145228219E-2</v>
      </c>
      <c r="AJ13" cm="1">
        <f t="array" ref="AJ13">SUM(IF(ROUND(L$2:L$10000,0)=$X13,1))/COUNT(L:L)</f>
        <v>3.614457831325301E-2</v>
      </c>
      <c r="AK13" cm="1">
        <f t="array" ref="AK13">SUM(IF(ROUND(M$2:M$10000,0)=$X13,1))/COUNT(M:M)</f>
        <v>1.7412935323383085E-2</v>
      </c>
      <c r="AL13" cm="1">
        <f t="array" ref="AL13">SUM(IF(ROUND(N$2:N$10000,0)=$X13,1))/COUNT(N:N)</f>
        <v>7.7399380804953561E-3</v>
      </c>
      <c r="AM13" cm="1">
        <f t="array" ref="AM13">SUM(IF(ROUND(O$2:O$10000,0)=$X13,1))/COUNT(O:O)</f>
        <v>6.6225165562913907E-3</v>
      </c>
      <c r="AN13" cm="1">
        <f t="array" ref="AN13">SUM(IF(ROUND(P$2:P$10000,0)=$X13,1))/COUNT(P:P)</f>
        <v>3.8167938931297708E-3</v>
      </c>
    </row>
    <row r="14" spans="1:40" x14ac:dyDescent="0.25">
      <c r="A14" s="1">
        <v>31.76</v>
      </c>
      <c r="B14" s="1">
        <v>24.12</v>
      </c>
      <c r="C14" s="1">
        <v>23.43</v>
      </c>
      <c r="D14" s="1">
        <v>40</v>
      </c>
      <c r="E14" s="1">
        <v>23.13</v>
      </c>
      <c r="F14" s="1">
        <v>40</v>
      </c>
      <c r="G14" s="1">
        <v>29.67</v>
      </c>
      <c r="H14" s="1">
        <v>32.33</v>
      </c>
      <c r="I14" s="1">
        <v>29.84</v>
      </c>
      <c r="J14" s="1">
        <v>31.14</v>
      </c>
      <c r="K14" s="1">
        <v>33.590000000000003</v>
      </c>
      <c r="L14" s="1">
        <v>40</v>
      </c>
      <c r="M14" s="1">
        <v>40</v>
      </c>
      <c r="N14" s="1">
        <v>40</v>
      </c>
      <c r="O14" s="1">
        <v>32.5</v>
      </c>
      <c r="P14" s="1">
        <v>40</v>
      </c>
      <c r="R14">
        <v>30</v>
      </c>
      <c r="S14">
        <v>0.31</v>
      </c>
      <c r="U14">
        <v>30</v>
      </c>
      <c r="V14">
        <v>0.628</v>
      </c>
      <c r="X14">
        <v>30</v>
      </c>
      <c r="Y14" cm="1">
        <f t="array" ref="Y14">SUM(IF(ROUND(A$2:A$10000,0)=$X14,1))/COUNT(A:A)</f>
        <v>5.499219968798752E-2</v>
      </c>
      <c r="Z14" cm="1">
        <f t="array" ref="Z14">SUM(IF(ROUND(B$2:B$10000,0)=$X14,1))/COUNT(B:B)</f>
        <v>6.3642297650130547E-2</v>
      </c>
      <c r="AA14" cm="1">
        <f t="array" ref="AA14">SUM(IF(ROUND(C$2:C$10000,0)=$X14,1))/COUNT(C:C)</f>
        <v>5.2672955974842769E-2</v>
      </c>
      <c r="AB14" cm="1">
        <f t="array" ref="AB14">SUM(IF(ROUND(D$2:D$10000,0)=$X14,1))/COUNT(D:D)</f>
        <v>6.3447725458898638E-2</v>
      </c>
      <c r="AC14" cm="1">
        <f t="array" ref="AC14">SUM(IF(ROUND(E$2:E$10000,0)=$X14,1))/COUNT(E:E)</f>
        <v>6.4541213063763606E-2</v>
      </c>
      <c r="AD14" cm="1">
        <f t="array" ref="AD14">SUM(IF(ROUND(F$2:F$10000,0)=$X14,1))/COUNT(F:F)</f>
        <v>7.4230769230769225E-2</v>
      </c>
      <c r="AE14" cm="1">
        <f t="array" ref="AE14">SUM(IF(ROUND(G$2:G$10000,0)=$X14,1))/COUNT(G:G)</f>
        <v>6.7255956956187551E-2</v>
      </c>
      <c r="AF14" cm="1">
        <f t="array" ref="AF14">SUM(IF(ROUND(H$2:H$10000,0)=$X14,1))/COUNT(H:H)</f>
        <v>6.2401883830455258E-2</v>
      </c>
      <c r="AG14" cm="1">
        <f t="array" ref="AG14">SUM(IF(ROUND(I$2:I$10000,0)=$X14,1))/COUNT(I:I)</f>
        <v>5.9585492227979271E-2</v>
      </c>
      <c r="AH14" cm="1">
        <f t="array" ref="AH14">SUM(IF(ROUND(J$2:J$10000,0)=$X14,1))/COUNT(J:J)</f>
        <v>6.7234848484848481E-2</v>
      </c>
      <c r="AI14" cm="1">
        <f t="array" ref="AI14">SUM(IF(ROUND(K$2:K$10000,0)=$X14,1))/COUNT(K:K)</f>
        <v>4.3568464730290454E-2</v>
      </c>
      <c r="AJ14" cm="1">
        <f t="array" ref="AJ14">SUM(IF(ROUND(L$2:L$10000,0)=$X14,1))/COUNT(L:L)</f>
        <v>3.7005163511187607E-2</v>
      </c>
      <c r="AK14" cm="1">
        <f t="array" ref="AK14">SUM(IF(ROUND(M$2:M$10000,0)=$X14,1))/COUNT(M:M)</f>
        <v>3.2338308457711441E-2</v>
      </c>
      <c r="AL14" cm="1">
        <f t="array" ref="AL14">SUM(IF(ROUND(N$2:N$10000,0)=$X14,1))/COUNT(N:N)</f>
        <v>2.9411764705882353E-2</v>
      </c>
      <c r="AM14" cm="1">
        <f t="array" ref="AM14">SUM(IF(ROUND(O$2:O$10000,0)=$X14,1))/COUNT(O:O)</f>
        <v>9.9337748344370865E-3</v>
      </c>
      <c r="AN14" cm="1">
        <f t="array" ref="AN14">SUM(IF(ROUND(P$2:P$10000,0)=$X14,1))/COUNT(P:P)</f>
        <v>1.9083969465648856E-2</v>
      </c>
    </row>
    <row r="15" spans="1:40" x14ac:dyDescent="0.25">
      <c r="A15" s="1">
        <v>30.68</v>
      </c>
      <c r="B15" s="1">
        <v>33.58</v>
      </c>
      <c r="C15" s="1">
        <v>25.46</v>
      </c>
      <c r="D15" s="1">
        <v>23.24</v>
      </c>
      <c r="E15" s="1">
        <v>26.07</v>
      </c>
      <c r="F15" s="1">
        <v>25.55</v>
      </c>
      <c r="G15" s="1">
        <v>31.3</v>
      </c>
      <c r="H15" s="1">
        <v>32.39</v>
      </c>
      <c r="I15" s="1">
        <v>22.77</v>
      </c>
      <c r="J15" s="1">
        <v>25.49</v>
      </c>
      <c r="K15" s="1">
        <v>34.82</v>
      </c>
      <c r="L15" s="1">
        <v>40</v>
      </c>
      <c r="M15" s="1">
        <v>40</v>
      </c>
      <c r="N15" s="1">
        <v>40</v>
      </c>
      <c r="O15" s="1">
        <v>28.65</v>
      </c>
      <c r="P15" s="1">
        <v>32.049999999999997</v>
      </c>
      <c r="R15">
        <v>31</v>
      </c>
      <c r="S15">
        <v>0.28999999999999998</v>
      </c>
      <c r="U15">
        <v>31</v>
      </c>
      <c r="V15">
        <v>0.54200000000000004</v>
      </c>
      <c r="X15">
        <v>31</v>
      </c>
      <c r="Y15" cm="1">
        <f t="array" ref="Y15">SUM(IF(ROUND(A$2:A$10000,0)=$X15,1))/COUNT(A:A)</f>
        <v>6.8057722308892357E-2</v>
      </c>
      <c r="Z15" cm="1">
        <f t="array" ref="Z15">SUM(IF(ROUND(B$2:B$10000,0)=$X15,1))/COUNT(B:B)</f>
        <v>5.9725848563968668E-2</v>
      </c>
      <c r="AA15" cm="1">
        <f t="array" ref="AA15">SUM(IF(ROUND(C$2:C$10000,0)=$X15,1))/COUNT(C:C)</f>
        <v>5.4638364779874216E-2</v>
      </c>
      <c r="AB15" cm="1">
        <f t="array" ref="AB15">SUM(IF(ROUND(D$2:D$10000,0)=$X15,1))/COUNT(D:D)</f>
        <v>5.9457302474062251E-2</v>
      </c>
      <c r="AC15" cm="1">
        <f t="array" ref="AC15">SUM(IF(ROUND(E$2:E$10000,0)=$X15,1))/COUNT(E:E)</f>
        <v>7.2706065318818042E-2</v>
      </c>
      <c r="AD15" cm="1">
        <f t="array" ref="AD15">SUM(IF(ROUND(F$2:F$10000,0)=$X15,1))/COUNT(F:F)</f>
        <v>8.1538461538461532E-2</v>
      </c>
      <c r="AE15" cm="1">
        <f t="array" ref="AE15">SUM(IF(ROUND(G$2:G$10000,0)=$X15,1))/COUNT(G:G)</f>
        <v>8.6087624903920065E-2</v>
      </c>
      <c r="AF15" cm="1">
        <f t="array" ref="AF15">SUM(IF(ROUND(H$2:H$10000,0)=$X15,1))/COUNT(H:H)</f>
        <v>7.378335949764521E-2</v>
      </c>
      <c r="AG15" cm="1">
        <f t="array" ref="AG15">SUM(IF(ROUND(I$2:I$10000,0)=$X15,1))/COUNT(I:I)</f>
        <v>7.599309153713299E-2</v>
      </c>
      <c r="AH15" cm="1">
        <f t="array" ref="AH15">SUM(IF(ROUND(J$2:J$10000,0)=$X15,1))/COUNT(J:J)</f>
        <v>6.7708333333333329E-2</v>
      </c>
      <c r="AI15" cm="1">
        <f t="array" ref="AI15">SUM(IF(ROUND(K$2:K$10000,0)=$X15,1))/COUNT(K:K)</f>
        <v>6.5352697095435688E-2</v>
      </c>
      <c r="AJ15" cm="1">
        <f t="array" ref="AJ15">SUM(IF(ROUND(L$2:L$10000,0)=$X15,1))/COUNT(L:L)</f>
        <v>6.3683304647160072E-2</v>
      </c>
      <c r="AK15" cm="1">
        <f t="array" ref="AK15">SUM(IF(ROUND(M$2:M$10000,0)=$X15,1))/COUNT(M:M)</f>
        <v>5.4726368159203981E-2</v>
      </c>
      <c r="AL15" cm="1">
        <f t="array" ref="AL15">SUM(IF(ROUND(N$2:N$10000,0)=$X15,1))/COUNT(N:N)</f>
        <v>3.4055727554179564E-2</v>
      </c>
      <c r="AM15" cm="1">
        <f t="array" ref="AM15">SUM(IF(ROUND(O$2:O$10000,0)=$X15,1))/COUNT(O:O)</f>
        <v>1.9867549668874173E-2</v>
      </c>
      <c r="AN15" cm="1">
        <f t="array" ref="AN15">SUM(IF(ROUND(P$2:P$10000,0)=$X15,1))/COUNT(P:P)</f>
        <v>1.5267175572519083E-2</v>
      </c>
    </row>
    <row r="16" spans="1:40" x14ac:dyDescent="0.25">
      <c r="A16" s="1">
        <v>40</v>
      </c>
      <c r="B16" s="1">
        <v>23.19</v>
      </c>
      <c r="C16" s="1">
        <v>22.95</v>
      </c>
      <c r="D16" s="1">
        <v>25.04</v>
      </c>
      <c r="E16" s="1">
        <v>27.06</v>
      </c>
      <c r="F16" s="1">
        <v>40</v>
      </c>
      <c r="G16" s="1">
        <v>25.45</v>
      </c>
      <c r="H16" s="1">
        <v>28.95</v>
      </c>
      <c r="I16" s="1">
        <v>33.5</v>
      </c>
      <c r="J16" s="1">
        <v>31.5</v>
      </c>
      <c r="K16" s="1">
        <v>29.19</v>
      </c>
      <c r="L16" s="1">
        <v>32.57</v>
      </c>
      <c r="M16" s="1">
        <v>40</v>
      </c>
      <c r="N16" s="1">
        <v>40</v>
      </c>
      <c r="O16" s="1">
        <v>40</v>
      </c>
      <c r="P16" s="1">
        <v>40</v>
      </c>
      <c r="R16">
        <v>32</v>
      </c>
      <c r="S16">
        <v>0.28999999999999998</v>
      </c>
      <c r="U16">
        <v>32</v>
      </c>
      <c r="V16">
        <v>0.44700000000000001</v>
      </c>
      <c r="X16">
        <v>32</v>
      </c>
      <c r="Y16" cm="1">
        <f t="array" ref="Y16">SUM(IF(ROUND(A$2:A$10000,0)=$X16,1))/COUNT(A:A)</f>
        <v>8.5608424336973479E-2</v>
      </c>
      <c r="Z16" cm="1">
        <f t="array" ref="Z16">SUM(IF(ROUND(B$2:B$10000,0)=$X16,1))/COUNT(B:B)</f>
        <v>7.4412532637075715E-2</v>
      </c>
      <c r="AA16" cm="1">
        <f t="array" ref="AA16">SUM(IF(ROUND(C$2:C$10000,0)=$X16,1))/COUNT(C:C)</f>
        <v>6.1320754716981132E-2</v>
      </c>
      <c r="AB16" cm="1">
        <f t="array" ref="AB16">SUM(IF(ROUND(D$2:D$10000,0)=$X16,1))/COUNT(D:D)</f>
        <v>5.7861133280127694E-2</v>
      </c>
      <c r="AC16" cm="1">
        <f t="array" ref="AC16">SUM(IF(ROUND(E$2:E$10000,0)=$X16,1))/COUNT(E:E)</f>
        <v>6.6096423017107303E-2</v>
      </c>
      <c r="AD16" cm="1">
        <f t="array" ref="AD16">SUM(IF(ROUND(F$2:F$10000,0)=$X16,1))/COUNT(F:F)</f>
        <v>7.6538461538461541E-2</v>
      </c>
      <c r="AE16" cm="1">
        <f t="array" ref="AE16">SUM(IF(ROUND(G$2:G$10000,0)=$X16,1))/COUNT(G:G)</f>
        <v>8.9162182936202927E-2</v>
      </c>
      <c r="AF16" cm="1">
        <f t="array" ref="AF16">SUM(IF(ROUND(H$2:H$10000,0)=$X16,1))/COUNT(H:H)</f>
        <v>8.9089481946624804E-2</v>
      </c>
      <c r="AG16" cm="1">
        <f t="array" ref="AG16">SUM(IF(ROUND(I$2:I$10000,0)=$X16,1))/COUNT(I:I)</f>
        <v>8.4196891191709838E-2</v>
      </c>
      <c r="AH16" cm="1">
        <f t="array" ref="AH16">SUM(IF(ROUND(J$2:J$10000,0)=$X16,1))/COUNT(J:J)</f>
        <v>9.0435606060606064E-2</v>
      </c>
      <c r="AI16" cm="1">
        <f t="array" ref="AI16">SUM(IF(ROUND(K$2:K$10000,0)=$X16,1))/COUNT(K:K)</f>
        <v>9.9585062240663894E-2</v>
      </c>
      <c r="AJ16" cm="1">
        <f t="array" ref="AJ16">SUM(IF(ROUND(L$2:L$10000,0)=$X16,1))/COUNT(L:L)</f>
        <v>8.6058519793459548E-2</v>
      </c>
      <c r="AK16" cm="1">
        <f t="array" ref="AK16">SUM(IF(ROUND(M$2:M$10000,0)=$X16,1))/COUNT(M:M)</f>
        <v>8.3333333333333329E-2</v>
      </c>
      <c r="AL16" cm="1">
        <f t="array" ref="AL16">SUM(IF(ROUND(N$2:N$10000,0)=$X16,1))/COUNT(N:N)</f>
        <v>5.5727554179566562E-2</v>
      </c>
      <c r="AM16" cm="1">
        <f t="array" ref="AM16">SUM(IF(ROUND(O$2:O$10000,0)=$X16,1))/COUNT(O:O)</f>
        <v>3.1456953642384107E-2</v>
      </c>
      <c r="AN16" cm="1">
        <f t="array" ref="AN16">SUM(IF(ROUND(P$2:P$10000,0)=$X16,1))/COUNT(P:P)</f>
        <v>4.3893129770992363E-2</v>
      </c>
    </row>
    <row r="17" spans="1:40" x14ac:dyDescent="0.25">
      <c r="A17" s="1">
        <v>33.950000000000003</v>
      </c>
      <c r="B17" s="1">
        <v>31.71</v>
      </c>
      <c r="C17" s="1">
        <v>28.45</v>
      </c>
      <c r="D17" s="1">
        <v>28.67</v>
      </c>
      <c r="E17" s="1">
        <v>25.13</v>
      </c>
      <c r="F17" s="1">
        <v>20.77</v>
      </c>
      <c r="G17" s="1">
        <v>30.58</v>
      </c>
      <c r="H17" s="1">
        <v>28</v>
      </c>
      <c r="I17" s="1">
        <v>33.06</v>
      </c>
      <c r="J17" s="1">
        <v>29.29</v>
      </c>
      <c r="K17" s="1">
        <v>40</v>
      </c>
      <c r="L17" s="1">
        <v>32.630000000000003</v>
      </c>
      <c r="M17" s="1">
        <v>33.89</v>
      </c>
      <c r="N17" s="1">
        <v>40</v>
      </c>
      <c r="O17" s="1">
        <v>40</v>
      </c>
      <c r="P17" s="1">
        <v>40</v>
      </c>
      <c r="R17">
        <v>33</v>
      </c>
      <c r="S17">
        <v>0.28000000000000003</v>
      </c>
      <c r="U17">
        <v>33</v>
      </c>
      <c r="V17">
        <v>0.34399999999999997</v>
      </c>
      <c r="X17">
        <v>33</v>
      </c>
      <c r="Y17" cm="1">
        <f t="array" ref="Y17">SUM(IF(ROUND(A$2:A$10000,0)=$X17,1))/COUNT(A:A)</f>
        <v>8.287831513260531E-2</v>
      </c>
      <c r="Z17" cm="1">
        <f t="array" ref="Z17">SUM(IF(ROUND(B$2:B$10000,0)=$X17,1))/COUNT(B:B)</f>
        <v>6.5274151436031339E-2</v>
      </c>
      <c r="AA17" cm="1">
        <f t="array" ref="AA17">SUM(IF(ROUND(C$2:C$10000,0)=$X17,1))/COUNT(C:C)</f>
        <v>4.8742138364779877E-2</v>
      </c>
      <c r="AB17" cm="1">
        <f t="array" ref="AB17">SUM(IF(ROUND(D$2:D$10000,0)=$X17,1))/COUNT(D:D)</f>
        <v>4.8683160415003993E-2</v>
      </c>
      <c r="AC17" cm="1">
        <f t="array" ref="AC17">SUM(IF(ROUND(E$2:E$10000,0)=$X17,1))/COUNT(E:E)</f>
        <v>5.5987558320373249E-2</v>
      </c>
      <c r="AD17" cm="1">
        <f t="array" ref="AD17">SUM(IF(ROUND(F$2:F$10000,0)=$X17,1))/COUNT(F:F)</f>
        <v>7.3461538461538467E-2</v>
      </c>
      <c r="AE17" cm="1">
        <f t="array" ref="AE17">SUM(IF(ROUND(G$2:G$10000,0)=$X17,1))/COUNT(G:G)</f>
        <v>8.0322828593389697E-2</v>
      </c>
      <c r="AF17" cm="1">
        <f t="array" ref="AF17">SUM(IF(ROUND(H$2:H$10000,0)=$X17,1))/COUNT(H:H)</f>
        <v>8.4379905808477235E-2</v>
      </c>
      <c r="AG17" cm="1">
        <f t="array" ref="AG17">SUM(IF(ROUND(I$2:I$10000,0)=$X17,1))/COUNT(I:I)</f>
        <v>9.2400690846286701E-2</v>
      </c>
      <c r="AH17" cm="1">
        <f t="array" ref="AH17">SUM(IF(ROUND(J$2:J$10000,0)=$X17,1))/COUNT(J:J)</f>
        <v>0.10511363636363637</v>
      </c>
      <c r="AI17" cm="1">
        <f t="array" ref="AI17">SUM(IF(ROUND(K$2:K$10000,0)=$X17,1))/COUNT(K:K)</f>
        <v>0.1016597510373444</v>
      </c>
      <c r="AJ17" cm="1">
        <f t="array" ref="AJ17">SUM(IF(ROUND(L$2:L$10000,0)=$X17,1))/COUNT(L:L)</f>
        <v>0.10757314974182444</v>
      </c>
      <c r="AK17" cm="1">
        <f t="array" ref="AK17">SUM(IF(ROUND(M$2:M$10000,0)=$X17,1))/COUNT(M:M)</f>
        <v>8.3333333333333329E-2</v>
      </c>
      <c r="AL17" cm="1">
        <f t="array" ref="AL17">SUM(IF(ROUND(N$2:N$10000,0)=$X17,1))/COUNT(N:N)</f>
        <v>6.9659442724458204E-2</v>
      </c>
      <c r="AM17" cm="1">
        <f t="array" ref="AM17">SUM(IF(ROUND(O$2:O$10000,0)=$X17,1))/COUNT(O:O)</f>
        <v>5.7947019867549666E-2</v>
      </c>
      <c r="AN17" cm="1">
        <f t="array" ref="AN17">SUM(IF(ROUND(P$2:P$10000,0)=$X17,1))/COUNT(P:P)</f>
        <v>3.4351145038167941E-2</v>
      </c>
    </row>
    <row r="18" spans="1:40" x14ac:dyDescent="0.25">
      <c r="A18" s="1">
        <v>24.78</v>
      </c>
      <c r="B18" s="1">
        <v>17.829999999999998</v>
      </c>
      <c r="C18" s="1">
        <v>30.29</v>
      </c>
      <c r="D18" s="1">
        <v>25.89</v>
      </c>
      <c r="E18" s="1">
        <v>27.69</v>
      </c>
      <c r="F18" s="1">
        <v>29.82</v>
      </c>
      <c r="G18" s="1">
        <v>24.43</v>
      </c>
      <c r="H18" s="1">
        <v>31.94</v>
      </c>
      <c r="I18" s="1">
        <v>22.14</v>
      </c>
      <c r="J18" s="1">
        <v>29.51</v>
      </c>
      <c r="K18" s="1">
        <v>40</v>
      </c>
      <c r="L18" s="1">
        <v>40</v>
      </c>
      <c r="M18" s="1">
        <v>34.340000000000003</v>
      </c>
      <c r="N18" s="1">
        <v>40</v>
      </c>
      <c r="O18" s="1">
        <v>40</v>
      </c>
      <c r="P18" s="1">
        <v>40</v>
      </c>
      <c r="R18">
        <v>34</v>
      </c>
      <c r="S18">
        <v>0.27</v>
      </c>
      <c r="U18">
        <v>34</v>
      </c>
      <c r="V18">
        <v>0.23200000000000001</v>
      </c>
      <c r="X18">
        <v>34</v>
      </c>
      <c r="Y18" cm="1">
        <f t="array" ref="Y18">SUM(IF(ROUND(A$2:A$10000,0)=$X18,1))/COUNT(A:A)</f>
        <v>7.663806552262091E-2</v>
      </c>
      <c r="Z18" cm="1">
        <f t="array" ref="Z18">SUM(IF(ROUND(B$2:B$10000,0)=$X18,1))/COUNT(B:B)</f>
        <v>5.7441253263707574E-2</v>
      </c>
      <c r="AA18" cm="1">
        <f t="array" ref="AA18">SUM(IF(ROUND(C$2:C$10000,0)=$X18,1))/COUNT(C:C)</f>
        <v>3.6163522012578615E-2</v>
      </c>
      <c r="AB18" cm="1">
        <f t="array" ref="AB18">SUM(IF(ROUND(D$2:D$10000,0)=$X18,1))/COUNT(D:D)</f>
        <v>3.0327214684756583E-2</v>
      </c>
      <c r="AC18" cm="1">
        <f t="array" ref="AC18">SUM(IF(ROUND(E$2:E$10000,0)=$X18,1))/COUNT(E:E)</f>
        <v>3.9269051321928462E-2</v>
      </c>
      <c r="AD18" cm="1">
        <f t="array" ref="AD18">SUM(IF(ROUND(F$2:F$10000,0)=$X18,1))/COUNT(F:F)</f>
        <v>4.9230769230769231E-2</v>
      </c>
      <c r="AE18" cm="1">
        <f t="array" ref="AE18">SUM(IF(ROUND(G$2:G$10000,0)=$X18,1))/COUNT(G:G)</f>
        <v>5.5342044581091467E-2</v>
      </c>
      <c r="AF18" cm="1">
        <f t="array" ref="AF18">SUM(IF(ROUND(H$2:H$10000,0)=$X18,1))/COUNT(H:H)</f>
        <v>6.7503924646781788E-2</v>
      </c>
      <c r="AG18" cm="1">
        <f t="array" ref="AG18">SUM(IF(ROUND(I$2:I$10000,0)=$X18,1))/COUNT(I:I)</f>
        <v>7.8151986183074271E-2</v>
      </c>
      <c r="AH18" cm="1">
        <f t="array" ref="AH18">SUM(IF(ROUND(J$2:J$10000,0)=$X18,1))/COUNT(J:J)</f>
        <v>7.2443181818181823E-2</v>
      </c>
      <c r="AI18" cm="1">
        <f t="array" ref="AI18">SUM(IF(ROUND(K$2:K$10000,0)=$X18,1))/COUNT(K:K)</f>
        <v>8.4024896265560173E-2</v>
      </c>
      <c r="AJ18" cm="1">
        <f t="array" ref="AJ18">SUM(IF(ROUND(L$2:L$10000,0)=$X18,1))/COUNT(L:L)</f>
        <v>7.6592082616179002E-2</v>
      </c>
      <c r="AK18" cm="1">
        <f t="array" ref="AK18">SUM(IF(ROUND(M$2:M$10000,0)=$X18,1))/COUNT(M:M)</f>
        <v>9.950248756218906E-2</v>
      </c>
      <c r="AL18" cm="1">
        <f t="array" ref="AL18">SUM(IF(ROUND(N$2:N$10000,0)=$X18,1))/COUNT(N:N)</f>
        <v>7.5851393188854491E-2</v>
      </c>
      <c r="AM18" cm="1">
        <f t="array" ref="AM18">SUM(IF(ROUND(O$2:O$10000,0)=$X18,1))/COUNT(O:O)</f>
        <v>6.6225165562913912E-2</v>
      </c>
      <c r="AN18" cm="1">
        <f t="array" ref="AN18">SUM(IF(ROUND(P$2:P$10000,0)=$X18,1))/COUNT(P:P)</f>
        <v>5.3435114503816793E-2</v>
      </c>
    </row>
    <row r="19" spans="1:40" x14ac:dyDescent="0.25">
      <c r="A19" s="1">
        <v>28.97</v>
      </c>
      <c r="B19" s="1">
        <v>33.36</v>
      </c>
      <c r="C19" s="1">
        <v>31.31</v>
      </c>
      <c r="D19" s="1">
        <v>28.63</v>
      </c>
      <c r="E19" s="1">
        <v>26.27</v>
      </c>
      <c r="F19" s="1">
        <v>28.35</v>
      </c>
      <c r="G19" s="1">
        <v>24.56</v>
      </c>
      <c r="H19" s="1">
        <v>27.57</v>
      </c>
      <c r="I19" s="1">
        <v>27.46</v>
      </c>
      <c r="J19" s="1">
        <v>31.37</v>
      </c>
      <c r="K19" s="1">
        <v>40</v>
      </c>
      <c r="L19" s="1">
        <v>40</v>
      </c>
      <c r="M19" s="1">
        <v>22.75</v>
      </c>
      <c r="N19" s="1">
        <v>40</v>
      </c>
      <c r="O19" s="1">
        <v>40</v>
      </c>
      <c r="P19" s="1">
        <v>40</v>
      </c>
      <c r="R19">
        <v>35</v>
      </c>
      <c r="S19">
        <v>0.24</v>
      </c>
      <c r="U19">
        <v>35</v>
      </c>
      <c r="V19">
        <v>0.111</v>
      </c>
      <c r="X19">
        <v>35</v>
      </c>
      <c r="Y19" cm="1">
        <f t="array" ref="Y19">SUM(IF(ROUND(A$2:A$10000,0)=$X19,1))/COUNT(A:A)</f>
        <v>5.1482059282371297E-2</v>
      </c>
      <c r="Z19" cm="1">
        <f t="array" ref="Z19">SUM(IF(ROUND(B$2:B$10000,0)=$X19,1))/COUNT(B:B)</f>
        <v>3.3289817232375979E-2</v>
      </c>
      <c r="AA19" cm="1">
        <f t="array" ref="AA19">SUM(IF(ROUND(C$2:C$10000,0)=$X19,1))/COUNT(C:C)</f>
        <v>3.0660377358490566E-2</v>
      </c>
      <c r="AB19" cm="1">
        <f t="array" ref="AB19">SUM(IF(ROUND(D$2:D$10000,0)=$X19,1))/COUNT(D:D)</f>
        <v>2.6336791699920193E-2</v>
      </c>
      <c r="AC19" cm="1">
        <f t="array" ref="AC19">SUM(IF(ROUND(E$2:E$10000,0)=$X19,1))/COUNT(E:E)</f>
        <v>3.1493001555209954E-2</v>
      </c>
      <c r="AD19" cm="1">
        <f t="array" ref="AD19">SUM(IF(ROUND(F$2:F$10000,0)=$X19,1))/COUNT(F:F)</f>
        <v>3.2307692307692308E-2</v>
      </c>
      <c r="AE19" cm="1">
        <f t="array" ref="AE19">SUM(IF(ROUND(G$2:G$10000,0)=$X19,1))/COUNT(G:G)</f>
        <v>4.073789392774789E-2</v>
      </c>
      <c r="AF19" cm="1">
        <f t="array" ref="AF19">SUM(IF(ROUND(H$2:H$10000,0)=$X19,1))/COUNT(H:H)</f>
        <v>4.748822605965463E-2</v>
      </c>
      <c r="AG19" cm="1">
        <f t="array" ref="AG19">SUM(IF(ROUND(I$2:I$10000,0)=$X19,1))/COUNT(I:I)</f>
        <v>5.4835924006908461E-2</v>
      </c>
      <c r="AH19" cm="1">
        <f t="array" ref="AH19">SUM(IF(ROUND(J$2:J$10000,0)=$X19,1))/COUNT(J:J)</f>
        <v>5.0662878787878785E-2</v>
      </c>
      <c r="AI19" cm="1">
        <f t="array" ref="AI19">SUM(IF(ROUND(K$2:K$10000,0)=$X19,1))/COUNT(K:K)</f>
        <v>6.3278008298755184E-2</v>
      </c>
      <c r="AJ19" cm="1">
        <f t="array" ref="AJ19">SUM(IF(ROUND(L$2:L$10000,0)=$X19,1))/COUNT(L:L)</f>
        <v>6.2822719449225475E-2</v>
      </c>
      <c r="AK19" cm="1">
        <f t="array" ref="AK19">SUM(IF(ROUND(M$2:M$10000,0)=$X19,1))/COUNT(M:M)</f>
        <v>6.7164179104477612E-2</v>
      </c>
      <c r="AL19" cm="1">
        <f t="array" ref="AL19">SUM(IF(ROUND(N$2:N$10000,0)=$X19,1))/COUNT(N:N)</f>
        <v>7.275541795665634E-2</v>
      </c>
      <c r="AM19" cm="1">
        <f t="array" ref="AM19">SUM(IF(ROUND(O$2:O$10000,0)=$X19,1))/COUNT(O:O)</f>
        <v>5.1324503311258277E-2</v>
      </c>
      <c r="AN19" cm="1">
        <f t="array" ref="AN19">SUM(IF(ROUND(P$2:P$10000,0)=$X19,1))/COUNT(P:P)</f>
        <v>4.9618320610687022E-2</v>
      </c>
    </row>
    <row r="20" spans="1:40" x14ac:dyDescent="0.25">
      <c r="A20" s="1">
        <v>30.51</v>
      </c>
      <c r="B20" s="1">
        <v>26.73</v>
      </c>
      <c r="C20" s="1">
        <v>23.09</v>
      </c>
      <c r="D20" s="1">
        <v>30.7</v>
      </c>
      <c r="E20" s="1">
        <v>19.37</v>
      </c>
      <c r="F20" s="1">
        <v>26.32</v>
      </c>
      <c r="G20" s="1">
        <v>30.91</v>
      </c>
      <c r="H20" s="1">
        <v>27.85</v>
      </c>
      <c r="I20" s="1">
        <v>28.11</v>
      </c>
      <c r="J20" s="1">
        <v>32.53</v>
      </c>
      <c r="K20" s="1">
        <v>34.61</v>
      </c>
      <c r="L20" s="1">
        <v>34.93</v>
      </c>
      <c r="M20" s="1">
        <v>33.26</v>
      </c>
      <c r="N20" s="1">
        <v>40</v>
      </c>
      <c r="O20" s="1">
        <v>40</v>
      </c>
      <c r="P20" s="1">
        <v>33.57</v>
      </c>
      <c r="R20">
        <v>36</v>
      </c>
      <c r="S20">
        <v>0.22</v>
      </c>
      <c r="U20">
        <v>36</v>
      </c>
      <c r="V20">
        <v>0</v>
      </c>
      <c r="X20">
        <v>36</v>
      </c>
      <c r="Y20" cm="1">
        <f t="array" ref="Y20">SUM(IF(ROUND(A$2:A$10000,0)=$X20,1))/COUNT(A:A)</f>
        <v>4.2121684867394697E-2</v>
      </c>
      <c r="Z20" cm="1">
        <f t="array" ref="Z20">SUM(IF(ROUND(B$2:B$10000,0)=$X20,1))/COUNT(B:B)</f>
        <v>2.3172323759791124E-2</v>
      </c>
      <c r="AA20" cm="1">
        <f t="array" ref="AA20">SUM(IF(ROUND(C$2:C$10000,0)=$X20,1))/COUNT(C:C)</f>
        <v>1.7688679245283018E-2</v>
      </c>
      <c r="AB20" cm="1">
        <f t="array" ref="AB20">SUM(IF(ROUND(D$2:D$10000,0)=$X20,1))/COUNT(D:D)</f>
        <v>1.6360734237829209E-2</v>
      </c>
      <c r="AC20" cm="1">
        <f t="array" ref="AC20">SUM(IF(ROUND(E$2:E$10000,0)=$X20,1))/COUNT(E:E)</f>
        <v>1.671850699844479E-2</v>
      </c>
      <c r="AD20" cm="1">
        <f t="array" ref="AD20">SUM(IF(ROUND(F$2:F$10000,0)=$X20,1))/COUNT(F:F)</f>
        <v>2.4615384615384615E-2</v>
      </c>
      <c r="AE20" cm="1">
        <f t="array" ref="AE20">SUM(IF(ROUND(G$2:G$10000,0)=$X20,1))/COUNT(G:G)</f>
        <v>2.2290545734050732E-2</v>
      </c>
      <c r="AF20" cm="1">
        <f t="array" ref="AF20">SUM(IF(ROUND(H$2:H$10000,0)=$X20,1))/COUNT(H:H)</f>
        <v>3.453689167974882E-2</v>
      </c>
      <c r="AG20" cm="1">
        <f t="array" ref="AG20">SUM(IF(ROUND(I$2:I$10000,0)=$X20,1))/COUNT(I:I)</f>
        <v>2.8929188255613126E-2</v>
      </c>
      <c r="AH20" cm="1">
        <f t="array" ref="AH20">SUM(IF(ROUND(J$2:J$10000,0)=$X20,1))/COUNT(J:J)</f>
        <v>3.787878787878788E-2</v>
      </c>
      <c r="AI20" cm="1">
        <f t="array" ref="AI20">SUM(IF(ROUND(K$2:K$10000,0)=$X20,1))/COUNT(K:K)</f>
        <v>4.3049792531120332E-2</v>
      </c>
      <c r="AJ20" cm="1">
        <f t="array" ref="AJ20">SUM(IF(ROUND(L$2:L$10000,0)=$X20,1))/COUNT(L:L)</f>
        <v>4.6471600688468159E-2</v>
      </c>
      <c r="AK20" cm="1">
        <f t="array" ref="AK20">SUM(IF(ROUND(M$2:M$10000,0)=$X20,1))/COUNT(M:M)</f>
        <v>6.0945273631840796E-2</v>
      </c>
      <c r="AL20" cm="1">
        <f t="array" ref="AL20">SUM(IF(ROUND(N$2:N$10000,0)=$X20,1))/COUNT(N:N)</f>
        <v>4.6439628482972138E-2</v>
      </c>
      <c r="AM20" cm="1">
        <f t="array" ref="AM20">SUM(IF(ROUND(O$2:O$10000,0)=$X20,1))/COUNT(O:O)</f>
        <v>4.4701986754966887E-2</v>
      </c>
      <c r="AN20" cm="1">
        <f t="array" ref="AN20">SUM(IF(ROUND(P$2:P$10000,0)=$X20,1))/COUNT(P:P)</f>
        <v>4.3893129770992363E-2</v>
      </c>
    </row>
    <row r="21" spans="1:40" x14ac:dyDescent="0.25">
      <c r="A21" s="1">
        <v>29.66</v>
      </c>
      <c r="B21" s="1">
        <v>40</v>
      </c>
      <c r="C21" s="1">
        <v>23.75</v>
      </c>
      <c r="D21" s="1">
        <v>30.59</v>
      </c>
      <c r="E21" s="1">
        <v>31.89</v>
      </c>
      <c r="F21" s="1">
        <v>27.84</v>
      </c>
      <c r="G21" s="1">
        <v>40</v>
      </c>
      <c r="H21" s="1">
        <v>32.94</v>
      </c>
      <c r="I21" s="1">
        <v>40</v>
      </c>
      <c r="J21" s="1">
        <v>40</v>
      </c>
      <c r="K21" s="1">
        <v>35.15</v>
      </c>
      <c r="L21" s="1">
        <v>35.479999999999997</v>
      </c>
      <c r="M21" s="1">
        <v>27.73</v>
      </c>
      <c r="N21" s="1">
        <v>33.78</v>
      </c>
      <c r="O21" s="1">
        <v>40</v>
      </c>
      <c r="P21" s="1">
        <v>40</v>
      </c>
      <c r="R21">
        <v>37</v>
      </c>
      <c r="S21">
        <v>0.19</v>
      </c>
      <c r="U21">
        <v>37</v>
      </c>
      <c r="V21">
        <v>0</v>
      </c>
      <c r="X21">
        <v>37</v>
      </c>
      <c r="Y21" cm="1">
        <f t="array" ref="Y21">SUM(IF(ROUND(A$2:A$10000,0)=$X21,1))/COUNT(A:A)</f>
        <v>2.8666146645865833E-2</v>
      </c>
      <c r="Z21" cm="1">
        <f t="array" ref="Z21">SUM(IF(ROUND(B$2:B$10000,0)=$X21,1))/COUNT(B:B)</f>
        <v>1.077023498694517E-2</v>
      </c>
      <c r="AA21" cm="1">
        <f t="array" ref="AA21">SUM(IF(ROUND(C$2:C$10000,0)=$X21,1))/COUNT(C:C)</f>
        <v>9.433962264150943E-3</v>
      </c>
      <c r="AB21" cm="1">
        <f t="array" ref="AB21">SUM(IF(ROUND(D$2:D$10000,0)=$X21,1))/COUNT(D:D)</f>
        <v>1.0375099760574621E-2</v>
      </c>
      <c r="AC21" cm="1">
        <f t="array" ref="AC21">SUM(IF(ROUND(E$2:E$10000,0)=$X21,1))/COUNT(E:E)</f>
        <v>1.1664074650077761E-2</v>
      </c>
      <c r="AD21" cm="1">
        <f t="array" ref="AD21">SUM(IF(ROUND(F$2:F$10000,0)=$X21,1))/COUNT(F:F)</f>
        <v>1.6153846153846154E-2</v>
      </c>
      <c r="AE21" cm="1">
        <f t="array" ref="AE21">SUM(IF(ROUND(G$2:G$10000,0)=$X21,1))/COUNT(G:G)</f>
        <v>1.498847040737894E-2</v>
      </c>
      <c r="AF21" cm="1">
        <f t="array" ref="AF21">SUM(IF(ROUND(H$2:H$10000,0)=$X21,1))/COUNT(H:H)</f>
        <v>2.5117739403453691E-2</v>
      </c>
      <c r="AG21" cm="1">
        <f t="array" ref="AG21">SUM(IF(ROUND(I$2:I$10000,0)=$X21,1))/COUNT(I:I)</f>
        <v>2.7202072538860103E-2</v>
      </c>
      <c r="AH21" cm="1">
        <f t="array" ref="AH21">SUM(IF(ROUND(J$2:J$10000,0)=$X21,1))/COUNT(J:J)</f>
        <v>2.6515151515151516E-2</v>
      </c>
      <c r="AI21" cm="1">
        <f t="array" ref="AI21">SUM(IF(ROUND(K$2:K$10000,0)=$X21,1))/COUNT(K:K)</f>
        <v>3.1120331950207469E-2</v>
      </c>
      <c r="AJ21" cm="1">
        <f t="array" ref="AJ21">SUM(IF(ROUND(L$2:L$10000,0)=$X21,1))/COUNT(L:L)</f>
        <v>2.4956970740103269E-2</v>
      </c>
      <c r="AK21" cm="1">
        <f t="array" ref="AK21">SUM(IF(ROUND(M$2:M$10000,0)=$X21,1))/COUNT(M:M)</f>
        <v>2.8606965174129355E-2</v>
      </c>
      <c r="AL21" cm="1">
        <f t="array" ref="AL21">SUM(IF(ROUND(N$2:N$10000,0)=$X21,1))/COUNT(N:N)</f>
        <v>3.8699690402476783E-2</v>
      </c>
      <c r="AM21" cm="1">
        <f t="array" ref="AM21">SUM(IF(ROUND(O$2:O$10000,0)=$X21,1))/COUNT(O:O)</f>
        <v>2.8145695364238412E-2</v>
      </c>
      <c r="AN21" cm="1">
        <f t="array" ref="AN21">SUM(IF(ROUND(P$2:P$10000,0)=$X21,1))/COUNT(P:P)</f>
        <v>3.8167938931297711E-2</v>
      </c>
    </row>
    <row r="22" spans="1:40" x14ac:dyDescent="0.25">
      <c r="A22" s="1">
        <v>40</v>
      </c>
      <c r="B22" s="1">
        <v>27.94</v>
      </c>
      <c r="C22" s="1">
        <v>29.66</v>
      </c>
      <c r="D22" s="1">
        <v>20.99</v>
      </c>
      <c r="E22" s="1">
        <v>32.17</v>
      </c>
      <c r="F22" s="1">
        <v>34.11</v>
      </c>
      <c r="G22" s="1">
        <v>28.07</v>
      </c>
      <c r="H22" s="1">
        <v>30.04</v>
      </c>
      <c r="I22" s="1">
        <v>29.44</v>
      </c>
      <c r="J22" s="1">
        <v>34.840000000000003</v>
      </c>
      <c r="K22" s="1">
        <v>40</v>
      </c>
      <c r="L22" s="1">
        <v>31.12</v>
      </c>
      <c r="M22" s="1">
        <v>40</v>
      </c>
      <c r="N22" s="1">
        <v>40</v>
      </c>
      <c r="O22" s="1">
        <v>40</v>
      </c>
      <c r="P22" s="1">
        <v>40</v>
      </c>
      <c r="R22">
        <v>38</v>
      </c>
      <c r="S22">
        <v>0.13</v>
      </c>
      <c r="U22">
        <v>38</v>
      </c>
      <c r="V22">
        <v>0</v>
      </c>
      <c r="X22">
        <v>38</v>
      </c>
      <c r="Y22" cm="1">
        <f t="array" ref="Y22">SUM(IF(ROUND(A$2:A$10000,0)=$X22,1))/COUNT(A:A)</f>
        <v>1.9110764430577222E-2</v>
      </c>
      <c r="Z22" cm="1">
        <f t="array" ref="Z22">SUM(IF(ROUND(B$2:B$10000,0)=$X22,1))/COUNT(B:B)</f>
        <v>8.4856396866840739E-3</v>
      </c>
      <c r="AA22" cm="1">
        <f t="array" ref="AA22">SUM(IF(ROUND(C$2:C$10000,0)=$X22,1))/COUNT(C:C)</f>
        <v>5.1100628930817607E-3</v>
      </c>
      <c r="AB22" cm="1">
        <f t="array" ref="AB22">SUM(IF(ROUND(D$2:D$10000,0)=$X22,1))/COUNT(D:D)</f>
        <v>3.5913806863527532E-3</v>
      </c>
      <c r="AC22" cm="1">
        <f t="array" ref="AC22">SUM(IF(ROUND(E$2:E$10000,0)=$X22,1))/COUNT(E:E)</f>
        <v>3.499222395023328E-3</v>
      </c>
      <c r="AD22" cm="1">
        <f t="array" ref="AD22">SUM(IF(ROUND(F$2:F$10000,0)=$X22,1))/COUNT(F:F)</f>
        <v>6.9230769230769233E-3</v>
      </c>
      <c r="AE22" cm="1">
        <f t="array" ref="AE22">SUM(IF(ROUND(G$2:G$10000,0)=$X22,1))/COUNT(G:G)</f>
        <v>1.1145272867025366E-2</v>
      </c>
      <c r="AF22" cm="1">
        <f t="array" ref="AF22">SUM(IF(ROUND(H$2:H$10000,0)=$X22,1))/COUNT(H:H)</f>
        <v>1.0596546310832025E-2</v>
      </c>
      <c r="AG22" cm="1">
        <f t="array" ref="AG22">SUM(IF(ROUND(I$2:I$10000,0)=$X22,1))/COUNT(I:I)</f>
        <v>9.9309153713298785E-3</v>
      </c>
      <c r="AH22" cm="1">
        <f t="array" ref="AH22">SUM(IF(ROUND(J$2:J$10000,0)=$X22,1))/COUNT(J:J)</f>
        <v>1.7045454545454544E-2</v>
      </c>
      <c r="AI22" cm="1">
        <f t="array" ref="AI22">SUM(IF(ROUND(K$2:K$10000,0)=$X22,1))/COUNT(K:K)</f>
        <v>2.3340248962655602E-2</v>
      </c>
      <c r="AJ22" cm="1">
        <f t="array" ref="AJ22">SUM(IF(ROUND(L$2:L$10000,0)=$X22,1))/COUNT(L:L)</f>
        <v>1.8072289156626505E-2</v>
      </c>
      <c r="AK22" cm="1">
        <f t="array" ref="AK22">SUM(IF(ROUND(M$2:M$10000,0)=$X22,1))/COUNT(M:M)</f>
        <v>2.36318407960199E-2</v>
      </c>
      <c r="AL22" cm="1">
        <f t="array" ref="AL22">SUM(IF(ROUND(N$2:N$10000,0)=$X22,1))/COUNT(N:N)</f>
        <v>4.1795665634674919E-2</v>
      </c>
      <c r="AM22" cm="1">
        <f t="array" ref="AM22">SUM(IF(ROUND(O$2:O$10000,0)=$X22,1))/COUNT(O:O)</f>
        <v>3.3112582781456956E-2</v>
      </c>
      <c r="AN22" cm="1">
        <f t="array" ref="AN22">SUM(IF(ROUND(P$2:P$10000,0)=$X22,1))/COUNT(P:P)</f>
        <v>3.6259541984732822E-2</v>
      </c>
    </row>
    <row r="23" spans="1:40" x14ac:dyDescent="0.25">
      <c r="A23" s="1">
        <v>32.76</v>
      </c>
      <c r="B23" s="1">
        <v>34.74</v>
      </c>
      <c r="C23" s="1">
        <v>30.58</v>
      </c>
      <c r="D23" s="1">
        <v>25.39</v>
      </c>
      <c r="E23" s="1">
        <v>27.15</v>
      </c>
      <c r="F23" s="1">
        <v>19.64</v>
      </c>
      <c r="G23" s="1">
        <v>31.61</v>
      </c>
      <c r="H23" s="1">
        <v>33.36</v>
      </c>
      <c r="I23" s="1">
        <v>40</v>
      </c>
      <c r="J23" s="1">
        <v>32.54</v>
      </c>
      <c r="K23" s="1">
        <v>32.14</v>
      </c>
      <c r="L23" s="1">
        <v>31.84</v>
      </c>
      <c r="M23" s="1">
        <v>40</v>
      </c>
      <c r="N23" s="1">
        <v>40</v>
      </c>
      <c r="O23" s="1">
        <v>40</v>
      </c>
      <c r="P23" s="1">
        <v>40</v>
      </c>
      <c r="R23">
        <v>39</v>
      </c>
      <c r="S23">
        <v>0</v>
      </c>
      <c r="U23">
        <v>39</v>
      </c>
      <c r="V23">
        <v>0</v>
      </c>
      <c r="X23">
        <v>39</v>
      </c>
      <c r="Y23" cm="1">
        <f t="array" ref="Y23">SUM(IF(ROUND(A$2:A$10000,0)=$X23,1))/COUNT(A:A)</f>
        <v>1.1700468018720749E-3</v>
      </c>
      <c r="Z23" cm="1">
        <f t="array" ref="Z23">SUM(IF(ROUND(B$2:B$10000,0)=$X23,1))/COUNT(B:B)</f>
        <v>3.2637075718015666E-4</v>
      </c>
      <c r="AA23" cm="1">
        <f t="array" ref="AA23">SUM(IF(ROUND(C$2:C$10000,0)=$X23,1))/COUNT(C:C)</f>
        <v>3.9308176100628933E-4</v>
      </c>
      <c r="AB23" cm="1">
        <f t="array" ref="AB23">SUM(IF(ROUND(D$2:D$10000,0)=$X23,1))/COUNT(D:D)</f>
        <v>0</v>
      </c>
      <c r="AC23" cm="1">
        <f t="array" ref="AC23">SUM(IF(ROUND(E$2:E$10000,0)=$X23,1))/COUNT(E:E)</f>
        <v>0</v>
      </c>
      <c r="AD23" cm="1">
        <f t="array" ref="AD23">SUM(IF(ROUND(F$2:F$10000,0)=$X23,1))/COUNT(F:F)</f>
        <v>7.6923076923076923E-4</v>
      </c>
      <c r="AE23" cm="1">
        <f t="array" ref="AE23">SUM(IF(ROUND(G$2:G$10000,0)=$X23,1))/COUNT(G:G)</f>
        <v>1.1529592621060721E-3</v>
      </c>
      <c r="AF23" cm="1">
        <f t="array" ref="AF23">SUM(IF(ROUND(H$2:H$10000,0)=$X23,1))/COUNT(H:H)</f>
        <v>7.8492935635792783E-4</v>
      </c>
      <c r="AG23" cm="1">
        <f t="array" ref="AG23">SUM(IF(ROUND(I$2:I$10000,0)=$X23,1))/COUNT(I:I)</f>
        <v>2.5906735751295338E-3</v>
      </c>
      <c r="AH23" cm="1">
        <f t="array" ref="AH23">SUM(IF(ROUND(J$2:J$10000,0)=$X23,1))/COUNT(J:J)</f>
        <v>1.4204545454545455E-3</v>
      </c>
      <c r="AI23" cm="1">
        <f t="array" ref="AI23">SUM(IF(ROUND(K$2:K$10000,0)=$X23,1))/COUNT(K:K)</f>
        <v>2.0746887966804979E-3</v>
      </c>
      <c r="AJ23" cm="1">
        <f t="array" ref="AJ23">SUM(IF(ROUND(L$2:L$10000,0)=$X23,1))/COUNT(L:L)</f>
        <v>1.7211703958691911E-3</v>
      </c>
      <c r="AK23" cm="1">
        <f t="array" ref="AK23">SUM(IF(ROUND(M$2:M$10000,0)=$X23,1))/COUNT(M:M)</f>
        <v>1.2437810945273632E-3</v>
      </c>
      <c r="AL23" cm="1">
        <f t="array" ref="AL23">SUM(IF(ROUND(N$2:N$10000,0)=$X23,1))/COUNT(N:N)</f>
        <v>3.0959752321981426E-3</v>
      </c>
      <c r="AM23" cm="1">
        <f t="array" ref="AM23">SUM(IF(ROUND(O$2:O$10000,0)=$X23,1))/COUNT(O:O)</f>
        <v>1.6556291390728477E-3</v>
      </c>
      <c r="AN23" cm="1">
        <f t="array" ref="AN23">SUM(IF(ROUND(P$2:P$10000,0)=$X23,1))/COUNT(P:P)</f>
        <v>1.9083969465648854E-3</v>
      </c>
    </row>
    <row r="24" spans="1:40" x14ac:dyDescent="0.25">
      <c r="A24" s="1">
        <v>24.31</v>
      </c>
      <c r="B24" s="1">
        <v>25.86</v>
      </c>
      <c r="C24" s="1">
        <v>27.52</v>
      </c>
      <c r="D24" s="1">
        <v>29.92</v>
      </c>
      <c r="E24" s="1">
        <v>28.42</v>
      </c>
      <c r="F24" s="1">
        <v>30.34</v>
      </c>
      <c r="G24" s="1">
        <v>32.880000000000003</v>
      </c>
      <c r="H24" s="1">
        <v>40</v>
      </c>
      <c r="I24" s="1">
        <v>31.11</v>
      </c>
      <c r="J24" s="1">
        <v>25.64</v>
      </c>
      <c r="K24" s="1">
        <v>40</v>
      </c>
      <c r="L24" s="1">
        <v>31.69</v>
      </c>
      <c r="M24" s="1">
        <v>34.49</v>
      </c>
      <c r="N24" s="1">
        <v>40</v>
      </c>
      <c r="O24" s="1">
        <v>32.32</v>
      </c>
      <c r="P24" s="1">
        <v>31.01</v>
      </c>
      <c r="R24">
        <v>40</v>
      </c>
      <c r="S24">
        <v>0</v>
      </c>
      <c r="U24">
        <v>40</v>
      </c>
      <c r="V24">
        <v>0</v>
      </c>
      <c r="X24">
        <v>40</v>
      </c>
      <c r="Y24" cm="1">
        <f t="array" ref="Y24">SUM(IF(ROUND(A$2:A$10000,0)=$X24,1))/COUNT(A:A)</f>
        <v>4.3096723868954759E-2</v>
      </c>
      <c r="Z24" cm="1">
        <f t="array" ref="Z24">SUM(IF(ROUND(B$2:B$10000,0)=$X24,1))/COUNT(B:B)</f>
        <v>6.919060052219321E-2</v>
      </c>
      <c r="AA24" cm="1">
        <f t="array" ref="AA24">SUM(IF(ROUND(C$2:C$10000,0)=$X24,1))/COUNT(C:C)</f>
        <v>6.8003144654088049E-2</v>
      </c>
      <c r="AB24" cm="1">
        <f t="array" ref="AB24">SUM(IF(ROUND(D$2:D$10000,0)=$X24,1))/COUNT(D:D)</f>
        <v>7.7813248204309654E-2</v>
      </c>
      <c r="AC24" cm="1">
        <f t="array" ref="AC24">SUM(IF(ROUND(E$2:E$10000,0)=$X24,1))/COUNT(E:E)</f>
        <v>8.7869362363919123E-2</v>
      </c>
      <c r="AD24" cm="1">
        <f t="array" ref="AD24">SUM(IF(ROUND(F$2:F$10000,0)=$X24,1))/COUNT(F:F)</f>
        <v>0.11</v>
      </c>
      <c r="AE24" cm="1">
        <f t="array" ref="AE24">SUM(IF(ROUND(G$2:G$10000,0)=$X24,1))/COUNT(G:G)</f>
        <v>0.15603382013835512</v>
      </c>
      <c r="AF24" cm="1">
        <f t="array" ref="AF24">SUM(IF(ROUND(H$2:H$10000,0)=$X24,1))/COUNT(H:H)</f>
        <v>0.19191522762951335</v>
      </c>
      <c r="AG24" cm="1">
        <f t="array" ref="AG24">SUM(IF(ROUND(I$2:I$10000,0)=$X24,1))/COUNT(I:I)</f>
        <v>0.24395509499136442</v>
      </c>
      <c r="AH24" cm="1">
        <f t="array" ref="AH24">SUM(IF(ROUND(J$2:J$10000,0)=$X24,1))/COUNT(J:J)</f>
        <v>0.29071969696969696</v>
      </c>
      <c r="AI24" cm="1">
        <f t="array" ref="AI24">SUM(IF(ROUND(K$2:K$10000,0)=$X24,1))/COUNT(K:K)</f>
        <v>0.33143153526970953</v>
      </c>
      <c r="AJ24" cm="1">
        <f t="array" ref="AJ24">SUM(IF(ROUND(L$2:L$10000,0)=$X24,1))/COUNT(L:L)</f>
        <v>0.37435456110154908</v>
      </c>
      <c r="AK24" cm="1">
        <f t="array" ref="AK24">SUM(IF(ROUND(M$2:M$10000,0)=$X24,1))/COUNT(M:M)</f>
        <v>0.40920398009950248</v>
      </c>
      <c r="AL24" cm="1">
        <f t="array" ref="AL24">SUM(IF(ROUND(N$2:N$10000,0)=$X24,1))/COUNT(N:N)</f>
        <v>0.50309597523219818</v>
      </c>
      <c r="AM24" cm="1">
        <f t="array" ref="AM24">SUM(IF(ROUND(O$2:O$10000,0)=$X24,1))/COUNT(O:O)</f>
        <v>0.63907284768211925</v>
      </c>
      <c r="AN24" cm="1">
        <f t="array" ref="AN24">SUM(IF(ROUND(P$2:P$10000,0)=$X24,1))/COUNT(P:P)</f>
        <v>0.65648854961832059</v>
      </c>
    </row>
    <row r="25" spans="1:40" x14ac:dyDescent="0.25">
      <c r="A25" s="1">
        <v>40</v>
      </c>
      <c r="B25" s="1">
        <v>31.67</v>
      </c>
      <c r="C25" s="1">
        <v>32.43</v>
      </c>
      <c r="D25" s="1">
        <v>29.22</v>
      </c>
      <c r="E25" s="1">
        <v>28.04</v>
      </c>
      <c r="F25" s="1">
        <v>33.479999999999997</v>
      </c>
      <c r="G25" s="1">
        <v>33.4</v>
      </c>
      <c r="H25" s="1">
        <v>32.82</v>
      </c>
      <c r="I25" s="1">
        <v>40</v>
      </c>
      <c r="J25" s="1">
        <v>40</v>
      </c>
      <c r="K25" s="1">
        <v>34.32</v>
      </c>
      <c r="L25" s="1">
        <v>27.71</v>
      </c>
      <c r="M25" s="1">
        <v>40</v>
      </c>
      <c r="N25" s="1">
        <v>40</v>
      </c>
      <c r="O25" s="1">
        <v>40</v>
      </c>
      <c r="P25" s="1">
        <v>40</v>
      </c>
    </row>
    <row r="26" spans="1:40" x14ac:dyDescent="0.25">
      <c r="A26" s="1">
        <v>29.39</v>
      </c>
      <c r="B26" s="1">
        <v>29.31</v>
      </c>
      <c r="C26" s="1">
        <v>21.8</v>
      </c>
      <c r="D26" s="1">
        <v>33.549999999999997</v>
      </c>
      <c r="E26" s="1">
        <v>32.520000000000003</v>
      </c>
      <c r="F26" s="1">
        <v>27.62</v>
      </c>
      <c r="G26" s="1">
        <v>40</v>
      </c>
      <c r="H26" s="1">
        <v>40</v>
      </c>
      <c r="I26" s="1">
        <v>36.630000000000003</v>
      </c>
      <c r="J26" s="1">
        <v>40</v>
      </c>
      <c r="K26" s="1">
        <v>32.85</v>
      </c>
      <c r="L26" s="1">
        <v>23.3</v>
      </c>
      <c r="M26" s="1">
        <v>40</v>
      </c>
      <c r="N26" s="1">
        <v>32.4</v>
      </c>
      <c r="O26" s="1">
        <v>35.49</v>
      </c>
      <c r="P26" s="1">
        <v>40</v>
      </c>
    </row>
    <row r="27" spans="1:40" x14ac:dyDescent="0.25">
      <c r="A27" s="1">
        <v>29.33</v>
      </c>
      <c r="B27" s="1">
        <v>29.62</v>
      </c>
      <c r="C27" s="1">
        <v>30.24</v>
      </c>
      <c r="D27" s="1">
        <v>27.08</v>
      </c>
      <c r="E27" s="1">
        <v>32.99</v>
      </c>
      <c r="F27" s="1">
        <v>31.69</v>
      </c>
      <c r="G27" s="1">
        <v>21.67</v>
      </c>
      <c r="H27" s="1">
        <v>30.98</v>
      </c>
      <c r="I27" s="1">
        <v>33.28</v>
      </c>
      <c r="J27" s="1">
        <v>33.85</v>
      </c>
      <c r="K27" s="1">
        <v>27.78</v>
      </c>
      <c r="L27" s="1">
        <v>40</v>
      </c>
      <c r="M27" s="1">
        <v>40</v>
      </c>
      <c r="N27" s="1">
        <v>40</v>
      </c>
      <c r="O27" s="1">
        <v>40</v>
      </c>
      <c r="P27" s="1">
        <v>40</v>
      </c>
      <c r="X27">
        <v>18</v>
      </c>
      <c r="Y27">
        <f>Y2*$S2</f>
        <v>5.5421216848673942E-3</v>
      </c>
      <c r="Z27">
        <f t="shared" ref="Z27:AN27" si="2">Z2*$S2</f>
        <v>7.3825065274151424E-3</v>
      </c>
      <c r="AA27">
        <f t="shared" si="2"/>
        <v>7.7515723270440247E-3</v>
      </c>
      <c r="AB27">
        <f t="shared" si="2"/>
        <v>7.1747805267358342E-3</v>
      </c>
      <c r="AC27">
        <f t="shared" si="2"/>
        <v>3.8335925349922235E-3</v>
      </c>
      <c r="AD27">
        <f t="shared" si="2"/>
        <v>1.7846153846153845E-3</v>
      </c>
      <c r="AE27">
        <f t="shared" si="2"/>
        <v>2.2290545734050728E-3</v>
      </c>
      <c r="AF27">
        <f t="shared" si="2"/>
        <v>4.5525902668759811E-4</v>
      </c>
      <c r="AG27">
        <f t="shared" si="2"/>
        <v>2.504317789291882E-4</v>
      </c>
      <c r="AH27">
        <f t="shared" si="2"/>
        <v>0</v>
      </c>
      <c r="AI27">
        <f t="shared" si="2"/>
        <v>0</v>
      </c>
      <c r="AJ27">
        <f t="shared" si="2"/>
        <v>0</v>
      </c>
      <c r="AK27">
        <f t="shared" si="2"/>
        <v>0</v>
      </c>
      <c r="AL27">
        <f t="shared" si="2"/>
        <v>0</v>
      </c>
      <c r="AM27">
        <f t="shared" si="2"/>
        <v>0</v>
      </c>
      <c r="AN27">
        <f t="shared" si="2"/>
        <v>0</v>
      </c>
    </row>
    <row r="28" spans="1:40" x14ac:dyDescent="0.25">
      <c r="A28" s="1">
        <v>33.26</v>
      </c>
      <c r="B28" s="1">
        <v>40</v>
      </c>
      <c r="C28" s="1">
        <v>21.01</v>
      </c>
      <c r="D28" s="1">
        <v>27</v>
      </c>
      <c r="E28" s="1">
        <v>24.9</v>
      </c>
      <c r="F28" s="1">
        <v>32.1</v>
      </c>
      <c r="G28" s="1">
        <v>26.15</v>
      </c>
      <c r="H28" s="1">
        <v>27.37</v>
      </c>
      <c r="I28" s="1">
        <v>27.41</v>
      </c>
      <c r="J28" s="1">
        <v>40</v>
      </c>
      <c r="K28" s="1">
        <v>40</v>
      </c>
      <c r="L28" s="1">
        <v>40</v>
      </c>
      <c r="M28" s="1">
        <v>40</v>
      </c>
      <c r="N28" s="1">
        <v>32.04</v>
      </c>
      <c r="O28" s="1">
        <v>33.64</v>
      </c>
      <c r="P28" s="1">
        <v>40</v>
      </c>
      <c r="X28">
        <v>19</v>
      </c>
      <c r="Y28">
        <f t="shared" ref="Y28:AN49" si="3">Y3*$S3</f>
        <v>1.140795631825273E-2</v>
      </c>
      <c r="Z28">
        <f t="shared" si="3"/>
        <v>9.4647519582245435E-3</v>
      </c>
      <c r="AA28">
        <f t="shared" si="3"/>
        <v>1.3561320754716982E-2</v>
      </c>
      <c r="AB28">
        <f t="shared" si="3"/>
        <v>1.3367916999201916E-2</v>
      </c>
      <c r="AC28">
        <f t="shared" si="3"/>
        <v>4.8600311041990668E-3</v>
      </c>
      <c r="AD28">
        <f t="shared" si="3"/>
        <v>3.0769230769230769E-3</v>
      </c>
      <c r="AE28">
        <f t="shared" si="3"/>
        <v>2.690238278247502E-3</v>
      </c>
      <c r="AF28">
        <f t="shared" si="3"/>
        <v>5.8869701726844579E-4</v>
      </c>
      <c r="AG28">
        <f t="shared" si="3"/>
        <v>1.9430051813471502E-3</v>
      </c>
      <c r="AH28">
        <f t="shared" si="3"/>
        <v>0</v>
      </c>
      <c r="AI28">
        <f t="shared" si="3"/>
        <v>0</v>
      </c>
      <c r="AJ28">
        <f t="shared" si="3"/>
        <v>0</v>
      </c>
      <c r="AK28">
        <f t="shared" si="3"/>
        <v>0</v>
      </c>
      <c r="AL28">
        <f t="shared" si="3"/>
        <v>0</v>
      </c>
      <c r="AM28">
        <f t="shared" si="3"/>
        <v>0</v>
      </c>
      <c r="AN28">
        <f t="shared" si="3"/>
        <v>0</v>
      </c>
    </row>
    <row r="29" spans="1:40" x14ac:dyDescent="0.25">
      <c r="A29" s="1">
        <v>29.04</v>
      </c>
      <c r="B29" s="1">
        <v>25.6</v>
      </c>
      <c r="C29" s="1">
        <v>30.8</v>
      </c>
      <c r="D29" s="1">
        <v>27.01</v>
      </c>
      <c r="E29" s="1">
        <v>25.45</v>
      </c>
      <c r="F29" s="1">
        <v>40</v>
      </c>
      <c r="G29" s="1">
        <v>31.34</v>
      </c>
      <c r="H29" s="1">
        <v>34.29</v>
      </c>
      <c r="I29" s="1">
        <v>34.67</v>
      </c>
      <c r="J29" s="1">
        <v>29.87</v>
      </c>
      <c r="K29" s="1">
        <v>40</v>
      </c>
      <c r="L29" s="1">
        <v>31.37</v>
      </c>
      <c r="M29" s="1">
        <v>40</v>
      </c>
      <c r="N29" s="1">
        <v>31.31</v>
      </c>
      <c r="O29" s="1">
        <v>40</v>
      </c>
      <c r="P29" s="1">
        <v>36.1</v>
      </c>
      <c r="X29">
        <v>20</v>
      </c>
      <c r="Y29">
        <f t="shared" si="3"/>
        <v>1.0881435257410296E-2</v>
      </c>
      <c r="Z29">
        <f t="shared" si="3"/>
        <v>1.2483681462140992E-2</v>
      </c>
      <c r="AA29">
        <f t="shared" si="3"/>
        <v>1.6450471698113207E-2</v>
      </c>
      <c r="AB29">
        <f t="shared" si="3"/>
        <v>1.4006384676775738E-2</v>
      </c>
      <c r="AC29">
        <f t="shared" si="3"/>
        <v>1.0847589424572316E-2</v>
      </c>
      <c r="AD29">
        <f t="shared" si="3"/>
        <v>5.8846153846153848E-3</v>
      </c>
      <c r="AE29">
        <f t="shared" si="3"/>
        <v>3.8047655649500385E-3</v>
      </c>
      <c r="AF29">
        <f t="shared" si="3"/>
        <v>2.4725274725274729E-3</v>
      </c>
      <c r="AG29">
        <f t="shared" si="3"/>
        <v>5.8290155440414513E-4</v>
      </c>
      <c r="AH29">
        <f t="shared" si="3"/>
        <v>1.2784090909090909E-3</v>
      </c>
      <c r="AI29">
        <f t="shared" si="3"/>
        <v>0</v>
      </c>
      <c r="AJ29">
        <f t="shared" si="3"/>
        <v>0</v>
      </c>
      <c r="AK29">
        <f t="shared" si="3"/>
        <v>0</v>
      </c>
      <c r="AL29">
        <f t="shared" si="3"/>
        <v>0</v>
      </c>
      <c r="AM29">
        <f t="shared" si="3"/>
        <v>0</v>
      </c>
      <c r="AN29">
        <f t="shared" si="3"/>
        <v>0</v>
      </c>
    </row>
    <row r="30" spans="1:40" x14ac:dyDescent="0.25">
      <c r="A30" s="1">
        <v>34.25</v>
      </c>
      <c r="B30" s="1">
        <v>24.03</v>
      </c>
      <c r="C30" s="1">
        <v>31.77</v>
      </c>
      <c r="D30" s="1">
        <v>33.25</v>
      </c>
      <c r="E30" s="1">
        <v>26.13</v>
      </c>
      <c r="F30" s="1">
        <v>28.42</v>
      </c>
      <c r="G30" s="1">
        <v>29.94</v>
      </c>
      <c r="H30" s="1">
        <v>29.94</v>
      </c>
      <c r="I30" s="1">
        <v>28.04</v>
      </c>
      <c r="J30" s="1">
        <v>32.979999999999997</v>
      </c>
      <c r="K30" s="1">
        <v>40</v>
      </c>
      <c r="L30" s="1">
        <v>32.76</v>
      </c>
      <c r="M30" s="1">
        <v>32.130000000000003</v>
      </c>
      <c r="N30" s="1">
        <v>40</v>
      </c>
      <c r="O30" s="1">
        <v>40</v>
      </c>
      <c r="P30" s="1">
        <v>40</v>
      </c>
      <c r="X30">
        <v>21</v>
      </c>
      <c r="Y30">
        <f t="shared" si="3"/>
        <v>1.263650546021841E-2</v>
      </c>
      <c r="Z30">
        <f t="shared" si="3"/>
        <v>1.3805483028720627E-2</v>
      </c>
      <c r="AA30">
        <f t="shared" si="3"/>
        <v>1.998820754716981E-2</v>
      </c>
      <c r="AB30">
        <f t="shared" si="3"/>
        <v>2.2086991221069434E-2</v>
      </c>
      <c r="AC30">
        <f t="shared" si="3"/>
        <v>1.5396578538102643E-2</v>
      </c>
      <c r="AD30">
        <f t="shared" si="3"/>
        <v>1.0384615384615386E-2</v>
      </c>
      <c r="AE30">
        <f t="shared" si="3"/>
        <v>4.8424289008455034E-3</v>
      </c>
      <c r="AF30">
        <f t="shared" si="3"/>
        <v>3.7087912087912091E-3</v>
      </c>
      <c r="AG30">
        <f t="shared" si="3"/>
        <v>1.7487046632124353E-3</v>
      </c>
      <c r="AH30">
        <f t="shared" si="3"/>
        <v>1.0653409090909092E-3</v>
      </c>
      <c r="AI30">
        <f t="shared" si="3"/>
        <v>4.6680497925311206E-4</v>
      </c>
      <c r="AJ30">
        <f t="shared" si="3"/>
        <v>0</v>
      </c>
      <c r="AK30">
        <f t="shared" si="3"/>
        <v>0</v>
      </c>
      <c r="AL30">
        <f t="shared" si="3"/>
        <v>0</v>
      </c>
      <c r="AM30">
        <f t="shared" si="3"/>
        <v>0</v>
      </c>
      <c r="AN30">
        <f t="shared" si="3"/>
        <v>0</v>
      </c>
    </row>
    <row r="31" spans="1:40" x14ac:dyDescent="0.25">
      <c r="A31" s="1">
        <v>31.9</v>
      </c>
      <c r="B31" s="1">
        <v>32.64</v>
      </c>
      <c r="C31" s="1">
        <v>30.49</v>
      </c>
      <c r="D31" s="1">
        <v>23.36</v>
      </c>
      <c r="E31" s="1">
        <v>29.13</v>
      </c>
      <c r="F31" s="1">
        <v>21.49</v>
      </c>
      <c r="G31" s="1">
        <v>29.77</v>
      </c>
      <c r="H31" s="1">
        <v>21.38</v>
      </c>
      <c r="I31" s="1">
        <v>32.270000000000003</v>
      </c>
      <c r="J31" s="1">
        <v>31.16</v>
      </c>
      <c r="K31" s="1">
        <v>33.79</v>
      </c>
      <c r="L31" s="1">
        <v>40</v>
      </c>
      <c r="M31" s="1">
        <v>35.049999999999997</v>
      </c>
      <c r="N31" s="1">
        <v>40</v>
      </c>
      <c r="O31" s="1">
        <v>34.979999999999997</v>
      </c>
      <c r="P31" s="1">
        <v>33.51</v>
      </c>
      <c r="X31">
        <v>22</v>
      </c>
      <c r="Y31">
        <f t="shared" si="3"/>
        <v>1.5177457098283931E-2</v>
      </c>
      <c r="Z31">
        <f t="shared" si="3"/>
        <v>1.7261749347258486E-2</v>
      </c>
      <c r="AA31">
        <f t="shared" si="3"/>
        <v>1.9775943396226413E-2</v>
      </c>
      <c r="AB31">
        <f t="shared" si="3"/>
        <v>1.9904229848363927E-2</v>
      </c>
      <c r="AC31">
        <f t="shared" si="3"/>
        <v>1.8390357698289266E-2</v>
      </c>
      <c r="AD31">
        <f t="shared" si="3"/>
        <v>1.2734615384615384E-2</v>
      </c>
      <c r="AE31">
        <f t="shared" si="3"/>
        <v>9.7501921598770174E-3</v>
      </c>
      <c r="AF31">
        <f t="shared" si="3"/>
        <v>4.0502354788069066E-3</v>
      </c>
      <c r="AG31">
        <f t="shared" si="3"/>
        <v>3.7132987910189984E-3</v>
      </c>
      <c r="AH31">
        <f t="shared" si="3"/>
        <v>2.6467803030303027E-3</v>
      </c>
      <c r="AI31">
        <f t="shared" si="3"/>
        <v>6.6908713692946057E-4</v>
      </c>
      <c r="AJ31">
        <f t="shared" si="3"/>
        <v>7.4010327022375221E-4</v>
      </c>
      <c r="AK31">
        <f t="shared" si="3"/>
        <v>0</v>
      </c>
      <c r="AL31">
        <f t="shared" si="3"/>
        <v>0</v>
      </c>
      <c r="AM31">
        <f t="shared" si="3"/>
        <v>0</v>
      </c>
      <c r="AN31">
        <f t="shared" si="3"/>
        <v>1.6412213740458015E-3</v>
      </c>
    </row>
    <row r="32" spans="1:40" x14ac:dyDescent="0.25">
      <c r="A32" s="1">
        <v>30.73</v>
      </c>
      <c r="B32" s="1">
        <v>33.25</v>
      </c>
      <c r="C32" s="1">
        <v>23.3</v>
      </c>
      <c r="D32" s="1">
        <v>24.79</v>
      </c>
      <c r="E32" s="1">
        <v>28.46</v>
      </c>
      <c r="F32" s="1">
        <v>21.21</v>
      </c>
      <c r="G32" s="1">
        <v>26.74</v>
      </c>
      <c r="H32" s="1">
        <v>31.66</v>
      </c>
      <c r="I32" s="1">
        <v>40</v>
      </c>
      <c r="J32" s="1">
        <v>26.11</v>
      </c>
      <c r="K32" s="1">
        <v>29.98</v>
      </c>
      <c r="L32" s="1">
        <v>34.26</v>
      </c>
      <c r="M32" s="1">
        <v>40</v>
      </c>
      <c r="N32" s="1">
        <v>35.47</v>
      </c>
      <c r="O32" s="1">
        <v>33.81</v>
      </c>
      <c r="P32" s="1">
        <v>40</v>
      </c>
      <c r="X32">
        <v>23</v>
      </c>
      <c r="Y32">
        <f t="shared" si="3"/>
        <v>1.5271060842433695E-2</v>
      </c>
      <c r="Z32">
        <f t="shared" si="3"/>
        <v>2.2614229765013052E-2</v>
      </c>
      <c r="AA32">
        <f t="shared" si="3"/>
        <v>2.3529874213836476E-2</v>
      </c>
      <c r="AB32">
        <f t="shared" si="3"/>
        <v>1.9142059058260174E-2</v>
      </c>
      <c r="AC32">
        <f t="shared" si="3"/>
        <v>2.2954898911353029E-2</v>
      </c>
      <c r="AD32">
        <f t="shared" si="3"/>
        <v>1.6715384615384615E-2</v>
      </c>
      <c r="AE32">
        <f t="shared" si="3"/>
        <v>8.0361260568793235E-3</v>
      </c>
      <c r="AF32">
        <f t="shared" si="3"/>
        <v>8.5282574568288846E-3</v>
      </c>
      <c r="AG32">
        <f t="shared" si="3"/>
        <v>5.1338514680483588E-3</v>
      </c>
      <c r="AH32">
        <f t="shared" si="3"/>
        <v>2.5236742424242422E-3</v>
      </c>
      <c r="AI32">
        <f t="shared" si="3"/>
        <v>1.0632780082987551E-3</v>
      </c>
      <c r="AJ32">
        <f t="shared" si="3"/>
        <v>1.7641996557659207E-3</v>
      </c>
      <c r="AK32">
        <f t="shared" si="3"/>
        <v>1.0199004975124377E-3</v>
      </c>
      <c r="AL32">
        <f t="shared" si="3"/>
        <v>1.2693498452012383E-3</v>
      </c>
      <c r="AM32">
        <f t="shared" si="3"/>
        <v>0</v>
      </c>
      <c r="AN32">
        <f t="shared" si="3"/>
        <v>0</v>
      </c>
    </row>
    <row r="33" spans="1:40" x14ac:dyDescent="0.25">
      <c r="A33" s="1">
        <v>33.93</v>
      </c>
      <c r="B33" s="1">
        <v>24.52</v>
      </c>
      <c r="C33" s="1">
        <v>24.59</v>
      </c>
      <c r="D33" s="1">
        <v>40</v>
      </c>
      <c r="E33" s="1">
        <v>20.29</v>
      </c>
      <c r="F33" s="1">
        <v>28.23</v>
      </c>
      <c r="G33" s="1">
        <v>34.04</v>
      </c>
      <c r="H33" s="1">
        <v>33.049999999999997</v>
      </c>
      <c r="I33" s="1">
        <v>25.72</v>
      </c>
      <c r="J33" s="1">
        <v>40</v>
      </c>
      <c r="K33" s="1">
        <v>40</v>
      </c>
      <c r="L33" s="1">
        <v>33.78</v>
      </c>
      <c r="M33" s="1">
        <v>30.37</v>
      </c>
      <c r="N33" s="1">
        <v>40</v>
      </c>
      <c r="O33" s="1">
        <v>40</v>
      </c>
      <c r="P33" s="1">
        <v>40</v>
      </c>
      <c r="X33">
        <v>24</v>
      </c>
      <c r="Y33">
        <f t="shared" si="3"/>
        <v>1.5210608424336974E-2</v>
      </c>
      <c r="Z33">
        <f t="shared" si="3"/>
        <v>2.100195822454308E-2</v>
      </c>
      <c r="AA33">
        <f t="shared" si="3"/>
        <v>2.6827830188679246E-2</v>
      </c>
      <c r="AB33">
        <f t="shared" si="3"/>
        <v>2.2410215482841181E-2</v>
      </c>
      <c r="AC33">
        <f t="shared" si="3"/>
        <v>2.0318818040435459E-2</v>
      </c>
      <c r="AD33">
        <f t="shared" si="3"/>
        <v>1.3950000000000001E-2</v>
      </c>
      <c r="AE33">
        <f t="shared" si="3"/>
        <v>1.3939277478862415E-2</v>
      </c>
      <c r="AF33">
        <f t="shared" si="3"/>
        <v>1.0714285714285714E-2</v>
      </c>
      <c r="AG33">
        <f t="shared" si="3"/>
        <v>5.725388601036269E-3</v>
      </c>
      <c r="AH33">
        <f t="shared" si="3"/>
        <v>6.6477272727272722E-3</v>
      </c>
      <c r="AI33">
        <f t="shared" si="3"/>
        <v>3.0342323651452283E-3</v>
      </c>
      <c r="AJ33">
        <f t="shared" si="3"/>
        <v>1.342512908777969E-3</v>
      </c>
      <c r="AK33">
        <f t="shared" si="3"/>
        <v>0</v>
      </c>
      <c r="AL33">
        <f t="shared" si="3"/>
        <v>1.2074303405572757E-3</v>
      </c>
      <c r="AM33">
        <f t="shared" si="3"/>
        <v>0</v>
      </c>
      <c r="AN33">
        <f t="shared" si="3"/>
        <v>0</v>
      </c>
    </row>
    <row r="34" spans="1:40" x14ac:dyDescent="0.25">
      <c r="A34" s="1">
        <v>34</v>
      </c>
      <c r="B34" s="1">
        <v>26.78</v>
      </c>
      <c r="C34" s="1">
        <v>21.01</v>
      </c>
      <c r="D34" s="1">
        <v>21.65</v>
      </c>
      <c r="E34" s="1">
        <v>31.27</v>
      </c>
      <c r="F34" s="1">
        <v>32.5</v>
      </c>
      <c r="G34" s="1">
        <v>28.8</v>
      </c>
      <c r="H34" s="1">
        <v>32.99</v>
      </c>
      <c r="I34" s="1">
        <v>40</v>
      </c>
      <c r="J34" s="1">
        <v>34.08</v>
      </c>
      <c r="K34" s="1">
        <v>31.59</v>
      </c>
      <c r="L34" s="1">
        <v>40</v>
      </c>
      <c r="M34" s="1">
        <v>31.17</v>
      </c>
      <c r="N34" s="1">
        <v>40</v>
      </c>
      <c r="O34" s="1">
        <v>40</v>
      </c>
      <c r="P34" s="1">
        <v>34.369999999999997</v>
      </c>
      <c r="X34">
        <v>25</v>
      </c>
      <c r="Y34">
        <f t="shared" si="3"/>
        <v>1.7480499219968797E-2</v>
      </c>
      <c r="Z34">
        <f t="shared" si="3"/>
        <v>1.8798955613577022E-2</v>
      </c>
      <c r="AA34">
        <f t="shared" si="3"/>
        <v>2.0943396226415095E-2</v>
      </c>
      <c r="AB34">
        <f t="shared" si="3"/>
        <v>2.4996009577015164E-2</v>
      </c>
      <c r="AC34">
        <f t="shared" si="3"/>
        <v>2.1275272161741833E-2</v>
      </c>
      <c r="AD34">
        <f t="shared" si="3"/>
        <v>1.5507692307692306E-2</v>
      </c>
      <c r="AE34">
        <f t="shared" si="3"/>
        <v>1.342044581091468E-2</v>
      </c>
      <c r="AF34">
        <f t="shared" si="3"/>
        <v>9.7488226059654626E-3</v>
      </c>
      <c r="AG34">
        <f t="shared" si="3"/>
        <v>9.3264248704663204E-3</v>
      </c>
      <c r="AH34">
        <f t="shared" si="3"/>
        <v>6.3068181818181808E-3</v>
      </c>
      <c r="AI34">
        <f t="shared" si="3"/>
        <v>3.1742738589211617E-3</v>
      </c>
      <c r="AJ34">
        <f t="shared" si="3"/>
        <v>6.1962134251290876E-4</v>
      </c>
      <c r="AK34">
        <f t="shared" si="3"/>
        <v>2.6865671641791043E-3</v>
      </c>
      <c r="AL34">
        <f t="shared" si="3"/>
        <v>1.6718266253869967E-3</v>
      </c>
      <c r="AM34">
        <f t="shared" si="3"/>
        <v>5.9602649006622517E-4</v>
      </c>
      <c r="AN34">
        <f t="shared" si="3"/>
        <v>0</v>
      </c>
    </row>
    <row r="35" spans="1:40" x14ac:dyDescent="0.25">
      <c r="A35" s="1">
        <v>27.89</v>
      </c>
      <c r="B35" s="1">
        <v>31.25</v>
      </c>
      <c r="C35" s="1">
        <v>33.65</v>
      </c>
      <c r="D35" s="1">
        <v>24.78</v>
      </c>
      <c r="E35" s="1">
        <v>26.32</v>
      </c>
      <c r="F35" s="1">
        <v>32.06</v>
      </c>
      <c r="G35" s="1">
        <v>30.38</v>
      </c>
      <c r="H35" s="1">
        <v>29.12</v>
      </c>
      <c r="I35" s="1">
        <v>31.15</v>
      </c>
      <c r="J35" s="1">
        <v>31.86</v>
      </c>
      <c r="K35" s="1">
        <v>29.52</v>
      </c>
      <c r="L35" s="1">
        <v>28.02</v>
      </c>
      <c r="M35" s="1">
        <v>40</v>
      </c>
      <c r="N35" s="1">
        <v>40</v>
      </c>
      <c r="O35" s="1">
        <v>40</v>
      </c>
      <c r="P35" s="1">
        <v>40</v>
      </c>
      <c r="X35">
        <v>26</v>
      </c>
      <c r="Y35">
        <f t="shared" si="3"/>
        <v>1.5936037441497661E-2</v>
      </c>
      <c r="Z35">
        <f t="shared" si="3"/>
        <v>1.9386422976501304E-2</v>
      </c>
      <c r="AA35">
        <f t="shared" si="3"/>
        <v>2.1792452830188679E-2</v>
      </c>
      <c r="AB35">
        <f t="shared" si="3"/>
        <v>2.6863527533918592E-2</v>
      </c>
      <c r="AC35">
        <f t="shared" si="3"/>
        <v>2.19751166407465E-2</v>
      </c>
      <c r="AD35">
        <f t="shared" si="3"/>
        <v>2.0769230769230769E-2</v>
      </c>
      <c r="AE35">
        <f t="shared" si="3"/>
        <v>1.6325903151421982E-2</v>
      </c>
      <c r="AF35">
        <f t="shared" si="3"/>
        <v>1.2433281004709574E-2</v>
      </c>
      <c r="AG35">
        <f t="shared" si="3"/>
        <v>1.0414507772020725E-2</v>
      </c>
      <c r="AH35">
        <f t="shared" si="3"/>
        <v>7.329545454545454E-3</v>
      </c>
      <c r="AI35">
        <f t="shared" si="3"/>
        <v>4.6680497925311202E-3</v>
      </c>
      <c r="AJ35">
        <f t="shared" si="3"/>
        <v>2.7882960413080893E-3</v>
      </c>
      <c r="AK35">
        <f t="shared" si="3"/>
        <v>3.1343283582089551E-3</v>
      </c>
      <c r="AL35">
        <f t="shared" si="3"/>
        <v>5.572755417956656E-4</v>
      </c>
      <c r="AM35">
        <f t="shared" si="3"/>
        <v>2.3841059602649007E-3</v>
      </c>
      <c r="AN35">
        <f t="shared" si="3"/>
        <v>0</v>
      </c>
    </row>
    <row r="36" spans="1:40" x14ac:dyDescent="0.25">
      <c r="A36" s="1">
        <v>25.32</v>
      </c>
      <c r="B36" s="1">
        <v>34.94</v>
      </c>
      <c r="C36" s="1">
        <v>24.65</v>
      </c>
      <c r="D36" s="1">
        <v>31.27</v>
      </c>
      <c r="E36" s="1">
        <v>26.14</v>
      </c>
      <c r="F36" s="1">
        <v>22.56</v>
      </c>
      <c r="G36" s="1">
        <v>30.67</v>
      </c>
      <c r="H36" s="1">
        <v>29.65</v>
      </c>
      <c r="I36" s="1">
        <v>32.08</v>
      </c>
      <c r="J36" s="1">
        <v>28.55</v>
      </c>
      <c r="K36" s="1">
        <v>31.64</v>
      </c>
      <c r="L36" s="1">
        <v>36.43</v>
      </c>
      <c r="M36" s="1">
        <v>29.46</v>
      </c>
      <c r="N36" s="1">
        <v>28.12</v>
      </c>
      <c r="O36" s="1">
        <v>34.6</v>
      </c>
      <c r="P36" s="1">
        <v>40</v>
      </c>
      <c r="X36">
        <v>27</v>
      </c>
      <c r="Y36">
        <f t="shared" si="3"/>
        <v>1.6376755070202809E-2</v>
      </c>
      <c r="Z36">
        <f t="shared" si="3"/>
        <v>1.897519582245431E-2</v>
      </c>
      <c r="AA36">
        <f t="shared" si="3"/>
        <v>1.9913522012578618E-2</v>
      </c>
      <c r="AB36">
        <f t="shared" si="3"/>
        <v>2.1843575418994416E-2</v>
      </c>
      <c r="AC36">
        <f t="shared" si="3"/>
        <v>2.0357698289269054E-2</v>
      </c>
      <c r="AD36">
        <f t="shared" si="3"/>
        <v>2.0138461538461539E-2</v>
      </c>
      <c r="AE36">
        <f t="shared" si="3"/>
        <v>2.1691006917755575E-2</v>
      </c>
      <c r="AF36">
        <f t="shared" si="3"/>
        <v>1.6279434850863424E-2</v>
      </c>
      <c r="AG36">
        <f t="shared" si="3"/>
        <v>1.3212435233160623E-2</v>
      </c>
      <c r="AH36">
        <f t="shared" si="3"/>
        <v>8.2102272727272736E-3</v>
      </c>
      <c r="AI36">
        <f t="shared" si="3"/>
        <v>7.053941908713693E-3</v>
      </c>
      <c r="AJ36">
        <f t="shared" si="3"/>
        <v>7.3149741824440617E-3</v>
      </c>
      <c r="AK36">
        <f t="shared" si="3"/>
        <v>2.1144278606965178E-3</v>
      </c>
      <c r="AL36">
        <f t="shared" si="3"/>
        <v>1.0526315789473686E-3</v>
      </c>
      <c r="AM36">
        <f t="shared" si="3"/>
        <v>5.6291390728476821E-4</v>
      </c>
      <c r="AN36">
        <f t="shared" si="3"/>
        <v>0</v>
      </c>
    </row>
    <row r="37" spans="1:40" x14ac:dyDescent="0.25">
      <c r="A37" s="1">
        <v>25.26</v>
      </c>
      <c r="B37" s="1">
        <v>31.02</v>
      </c>
      <c r="C37" s="1">
        <v>24.35</v>
      </c>
      <c r="D37" s="1">
        <v>31</v>
      </c>
      <c r="E37" s="1">
        <v>40</v>
      </c>
      <c r="F37" s="1">
        <v>30.16</v>
      </c>
      <c r="G37" s="1">
        <v>22.01</v>
      </c>
      <c r="H37" s="1">
        <v>40</v>
      </c>
      <c r="I37" s="1">
        <v>30.38</v>
      </c>
      <c r="J37" s="1">
        <v>40</v>
      </c>
      <c r="K37" s="1">
        <v>22.31</v>
      </c>
      <c r="L37" s="1">
        <v>40</v>
      </c>
      <c r="M37" s="1">
        <v>40</v>
      </c>
      <c r="N37" s="1">
        <v>33.909999999999997</v>
      </c>
      <c r="O37" s="1">
        <v>40</v>
      </c>
      <c r="P37" s="1">
        <v>40</v>
      </c>
      <c r="X37">
        <v>28</v>
      </c>
      <c r="Y37">
        <f t="shared" si="3"/>
        <v>1.8100624024960998E-2</v>
      </c>
      <c r="Z37">
        <f t="shared" si="3"/>
        <v>2.1083550913838119E-2</v>
      </c>
      <c r="AA37">
        <f t="shared" si="3"/>
        <v>2.058176100628931E-2</v>
      </c>
      <c r="AB37">
        <f t="shared" si="3"/>
        <v>2.0758180367118916E-2</v>
      </c>
      <c r="AC37">
        <f t="shared" si="3"/>
        <v>2.2472783825816484E-2</v>
      </c>
      <c r="AD37">
        <f t="shared" si="3"/>
        <v>2.1969230769230772E-2</v>
      </c>
      <c r="AE37">
        <f t="shared" si="3"/>
        <v>1.9338970023059187E-2</v>
      </c>
      <c r="AF37">
        <f t="shared" si="3"/>
        <v>2.1750392464678182E-2</v>
      </c>
      <c r="AG37">
        <f t="shared" si="3"/>
        <v>1.7029360967184801E-2</v>
      </c>
      <c r="AH37">
        <f t="shared" si="3"/>
        <v>9.8200757575757584E-3</v>
      </c>
      <c r="AI37">
        <f t="shared" si="3"/>
        <v>7.4066390041493775E-3</v>
      </c>
      <c r="AJ37">
        <f t="shared" si="3"/>
        <v>8.1927710843373511E-3</v>
      </c>
      <c r="AK37">
        <f t="shared" si="3"/>
        <v>4.6517412935323391E-3</v>
      </c>
      <c r="AL37">
        <f t="shared" si="3"/>
        <v>2.1052631578947372E-3</v>
      </c>
      <c r="AM37">
        <f t="shared" si="3"/>
        <v>0</v>
      </c>
      <c r="AN37">
        <f t="shared" si="3"/>
        <v>0</v>
      </c>
    </row>
    <row r="38" spans="1:40" x14ac:dyDescent="0.25">
      <c r="A38" s="1">
        <v>32.85</v>
      </c>
      <c r="B38" s="1">
        <v>32.39</v>
      </c>
      <c r="C38" s="1">
        <v>27.96</v>
      </c>
      <c r="D38" s="1">
        <v>28.14</v>
      </c>
      <c r="E38" s="1">
        <v>23.61</v>
      </c>
      <c r="F38" s="1">
        <v>28.97</v>
      </c>
      <c r="G38" s="1">
        <v>34.28</v>
      </c>
      <c r="H38" s="1">
        <v>30.66</v>
      </c>
      <c r="I38" s="1">
        <v>26.87</v>
      </c>
      <c r="J38" s="1">
        <v>27.47</v>
      </c>
      <c r="K38" s="1">
        <v>40</v>
      </c>
      <c r="L38" s="1">
        <v>29.68</v>
      </c>
      <c r="M38" s="1">
        <v>34.03</v>
      </c>
      <c r="N38" s="1">
        <v>35.549999999999997</v>
      </c>
      <c r="O38" s="1">
        <v>40</v>
      </c>
      <c r="P38" s="1">
        <v>40</v>
      </c>
      <c r="X38">
        <v>29</v>
      </c>
      <c r="Y38">
        <f t="shared" si="3"/>
        <v>1.5354914196567863E-2</v>
      </c>
      <c r="Z38">
        <f t="shared" si="3"/>
        <v>1.9627937336814619E-2</v>
      </c>
      <c r="AA38">
        <f t="shared" si="3"/>
        <v>2.1568396226415095E-2</v>
      </c>
      <c r="AB38">
        <f t="shared" si="3"/>
        <v>1.9173982442138866E-2</v>
      </c>
      <c r="AC38">
        <f t="shared" si="3"/>
        <v>2.2056765163297045E-2</v>
      </c>
      <c r="AD38">
        <f t="shared" si="3"/>
        <v>2.3369230769230767E-2</v>
      </c>
      <c r="AE38">
        <f t="shared" si="3"/>
        <v>2.0134511913912374E-2</v>
      </c>
      <c r="AF38">
        <f t="shared" si="3"/>
        <v>1.9831240188383045E-2</v>
      </c>
      <c r="AG38">
        <f t="shared" si="3"/>
        <v>1.6463730569948185E-2</v>
      </c>
      <c r="AH38">
        <f t="shared" si="3"/>
        <v>1.4678030303030302E-2</v>
      </c>
      <c r="AI38">
        <f t="shared" si="3"/>
        <v>1.0612033195020748E-2</v>
      </c>
      <c r="AJ38">
        <f t="shared" si="3"/>
        <v>1.1204819277108433E-2</v>
      </c>
      <c r="AK38">
        <f t="shared" si="3"/>
        <v>5.398009950248756E-3</v>
      </c>
      <c r="AL38">
        <f t="shared" si="3"/>
        <v>2.3993808049535604E-3</v>
      </c>
      <c r="AM38">
        <f t="shared" si="3"/>
        <v>2.0529801324503309E-3</v>
      </c>
      <c r="AN38">
        <f t="shared" si="3"/>
        <v>1.183206106870229E-3</v>
      </c>
    </row>
    <row r="39" spans="1:40" x14ac:dyDescent="0.25">
      <c r="A39" s="1">
        <v>35.58</v>
      </c>
      <c r="B39" s="1">
        <v>23.01</v>
      </c>
      <c r="C39" s="1">
        <v>25.56</v>
      </c>
      <c r="D39" s="1">
        <v>40</v>
      </c>
      <c r="E39" s="1">
        <v>26.74</v>
      </c>
      <c r="F39" s="1">
        <v>28.37</v>
      </c>
      <c r="G39" s="1">
        <v>32.06</v>
      </c>
      <c r="H39" s="1">
        <v>32.81</v>
      </c>
      <c r="I39" s="1">
        <v>40</v>
      </c>
      <c r="J39" s="1">
        <v>29.57</v>
      </c>
      <c r="K39" s="1">
        <v>33.130000000000003</v>
      </c>
      <c r="L39" s="1">
        <v>40</v>
      </c>
      <c r="M39" s="1">
        <v>40</v>
      </c>
      <c r="N39" s="1">
        <v>35.35</v>
      </c>
      <c r="O39" s="1">
        <v>32.659999999999997</v>
      </c>
      <c r="P39" s="1">
        <v>33.86</v>
      </c>
      <c r="X39">
        <v>30</v>
      </c>
      <c r="Y39">
        <f t="shared" si="3"/>
        <v>1.704758190327613E-2</v>
      </c>
      <c r="Z39">
        <f t="shared" si="3"/>
        <v>1.9729112271540471E-2</v>
      </c>
      <c r="AA39">
        <f t="shared" si="3"/>
        <v>1.6328616352201258E-2</v>
      </c>
      <c r="AB39">
        <f t="shared" si="3"/>
        <v>1.9668794892258576E-2</v>
      </c>
      <c r="AC39">
        <f t="shared" si="3"/>
        <v>2.0007776049766716E-2</v>
      </c>
      <c r="AD39">
        <f t="shared" si="3"/>
        <v>2.3011538461538458E-2</v>
      </c>
      <c r="AE39">
        <f t="shared" si="3"/>
        <v>2.084934665641814E-2</v>
      </c>
      <c r="AF39">
        <f t="shared" si="3"/>
        <v>1.9344583987441131E-2</v>
      </c>
      <c r="AG39">
        <f t="shared" si="3"/>
        <v>1.8471502590673573E-2</v>
      </c>
      <c r="AH39">
        <f t="shared" si="3"/>
        <v>2.0842803030303027E-2</v>
      </c>
      <c r="AI39">
        <f t="shared" si="3"/>
        <v>1.350622406639004E-2</v>
      </c>
      <c r="AJ39">
        <f t="shared" si="3"/>
        <v>1.1471600688468158E-2</v>
      </c>
      <c r="AK39">
        <f t="shared" si="3"/>
        <v>1.0024875621890547E-2</v>
      </c>
      <c r="AL39">
        <f t="shared" si="3"/>
        <v>9.1176470588235289E-3</v>
      </c>
      <c r="AM39">
        <f t="shared" si="3"/>
        <v>3.079470198675497E-3</v>
      </c>
      <c r="AN39">
        <f t="shared" si="3"/>
        <v>5.916030534351145E-3</v>
      </c>
    </row>
    <row r="40" spans="1:40" x14ac:dyDescent="0.25">
      <c r="A40" s="1">
        <v>29.42</v>
      </c>
      <c r="B40" s="1">
        <v>40</v>
      </c>
      <c r="C40" s="1">
        <v>21.4</v>
      </c>
      <c r="D40" s="1">
        <v>24.9</v>
      </c>
      <c r="E40" s="1">
        <v>25.76</v>
      </c>
      <c r="F40" s="1">
        <v>40</v>
      </c>
      <c r="G40" s="1">
        <v>22.17</v>
      </c>
      <c r="H40" s="1">
        <v>29.61</v>
      </c>
      <c r="I40" s="1">
        <v>40</v>
      </c>
      <c r="J40" s="1">
        <v>27.54</v>
      </c>
      <c r="K40" s="1">
        <v>40</v>
      </c>
      <c r="L40" s="1">
        <v>40</v>
      </c>
      <c r="M40" s="1">
        <v>32.590000000000003</v>
      </c>
      <c r="N40" s="1">
        <v>40</v>
      </c>
      <c r="O40" s="1">
        <v>40</v>
      </c>
      <c r="P40" s="1">
        <v>40</v>
      </c>
      <c r="X40">
        <v>31</v>
      </c>
      <c r="Y40">
        <f t="shared" si="3"/>
        <v>1.9736739469578782E-2</v>
      </c>
      <c r="Z40">
        <f t="shared" si="3"/>
        <v>1.7320496083550914E-2</v>
      </c>
      <c r="AA40">
        <f t="shared" si="3"/>
        <v>1.5845125786163521E-2</v>
      </c>
      <c r="AB40">
        <f t="shared" si="3"/>
        <v>1.7242617717478051E-2</v>
      </c>
      <c r="AC40">
        <f t="shared" si="3"/>
        <v>2.1084758942457232E-2</v>
      </c>
      <c r="AD40">
        <f t="shared" si="3"/>
        <v>2.3646153846153841E-2</v>
      </c>
      <c r="AE40">
        <f t="shared" si="3"/>
        <v>2.4965411222136816E-2</v>
      </c>
      <c r="AF40">
        <f t="shared" si="3"/>
        <v>2.139717425431711E-2</v>
      </c>
      <c r="AG40">
        <f t="shared" si="3"/>
        <v>2.2037996545768566E-2</v>
      </c>
      <c r="AH40">
        <f t="shared" si="3"/>
        <v>1.9635416666666666E-2</v>
      </c>
      <c r="AI40">
        <f t="shared" si="3"/>
        <v>1.8952282157676349E-2</v>
      </c>
      <c r="AJ40">
        <f t="shared" si="3"/>
        <v>1.8468158347676421E-2</v>
      </c>
      <c r="AK40">
        <f t="shared" si="3"/>
        <v>1.5870646766169155E-2</v>
      </c>
      <c r="AL40">
        <f t="shared" si="3"/>
        <v>9.8761609907120733E-3</v>
      </c>
      <c r="AM40">
        <f t="shared" si="3"/>
        <v>5.7615894039735101E-3</v>
      </c>
      <c r="AN40">
        <f t="shared" si="3"/>
        <v>4.4274809160305337E-3</v>
      </c>
    </row>
    <row r="41" spans="1:40" x14ac:dyDescent="0.25">
      <c r="A41" s="1">
        <v>27.77</v>
      </c>
      <c r="B41" s="1">
        <v>22.76</v>
      </c>
      <c r="C41" s="1">
        <v>31.73</v>
      </c>
      <c r="D41" s="1">
        <v>29.51</v>
      </c>
      <c r="E41" s="1">
        <v>32.44</v>
      </c>
      <c r="F41" s="1">
        <v>24.59</v>
      </c>
      <c r="G41" s="1">
        <v>40</v>
      </c>
      <c r="H41" s="1">
        <v>32.61</v>
      </c>
      <c r="I41" s="1">
        <v>27.99</v>
      </c>
      <c r="J41" s="1">
        <v>29.94</v>
      </c>
      <c r="K41" s="1">
        <v>32.11</v>
      </c>
      <c r="L41" s="1">
        <v>31.18</v>
      </c>
      <c r="M41" s="1">
        <v>40</v>
      </c>
      <c r="N41" s="1">
        <v>31.96</v>
      </c>
      <c r="O41" s="1">
        <v>34.4</v>
      </c>
      <c r="P41" s="1">
        <v>40</v>
      </c>
      <c r="X41">
        <v>32</v>
      </c>
      <c r="Y41">
        <f t="shared" si="3"/>
        <v>2.4826443057722306E-2</v>
      </c>
      <c r="Z41">
        <f t="shared" si="3"/>
        <v>2.1579634464751956E-2</v>
      </c>
      <c r="AA41">
        <f t="shared" si="3"/>
        <v>1.7783018867924529E-2</v>
      </c>
      <c r="AB41">
        <f t="shared" si="3"/>
        <v>1.677972865123703E-2</v>
      </c>
      <c r="AC41">
        <f t="shared" si="3"/>
        <v>1.9167962674961115E-2</v>
      </c>
      <c r="AD41">
        <f t="shared" si="3"/>
        <v>2.2196153846153845E-2</v>
      </c>
      <c r="AE41">
        <f t="shared" si="3"/>
        <v>2.5857033051498848E-2</v>
      </c>
      <c r="AF41">
        <f t="shared" si="3"/>
        <v>2.583594976452119E-2</v>
      </c>
      <c r="AG41">
        <f t="shared" si="3"/>
        <v>2.441709844559585E-2</v>
      </c>
      <c r="AH41">
        <f t="shared" si="3"/>
        <v>2.6226325757575757E-2</v>
      </c>
      <c r="AI41">
        <f t="shared" si="3"/>
        <v>2.8879668049792528E-2</v>
      </c>
      <c r="AJ41">
        <f t="shared" si="3"/>
        <v>2.4956970740103269E-2</v>
      </c>
      <c r="AK41">
        <f t="shared" si="3"/>
        <v>2.4166666666666663E-2</v>
      </c>
      <c r="AL41">
        <f t="shared" si="3"/>
        <v>1.6160990712074302E-2</v>
      </c>
      <c r="AM41">
        <f t="shared" si="3"/>
        <v>9.1225165562913903E-3</v>
      </c>
      <c r="AN41">
        <f t="shared" si="3"/>
        <v>1.2729007633587785E-2</v>
      </c>
    </row>
    <row r="42" spans="1:40" x14ac:dyDescent="0.25">
      <c r="A42" s="1">
        <v>28.12</v>
      </c>
      <c r="B42" s="1">
        <v>19.57</v>
      </c>
      <c r="C42" s="1">
        <v>31.43</v>
      </c>
      <c r="D42" s="1">
        <v>28.17</v>
      </c>
      <c r="E42" s="1">
        <v>28.94</v>
      </c>
      <c r="F42" s="1">
        <v>30.1</v>
      </c>
      <c r="G42" s="1">
        <v>26.99</v>
      </c>
      <c r="H42" s="1">
        <v>40</v>
      </c>
      <c r="I42" s="1">
        <v>40</v>
      </c>
      <c r="J42" s="1">
        <v>23.26</v>
      </c>
      <c r="K42" s="1">
        <v>31.77</v>
      </c>
      <c r="L42" s="1">
        <v>24.23</v>
      </c>
      <c r="M42" s="1">
        <v>40</v>
      </c>
      <c r="N42" s="1">
        <v>29.83</v>
      </c>
      <c r="O42" s="1">
        <v>40</v>
      </c>
      <c r="P42" s="1">
        <v>40</v>
      </c>
      <c r="X42">
        <v>33</v>
      </c>
      <c r="Y42">
        <f t="shared" si="3"/>
        <v>2.320592823712949E-2</v>
      </c>
      <c r="Z42">
        <f t="shared" si="3"/>
        <v>1.8276762402088777E-2</v>
      </c>
      <c r="AA42">
        <f t="shared" si="3"/>
        <v>1.3647798742138367E-2</v>
      </c>
      <c r="AB42">
        <f t="shared" si="3"/>
        <v>1.3631284916201119E-2</v>
      </c>
      <c r="AC42">
        <f t="shared" si="3"/>
        <v>1.5676516329704512E-2</v>
      </c>
      <c r="AD42">
        <f t="shared" si="3"/>
        <v>2.0569230769230774E-2</v>
      </c>
      <c r="AE42">
        <f t="shared" si="3"/>
        <v>2.2490392006149117E-2</v>
      </c>
      <c r="AF42">
        <f t="shared" si="3"/>
        <v>2.3626373626373629E-2</v>
      </c>
      <c r="AG42">
        <f t="shared" si="3"/>
        <v>2.5872193436960279E-2</v>
      </c>
      <c r="AH42">
        <f t="shared" si="3"/>
        <v>2.9431818181818184E-2</v>
      </c>
      <c r="AI42">
        <f t="shared" si="3"/>
        <v>2.8464730290456434E-2</v>
      </c>
      <c r="AJ42">
        <f t="shared" si="3"/>
        <v>3.0120481927710847E-2</v>
      </c>
      <c r="AK42">
        <f t="shared" si="3"/>
        <v>2.3333333333333334E-2</v>
      </c>
      <c r="AL42">
        <f t="shared" si="3"/>
        <v>1.95046439628483E-2</v>
      </c>
      <c r="AM42">
        <f t="shared" si="3"/>
        <v>1.622516556291391E-2</v>
      </c>
      <c r="AN42">
        <f t="shared" si="3"/>
        <v>9.6183206106870249E-3</v>
      </c>
    </row>
    <row r="43" spans="1:40" x14ac:dyDescent="0.25">
      <c r="A43" s="1">
        <v>33.94</v>
      </c>
      <c r="B43" s="1">
        <v>28.97</v>
      </c>
      <c r="C43" s="1">
        <v>26.62</v>
      </c>
      <c r="D43" s="1">
        <v>33.4</v>
      </c>
      <c r="E43" s="1">
        <v>34.64</v>
      </c>
      <c r="F43" s="1">
        <v>27.02</v>
      </c>
      <c r="G43" s="1">
        <v>31.76</v>
      </c>
      <c r="H43" s="1">
        <v>22.88</v>
      </c>
      <c r="I43" s="1">
        <v>30.24</v>
      </c>
      <c r="J43" s="1">
        <v>34.82</v>
      </c>
      <c r="K43" s="1">
        <v>31.1</v>
      </c>
      <c r="L43" s="1">
        <v>40</v>
      </c>
      <c r="M43" s="1">
        <v>34.049999999999997</v>
      </c>
      <c r="N43" s="1">
        <v>32.14</v>
      </c>
      <c r="O43" s="1">
        <v>40</v>
      </c>
      <c r="P43" s="1">
        <v>40</v>
      </c>
      <c r="X43">
        <v>34</v>
      </c>
      <c r="Y43">
        <f t="shared" si="3"/>
        <v>2.0692277691107649E-2</v>
      </c>
      <c r="Z43">
        <f t="shared" si="3"/>
        <v>1.5509138381201047E-2</v>
      </c>
      <c r="AA43">
        <f t="shared" si="3"/>
        <v>9.7641509433962267E-3</v>
      </c>
      <c r="AB43">
        <f t="shared" si="3"/>
        <v>8.1883479648842787E-3</v>
      </c>
      <c r="AC43">
        <f t="shared" si="3"/>
        <v>1.0602643856920686E-2</v>
      </c>
      <c r="AD43">
        <f t="shared" si="3"/>
        <v>1.3292307692307694E-2</v>
      </c>
      <c r="AE43">
        <f t="shared" si="3"/>
        <v>1.4942352036894696E-2</v>
      </c>
      <c r="AF43">
        <f t="shared" si="3"/>
        <v>1.8226059654631085E-2</v>
      </c>
      <c r="AG43">
        <f t="shared" si="3"/>
        <v>2.1101036269430055E-2</v>
      </c>
      <c r="AH43">
        <f t="shared" ref="Z43:AN49" si="4">AH18*$S18</f>
        <v>1.9559659090909093E-2</v>
      </c>
      <c r="AI43">
        <f t="shared" si="4"/>
        <v>2.2686721991701249E-2</v>
      </c>
      <c r="AJ43">
        <f t="shared" si="4"/>
        <v>2.0679862306368334E-2</v>
      </c>
      <c r="AK43">
        <f t="shared" si="4"/>
        <v>2.6865671641791048E-2</v>
      </c>
      <c r="AL43">
        <f t="shared" si="4"/>
        <v>2.0479876160990715E-2</v>
      </c>
      <c r="AM43">
        <f t="shared" si="4"/>
        <v>1.7880794701986759E-2</v>
      </c>
      <c r="AN43">
        <f t="shared" si="4"/>
        <v>1.4427480916030536E-2</v>
      </c>
    </row>
    <row r="44" spans="1:40" x14ac:dyDescent="0.25">
      <c r="A44" s="1">
        <v>32.4</v>
      </c>
      <c r="B44" s="1">
        <v>27.9</v>
      </c>
      <c r="C44" s="1">
        <v>15.84</v>
      </c>
      <c r="D44" s="1">
        <v>24.35</v>
      </c>
      <c r="E44" s="1">
        <v>18.739999999999998</v>
      </c>
      <c r="F44" s="1">
        <v>30.02</v>
      </c>
      <c r="G44" s="1">
        <v>32.82</v>
      </c>
      <c r="H44" s="1">
        <v>28.09</v>
      </c>
      <c r="I44" s="1">
        <v>36.659999999999997</v>
      </c>
      <c r="J44" s="1">
        <v>32.590000000000003</v>
      </c>
      <c r="K44" s="1">
        <v>40</v>
      </c>
      <c r="L44" s="1">
        <v>40</v>
      </c>
      <c r="M44" s="1">
        <v>30.05</v>
      </c>
      <c r="N44" s="1">
        <v>31.73</v>
      </c>
      <c r="O44" s="1">
        <v>40</v>
      </c>
      <c r="P44" s="1">
        <v>40</v>
      </c>
      <c r="X44">
        <v>35</v>
      </c>
      <c r="Y44">
        <f t="shared" si="3"/>
        <v>1.2355694227769111E-2</v>
      </c>
      <c r="Z44">
        <f t="shared" si="4"/>
        <v>7.9895561357702354E-3</v>
      </c>
      <c r="AA44">
        <f t="shared" si="4"/>
        <v>7.3584905660377354E-3</v>
      </c>
      <c r="AB44">
        <f t="shared" si="4"/>
        <v>6.3208300079808464E-3</v>
      </c>
      <c r="AC44">
        <f t="shared" si="4"/>
        <v>7.5583203732503884E-3</v>
      </c>
      <c r="AD44">
        <f t="shared" si="4"/>
        <v>7.7538461538461537E-3</v>
      </c>
      <c r="AE44">
        <f t="shared" si="4"/>
        <v>9.7770945426594938E-3</v>
      </c>
      <c r="AF44">
        <f t="shared" si="4"/>
        <v>1.139717425431711E-2</v>
      </c>
      <c r="AG44">
        <f t="shared" si="4"/>
        <v>1.3160621761658031E-2</v>
      </c>
      <c r="AH44">
        <f t="shared" si="4"/>
        <v>1.2159090909090908E-2</v>
      </c>
      <c r="AI44">
        <f t="shared" si="4"/>
        <v>1.5186721991701244E-2</v>
      </c>
      <c r="AJ44">
        <f t="shared" si="4"/>
        <v>1.5077452667814113E-2</v>
      </c>
      <c r="AK44">
        <f t="shared" si="4"/>
        <v>1.6119402985074627E-2</v>
      </c>
      <c r="AL44">
        <f t="shared" si="4"/>
        <v>1.746130030959752E-2</v>
      </c>
      <c r="AM44">
        <f t="shared" si="4"/>
        <v>1.2317880794701986E-2</v>
      </c>
      <c r="AN44">
        <f t="shared" si="4"/>
        <v>1.1908396946564885E-2</v>
      </c>
    </row>
    <row r="45" spans="1:40" x14ac:dyDescent="0.25">
      <c r="A45" s="1">
        <v>27.59</v>
      </c>
      <c r="B45" s="1">
        <v>32.880000000000003</v>
      </c>
      <c r="C45" s="1">
        <v>29.47</v>
      </c>
      <c r="D45" s="1">
        <v>30.8</v>
      </c>
      <c r="E45" s="1">
        <v>22.47</v>
      </c>
      <c r="F45" s="1">
        <v>31.6</v>
      </c>
      <c r="G45" s="1">
        <v>32.200000000000003</v>
      </c>
      <c r="H45" s="1">
        <v>28.6</v>
      </c>
      <c r="I45" s="1">
        <v>33.03</v>
      </c>
      <c r="J45" s="1">
        <v>40</v>
      </c>
      <c r="K45" s="1">
        <v>33.03</v>
      </c>
      <c r="L45" s="1">
        <v>31.95</v>
      </c>
      <c r="M45" s="1">
        <v>40</v>
      </c>
      <c r="N45" s="1">
        <v>31.13</v>
      </c>
      <c r="O45" s="1">
        <v>40</v>
      </c>
      <c r="P45" s="1">
        <v>33.299999999999997</v>
      </c>
      <c r="X45">
        <v>36</v>
      </c>
      <c r="Y45">
        <f t="shared" si="3"/>
        <v>9.2667706708268339E-3</v>
      </c>
      <c r="Z45">
        <f t="shared" si="4"/>
        <v>5.0979112271540474E-3</v>
      </c>
      <c r="AA45">
        <f t="shared" si="4"/>
        <v>3.8915094339622642E-3</v>
      </c>
      <c r="AB45">
        <f t="shared" si="4"/>
        <v>3.5993615323224263E-3</v>
      </c>
      <c r="AC45">
        <f t="shared" si="4"/>
        <v>3.6780715396578538E-3</v>
      </c>
      <c r="AD45">
        <f t="shared" si="4"/>
        <v>5.4153846153846153E-3</v>
      </c>
      <c r="AE45">
        <f t="shared" si="4"/>
        <v>4.9039200614911611E-3</v>
      </c>
      <c r="AF45">
        <f t="shared" si="4"/>
        <v>7.5981161695447405E-3</v>
      </c>
      <c r="AG45">
        <f t="shared" si="4"/>
        <v>6.364421416234888E-3</v>
      </c>
      <c r="AH45">
        <f t="shared" si="4"/>
        <v>8.3333333333333332E-3</v>
      </c>
      <c r="AI45">
        <f t="shared" si="4"/>
        <v>9.4709543568464727E-3</v>
      </c>
      <c r="AJ45">
        <f t="shared" si="4"/>
        <v>1.0223752151462996E-2</v>
      </c>
      <c r="AK45">
        <f t="shared" si="4"/>
        <v>1.3407960199004976E-2</v>
      </c>
      <c r="AL45">
        <f t="shared" si="4"/>
        <v>1.0216718266253871E-2</v>
      </c>
      <c r="AM45">
        <f t="shared" si="4"/>
        <v>9.834437086092716E-3</v>
      </c>
      <c r="AN45">
        <f t="shared" si="4"/>
        <v>9.6564885496183191E-3</v>
      </c>
    </row>
    <row r="46" spans="1:40" x14ac:dyDescent="0.25">
      <c r="A46" s="1">
        <v>36.47</v>
      </c>
      <c r="B46" s="1">
        <v>32.74</v>
      </c>
      <c r="C46" s="1">
        <v>25.67</v>
      </c>
      <c r="D46" s="1">
        <v>32.51</v>
      </c>
      <c r="E46" s="1">
        <v>32.57</v>
      </c>
      <c r="F46" s="1">
        <v>24.45</v>
      </c>
      <c r="G46" s="1">
        <v>27.81</v>
      </c>
      <c r="H46" s="1">
        <v>28.37</v>
      </c>
      <c r="I46" s="1">
        <v>32.64</v>
      </c>
      <c r="J46" s="1">
        <v>32.950000000000003</v>
      </c>
      <c r="K46" s="1">
        <v>40</v>
      </c>
      <c r="L46" s="1">
        <v>40</v>
      </c>
      <c r="M46" s="1">
        <v>32.130000000000003</v>
      </c>
      <c r="N46" s="1">
        <v>31.47</v>
      </c>
      <c r="O46" s="1">
        <v>33.64</v>
      </c>
      <c r="P46" s="1">
        <v>40</v>
      </c>
      <c r="X46">
        <v>37</v>
      </c>
      <c r="Y46">
        <f t="shared" si="3"/>
        <v>5.4465678627145086E-3</v>
      </c>
      <c r="Z46">
        <f t="shared" si="4"/>
        <v>2.0463446475195821E-3</v>
      </c>
      <c r="AA46">
        <f t="shared" si="4"/>
        <v>1.7924528301886792E-3</v>
      </c>
      <c r="AB46">
        <f t="shared" si="4"/>
        <v>1.9712689545091778E-3</v>
      </c>
      <c r="AC46">
        <f t="shared" si="4"/>
        <v>2.2161741835147746E-3</v>
      </c>
      <c r="AD46">
        <f t="shared" si="4"/>
        <v>3.0692307692307694E-3</v>
      </c>
      <c r="AE46">
        <f t="shared" si="4"/>
        <v>2.8478093774019987E-3</v>
      </c>
      <c r="AF46">
        <f t="shared" si="4"/>
        <v>4.7723704866562012E-3</v>
      </c>
      <c r="AG46">
        <f t="shared" si="4"/>
        <v>5.1683937823834196E-3</v>
      </c>
      <c r="AH46">
        <f t="shared" si="4"/>
        <v>5.0378787878787882E-3</v>
      </c>
      <c r="AI46">
        <f t="shared" si="4"/>
        <v>5.9128630705394189E-3</v>
      </c>
      <c r="AJ46">
        <f t="shared" si="4"/>
        <v>4.741824440619621E-3</v>
      </c>
      <c r="AK46">
        <f t="shared" si="4"/>
        <v>5.4353233830845777E-3</v>
      </c>
      <c r="AL46">
        <f t="shared" si="4"/>
        <v>7.352941176470589E-3</v>
      </c>
      <c r="AM46">
        <f t="shared" si="4"/>
        <v>5.3476821192052987E-3</v>
      </c>
      <c r="AN46">
        <f t="shared" si="4"/>
        <v>7.2519083969465655E-3</v>
      </c>
    </row>
    <row r="47" spans="1:40" x14ac:dyDescent="0.25">
      <c r="A47" s="1">
        <v>35.5</v>
      </c>
      <c r="B47" s="1">
        <v>33.07</v>
      </c>
      <c r="C47" s="1">
        <v>32.42</v>
      </c>
      <c r="D47" s="1">
        <v>17.73</v>
      </c>
      <c r="E47" s="1">
        <v>26.67</v>
      </c>
      <c r="F47" s="1">
        <v>29.3</v>
      </c>
      <c r="G47" s="1">
        <v>22.13</v>
      </c>
      <c r="H47" s="1">
        <v>33.04</v>
      </c>
      <c r="I47" s="1">
        <v>40</v>
      </c>
      <c r="J47" s="1">
        <v>33.299999999999997</v>
      </c>
      <c r="K47" s="1">
        <v>33.42</v>
      </c>
      <c r="L47" s="1">
        <v>32.369999999999997</v>
      </c>
      <c r="M47" s="1">
        <v>33.68</v>
      </c>
      <c r="N47" s="1">
        <v>40</v>
      </c>
      <c r="O47" s="1">
        <v>40</v>
      </c>
      <c r="P47" s="1">
        <v>32.33</v>
      </c>
      <c r="X47">
        <v>38</v>
      </c>
      <c r="Y47">
        <f t="shared" si="3"/>
        <v>2.4843993759750388E-3</v>
      </c>
      <c r="Z47">
        <f t="shared" si="4"/>
        <v>1.1031331592689297E-3</v>
      </c>
      <c r="AA47">
        <f t="shared" si="4"/>
        <v>6.6430817610062894E-4</v>
      </c>
      <c r="AB47">
        <f t="shared" si="4"/>
        <v>4.6687948922585792E-4</v>
      </c>
      <c r="AC47">
        <f t="shared" si="4"/>
        <v>4.5489891135303267E-4</v>
      </c>
      <c r="AD47">
        <f t="shared" si="4"/>
        <v>9.0000000000000008E-4</v>
      </c>
      <c r="AE47">
        <f t="shared" si="4"/>
        <v>1.4488854727132976E-3</v>
      </c>
      <c r="AF47">
        <f t="shared" si="4"/>
        <v>1.3775510204081633E-3</v>
      </c>
      <c r="AG47">
        <f t="shared" si="4"/>
        <v>1.2910189982728842E-3</v>
      </c>
      <c r="AH47">
        <f t="shared" si="4"/>
        <v>2.2159090909090909E-3</v>
      </c>
      <c r="AI47">
        <f t="shared" si="4"/>
        <v>3.0342323651452283E-3</v>
      </c>
      <c r="AJ47">
        <f t="shared" si="4"/>
        <v>2.349397590361446E-3</v>
      </c>
      <c r="AK47">
        <f t="shared" si="4"/>
        <v>3.0721393034825874E-3</v>
      </c>
      <c r="AL47">
        <f t="shared" si="4"/>
        <v>5.43343653250774E-3</v>
      </c>
      <c r="AM47">
        <f t="shared" si="4"/>
        <v>4.3046357615894046E-3</v>
      </c>
      <c r="AN47">
        <f t="shared" si="4"/>
        <v>4.7137404580152673E-3</v>
      </c>
    </row>
    <row r="48" spans="1:40" x14ac:dyDescent="0.25">
      <c r="A48" s="1">
        <v>30.77</v>
      </c>
      <c r="B48" s="1">
        <v>40</v>
      </c>
      <c r="C48" s="1">
        <v>27.11</v>
      </c>
      <c r="D48" s="1">
        <v>26.58</v>
      </c>
      <c r="E48" s="1">
        <v>25.2</v>
      </c>
      <c r="F48" s="1">
        <v>25.73</v>
      </c>
      <c r="G48" s="1">
        <v>32.99</v>
      </c>
      <c r="H48" s="1">
        <v>31.09</v>
      </c>
      <c r="I48" s="1">
        <v>32.99</v>
      </c>
      <c r="J48" s="1">
        <v>28.85</v>
      </c>
      <c r="K48" s="1">
        <v>40</v>
      </c>
      <c r="L48" s="1">
        <v>33.99</v>
      </c>
      <c r="M48" s="1">
        <v>33.81</v>
      </c>
      <c r="N48" s="1">
        <v>29.71</v>
      </c>
      <c r="O48" s="1">
        <v>40</v>
      </c>
      <c r="P48" s="1">
        <v>40</v>
      </c>
      <c r="X48">
        <v>39</v>
      </c>
      <c r="Y48">
        <f t="shared" si="3"/>
        <v>0</v>
      </c>
      <c r="Z48">
        <f t="shared" si="4"/>
        <v>0</v>
      </c>
      <c r="AA48">
        <f t="shared" si="4"/>
        <v>0</v>
      </c>
      <c r="AB48">
        <f t="shared" si="4"/>
        <v>0</v>
      </c>
      <c r="AC48">
        <f t="shared" si="4"/>
        <v>0</v>
      </c>
      <c r="AD48">
        <f t="shared" si="4"/>
        <v>0</v>
      </c>
      <c r="AE48">
        <f t="shared" si="4"/>
        <v>0</v>
      </c>
      <c r="AF48">
        <f t="shared" si="4"/>
        <v>0</v>
      </c>
      <c r="AG48">
        <f t="shared" si="4"/>
        <v>0</v>
      </c>
      <c r="AH48">
        <f t="shared" si="4"/>
        <v>0</v>
      </c>
      <c r="AI48">
        <f t="shared" si="4"/>
        <v>0</v>
      </c>
      <c r="AJ48">
        <f t="shared" si="4"/>
        <v>0</v>
      </c>
      <c r="AK48">
        <f t="shared" si="4"/>
        <v>0</v>
      </c>
      <c r="AL48">
        <f t="shared" si="4"/>
        <v>0</v>
      </c>
      <c r="AM48">
        <f t="shared" si="4"/>
        <v>0</v>
      </c>
      <c r="AN48">
        <f t="shared" si="4"/>
        <v>0</v>
      </c>
    </row>
    <row r="49" spans="1:40" x14ac:dyDescent="0.25">
      <c r="A49" s="1">
        <v>21.58</v>
      </c>
      <c r="B49" s="1">
        <v>23.9</v>
      </c>
      <c r="C49" s="1">
        <v>29.72</v>
      </c>
      <c r="D49" s="1">
        <v>25.99</v>
      </c>
      <c r="E49" s="1">
        <v>26.53</v>
      </c>
      <c r="F49" s="1">
        <v>22.18</v>
      </c>
      <c r="G49" s="1">
        <v>31.27</v>
      </c>
      <c r="H49" s="1">
        <v>30.92</v>
      </c>
      <c r="I49" s="1">
        <v>27.39</v>
      </c>
      <c r="J49" s="1">
        <v>33.19</v>
      </c>
      <c r="K49" s="1">
        <v>33.72</v>
      </c>
      <c r="L49" s="1">
        <v>34.26</v>
      </c>
      <c r="M49" s="1">
        <v>40</v>
      </c>
      <c r="N49" s="1">
        <v>40</v>
      </c>
      <c r="O49" s="1">
        <v>40</v>
      </c>
      <c r="P49" s="1">
        <v>40</v>
      </c>
      <c r="X49">
        <v>40</v>
      </c>
      <c r="Y49">
        <f t="shared" si="3"/>
        <v>0</v>
      </c>
      <c r="Z49">
        <f t="shared" si="4"/>
        <v>0</v>
      </c>
      <c r="AA49">
        <f t="shared" si="4"/>
        <v>0</v>
      </c>
      <c r="AB49">
        <f t="shared" si="4"/>
        <v>0</v>
      </c>
      <c r="AC49">
        <f t="shared" si="4"/>
        <v>0</v>
      </c>
      <c r="AD49">
        <f t="shared" si="4"/>
        <v>0</v>
      </c>
      <c r="AE49">
        <f t="shared" si="4"/>
        <v>0</v>
      </c>
      <c r="AF49">
        <f t="shared" si="4"/>
        <v>0</v>
      </c>
      <c r="AG49">
        <f t="shared" si="4"/>
        <v>0</v>
      </c>
      <c r="AH49">
        <f t="shared" si="4"/>
        <v>0</v>
      </c>
      <c r="AI49">
        <f t="shared" si="4"/>
        <v>0</v>
      </c>
      <c r="AJ49">
        <f t="shared" si="4"/>
        <v>0</v>
      </c>
      <c r="AK49">
        <f t="shared" si="4"/>
        <v>0</v>
      </c>
      <c r="AL49">
        <f t="shared" si="4"/>
        <v>0</v>
      </c>
      <c r="AM49">
        <f t="shared" si="4"/>
        <v>0</v>
      </c>
      <c r="AN49">
        <f t="shared" si="4"/>
        <v>0</v>
      </c>
    </row>
    <row r="50" spans="1:40" x14ac:dyDescent="0.25">
      <c r="A50" s="1">
        <v>35.82</v>
      </c>
      <c r="B50" s="1">
        <v>34.090000000000003</v>
      </c>
      <c r="C50" s="1">
        <v>29.04</v>
      </c>
      <c r="D50" s="1">
        <v>34.869999999999997</v>
      </c>
      <c r="E50" s="1">
        <v>29.93</v>
      </c>
      <c r="F50" s="1">
        <v>29.49</v>
      </c>
      <c r="G50" s="1">
        <v>29.62</v>
      </c>
      <c r="H50" s="1">
        <v>40</v>
      </c>
      <c r="I50" s="1">
        <v>23.01</v>
      </c>
      <c r="J50" s="1">
        <v>29.04</v>
      </c>
      <c r="K50" s="1">
        <v>35.19</v>
      </c>
      <c r="L50" s="1">
        <v>32.090000000000003</v>
      </c>
      <c r="M50" s="1">
        <v>32.76</v>
      </c>
      <c r="N50" s="1">
        <v>40</v>
      </c>
      <c r="O50" s="1">
        <v>40</v>
      </c>
      <c r="P50" s="1">
        <v>35.47</v>
      </c>
    </row>
    <row r="51" spans="1:40" x14ac:dyDescent="0.25">
      <c r="A51" s="1">
        <v>32.5</v>
      </c>
      <c r="B51" s="1">
        <v>18.91</v>
      </c>
      <c r="C51" s="1">
        <v>30.04</v>
      </c>
      <c r="D51" s="1">
        <v>29.59</v>
      </c>
      <c r="E51" s="1">
        <v>30.91</v>
      </c>
      <c r="F51" s="1">
        <v>32.549999999999997</v>
      </c>
      <c r="G51" s="1">
        <v>31.51</v>
      </c>
      <c r="H51" s="1">
        <v>26.18</v>
      </c>
      <c r="I51" s="1">
        <v>31.87</v>
      </c>
      <c r="J51" s="1">
        <v>34.200000000000003</v>
      </c>
      <c r="K51" s="1">
        <v>33.049999999999997</v>
      </c>
      <c r="L51" s="1">
        <v>33.159999999999997</v>
      </c>
      <c r="M51" s="1">
        <v>34.119999999999997</v>
      </c>
      <c r="N51" s="1">
        <v>34.72</v>
      </c>
      <c r="O51" s="1">
        <v>32.82</v>
      </c>
      <c r="P51" s="1">
        <v>34.520000000000003</v>
      </c>
      <c r="X51" s="2" t="s">
        <v>21</v>
      </c>
      <c r="Y51">
        <f>SUM(Y27:Y49)</f>
        <v>0.30443837753510139</v>
      </c>
      <c r="Z51">
        <f t="shared" ref="Z51:AN51" si="5">SUM(Z27:Z49)</f>
        <v>0.31053851174934716</v>
      </c>
      <c r="AA51">
        <f t="shared" si="5"/>
        <v>0.3197602201257862</v>
      </c>
      <c r="AB51">
        <f t="shared" si="5"/>
        <v>0.31959696727853149</v>
      </c>
      <c r="AC51">
        <f t="shared" si="5"/>
        <v>0.30518662519440126</v>
      </c>
      <c r="AD51">
        <f t="shared" si="5"/>
        <v>0.28613846153846162</v>
      </c>
      <c r="AE51">
        <f t="shared" si="5"/>
        <v>0.26428516525749424</v>
      </c>
      <c r="AF51">
        <f t="shared" si="5"/>
        <v>0.24413657770800626</v>
      </c>
      <c r="AG51">
        <f t="shared" si="5"/>
        <v>0.22342832469775478</v>
      </c>
      <c r="AH51">
        <f t="shared" si="5"/>
        <v>0.20394886363636361</v>
      </c>
      <c r="AI51">
        <f t="shared" si="5"/>
        <v>0.18424273858921161</v>
      </c>
      <c r="AJ51">
        <f t="shared" si="5"/>
        <v>0.17205679862306367</v>
      </c>
      <c r="AK51">
        <f t="shared" si="5"/>
        <v>0.1573009950248756</v>
      </c>
      <c r="AL51">
        <f t="shared" si="5"/>
        <v>0.12586687306501548</v>
      </c>
      <c r="AM51">
        <f t="shared" si="5"/>
        <v>8.9470198675496701E-2</v>
      </c>
      <c r="AN51">
        <f t="shared" si="5"/>
        <v>8.3473282442748084E-2</v>
      </c>
    </row>
    <row r="52" spans="1:40" x14ac:dyDescent="0.25">
      <c r="A52" s="1">
        <v>21.04</v>
      </c>
      <c r="B52" s="1">
        <v>40</v>
      </c>
      <c r="C52" s="1">
        <v>32.57</v>
      </c>
      <c r="D52" s="1">
        <v>22.88</v>
      </c>
      <c r="E52" s="1">
        <v>25.12</v>
      </c>
      <c r="F52" s="1">
        <v>31.25</v>
      </c>
      <c r="G52" s="1">
        <v>21.78</v>
      </c>
      <c r="H52" s="1">
        <v>25.75</v>
      </c>
      <c r="I52" s="1">
        <v>28.92</v>
      </c>
      <c r="J52" s="1">
        <v>34.19</v>
      </c>
      <c r="K52" s="1">
        <v>33.24</v>
      </c>
      <c r="L52" s="1">
        <v>40</v>
      </c>
      <c r="M52" s="1">
        <v>28.03</v>
      </c>
      <c r="N52" s="1">
        <v>40</v>
      </c>
      <c r="O52" s="1">
        <v>40</v>
      </c>
      <c r="P52" s="1">
        <v>34.24</v>
      </c>
    </row>
    <row r="53" spans="1:40" x14ac:dyDescent="0.25">
      <c r="A53" s="1">
        <v>30.21</v>
      </c>
      <c r="B53" s="1">
        <v>24.42</v>
      </c>
      <c r="C53" s="1">
        <v>29.33</v>
      </c>
      <c r="D53" s="1">
        <v>26.32</v>
      </c>
      <c r="E53" s="1">
        <v>21.73</v>
      </c>
      <c r="F53" s="1">
        <v>29.07</v>
      </c>
      <c r="G53" s="1">
        <v>27.48</v>
      </c>
      <c r="H53" s="1">
        <v>29.81</v>
      </c>
      <c r="I53" s="1">
        <v>31.77</v>
      </c>
      <c r="J53" s="1">
        <v>32.97</v>
      </c>
      <c r="K53" s="1">
        <v>40</v>
      </c>
      <c r="L53" s="1">
        <v>40</v>
      </c>
      <c r="M53" s="1">
        <v>32.54</v>
      </c>
      <c r="N53" s="1">
        <v>31.45</v>
      </c>
      <c r="O53" s="1">
        <v>40</v>
      </c>
      <c r="P53" s="1">
        <v>40</v>
      </c>
    </row>
    <row r="54" spans="1:40" x14ac:dyDescent="0.25">
      <c r="A54" s="1">
        <v>35.380000000000003</v>
      </c>
      <c r="B54" s="1">
        <v>19.97</v>
      </c>
      <c r="C54" s="1">
        <v>24.4</v>
      </c>
      <c r="D54" s="1">
        <v>33.86</v>
      </c>
      <c r="E54" s="1">
        <v>20.74</v>
      </c>
      <c r="F54" s="1">
        <v>31.48</v>
      </c>
      <c r="G54" s="1">
        <v>40</v>
      </c>
      <c r="H54" s="1">
        <v>30.8</v>
      </c>
      <c r="I54" s="1">
        <v>26.84</v>
      </c>
      <c r="J54" s="1">
        <v>33.81</v>
      </c>
      <c r="K54" s="1">
        <v>40</v>
      </c>
      <c r="L54" s="1">
        <v>32.630000000000003</v>
      </c>
      <c r="M54" s="1">
        <v>40</v>
      </c>
      <c r="N54" s="1">
        <v>40</v>
      </c>
      <c r="O54" s="1">
        <v>40</v>
      </c>
      <c r="P54" s="1">
        <v>35.31</v>
      </c>
      <c r="X54">
        <v>18</v>
      </c>
      <c r="Y54">
        <f>Y2*$V2</f>
        <v>9.555382215288611E-3</v>
      </c>
      <c r="Z54">
        <f t="shared" ref="Z54:AN54" si="6">Z2*$V2</f>
        <v>1.2728459530026109E-2</v>
      </c>
      <c r="AA54">
        <f t="shared" si="6"/>
        <v>1.3364779874213837E-2</v>
      </c>
      <c r="AB54">
        <f t="shared" si="6"/>
        <v>1.2370311252992818E-2</v>
      </c>
      <c r="AC54">
        <f t="shared" si="6"/>
        <v>6.6096423017107308E-3</v>
      </c>
      <c r="AD54">
        <f t="shared" si="6"/>
        <v>3.0769230769230769E-3</v>
      </c>
      <c r="AE54">
        <f t="shared" si="6"/>
        <v>3.843197540353574E-3</v>
      </c>
      <c r="AF54">
        <f t="shared" si="6"/>
        <v>7.8492935635792783E-4</v>
      </c>
      <c r="AG54">
        <f t="shared" si="6"/>
        <v>4.3177892918825559E-4</v>
      </c>
      <c r="AH54">
        <f t="shared" si="6"/>
        <v>0</v>
      </c>
      <c r="AI54">
        <f t="shared" si="6"/>
        <v>0</v>
      </c>
      <c r="AJ54">
        <f t="shared" si="6"/>
        <v>0</v>
      </c>
      <c r="AK54">
        <f t="shared" si="6"/>
        <v>0</v>
      </c>
      <c r="AL54">
        <f t="shared" si="6"/>
        <v>0</v>
      </c>
      <c r="AM54">
        <f t="shared" si="6"/>
        <v>0</v>
      </c>
      <c r="AN54">
        <f t="shared" si="6"/>
        <v>0</v>
      </c>
    </row>
    <row r="55" spans="1:40" x14ac:dyDescent="0.25">
      <c r="A55" s="1">
        <v>33.65</v>
      </c>
      <c r="B55" s="1">
        <v>29.14</v>
      </c>
      <c r="C55" s="1">
        <v>33.43</v>
      </c>
      <c r="D55" s="1">
        <v>25.69</v>
      </c>
      <c r="E55" s="1">
        <v>33.08</v>
      </c>
      <c r="F55" s="1">
        <v>29.18</v>
      </c>
      <c r="G55" s="1">
        <v>31.29</v>
      </c>
      <c r="H55" s="1">
        <v>30.56</v>
      </c>
      <c r="I55" s="1">
        <v>33.119999999999997</v>
      </c>
      <c r="J55" s="1">
        <v>32.08</v>
      </c>
      <c r="K55" s="1">
        <v>31.67</v>
      </c>
      <c r="L55" s="1">
        <v>40</v>
      </c>
      <c r="M55" s="1">
        <v>32.11</v>
      </c>
      <c r="N55" s="1">
        <v>31.89</v>
      </c>
      <c r="O55" s="1">
        <v>40</v>
      </c>
      <c r="P55" s="1">
        <v>40</v>
      </c>
      <c r="X55">
        <v>19</v>
      </c>
      <c r="Y55">
        <f t="shared" ref="Y55:AN76" si="7">Y3*$V3</f>
        <v>2.281591263650546E-2</v>
      </c>
      <c r="Z55">
        <f t="shared" si="7"/>
        <v>1.8929503916449087E-2</v>
      </c>
      <c r="AA55">
        <f t="shared" si="7"/>
        <v>2.7122641509433963E-2</v>
      </c>
      <c r="AB55">
        <f t="shared" si="7"/>
        <v>2.6735833998403832E-2</v>
      </c>
      <c r="AC55">
        <f t="shared" si="7"/>
        <v>9.7200622083981336E-3</v>
      </c>
      <c r="AD55">
        <f t="shared" si="7"/>
        <v>6.1538461538461538E-3</v>
      </c>
      <c r="AE55">
        <f t="shared" si="7"/>
        <v>5.3804765564950041E-3</v>
      </c>
      <c r="AF55">
        <f t="shared" si="7"/>
        <v>1.1773940345368916E-3</v>
      </c>
      <c r="AG55">
        <f t="shared" si="7"/>
        <v>3.8860103626943004E-3</v>
      </c>
      <c r="AH55">
        <f t="shared" si="7"/>
        <v>0</v>
      </c>
      <c r="AI55">
        <f t="shared" si="7"/>
        <v>0</v>
      </c>
      <c r="AJ55">
        <f t="shared" si="7"/>
        <v>0</v>
      </c>
      <c r="AK55">
        <f t="shared" si="7"/>
        <v>0</v>
      </c>
      <c r="AL55">
        <f t="shared" si="7"/>
        <v>0</v>
      </c>
      <c r="AM55">
        <f t="shared" si="7"/>
        <v>0</v>
      </c>
      <c r="AN55">
        <f t="shared" si="7"/>
        <v>0</v>
      </c>
    </row>
    <row r="56" spans="1:40" x14ac:dyDescent="0.25">
      <c r="A56" s="1">
        <v>32.369999999999997</v>
      </c>
      <c r="B56" s="1">
        <v>29.54</v>
      </c>
      <c r="C56" s="1">
        <v>28.62</v>
      </c>
      <c r="D56" s="1">
        <v>30.45</v>
      </c>
      <c r="E56" s="1">
        <v>28.56</v>
      </c>
      <c r="F56" s="1">
        <v>30.62</v>
      </c>
      <c r="G56" s="1">
        <v>29.3</v>
      </c>
      <c r="H56" s="1">
        <v>33.33</v>
      </c>
      <c r="I56" s="1">
        <v>40</v>
      </c>
      <c r="J56" s="1">
        <v>32.49</v>
      </c>
      <c r="K56" s="1">
        <v>40</v>
      </c>
      <c r="L56" s="1">
        <v>40</v>
      </c>
      <c r="M56" s="1">
        <v>40</v>
      </c>
      <c r="N56" s="1">
        <v>40</v>
      </c>
      <c r="O56" s="1">
        <v>40</v>
      </c>
      <c r="P56" s="1">
        <v>40</v>
      </c>
      <c r="X56">
        <v>20</v>
      </c>
      <c r="Y56">
        <f t="shared" si="7"/>
        <v>2.4180967238689548E-2</v>
      </c>
      <c r="Z56">
        <f t="shared" si="7"/>
        <v>2.7741514360313316E-2</v>
      </c>
      <c r="AA56">
        <f t="shared" si="7"/>
        <v>3.6556603773584904E-2</v>
      </c>
      <c r="AB56">
        <f t="shared" si="7"/>
        <v>3.1125299281723862E-2</v>
      </c>
      <c r="AC56">
        <f t="shared" si="7"/>
        <v>2.410575427682737E-2</v>
      </c>
      <c r="AD56">
        <f t="shared" si="7"/>
        <v>1.3076923076923076E-2</v>
      </c>
      <c r="AE56">
        <f t="shared" si="7"/>
        <v>8.4550345887778634E-3</v>
      </c>
      <c r="AF56">
        <f t="shared" si="7"/>
        <v>5.4945054945054949E-3</v>
      </c>
      <c r="AG56">
        <f t="shared" si="7"/>
        <v>1.2953367875647669E-3</v>
      </c>
      <c r="AH56">
        <f t="shared" si="7"/>
        <v>2.840909090909091E-3</v>
      </c>
      <c r="AI56">
        <f t="shared" si="7"/>
        <v>0</v>
      </c>
      <c r="AJ56">
        <f t="shared" si="7"/>
        <v>0</v>
      </c>
      <c r="AK56">
        <f t="shared" si="7"/>
        <v>0</v>
      </c>
      <c r="AL56">
        <f t="shared" si="7"/>
        <v>0</v>
      </c>
      <c r="AM56">
        <f t="shared" si="7"/>
        <v>0</v>
      </c>
      <c r="AN56">
        <f t="shared" si="7"/>
        <v>0</v>
      </c>
    </row>
    <row r="57" spans="1:40" x14ac:dyDescent="0.25">
      <c r="A57" s="1">
        <v>33.94</v>
      </c>
      <c r="B57" s="1">
        <v>28.39</v>
      </c>
      <c r="C57" s="1">
        <v>26.95</v>
      </c>
      <c r="D57" s="1">
        <v>28.69</v>
      </c>
      <c r="E57" s="1">
        <v>31.89</v>
      </c>
      <c r="F57" s="1">
        <v>27.76</v>
      </c>
      <c r="G57" s="1">
        <v>40</v>
      </c>
      <c r="H57" s="1">
        <v>23.5</v>
      </c>
      <c r="I57" s="1">
        <v>30.73</v>
      </c>
      <c r="J57" s="1">
        <v>40</v>
      </c>
      <c r="K57" s="1">
        <v>32.83</v>
      </c>
      <c r="L57" s="1">
        <v>31.98</v>
      </c>
      <c r="M57" s="1">
        <v>27.06</v>
      </c>
      <c r="N57" s="1">
        <v>34.33</v>
      </c>
      <c r="O57" s="1">
        <v>40</v>
      </c>
      <c r="P57" s="1">
        <v>40</v>
      </c>
      <c r="X57">
        <v>21</v>
      </c>
      <c r="Y57">
        <f t="shared" si="7"/>
        <v>2.8081123244929798E-2</v>
      </c>
      <c r="Z57">
        <f t="shared" si="7"/>
        <v>3.0678851174934726E-2</v>
      </c>
      <c r="AA57">
        <f t="shared" si="7"/>
        <v>4.4418238993710689E-2</v>
      </c>
      <c r="AB57">
        <f t="shared" si="7"/>
        <v>4.9082202713487628E-2</v>
      </c>
      <c r="AC57">
        <f t="shared" si="7"/>
        <v>3.4214618973561428E-2</v>
      </c>
      <c r="AD57">
        <f t="shared" si="7"/>
        <v>2.3076923076923078E-2</v>
      </c>
      <c r="AE57">
        <f t="shared" si="7"/>
        <v>1.0760953112990008E-2</v>
      </c>
      <c r="AF57">
        <f t="shared" si="7"/>
        <v>8.241758241758242E-3</v>
      </c>
      <c r="AG57">
        <f t="shared" si="7"/>
        <v>3.8860103626943004E-3</v>
      </c>
      <c r="AH57">
        <f t="shared" si="7"/>
        <v>2.3674242424242425E-3</v>
      </c>
      <c r="AI57">
        <f t="shared" si="7"/>
        <v>1.037344398340249E-3</v>
      </c>
      <c r="AJ57">
        <f t="shared" si="7"/>
        <v>0</v>
      </c>
      <c r="AK57">
        <f t="shared" si="7"/>
        <v>0</v>
      </c>
      <c r="AL57">
        <f t="shared" si="7"/>
        <v>0</v>
      </c>
      <c r="AM57">
        <f t="shared" si="7"/>
        <v>0</v>
      </c>
      <c r="AN57">
        <f t="shared" si="7"/>
        <v>0</v>
      </c>
    </row>
    <row r="58" spans="1:40" x14ac:dyDescent="0.25">
      <c r="A58" s="1">
        <v>34.96</v>
      </c>
      <c r="B58" s="1">
        <v>23.41</v>
      </c>
      <c r="C58" s="1">
        <v>34.119999999999997</v>
      </c>
      <c r="D58" s="1">
        <v>19.88</v>
      </c>
      <c r="E58" s="1">
        <v>28.77</v>
      </c>
      <c r="F58" s="1">
        <v>29.28</v>
      </c>
      <c r="G58" s="1">
        <v>32.729999999999997</v>
      </c>
      <c r="H58" s="1">
        <v>28.91</v>
      </c>
      <c r="I58" s="1">
        <v>31.55</v>
      </c>
      <c r="J58" s="1">
        <v>27.86</v>
      </c>
      <c r="K58" s="1">
        <v>32.700000000000003</v>
      </c>
      <c r="L58" s="1">
        <v>29.25</v>
      </c>
      <c r="M58" s="1">
        <v>40</v>
      </c>
      <c r="N58" s="1">
        <v>40</v>
      </c>
      <c r="O58" s="1">
        <v>40</v>
      </c>
      <c r="P58" s="1">
        <v>32.25</v>
      </c>
      <c r="X58">
        <v>22</v>
      </c>
      <c r="Y58">
        <f t="shared" si="7"/>
        <v>3.5296411856474259E-2</v>
      </c>
      <c r="Z58">
        <f t="shared" si="7"/>
        <v>4.0143603133159268E-2</v>
      </c>
      <c r="AA58">
        <f t="shared" si="7"/>
        <v>4.5990566037735846E-2</v>
      </c>
      <c r="AB58">
        <f t="shared" si="7"/>
        <v>4.6288906624102157E-2</v>
      </c>
      <c r="AC58">
        <f t="shared" si="7"/>
        <v>4.2768273716951785E-2</v>
      </c>
      <c r="AD58">
        <f t="shared" si="7"/>
        <v>2.9615384615384616E-2</v>
      </c>
      <c r="AE58">
        <f t="shared" si="7"/>
        <v>2.2674865488086088E-2</v>
      </c>
      <c r="AF58">
        <f t="shared" si="7"/>
        <v>9.4191522762951327E-3</v>
      </c>
      <c r="AG58">
        <f t="shared" si="7"/>
        <v>8.6355785837651123E-3</v>
      </c>
      <c r="AH58">
        <f t="shared" si="7"/>
        <v>6.15530303030303E-3</v>
      </c>
      <c r="AI58">
        <f t="shared" si="7"/>
        <v>1.5560165975103733E-3</v>
      </c>
      <c r="AJ58">
        <f t="shared" si="7"/>
        <v>1.7211703958691911E-3</v>
      </c>
      <c r="AK58">
        <f t="shared" si="7"/>
        <v>0</v>
      </c>
      <c r="AL58">
        <f t="shared" si="7"/>
        <v>0</v>
      </c>
      <c r="AM58">
        <f t="shared" si="7"/>
        <v>0</v>
      </c>
      <c r="AN58">
        <f t="shared" si="7"/>
        <v>3.8167938931297708E-3</v>
      </c>
    </row>
    <row r="59" spans="1:40" x14ac:dyDescent="0.25">
      <c r="A59" s="1">
        <v>36.729999999999997</v>
      </c>
      <c r="B59" s="1">
        <v>24.39</v>
      </c>
      <c r="C59" s="1">
        <v>20.239999999999998</v>
      </c>
      <c r="D59" s="1">
        <v>20.54</v>
      </c>
      <c r="E59" s="1">
        <v>28.45</v>
      </c>
      <c r="F59" s="1">
        <v>40</v>
      </c>
      <c r="G59" s="1">
        <v>21.46</v>
      </c>
      <c r="H59" s="1">
        <v>40</v>
      </c>
      <c r="I59" s="1">
        <v>28.39</v>
      </c>
      <c r="J59" s="1">
        <v>40</v>
      </c>
      <c r="K59" s="1">
        <v>40</v>
      </c>
      <c r="L59" s="1">
        <v>30.79</v>
      </c>
      <c r="M59" s="1">
        <v>40</v>
      </c>
      <c r="N59" s="1">
        <v>34.68</v>
      </c>
      <c r="O59" s="1">
        <v>31.06</v>
      </c>
      <c r="P59" s="1">
        <v>33.97</v>
      </c>
      <c r="X59">
        <v>23</v>
      </c>
      <c r="Y59">
        <f t="shared" si="7"/>
        <v>3.6799531981279249E-2</v>
      </c>
      <c r="Z59">
        <f t="shared" si="7"/>
        <v>5.4494778067885115E-2</v>
      </c>
      <c r="AA59">
        <f t="shared" si="7"/>
        <v>5.6701257861635219E-2</v>
      </c>
      <c r="AB59">
        <f t="shared" si="7"/>
        <v>4.6127693535514762E-2</v>
      </c>
      <c r="AC59">
        <f t="shared" si="7"/>
        <v>5.5315707620528766E-2</v>
      </c>
      <c r="AD59">
        <f t="shared" si="7"/>
        <v>4.0279999999999996E-2</v>
      </c>
      <c r="AE59">
        <f t="shared" si="7"/>
        <v>1.9365103766333592E-2</v>
      </c>
      <c r="AF59">
        <f t="shared" si="7"/>
        <v>2.0551020408163267E-2</v>
      </c>
      <c r="AG59">
        <f t="shared" si="7"/>
        <v>1.2371329879101899E-2</v>
      </c>
      <c r="AH59">
        <f t="shared" si="7"/>
        <v>6.0814393939393934E-3</v>
      </c>
      <c r="AI59">
        <f t="shared" si="7"/>
        <v>2.5622406639004146E-3</v>
      </c>
      <c r="AJ59">
        <f t="shared" si="7"/>
        <v>4.2512908777969016E-3</v>
      </c>
      <c r="AK59">
        <f t="shared" si="7"/>
        <v>2.4577114427860695E-3</v>
      </c>
      <c r="AL59">
        <f t="shared" si="7"/>
        <v>3.0588235294117649E-3</v>
      </c>
      <c r="AM59">
        <f t="shared" si="7"/>
        <v>0</v>
      </c>
      <c r="AN59">
        <f t="shared" si="7"/>
        <v>0</v>
      </c>
    </row>
    <row r="60" spans="1:40" x14ac:dyDescent="0.25">
      <c r="A60" s="1">
        <v>32.19</v>
      </c>
      <c r="B60" s="1">
        <v>33.76</v>
      </c>
      <c r="C60" s="1">
        <v>23.27</v>
      </c>
      <c r="D60" s="1">
        <v>27.59</v>
      </c>
      <c r="E60" s="1">
        <v>36.58</v>
      </c>
      <c r="F60" s="1">
        <v>31.78</v>
      </c>
      <c r="G60" s="1">
        <v>30.44</v>
      </c>
      <c r="H60" s="1">
        <v>29.79</v>
      </c>
      <c r="I60" s="1">
        <v>31.61</v>
      </c>
      <c r="J60" s="1">
        <v>40</v>
      </c>
      <c r="K60" s="1">
        <v>32.78</v>
      </c>
      <c r="L60" s="1">
        <v>40</v>
      </c>
      <c r="M60" s="1">
        <v>40</v>
      </c>
      <c r="N60" s="1">
        <v>35.299999999999997</v>
      </c>
      <c r="O60" s="1">
        <v>40</v>
      </c>
      <c r="P60" s="1">
        <v>34.979999999999997</v>
      </c>
      <c r="X60">
        <v>24</v>
      </c>
      <c r="Y60">
        <f t="shared" si="7"/>
        <v>3.7558502340093607E-2</v>
      </c>
      <c r="Z60">
        <f t="shared" si="7"/>
        <v>5.1858681462140989E-2</v>
      </c>
      <c r="AA60">
        <f t="shared" si="7"/>
        <v>6.6244103773584903E-2</v>
      </c>
      <c r="AB60">
        <f t="shared" si="7"/>
        <v>5.5335993615323216E-2</v>
      </c>
      <c r="AC60">
        <f t="shared" si="7"/>
        <v>5.0171850699844478E-2</v>
      </c>
      <c r="AD60">
        <f t="shared" si="7"/>
        <v>3.4445769230769231E-2</v>
      </c>
      <c r="AE60">
        <f t="shared" si="7"/>
        <v>3.4419292851652572E-2</v>
      </c>
      <c r="AF60">
        <f t="shared" si="7"/>
        <v>2.6456043956043954E-2</v>
      </c>
      <c r="AG60">
        <f t="shared" si="7"/>
        <v>1.4137305699481864E-2</v>
      </c>
      <c r="AH60">
        <f t="shared" si="7"/>
        <v>1.6414772727272726E-2</v>
      </c>
      <c r="AI60">
        <f t="shared" si="7"/>
        <v>7.4922199170124482E-3</v>
      </c>
      <c r="AJ60">
        <f t="shared" si="7"/>
        <v>3.3149741824440621E-3</v>
      </c>
      <c r="AK60">
        <f t="shared" si="7"/>
        <v>0</v>
      </c>
      <c r="AL60">
        <f t="shared" si="7"/>
        <v>2.9814241486068112E-3</v>
      </c>
      <c r="AM60">
        <f t="shared" si="7"/>
        <v>0</v>
      </c>
      <c r="AN60">
        <f t="shared" si="7"/>
        <v>0</v>
      </c>
    </row>
    <row r="61" spans="1:40" x14ac:dyDescent="0.25">
      <c r="A61" s="1">
        <v>32.93</v>
      </c>
      <c r="B61" s="1">
        <v>27.61</v>
      </c>
      <c r="C61" s="1">
        <v>20.5</v>
      </c>
      <c r="D61" s="1">
        <v>30.76</v>
      </c>
      <c r="E61" s="1">
        <v>23.1</v>
      </c>
      <c r="F61" s="1">
        <v>30.46</v>
      </c>
      <c r="G61" s="1">
        <v>30.47</v>
      </c>
      <c r="H61" s="1">
        <v>31.45</v>
      </c>
      <c r="I61" s="1">
        <v>24.14</v>
      </c>
      <c r="J61" s="1">
        <v>32.630000000000003</v>
      </c>
      <c r="K61" s="1">
        <v>40</v>
      </c>
      <c r="L61" s="1">
        <v>32.79</v>
      </c>
      <c r="M61" s="1">
        <v>33.49</v>
      </c>
      <c r="N61" s="1">
        <v>40</v>
      </c>
      <c r="O61" s="1">
        <v>40</v>
      </c>
      <c r="P61" s="1">
        <v>40</v>
      </c>
      <c r="X61">
        <v>25</v>
      </c>
      <c r="Y61">
        <f t="shared" si="7"/>
        <v>4.5109399375975037E-2</v>
      </c>
      <c r="Z61">
        <f t="shared" si="7"/>
        <v>4.8511749347258486E-2</v>
      </c>
      <c r="AA61">
        <f t="shared" si="7"/>
        <v>5.4045597484276731E-2</v>
      </c>
      <c r="AB61">
        <f t="shared" si="7"/>
        <v>6.4503591380686356E-2</v>
      </c>
      <c r="AC61">
        <f t="shared" si="7"/>
        <v>5.4902021772939347E-2</v>
      </c>
      <c r="AD61">
        <f t="shared" si="7"/>
        <v>4.0018461538461537E-2</v>
      </c>
      <c r="AE61">
        <f t="shared" si="7"/>
        <v>3.4632205995388167E-2</v>
      </c>
      <c r="AF61">
        <f t="shared" si="7"/>
        <v>2.5157378335949766E-2</v>
      </c>
      <c r="AG61">
        <f t="shared" si="7"/>
        <v>2.4067357512953368E-2</v>
      </c>
      <c r="AH61">
        <f t="shared" si="7"/>
        <v>1.6275094696969698E-2</v>
      </c>
      <c r="AI61">
        <f t="shared" si="7"/>
        <v>8.1913900414937769E-3</v>
      </c>
      <c r="AJ61">
        <f t="shared" si="7"/>
        <v>1.5989672977624787E-3</v>
      </c>
      <c r="AK61">
        <f t="shared" si="7"/>
        <v>6.9328358208955226E-3</v>
      </c>
      <c r="AL61">
        <f t="shared" si="7"/>
        <v>4.3142414860681119E-3</v>
      </c>
      <c r="AM61">
        <f t="shared" si="7"/>
        <v>1.5380794701986755E-3</v>
      </c>
      <c r="AN61">
        <f t="shared" si="7"/>
        <v>0</v>
      </c>
    </row>
    <row r="62" spans="1:40" x14ac:dyDescent="0.25">
      <c r="A62" s="1">
        <v>26.18</v>
      </c>
      <c r="B62" s="1">
        <v>33.81</v>
      </c>
      <c r="C62" s="1">
        <v>32.71</v>
      </c>
      <c r="D62" s="1">
        <v>30.9</v>
      </c>
      <c r="E62" s="1">
        <v>30.28</v>
      </c>
      <c r="F62" s="1">
        <v>40</v>
      </c>
      <c r="G62" s="1">
        <v>40</v>
      </c>
      <c r="H62" s="1">
        <v>28.77</v>
      </c>
      <c r="I62" s="1">
        <v>32.630000000000003</v>
      </c>
      <c r="J62" s="1">
        <v>33.770000000000003</v>
      </c>
      <c r="K62" s="1">
        <v>34.04</v>
      </c>
      <c r="L62" s="1">
        <v>40</v>
      </c>
      <c r="M62" s="1">
        <v>40</v>
      </c>
      <c r="N62" s="1">
        <v>40</v>
      </c>
      <c r="O62" s="1">
        <v>40</v>
      </c>
      <c r="P62" s="1">
        <v>40</v>
      </c>
      <c r="X62">
        <v>26</v>
      </c>
      <c r="Y62">
        <f t="shared" si="7"/>
        <v>3.9220358814352575E-2</v>
      </c>
      <c r="Z62">
        <f t="shared" si="7"/>
        <v>4.7712140992167099E-2</v>
      </c>
      <c r="AA62">
        <f t="shared" si="7"/>
        <v>5.3633647798742141E-2</v>
      </c>
      <c r="AB62">
        <f t="shared" si="7"/>
        <v>6.6114126097366319E-2</v>
      </c>
      <c r="AC62">
        <f t="shared" si="7"/>
        <v>5.4083203732503894E-2</v>
      </c>
      <c r="AD62">
        <f t="shared" si="7"/>
        <v>5.1115384615384618E-2</v>
      </c>
      <c r="AE62">
        <f t="shared" si="7"/>
        <v>4.017986164488855E-2</v>
      </c>
      <c r="AF62">
        <f t="shared" si="7"/>
        <v>3.0599686028257456E-2</v>
      </c>
      <c r="AG62">
        <f t="shared" si="7"/>
        <v>2.563126079447323E-2</v>
      </c>
      <c r="AH62">
        <f t="shared" si="7"/>
        <v>1.8038825757575757E-2</v>
      </c>
      <c r="AI62">
        <f t="shared" si="7"/>
        <v>1.1488589211618258E-2</v>
      </c>
      <c r="AJ62">
        <f t="shared" si="7"/>
        <v>6.8623063683304645E-3</v>
      </c>
      <c r="AK62">
        <f t="shared" si="7"/>
        <v>7.7139303482587065E-3</v>
      </c>
      <c r="AL62">
        <f t="shared" si="7"/>
        <v>1.3715170278637771E-3</v>
      </c>
      <c r="AM62">
        <f t="shared" si="7"/>
        <v>5.8675496688741719E-3</v>
      </c>
      <c r="AN62">
        <f t="shared" si="7"/>
        <v>0</v>
      </c>
    </row>
    <row r="63" spans="1:40" x14ac:dyDescent="0.25">
      <c r="A63" s="1">
        <v>34.299999999999997</v>
      </c>
      <c r="B63" s="1">
        <v>30.14</v>
      </c>
      <c r="C63" s="1">
        <v>28.77</v>
      </c>
      <c r="D63" s="1">
        <v>40</v>
      </c>
      <c r="E63" s="1">
        <v>27.85</v>
      </c>
      <c r="F63" s="1">
        <v>30.7</v>
      </c>
      <c r="G63" s="1">
        <v>32.9</v>
      </c>
      <c r="H63" s="1">
        <v>40</v>
      </c>
      <c r="I63" s="1">
        <v>40</v>
      </c>
      <c r="J63" s="1">
        <v>33.33</v>
      </c>
      <c r="K63" s="1">
        <v>26.76</v>
      </c>
      <c r="L63" s="1">
        <v>30.57</v>
      </c>
      <c r="M63" s="1">
        <v>28.4</v>
      </c>
      <c r="N63" s="1">
        <v>31.58</v>
      </c>
      <c r="O63" s="1">
        <v>40</v>
      </c>
      <c r="P63" s="1">
        <v>40</v>
      </c>
      <c r="X63">
        <v>27</v>
      </c>
      <c r="Y63">
        <f t="shared" si="7"/>
        <v>4.021938377535101E-2</v>
      </c>
      <c r="Z63">
        <f t="shared" si="7"/>
        <v>4.6600848563968671E-2</v>
      </c>
      <c r="AA63">
        <f t="shared" si="7"/>
        <v>4.8905267295597486E-2</v>
      </c>
      <c r="AB63">
        <f t="shared" si="7"/>
        <v>5.3645251396648046E-2</v>
      </c>
      <c r="AC63">
        <f t="shared" si="7"/>
        <v>4.9996111975116643E-2</v>
      </c>
      <c r="AD63">
        <f t="shared" si="7"/>
        <v>4.9457692307692307E-2</v>
      </c>
      <c r="AE63">
        <f t="shared" si="7"/>
        <v>5.3270561106840891E-2</v>
      </c>
      <c r="AF63">
        <f t="shared" si="7"/>
        <v>3.998037676609105E-2</v>
      </c>
      <c r="AG63">
        <f t="shared" si="7"/>
        <v>3.2448186528497409E-2</v>
      </c>
      <c r="AH63">
        <f t="shared" si="7"/>
        <v>2.016335227272727E-2</v>
      </c>
      <c r="AI63">
        <f t="shared" si="7"/>
        <v>1.7323651452282155E-2</v>
      </c>
      <c r="AJ63">
        <f t="shared" si="7"/>
        <v>1.7964716006884679E-2</v>
      </c>
      <c r="AK63">
        <f t="shared" si="7"/>
        <v>5.1927860696517414E-3</v>
      </c>
      <c r="AL63">
        <f t="shared" si="7"/>
        <v>2.585139318885449E-3</v>
      </c>
      <c r="AM63">
        <f t="shared" si="7"/>
        <v>1.3824503311258278E-3</v>
      </c>
      <c r="AN63">
        <f t="shared" si="7"/>
        <v>0</v>
      </c>
    </row>
    <row r="64" spans="1:40" x14ac:dyDescent="0.25">
      <c r="A64" s="1">
        <v>33.630000000000003</v>
      </c>
      <c r="B64" s="1">
        <v>31.67</v>
      </c>
      <c r="C64" s="1">
        <v>31.95</v>
      </c>
      <c r="D64" s="1">
        <v>32.43</v>
      </c>
      <c r="E64" s="1">
        <v>34.56</v>
      </c>
      <c r="F64" s="1">
        <v>28.11</v>
      </c>
      <c r="G64" s="1">
        <v>24.07</v>
      </c>
      <c r="H64" s="1">
        <v>31.47</v>
      </c>
      <c r="I64" s="1">
        <v>40</v>
      </c>
      <c r="J64" s="1">
        <v>32.32</v>
      </c>
      <c r="K64" s="1">
        <v>32.020000000000003</v>
      </c>
      <c r="L64" s="1">
        <v>30.35</v>
      </c>
      <c r="M64" s="1">
        <v>40</v>
      </c>
      <c r="N64" s="1">
        <v>30.67</v>
      </c>
      <c r="O64" s="1">
        <v>33.07</v>
      </c>
      <c r="P64" s="1">
        <v>40</v>
      </c>
      <c r="X64">
        <v>28</v>
      </c>
      <c r="Y64">
        <f t="shared" si="7"/>
        <v>4.1258775351014042E-2</v>
      </c>
      <c r="Z64">
        <f t="shared" si="7"/>
        <v>4.8058093994778069E-2</v>
      </c>
      <c r="AA64">
        <f t="shared" si="7"/>
        <v>4.6914308176100629E-2</v>
      </c>
      <c r="AB64">
        <f t="shared" si="7"/>
        <v>4.7316440542697527E-2</v>
      </c>
      <c r="AC64">
        <f t="shared" si="7"/>
        <v>5.1224727838258162E-2</v>
      </c>
      <c r="AD64">
        <f t="shared" si="7"/>
        <v>5.0076923076923081E-2</v>
      </c>
      <c r="AE64">
        <f t="shared" si="7"/>
        <v>4.4081475787855498E-2</v>
      </c>
      <c r="AF64">
        <f t="shared" si="7"/>
        <v>4.957810047095762E-2</v>
      </c>
      <c r="AG64">
        <f t="shared" si="7"/>
        <v>3.8816925734024184E-2</v>
      </c>
      <c r="AH64">
        <f t="shared" si="7"/>
        <v>2.2383996212121213E-2</v>
      </c>
      <c r="AI64">
        <f t="shared" si="7"/>
        <v>1.6882780082987551E-2</v>
      </c>
      <c r="AJ64">
        <f t="shared" si="7"/>
        <v>1.8674698795180723E-2</v>
      </c>
      <c r="AK64">
        <f t="shared" si="7"/>
        <v>1.0603233830845771E-2</v>
      </c>
      <c r="AL64">
        <f t="shared" si="7"/>
        <v>4.7987616099071208E-3</v>
      </c>
      <c r="AM64">
        <f t="shared" si="7"/>
        <v>0</v>
      </c>
      <c r="AN64">
        <f t="shared" si="7"/>
        <v>0</v>
      </c>
    </row>
    <row r="65" spans="1:40" x14ac:dyDescent="0.25">
      <c r="A65" s="1">
        <v>22.64</v>
      </c>
      <c r="B65" s="1">
        <v>36.21</v>
      </c>
      <c r="C65" s="1">
        <v>24.67</v>
      </c>
      <c r="D65" s="1">
        <v>20.12</v>
      </c>
      <c r="E65" s="1">
        <v>24.83</v>
      </c>
      <c r="F65" s="1">
        <v>26.64</v>
      </c>
      <c r="G65" s="1">
        <v>32.65</v>
      </c>
      <c r="H65" s="1">
        <v>23.77</v>
      </c>
      <c r="I65" s="1">
        <v>30.88</v>
      </c>
      <c r="J65" s="1">
        <v>34.22</v>
      </c>
      <c r="K65" s="1">
        <v>40</v>
      </c>
      <c r="L65" s="1">
        <v>32.56</v>
      </c>
      <c r="M65" s="1">
        <v>40</v>
      </c>
      <c r="N65" s="1">
        <v>40</v>
      </c>
      <c r="O65" s="1">
        <v>40</v>
      </c>
      <c r="P65" s="1">
        <v>40</v>
      </c>
      <c r="X65">
        <v>29</v>
      </c>
      <c r="Y65">
        <f t="shared" si="7"/>
        <v>3.496957878315133E-2</v>
      </c>
      <c r="Z65">
        <f t="shared" si="7"/>
        <v>4.4701044386422972E-2</v>
      </c>
      <c r="AA65">
        <f t="shared" si="7"/>
        <v>4.9120283018867922E-2</v>
      </c>
      <c r="AB65">
        <f t="shared" si="7"/>
        <v>4.366719872306464E-2</v>
      </c>
      <c r="AC65">
        <f t="shared" si="7"/>
        <v>5.0232503888024888E-2</v>
      </c>
      <c r="AD65">
        <f t="shared" si="7"/>
        <v>5.3221538461538459E-2</v>
      </c>
      <c r="AE65">
        <f t="shared" si="7"/>
        <v>4.5854727132974629E-2</v>
      </c>
      <c r="AF65">
        <f t="shared" si="7"/>
        <v>4.5164050235478807E-2</v>
      </c>
      <c r="AG65">
        <f t="shared" si="7"/>
        <v>3.7494818652849739E-2</v>
      </c>
      <c r="AH65">
        <f t="shared" si="7"/>
        <v>3.34280303030303E-2</v>
      </c>
      <c r="AI65">
        <f t="shared" si="7"/>
        <v>2.4168049792531121E-2</v>
      </c>
      <c r="AJ65">
        <f t="shared" si="7"/>
        <v>2.5518072289156625E-2</v>
      </c>
      <c r="AK65">
        <f t="shared" si="7"/>
        <v>1.2293532338308457E-2</v>
      </c>
      <c r="AL65">
        <f t="shared" si="7"/>
        <v>5.4643962848297213E-3</v>
      </c>
      <c r="AM65">
        <f t="shared" si="7"/>
        <v>4.675496688741722E-3</v>
      </c>
      <c r="AN65">
        <f t="shared" si="7"/>
        <v>2.694656488549618E-3</v>
      </c>
    </row>
    <row r="66" spans="1:40" x14ac:dyDescent="0.25">
      <c r="A66" s="1">
        <v>23.84</v>
      </c>
      <c r="B66" s="1">
        <v>22.42</v>
      </c>
      <c r="C66" s="1">
        <v>21.96</v>
      </c>
      <c r="D66" s="1">
        <v>20.100000000000001</v>
      </c>
      <c r="E66" s="1">
        <v>35.61</v>
      </c>
      <c r="F66" s="1">
        <v>25.94</v>
      </c>
      <c r="G66" s="1">
        <v>29.47</v>
      </c>
      <c r="H66" s="1">
        <v>32.119999999999997</v>
      </c>
      <c r="I66" s="1">
        <v>32.86</v>
      </c>
      <c r="J66" s="1">
        <v>31.13</v>
      </c>
      <c r="K66" s="1">
        <v>26.86</v>
      </c>
      <c r="L66" s="1">
        <v>26.48</v>
      </c>
      <c r="M66" s="1">
        <v>31.72</v>
      </c>
      <c r="N66" s="1">
        <v>40</v>
      </c>
      <c r="O66" s="1">
        <v>40</v>
      </c>
      <c r="P66" s="1">
        <v>40</v>
      </c>
      <c r="X66">
        <v>30</v>
      </c>
      <c r="Y66">
        <f t="shared" si="7"/>
        <v>3.4535101404056162E-2</v>
      </c>
      <c r="Z66">
        <f t="shared" si="7"/>
        <v>3.9967362924281984E-2</v>
      </c>
      <c r="AA66">
        <f t="shared" si="7"/>
        <v>3.3078616352201259E-2</v>
      </c>
      <c r="AB66">
        <f t="shared" si="7"/>
        <v>3.9845171588188344E-2</v>
      </c>
      <c r="AC66">
        <f t="shared" si="7"/>
        <v>4.0531881804043546E-2</v>
      </c>
      <c r="AD66">
        <f t="shared" si="7"/>
        <v>4.6616923076923077E-2</v>
      </c>
      <c r="AE66">
        <f t="shared" si="7"/>
        <v>4.2236740968485779E-2</v>
      </c>
      <c r="AF66">
        <f t="shared" si="7"/>
        <v>3.9188383045525903E-2</v>
      </c>
      <c r="AG66">
        <f t="shared" si="7"/>
        <v>3.7419689119170985E-2</v>
      </c>
      <c r="AH66">
        <f t="shared" si="7"/>
        <v>4.2223484848484844E-2</v>
      </c>
      <c r="AI66">
        <f t="shared" si="7"/>
        <v>2.7360995850622405E-2</v>
      </c>
      <c r="AJ66">
        <f t="shared" si="7"/>
        <v>2.3239242685025818E-2</v>
      </c>
      <c r="AK66">
        <f t="shared" si="7"/>
        <v>2.0308457711442785E-2</v>
      </c>
      <c r="AL66">
        <f t="shared" si="7"/>
        <v>1.8470588235294117E-2</v>
      </c>
      <c r="AM66">
        <f t="shared" si="7"/>
        <v>6.2384105960264901E-3</v>
      </c>
      <c r="AN66">
        <f t="shared" si="7"/>
        <v>1.1984732824427481E-2</v>
      </c>
    </row>
    <row r="67" spans="1:40" x14ac:dyDescent="0.25">
      <c r="A67" s="1">
        <v>32.85</v>
      </c>
      <c r="B67" s="1">
        <v>29.52</v>
      </c>
      <c r="C67" s="1">
        <v>27.83</v>
      </c>
      <c r="D67" s="1">
        <v>21.68</v>
      </c>
      <c r="E67" s="1">
        <v>28.43</v>
      </c>
      <c r="F67" s="1">
        <v>28.26</v>
      </c>
      <c r="G67" s="1">
        <v>27.75</v>
      </c>
      <c r="H67" s="1">
        <v>40</v>
      </c>
      <c r="I67" s="1">
        <v>40</v>
      </c>
      <c r="J67" s="1">
        <v>28.67</v>
      </c>
      <c r="K67" s="1">
        <v>40</v>
      </c>
      <c r="L67" s="1">
        <v>26.75</v>
      </c>
      <c r="M67" s="1">
        <v>32.79</v>
      </c>
      <c r="N67" s="1">
        <v>34.049999999999997</v>
      </c>
      <c r="O67" s="1">
        <v>33.909999999999997</v>
      </c>
      <c r="P67" s="1">
        <v>29.04</v>
      </c>
      <c r="X67">
        <v>31</v>
      </c>
      <c r="Y67">
        <f t="shared" si="7"/>
        <v>3.6887285491419661E-2</v>
      </c>
      <c r="Z67">
        <f t="shared" si="7"/>
        <v>3.2371409921671021E-2</v>
      </c>
      <c r="AA67">
        <f t="shared" si="7"/>
        <v>2.9613993710691826E-2</v>
      </c>
      <c r="AB67">
        <f t="shared" si="7"/>
        <v>3.2225857940941745E-2</v>
      </c>
      <c r="AC67">
        <f t="shared" si="7"/>
        <v>3.940668740279938E-2</v>
      </c>
      <c r="AD67">
        <f t="shared" si="7"/>
        <v>4.4193846153846153E-2</v>
      </c>
      <c r="AE67">
        <f t="shared" si="7"/>
        <v>4.665949269792468E-2</v>
      </c>
      <c r="AF67">
        <f t="shared" si="7"/>
        <v>3.9990580847723708E-2</v>
      </c>
      <c r="AG67">
        <f t="shared" si="7"/>
        <v>4.1188255613126085E-2</v>
      </c>
      <c r="AH67">
        <f t="shared" si="7"/>
        <v>3.6697916666666663E-2</v>
      </c>
      <c r="AI67">
        <f t="shared" si="7"/>
        <v>3.5421161825726147E-2</v>
      </c>
      <c r="AJ67">
        <f t="shared" si="7"/>
        <v>3.4516351118760759E-2</v>
      </c>
      <c r="AK67">
        <f t="shared" si="7"/>
        <v>2.9661691542288558E-2</v>
      </c>
      <c r="AL67">
        <f t="shared" si="7"/>
        <v>1.8458204334365326E-2</v>
      </c>
      <c r="AM67">
        <f t="shared" si="7"/>
        <v>1.0768211920529803E-2</v>
      </c>
      <c r="AN67">
        <f t="shared" si="7"/>
        <v>8.2748091603053429E-3</v>
      </c>
    </row>
    <row r="68" spans="1:40" x14ac:dyDescent="0.25">
      <c r="A68" s="1">
        <v>31.19</v>
      </c>
      <c r="B68" s="1">
        <v>31.94</v>
      </c>
      <c r="C68" s="1">
        <v>22.4</v>
      </c>
      <c r="D68" s="1">
        <v>29.78</v>
      </c>
      <c r="E68" s="1">
        <v>22.55</v>
      </c>
      <c r="F68" s="1">
        <v>27.35</v>
      </c>
      <c r="G68" s="1">
        <v>30.85</v>
      </c>
      <c r="H68" s="1">
        <v>40</v>
      </c>
      <c r="I68" s="1">
        <v>29.59</v>
      </c>
      <c r="J68" s="1">
        <v>33.28</v>
      </c>
      <c r="K68" s="1">
        <v>33.96</v>
      </c>
      <c r="L68" s="1">
        <v>35.630000000000003</v>
      </c>
      <c r="M68" s="1">
        <v>32.81</v>
      </c>
      <c r="N68" s="1">
        <v>31.48</v>
      </c>
      <c r="O68" s="1">
        <v>40</v>
      </c>
      <c r="P68" s="1">
        <v>40</v>
      </c>
      <c r="X68">
        <v>32</v>
      </c>
      <c r="Y68">
        <f t="shared" si="7"/>
        <v>3.8266965678627148E-2</v>
      </c>
      <c r="Z68">
        <f t="shared" si="7"/>
        <v>3.3262402088772847E-2</v>
      </c>
      <c r="AA68">
        <f t="shared" si="7"/>
        <v>2.7410377358490567E-2</v>
      </c>
      <c r="AB68">
        <f t="shared" si="7"/>
        <v>2.586392657621708E-2</v>
      </c>
      <c r="AC68">
        <f t="shared" si="7"/>
        <v>2.9545101088646965E-2</v>
      </c>
      <c r="AD68">
        <f t="shared" si="7"/>
        <v>3.4212692307692312E-2</v>
      </c>
      <c r="AE68">
        <f t="shared" si="7"/>
        <v>3.9855495772482707E-2</v>
      </c>
      <c r="AF68">
        <f t="shared" si="7"/>
        <v>3.9822998430141289E-2</v>
      </c>
      <c r="AG68">
        <f t="shared" si="7"/>
        <v>3.7636010362694296E-2</v>
      </c>
      <c r="AH68">
        <f t="shared" si="7"/>
        <v>4.0424715909090914E-2</v>
      </c>
      <c r="AI68">
        <f t="shared" si="7"/>
        <v>4.4514522821576759E-2</v>
      </c>
      <c r="AJ68">
        <f t="shared" si="7"/>
        <v>3.8468158347676418E-2</v>
      </c>
      <c r="AK68">
        <f t="shared" si="7"/>
        <v>3.7249999999999998E-2</v>
      </c>
      <c r="AL68">
        <f t="shared" si="7"/>
        <v>2.4910216718266254E-2</v>
      </c>
      <c r="AM68">
        <f t="shared" si="7"/>
        <v>1.4061258278145696E-2</v>
      </c>
      <c r="AN68">
        <f t="shared" si="7"/>
        <v>1.9620229007633588E-2</v>
      </c>
    </row>
    <row r="69" spans="1:40" x14ac:dyDescent="0.25">
      <c r="A69" s="1">
        <v>27.07</v>
      </c>
      <c r="B69" s="1">
        <v>30.89</v>
      </c>
      <c r="C69" s="1">
        <v>27.21</v>
      </c>
      <c r="D69" s="1">
        <v>26.38</v>
      </c>
      <c r="E69" s="1">
        <v>22.26</v>
      </c>
      <c r="F69" s="1">
        <v>34.630000000000003</v>
      </c>
      <c r="G69" s="1">
        <v>32.700000000000003</v>
      </c>
      <c r="H69" s="1">
        <v>30.89</v>
      </c>
      <c r="I69" s="1">
        <v>31.33</v>
      </c>
      <c r="J69" s="1">
        <v>40</v>
      </c>
      <c r="K69" s="1">
        <v>30.81</v>
      </c>
      <c r="L69" s="1">
        <v>40</v>
      </c>
      <c r="M69" s="1">
        <v>32.869999999999997</v>
      </c>
      <c r="N69" s="1">
        <v>34.869999999999997</v>
      </c>
      <c r="O69" s="1">
        <v>34.619999999999997</v>
      </c>
      <c r="P69" s="1">
        <v>40</v>
      </c>
      <c r="X69">
        <v>33</v>
      </c>
      <c r="Y69">
        <f t="shared" si="7"/>
        <v>2.8510140405616224E-2</v>
      </c>
      <c r="Z69">
        <f t="shared" si="7"/>
        <v>2.245430809399478E-2</v>
      </c>
      <c r="AA69">
        <f t="shared" si="7"/>
        <v>1.6767295597484275E-2</v>
      </c>
      <c r="AB69">
        <f t="shared" si="7"/>
        <v>1.6747007182761373E-2</v>
      </c>
      <c r="AC69">
        <f t="shared" si="7"/>
        <v>1.9259720062208396E-2</v>
      </c>
      <c r="AD69">
        <f t="shared" si="7"/>
        <v>2.5270769230769232E-2</v>
      </c>
      <c r="AE69">
        <f t="shared" si="7"/>
        <v>2.7631053036126053E-2</v>
      </c>
      <c r="AF69">
        <f t="shared" si="7"/>
        <v>2.9026687598116167E-2</v>
      </c>
      <c r="AG69">
        <f t="shared" si="7"/>
        <v>3.1785837651122625E-2</v>
      </c>
      <c r="AH69">
        <f t="shared" si="7"/>
        <v>3.6159090909090905E-2</v>
      </c>
      <c r="AI69">
        <f t="shared" si="7"/>
        <v>3.4970954356846468E-2</v>
      </c>
      <c r="AJ69">
        <f t="shared" si="7"/>
        <v>3.7005163511187607E-2</v>
      </c>
      <c r="AK69">
        <f t="shared" si="7"/>
        <v>2.8666666666666663E-2</v>
      </c>
      <c r="AL69">
        <f t="shared" si="7"/>
        <v>2.396284829721362E-2</v>
      </c>
      <c r="AM69">
        <f t="shared" si="7"/>
        <v>1.9933774834437083E-2</v>
      </c>
      <c r="AN69">
        <f t="shared" si="7"/>
        <v>1.1816793893129771E-2</v>
      </c>
    </row>
    <row r="70" spans="1:40" x14ac:dyDescent="0.25">
      <c r="A70" s="1">
        <v>29.34</v>
      </c>
      <c r="B70" s="1">
        <v>20.56</v>
      </c>
      <c r="C70" s="1">
        <v>30.45</v>
      </c>
      <c r="D70" s="1">
        <v>40</v>
      </c>
      <c r="E70" s="1">
        <v>30.28</v>
      </c>
      <c r="F70" s="1">
        <v>30.98</v>
      </c>
      <c r="G70" s="1">
        <v>32.630000000000003</v>
      </c>
      <c r="H70" s="1">
        <v>40</v>
      </c>
      <c r="I70" s="1">
        <v>40</v>
      </c>
      <c r="J70" s="1">
        <v>32.78</v>
      </c>
      <c r="K70" s="1">
        <v>40</v>
      </c>
      <c r="L70" s="1">
        <v>27.63</v>
      </c>
      <c r="M70" s="1">
        <v>40</v>
      </c>
      <c r="N70" s="1">
        <v>35.18</v>
      </c>
      <c r="O70" s="1">
        <v>40</v>
      </c>
      <c r="P70" s="1">
        <v>40</v>
      </c>
      <c r="X70">
        <v>34</v>
      </c>
      <c r="Y70">
        <f t="shared" si="7"/>
        <v>1.7780031201248051E-2</v>
      </c>
      <c r="Z70">
        <f t="shared" si="7"/>
        <v>1.3326370757180158E-2</v>
      </c>
      <c r="AA70">
        <f t="shared" si="7"/>
        <v>8.38993710691824E-3</v>
      </c>
      <c r="AB70">
        <f t="shared" si="7"/>
        <v>7.0359138068635278E-3</v>
      </c>
      <c r="AC70">
        <f t="shared" si="7"/>
        <v>9.1104199066874038E-3</v>
      </c>
      <c r="AD70">
        <f t="shared" si="7"/>
        <v>1.1421538461538462E-2</v>
      </c>
      <c r="AE70">
        <f t="shared" si="7"/>
        <v>1.2839354342813221E-2</v>
      </c>
      <c r="AF70">
        <f t="shared" si="7"/>
        <v>1.5660910518053375E-2</v>
      </c>
      <c r="AG70">
        <f t="shared" si="7"/>
        <v>1.813126079447323E-2</v>
      </c>
      <c r="AH70">
        <f t="shared" ref="Z70:AN76" si="8">AH18*$V18</f>
        <v>1.6806818181818183E-2</v>
      </c>
      <c r="AI70">
        <f t="shared" si="8"/>
        <v>1.9493775933609962E-2</v>
      </c>
      <c r="AJ70">
        <f t="shared" si="8"/>
        <v>1.7769363166953531E-2</v>
      </c>
      <c r="AK70">
        <f t="shared" si="8"/>
        <v>2.3084577114427862E-2</v>
      </c>
      <c r="AL70">
        <f t="shared" si="8"/>
        <v>1.7597523219814244E-2</v>
      </c>
      <c r="AM70">
        <f t="shared" si="8"/>
        <v>1.5364238410596028E-2</v>
      </c>
      <c r="AN70">
        <f t="shared" si="8"/>
        <v>1.2396946564885497E-2</v>
      </c>
    </row>
    <row r="71" spans="1:40" x14ac:dyDescent="0.25">
      <c r="A71" s="1">
        <v>33.31</v>
      </c>
      <c r="B71" s="1">
        <v>27.04</v>
      </c>
      <c r="C71" s="1">
        <v>21.03</v>
      </c>
      <c r="D71" s="1">
        <v>32.61</v>
      </c>
      <c r="E71" s="1">
        <v>31.39</v>
      </c>
      <c r="F71" s="1">
        <v>40</v>
      </c>
      <c r="G71" s="1">
        <v>29.92</v>
      </c>
      <c r="H71" s="1">
        <v>30.51</v>
      </c>
      <c r="I71" s="1">
        <v>40</v>
      </c>
      <c r="J71" s="1">
        <v>40</v>
      </c>
      <c r="K71" s="1">
        <v>40</v>
      </c>
      <c r="L71" s="1">
        <v>40</v>
      </c>
      <c r="M71" s="1">
        <v>33.97</v>
      </c>
      <c r="N71" s="1">
        <v>32.159999999999997</v>
      </c>
      <c r="O71" s="1">
        <v>40</v>
      </c>
      <c r="P71" s="1">
        <v>40</v>
      </c>
      <c r="X71">
        <v>35</v>
      </c>
      <c r="Y71">
        <f t="shared" si="7"/>
        <v>5.7145085803432137E-3</v>
      </c>
      <c r="Z71">
        <f t="shared" si="8"/>
        <v>3.6951697127937336E-3</v>
      </c>
      <c r="AA71">
        <f t="shared" si="8"/>
        <v>3.4033018867924529E-3</v>
      </c>
      <c r="AB71">
        <f t="shared" si="8"/>
        <v>2.9233838786911414E-3</v>
      </c>
      <c r="AC71">
        <f t="shared" si="8"/>
        <v>3.4957231726283049E-3</v>
      </c>
      <c r="AD71">
        <f t="shared" si="8"/>
        <v>3.5861538461538461E-3</v>
      </c>
      <c r="AE71">
        <f t="shared" si="8"/>
        <v>4.521906225980016E-3</v>
      </c>
      <c r="AF71">
        <f t="shared" si="8"/>
        <v>5.2711930926216642E-3</v>
      </c>
      <c r="AG71">
        <f t="shared" si="8"/>
        <v>6.086787564766839E-3</v>
      </c>
      <c r="AH71">
        <f t="shared" si="8"/>
        <v>5.6235795454545453E-3</v>
      </c>
      <c r="AI71">
        <f t="shared" si="8"/>
        <v>7.0238589211618256E-3</v>
      </c>
      <c r="AJ71">
        <f t="shared" si="8"/>
        <v>6.9733218588640278E-3</v>
      </c>
      <c r="AK71">
        <f t="shared" si="8"/>
        <v>7.455223880597015E-3</v>
      </c>
      <c r="AL71">
        <f t="shared" si="8"/>
        <v>8.0758513931888532E-3</v>
      </c>
      <c r="AM71">
        <f t="shared" si="8"/>
        <v>5.6970198675496686E-3</v>
      </c>
      <c r="AN71">
        <f t="shared" si="8"/>
        <v>5.5076335877862594E-3</v>
      </c>
    </row>
    <row r="72" spans="1:40" x14ac:dyDescent="0.25">
      <c r="A72" s="1">
        <v>27.05</v>
      </c>
      <c r="B72" s="1">
        <v>30.14</v>
      </c>
      <c r="C72" s="1">
        <v>22.17</v>
      </c>
      <c r="D72" s="1">
        <v>26.92</v>
      </c>
      <c r="E72" s="1">
        <v>29.83</v>
      </c>
      <c r="F72" s="1">
        <v>32.5</v>
      </c>
      <c r="G72" s="1">
        <v>40</v>
      </c>
      <c r="H72" s="1">
        <v>30.27</v>
      </c>
      <c r="I72" s="1">
        <v>40</v>
      </c>
      <c r="J72" s="1">
        <v>27.8</v>
      </c>
      <c r="K72" s="1">
        <v>31.04</v>
      </c>
      <c r="L72" s="1">
        <v>32.69</v>
      </c>
      <c r="M72" s="1">
        <v>40</v>
      </c>
      <c r="N72" s="1">
        <v>40</v>
      </c>
      <c r="O72" s="1">
        <v>40</v>
      </c>
      <c r="P72" s="1">
        <v>40</v>
      </c>
      <c r="X72">
        <v>36</v>
      </c>
      <c r="Y72">
        <f t="shared" si="7"/>
        <v>0</v>
      </c>
      <c r="Z72">
        <f t="shared" si="8"/>
        <v>0</v>
      </c>
      <c r="AA72">
        <f t="shared" si="8"/>
        <v>0</v>
      </c>
      <c r="AB72">
        <f t="shared" si="8"/>
        <v>0</v>
      </c>
      <c r="AC72">
        <f t="shared" si="8"/>
        <v>0</v>
      </c>
      <c r="AD72">
        <f t="shared" si="8"/>
        <v>0</v>
      </c>
      <c r="AE72">
        <f t="shared" si="8"/>
        <v>0</v>
      </c>
      <c r="AF72">
        <f t="shared" si="8"/>
        <v>0</v>
      </c>
      <c r="AG72">
        <f t="shared" si="8"/>
        <v>0</v>
      </c>
      <c r="AH72">
        <f t="shared" si="8"/>
        <v>0</v>
      </c>
      <c r="AI72">
        <f t="shared" si="8"/>
        <v>0</v>
      </c>
      <c r="AJ72">
        <f t="shared" si="8"/>
        <v>0</v>
      </c>
      <c r="AK72">
        <f t="shared" si="8"/>
        <v>0</v>
      </c>
      <c r="AL72">
        <f t="shared" si="8"/>
        <v>0</v>
      </c>
      <c r="AM72">
        <f t="shared" si="8"/>
        <v>0</v>
      </c>
      <c r="AN72">
        <f t="shared" si="8"/>
        <v>0</v>
      </c>
    </row>
    <row r="73" spans="1:40" x14ac:dyDescent="0.25">
      <c r="A73" s="1">
        <v>18.989999999999998</v>
      </c>
      <c r="B73" s="1">
        <v>40</v>
      </c>
      <c r="C73" s="1">
        <v>30.76</v>
      </c>
      <c r="D73" s="1">
        <v>21.67</v>
      </c>
      <c r="E73" s="1">
        <v>40</v>
      </c>
      <c r="F73" s="1">
        <v>19.13</v>
      </c>
      <c r="G73" s="1">
        <v>33.68</v>
      </c>
      <c r="H73" s="1">
        <v>33.54</v>
      </c>
      <c r="I73" s="1">
        <v>40</v>
      </c>
      <c r="J73" s="1">
        <v>30.73</v>
      </c>
      <c r="K73" s="1">
        <v>32.770000000000003</v>
      </c>
      <c r="L73" s="1">
        <v>40</v>
      </c>
      <c r="M73" s="1">
        <v>40</v>
      </c>
      <c r="N73" s="1">
        <v>40</v>
      </c>
      <c r="O73" s="1">
        <v>34.200000000000003</v>
      </c>
      <c r="P73" s="1">
        <v>40</v>
      </c>
      <c r="X73">
        <v>37</v>
      </c>
      <c r="Y73">
        <f t="shared" si="7"/>
        <v>0</v>
      </c>
      <c r="Z73">
        <f t="shared" si="8"/>
        <v>0</v>
      </c>
      <c r="AA73">
        <f t="shared" si="8"/>
        <v>0</v>
      </c>
      <c r="AB73">
        <f t="shared" si="8"/>
        <v>0</v>
      </c>
      <c r="AC73">
        <f t="shared" si="8"/>
        <v>0</v>
      </c>
      <c r="AD73">
        <f t="shared" si="8"/>
        <v>0</v>
      </c>
      <c r="AE73">
        <f t="shared" si="8"/>
        <v>0</v>
      </c>
      <c r="AF73">
        <f t="shared" si="8"/>
        <v>0</v>
      </c>
      <c r="AG73">
        <f t="shared" si="8"/>
        <v>0</v>
      </c>
      <c r="AH73">
        <f t="shared" si="8"/>
        <v>0</v>
      </c>
      <c r="AI73">
        <f t="shared" si="8"/>
        <v>0</v>
      </c>
      <c r="AJ73">
        <f t="shared" si="8"/>
        <v>0</v>
      </c>
      <c r="AK73">
        <f t="shared" si="8"/>
        <v>0</v>
      </c>
      <c r="AL73">
        <f t="shared" si="8"/>
        <v>0</v>
      </c>
      <c r="AM73">
        <f t="shared" si="8"/>
        <v>0</v>
      </c>
      <c r="AN73">
        <f t="shared" si="8"/>
        <v>0</v>
      </c>
    </row>
    <row r="74" spans="1:40" x14ac:dyDescent="0.25">
      <c r="A74" s="1">
        <v>22.41</v>
      </c>
      <c r="B74" s="1">
        <v>29.29</v>
      </c>
      <c r="C74" s="1">
        <v>21.36</v>
      </c>
      <c r="D74" s="1">
        <v>40</v>
      </c>
      <c r="E74" s="1">
        <v>21.91</v>
      </c>
      <c r="F74" s="1">
        <v>40</v>
      </c>
      <c r="G74" s="1">
        <v>18.88</v>
      </c>
      <c r="H74" s="1">
        <v>35.18</v>
      </c>
      <c r="I74" s="1">
        <v>31.2</v>
      </c>
      <c r="J74" s="1">
        <v>32.64</v>
      </c>
      <c r="K74" s="1">
        <v>33.56</v>
      </c>
      <c r="L74" s="1">
        <v>31.67</v>
      </c>
      <c r="M74" s="1">
        <v>40</v>
      </c>
      <c r="N74" s="1">
        <v>40</v>
      </c>
      <c r="O74" s="1">
        <v>25.15</v>
      </c>
      <c r="P74" s="1">
        <v>40</v>
      </c>
      <c r="X74">
        <v>38</v>
      </c>
      <c r="Y74">
        <f t="shared" si="7"/>
        <v>0</v>
      </c>
      <c r="Z74">
        <f t="shared" si="8"/>
        <v>0</v>
      </c>
      <c r="AA74">
        <f t="shared" si="8"/>
        <v>0</v>
      </c>
      <c r="AB74">
        <f t="shared" si="8"/>
        <v>0</v>
      </c>
      <c r="AC74">
        <f t="shared" si="8"/>
        <v>0</v>
      </c>
      <c r="AD74">
        <f t="shared" si="8"/>
        <v>0</v>
      </c>
      <c r="AE74">
        <f t="shared" si="8"/>
        <v>0</v>
      </c>
      <c r="AF74">
        <f t="shared" si="8"/>
        <v>0</v>
      </c>
      <c r="AG74">
        <f t="shared" si="8"/>
        <v>0</v>
      </c>
      <c r="AH74">
        <f t="shared" si="8"/>
        <v>0</v>
      </c>
      <c r="AI74">
        <f t="shared" si="8"/>
        <v>0</v>
      </c>
      <c r="AJ74">
        <f t="shared" si="8"/>
        <v>0</v>
      </c>
      <c r="AK74">
        <f t="shared" si="8"/>
        <v>0</v>
      </c>
      <c r="AL74">
        <f t="shared" si="8"/>
        <v>0</v>
      </c>
      <c r="AM74">
        <f t="shared" si="8"/>
        <v>0</v>
      </c>
      <c r="AN74">
        <f t="shared" si="8"/>
        <v>0</v>
      </c>
    </row>
    <row r="75" spans="1:40" x14ac:dyDescent="0.25">
      <c r="A75" s="1">
        <v>31.43</v>
      </c>
      <c r="B75" s="1">
        <v>23.46</v>
      </c>
      <c r="C75" s="1">
        <v>28.22</v>
      </c>
      <c r="D75" s="1">
        <v>40</v>
      </c>
      <c r="E75" s="1">
        <v>31.12</v>
      </c>
      <c r="F75" s="1">
        <v>22.84</v>
      </c>
      <c r="G75" s="1">
        <v>32.1</v>
      </c>
      <c r="H75" s="1">
        <v>40</v>
      </c>
      <c r="I75" s="1">
        <v>28.18</v>
      </c>
      <c r="J75" s="1">
        <v>32.46</v>
      </c>
      <c r="K75" s="1">
        <v>40</v>
      </c>
      <c r="L75" s="1">
        <v>40</v>
      </c>
      <c r="M75" s="1">
        <v>34.22</v>
      </c>
      <c r="N75" s="1">
        <v>40</v>
      </c>
      <c r="O75" s="1">
        <v>40</v>
      </c>
      <c r="P75" s="1">
        <v>33.6</v>
      </c>
      <c r="X75">
        <v>39</v>
      </c>
      <c r="Y75">
        <f t="shared" si="7"/>
        <v>0</v>
      </c>
      <c r="Z75">
        <f t="shared" si="8"/>
        <v>0</v>
      </c>
      <c r="AA75">
        <f t="shared" si="8"/>
        <v>0</v>
      </c>
      <c r="AB75">
        <f t="shared" si="8"/>
        <v>0</v>
      </c>
      <c r="AC75">
        <f t="shared" si="8"/>
        <v>0</v>
      </c>
      <c r="AD75">
        <f t="shared" si="8"/>
        <v>0</v>
      </c>
      <c r="AE75">
        <f t="shared" si="8"/>
        <v>0</v>
      </c>
      <c r="AF75">
        <f t="shared" si="8"/>
        <v>0</v>
      </c>
      <c r="AG75">
        <f t="shared" si="8"/>
        <v>0</v>
      </c>
      <c r="AH75">
        <f t="shared" si="8"/>
        <v>0</v>
      </c>
      <c r="AI75">
        <f t="shared" si="8"/>
        <v>0</v>
      </c>
      <c r="AJ75">
        <f t="shared" si="8"/>
        <v>0</v>
      </c>
      <c r="AK75">
        <f t="shared" si="8"/>
        <v>0</v>
      </c>
      <c r="AL75">
        <f t="shared" si="8"/>
        <v>0</v>
      </c>
      <c r="AM75">
        <f t="shared" si="8"/>
        <v>0</v>
      </c>
      <c r="AN75">
        <f t="shared" si="8"/>
        <v>0</v>
      </c>
    </row>
    <row r="76" spans="1:40" x14ac:dyDescent="0.25">
      <c r="A76" s="1">
        <v>40</v>
      </c>
      <c r="B76" s="1">
        <v>26.84</v>
      </c>
      <c r="C76" s="1">
        <v>25.16</v>
      </c>
      <c r="D76" s="1">
        <v>23.79</v>
      </c>
      <c r="E76" s="1">
        <v>22.57</v>
      </c>
      <c r="F76" s="1">
        <v>30.59</v>
      </c>
      <c r="G76" s="1">
        <v>30.73</v>
      </c>
      <c r="H76" s="1">
        <v>40</v>
      </c>
      <c r="I76" s="1">
        <v>40</v>
      </c>
      <c r="J76" s="1">
        <v>32.94</v>
      </c>
      <c r="K76" s="1">
        <v>30.94</v>
      </c>
      <c r="L76" s="1">
        <v>33.9</v>
      </c>
      <c r="M76" s="1">
        <v>31.24</v>
      </c>
      <c r="N76" s="1">
        <v>34.71</v>
      </c>
      <c r="O76" s="1">
        <v>40</v>
      </c>
      <c r="P76" s="1">
        <v>40</v>
      </c>
      <c r="X76">
        <v>40</v>
      </c>
      <c r="Y76">
        <f t="shared" si="7"/>
        <v>0</v>
      </c>
      <c r="Z76">
        <f t="shared" si="8"/>
        <v>0</v>
      </c>
      <c r="AA76">
        <f t="shared" si="8"/>
        <v>0</v>
      </c>
      <c r="AB76">
        <f t="shared" si="8"/>
        <v>0</v>
      </c>
      <c r="AC76">
        <f t="shared" si="8"/>
        <v>0</v>
      </c>
      <c r="AD76">
        <f t="shared" si="8"/>
        <v>0</v>
      </c>
      <c r="AE76">
        <f t="shared" si="8"/>
        <v>0</v>
      </c>
      <c r="AF76">
        <f t="shared" si="8"/>
        <v>0</v>
      </c>
      <c r="AG76">
        <f t="shared" si="8"/>
        <v>0</v>
      </c>
      <c r="AH76">
        <f t="shared" si="8"/>
        <v>0</v>
      </c>
      <c r="AI76">
        <f t="shared" si="8"/>
        <v>0</v>
      </c>
      <c r="AJ76">
        <f t="shared" si="8"/>
        <v>0</v>
      </c>
      <c r="AK76">
        <f t="shared" si="8"/>
        <v>0</v>
      </c>
      <c r="AL76">
        <f t="shared" si="8"/>
        <v>0</v>
      </c>
      <c r="AM76">
        <f t="shared" si="8"/>
        <v>0</v>
      </c>
      <c r="AN76">
        <f t="shared" si="8"/>
        <v>0</v>
      </c>
    </row>
    <row r="77" spans="1:40" x14ac:dyDescent="0.25">
      <c r="A77" s="1">
        <v>31.45</v>
      </c>
      <c r="B77" s="1">
        <v>29.51</v>
      </c>
      <c r="C77" s="1">
        <v>40</v>
      </c>
      <c r="D77" s="1">
        <v>30.79</v>
      </c>
      <c r="E77" s="1">
        <v>27.45</v>
      </c>
      <c r="F77" s="1">
        <v>15.94</v>
      </c>
      <c r="G77" s="1">
        <v>23.68</v>
      </c>
      <c r="H77" s="1">
        <v>33.619999999999997</v>
      </c>
      <c r="I77" s="1">
        <v>28.15</v>
      </c>
      <c r="J77" s="1">
        <v>33.86</v>
      </c>
      <c r="K77" s="1">
        <v>40</v>
      </c>
      <c r="L77" s="1">
        <v>33</v>
      </c>
      <c r="M77" s="1">
        <v>24.99</v>
      </c>
      <c r="N77" s="1">
        <v>32.880000000000003</v>
      </c>
      <c r="O77" s="1">
        <v>33.020000000000003</v>
      </c>
      <c r="P77" s="1">
        <v>40</v>
      </c>
    </row>
    <row r="78" spans="1:40" x14ac:dyDescent="0.25">
      <c r="A78" s="1">
        <v>33.96</v>
      </c>
      <c r="B78" s="1">
        <v>29.3</v>
      </c>
      <c r="C78" s="1">
        <v>20.77</v>
      </c>
      <c r="D78" s="1">
        <v>27.47</v>
      </c>
      <c r="E78" s="1">
        <v>19.149999999999999</v>
      </c>
      <c r="F78" s="1">
        <v>28.3</v>
      </c>
      <c r="G78" s="1">
        <v>21.77</v>
      </c>
      <c r="H78" s="1">
        <v>24.65</v>
      </c>
      <c r="I78" s="1">
        <v>27.87</v>
      </c>
      <c r="J78" s="1">
        <v>30.08</v>
      </c>
      <c r="K78" s="1">
        <v>40</v>
      </c>
      <c r="L78" s="1">
        <v>32.5</v>
      </c>
      <c r="M78" s="1">
        <v>40</v>
      </c>
      <c r="N78" s="1">
        <v>40</v>
      </c>
      <c r="O78" s="1">
        <v>33.69</v>
      </c>
      <c r="P78" s="1">
        <v>31.99</v>
      </c>
      <c r="X78" s="2" t="s">
        <v>22</v>
      </c>
      <c r="Y78">
        <f>SUM(Y54:Y76)</f>
        <v>0.55675936037441487</v>
      </c>
      <c r="Z78">
        <f t="shared" ref="Z78:AN78" si="9">SUM(Z54:Z76)</f>
        <v>0.61723629242819822</v>
      </c>
      <c r="AA78">
        <f t="shared" si="9"/>
        <v>0.66168081761006292</v>
      </c>
      <c r="AB78">
        <f t="shared" si="9"/>
        <v>0.66695411013567441</v>
      </c>
      <c r="AC78">
        <f t="shared" si="9"/>
        <v>0.62469401244167955</v>
      </c>
      <c r="AD78">
        <f t="shared" si="9"/>
        <v>0.55891769230769228</v>
      </c>
      <c r="AE78">
        <f t="shared" si="9"/>
        <v>0.49666179861644894</v>
      </c>
      <c r="AF78">
        <f t="shared" si="9"/>
        <v>0.43156514913657773</v>
      </c>
      <c r="AG78">
        <f t="shared" si="9"/>
        <v>0.37534974093264251</v>
      </c>
      <c r="AH78">
        <f t="shared" si="9"/>
        <v>0.32208475378787876</v>
      </c>
      <c r="AI78">
        <f t="shared" si="9"/>
        <v>0.25948755186721989</v>
      </c>
      <c r="AJ78">
        <f t="shared" si="9"/>
        <v>0.23787779690189328</v>
      </c>
      <c r="AK78">
        <f t="shared" si="9"/>
        <v>0.19162064676616916</v>
      </c>
      <c r="AL78">
        <f t="shared" si="9"/>
        <v>0.13604953560371519</v>
      </c>
      <c r="AM78">
        <f t="shared" si="9"/>
        <v>8.5526490066225175E-2</v>
      </c>
      <c r="AN78">
        <f t="shared" si="9"/>
        <v>7.6112595419847329E-2</v>
      </c>
    </row>
    <row r="79" spans="1:40" x14ac:dyDescent="0.25">
      <c r="A79" s="1">
        <v>31.21</v>
      </c>
      <c r="B79" s="1">
        <v>20.350000000000001</v>
      </c>
      <c r="C79" s="1">
        <v>29.87</v>
      </c>
      <c r="D79" s="1">
        <v>21.9</v>
      </c>
      <c r="E79" s="1">
        <v>29.95</v>
      </c>
      <c r="F79" s="1">
        <v>28.31</v>
      </c>
      <c r="G79" s="1">
        <v>32.270000000000003</v>
      </c>
      <c r="H79" s="1">
        <v>40</v>
      </c>
      <c r="I79" s="1">
        <v>34.29</v>
      </c>
      <c r="J79" s="1">
        <v>40</v>
      </c>
      <c r="K79" s="1">
        <v>33.770000000000003</v>
      </c>
      <c r="L79" s="1">
        <v>26.25</v>
      </c>
      <c r="M79" s="1">
        <v>40</v>
      </c>
      <c r="N79" s="1">
        <v>23.3</v>
      </c>
      <c r="O79" s="1">
        <v>36.44</v>
      </c>
      <c r="P79" s="1">
        <v>40</v>
      </c>
      <c r="X79" s="2" t="s">
        <v>23</v>
      </c>
      <c r="Y79">
        <f>1-Y78</f>
        <v>0.44324063962558513</v>
      </c>
      <c r="Z79">
        <f t="shared" ref="Z79:AN79" si="10">1-Z78</f>
        <v>0.38276370757180178</v>
      </c>
      <c r="AA79">
        <f t="shared" si="10"/>
        <v>0.33831918238993708</v>
      </c>
      <c r="AB79">
        <f t="shared" si="10"/>
        <v>0.33304588986432559</v>
      </c>
      <c r="AC79">
        <f t="shared" si="10"/>
        <v>0.37530598755832045</v>
      </c>
      <c r="AD79">
        <f t="shared" si="10"/>
        <v>0.44108230769230772</v>
      </c>
      <c r="AE79">
        <f t="shared" si="10"/>
        <v>0.50333820138355101</v>
      </c>
      <c r="AF79">
        <f t="shared" si="10"/>
        <v>0.56843485086342227</v>
      </c>
      <c r="AG79">
        <f t="shared" si="10"/>
        <v>0.62465025906735749</v>
      </c>
      <c r="AH79">
        <f t="shared" si="10"/>
        <v>0.67791524621212118</v>
      </c>
      <c r="AI79">
        <f t="shared" si="10"/>
        <v>0.74051244813278005</v>
      </c>
      <c r="AJ79">
        <f t="shared" si="10"/>
        <v>0.76212220309810674</v>
      </c>
      <c r="AK79">
        <f t="shared" si="10"/>
        <v>0.80837935323383081</v>
      </c>
      <c r="AL79">
        <f t="shared" si="10"/>
        <v>0.86395046439628476</v>
      </c>
      <c r="AM79">
        <f t="shared" si="10"/>
        <v>0.91447350993377485</v>
      </c>
      <c r="AN79">
        <f t="shared" si="10"/>
        <v>0.92388740458015262</v>
      </c>
    </row>
    <row r="80" spans="1:40" x14ac:dyDescent="0.25">
      <c r="A80" s="1">
        <v>33.020000000000003</v>
      </c>
      <c r="B80" s="1">
        <v>30.97</v>
      </c>
      <c r="C80" s="1">
        <v>22.62</v>
      </c>
      <c r="D80" s="1">
        <v>27.39</v>
      </c>
      <c r="E80" s="1">
        <v>25.94</v>
      </c>
      <c r="F80" s="1">
        <v>30.24</v>
      </c>
      <c r="G80" s="1">
        <v>17.46</v>
      </c>
      <c r="H80" s="1">
        <v>28.1</v>
      </c>
      <c r="I80" s="1">
        <v>40</v>
      </c>
      <c r="J80" s="1">
        <v>32.97</v>
      </c>
      <c r="K80" s="1">
        <v>30.74</v>
      </c>
      <c r="L80" s="1">
        <v>40</v>
      </c>
      <c r="M80" s="1">
        <v>32.979999999999997</v>
      </c>
      <c r="N80" s="1">
        <v>40</v>
      </c>
      <c r="O80" s="1">
        <v>40</v>
      </c>
      <c r="P80" s="1">
        <v>40</v>
      </c>
    </row>
    <row r="81" spans="1:16" x14ac:dyDescent="0.25">
      <c r="A81" s="1">
        <v>34.1</v>
      </c>
      <c r="B81" s="1">
        <v>26.8</v>
      </c>
      <c r="C81" s="1">
        <v>19.47</v>
      </c>
      <c r="D81" s="1">
        <v>31.56</v>
      </c>
      <c r="E81" s="1">
        <v>32.380000000000003</v>
      </c>
      <c r="F81" s="1">
        <v>23.28</v>
      </c>
      <c r="G81" s="1">
        <v>33.29</v>
      </c>
      <c r="H81" s="1">
        <v>29.14</v>
      </c>
      <c r="I81" s="1">
        <v>26.96</v>
      </c>
      <c r="J81" s="1">
        <v>40</v>
      </c>
      <c r="K81" s="1">
        <v>40</v>
      </c>
      <c r="L81" s="1">
        <v>40</v>
      </c>
      <c r="M81" s="1">
        <v>31.74</v>
      </c>
      <c r="N81" s="1">
        <v>40</v>
      </c>
      <c r="O81" s="1">
        <v>34.11</v>
      </c>
      <c r="P81" s="1">
        <v>36.06</v>
      </c>
    </row>
    <row r="82" spans="1:16" x14ac:dyDescent="0.25">
      <c r="A82" s="1">
        <v>34.979999999999997</v>
      </c>
      <c r="B82" s="1">
        <v>24.27</v>
      </c>
      <c r="C82" s="1">
        <v>25.64</v>
      </c>
      <c r="D82" s="1">
        <v>23.97</v>
      </c>
      <c r="E82" s="1">
        <v>20.61</v>
      </c>
      <c r="F82" s="1">
        <v>31.54</v>
      </c>
      <c r="G82" s="1">
        <v>28.58</v>
      </c>
      <c r="H82" s="1">
        <v>33.28</v>
      </c>
      <c r="I82" s="1">
        <v>40</v>
      </c>
      <c r="J82" s="1">
        <v>40</v>
      </c>
      <c r="K82" s="1">
        <v>30.78</v>
      </c>
      <c r="L82" s="1">
        <v>27.54</v>
      </c>
      <c r="M82" s="1">
        <v>31.45</v>
      </c>
      <c r="N82" s="1">
        <v>32.72</v>
      </c>
      <c r="O82" s="1">
        <v>35.71</v>
      </c>
      <c r="P82" s="1">
        <v>40</v>
      </c>
    </row>
    <row r="83" spans="1:16" x14ac:dyDescent="0.25">
      <c r="A83" s="1">
        <v>31.98</v>
      </c>
      <c r="B83" s="1">
        <v>40</v>
      </c>
      <c r="C83" s="1">
        <v>17.28</v>
      </c>
      <c r="D83" s="1">
        <v>30.22</v>
      </c>
      <c r="E83" s="1">
        <v>22.73</v>
      </c>
      <c r="F83" s="1">
        <v>33.43</v>
      </c>
      <c r="G83" s="1">
        <v>31.86</v>
      </c>
      <c r="H83" s="1">
        <v>21.1</v>
      </c>
      <c r="I83" s="1">
        <v>29.73</v>
      </c>
      <c r="J83" s="1">
        <v>40</v>
      </c>
      <c r="K83" s="1">
        <v>29.2</v>
      </c>
      <c r="L83" s="1">
        <v>40</v>
      </c>
      <c r="M83" s="1">
        <v>34.409999999999997</v>
      </c>
      <c r="N83" s="1">
        <v>34.53</v>
      </c>
      <c r="O83" s="1">
        <v>40</v>
      </c>
      <c r="P83" s="1">
        <v>40</v>
      </c>
    </row>
    <row r="84" spans="1:16" x14ac:dyDescent="0.25">
      <c r="A84" s="1">
        <v>23.06</v>
      </c>
      <c r="B84" s="1">
        <v>32.08</v>
      </c>
      <c r="C84" s="1">
        <v>25.97</v>
      </c>
      <c r="D84" s="1">
        <v>28.41</v>
      </c>
      <c r="E84" s="1">
        <v>32.56</v>
      </c>
      <c r="F84" s="1">
        <v>40</v>
      </c>
      <c r="G84" s="1">
        <v>40</v>
      </c>
      <c r="H84" s="1">
        <v>40</v>
      </c>
      <c r="I84" s="1">
        <v>29.79</v>
      </c>
      <c r="J84" s="1">
        <v>40</v>
      </c>
      <c r="K84" s="1">
        <v>34.32</v>
      </c>
      <c r="L84" s="1">
        <v>31.55</v>
      </c>
      <c r="M84" s="1">
        <v>32.49</v>
      </c>
      <c r="N84" s="1">
        <v>40</v>
      </c>
      <c r="O84" s="1">
        <v>40</v>
      </c>
      <c r="P84" s="1">
        <v>40</v>
      </c>
    </row>
    <row r="85" spans="1:16" x14ac:dyDescent="0.25">
      <c r="A85" s="1">
        <v>26.15</v>
      </c>
      <c r="B85" s="1">
        <v>21.46</v>
      </c>
      <c r="C85" s="1">
        <v>30.45</v>
      </c>
      <c r="D85" s="1">
        <v>40</v>
      </c>
      <c r="E85" s="1">
        <v>30.72</v>
      </c>
      <c r="F85" s="1">
        <v>31.03</v>
      </c>
      <c r="G85" s="1">
        <v>29.11</v>
      </c>
      <c r="H85" s="1">
        <v>30.6</v>
      </c>
      <c r="I85" s="1">
        <v>32.619999999999997</v>
      </c>
      <c r="J85" s="1">
        <v>30.04</v>
      </c>
      <c r="K85" s="1">
        <v>31.77</v>
      </c>
      <c r="L85" s="1">
        <v>33.65</v>
      </c>
      <c r="M85" s="1">
        <v>40</v>
      </c>
      <c r="N85" s="1">
        <v>40</v>
      </c>
      <c r="O85" s="1">
        <v>40</v>
      </c>
      <c r="P85" s="1">
        <v>40</v>
      </c>
    </row>
    <row r="86" spans="1:16" x14ac:dyDescent="0.25">
      <c r="A86" s="1">
        <v>28.48</v>
      </c>
      <c r="B86" s="1">
        <v>32.21</v>
      </c>
      <c r="C86" s="1">
        <v>34.76</v>
      </c>
      <c r="D86" s="1">
        <v>28.04</v>
      </c>
      <c r="E86" s="1">
        <v>40</v>
      </c>
      <c r="F86" s="1">
        <v>29.86</v>
      </c>
      <c r="G86" s="1">
        <v>36.869999999999997</v>
      </c>
      <c r="H86" s="1">
        <v>23.2</v>
      </c>
      <c r="I86" s="1">
        <v>40</v>
      </c>
      <c r="J86" s="1">
        <v>26.07</v>
      </c>
      <c r="K86" s="1">
        <v>31.01</v>
      </c>
      <c r="L86" s="1">
        <v>27.32</v>
      </c>
      <c r="M86" s="1">
        <v>31.86</v>
      </c>
      <c r="N86" s="1">
        <v>40</v>
      </c>
      <c r="O86" s="1">
        <v>31.84</v>
      </c>
      <c r="P86" s="1">
        <v>34.64</v>
      </c>
    </row>
    <row r="87" spans="1:16" x14ac:dyDescent="0.25">
      <c r="A87" s="1">
        <v>28.98</v>
      </c>
      <c r="B87" s="1">
        <v>18.88</v>
      </c>
      <c r="C87" s="1">
        <v>27.46</v>
      </c>
      <c r="D87" s="1">
        <v>24.77</v>
      </c>
      <c r="E87" s="1">
        <v>33.630000000000003</v>
      </c>
      <c r="F87" s="1">
        <v>33.42</v>
      </c>
      <c r="G87" s="1">
        <v>33.43</v>
      </c>
      <c r="H87" s="1">
        <v>33.65</v>
      </c>
      <c r="I87" s="1">
        <v>31.69</v>
      </c>
      <c r="J87" s="1">
        <v>32.450000000000003</v>
      </c>
      <c r="K87" s="1">
        <v>40</v>
      </c>
      <c r="L87" s="1">
        <v>31.35</v>
      </c>
      <c r="M87" s="1">
        <v>40</v>
      </c>
      <c r="N87" s="1">
        <v>40</v>
      </c>
      <c r="O87" s="1">
        <v>40</v>
      </c>
      <c r="P87" s="1">
        <v>40</v>
      </c>
    </row>
    <row r="88" spans="1:16" x14ac:dyDescent="0.25">
      <c r="A88" s="1">
        <v>31.79</v>
      </c>
      <c r="B88" s="1">
        <v>21.24</v>
      </c>
      <c r="C88" s="1">
        <v>26.33</v>
      </c>
      <c r="D88" s="1">
        <v>21.25</v>
      </c>
      <c r="E88" s="1">
        <v>25.81</v>
      </c>
      <c r="F88" s="1">
        <v>40</v>
      </c>
      <c r="G88" s="1">
        <v>32.17</v>
      </c>
      <c r="H88" s="1">
        <v>40</v>
      </c>
      <c r="I88" s="1">
        <v>28.84</v>
      </c>
      <c r="J88" s="1">
        <v>40</v>
      </c>
      <c r="K88" s="1">
        <v>40</v>
      </c>
      <c r="L88" s="1">
        <v>40</v>
      </c>
      <c r="M88" s="1">
        <v>40</v>
      </c>
      <c r="N88" s="1">
        <v>30.19</v>
      </c>
      <c r="O88" s="1">
        <v>40</v>
      </c>
      <c r="P88" s="1">
        <v>40</v>
      </c>
    </row>
    <row r="89" spans="1:16" x14ac:dyDescent="0.25">
      <c r="A89" s="1">
        <v>31.86</v>
      </c>
      <c r="B89" s="1">
        <v>31.19</v>
      </c>
      <c r="C89" s="1">
        <v>28.25</v>
      </c>
      <c r="D89" s="1">
        <v>27.65</v>
      </c>
      <c r="E89" s="1">
        <v>26.32</v>
      </c>
      <c r="F89" s="1">
        <v>23.06</v>
      </c>
      <c r="G89" s="1">
        <v>26.95</v>
      </c>
      <c r="H89" s="1">
        <v>30.29</v>
      </c>
      <c r="I89" s="1">
        <v>31.67</v>
      </c>
      <c r="J89" s="1">
        <v>27.46</v>
      </c>
      <c r="K89" s="1">
        <v>33.299999999999997</v>
      </c>
      <c r="L89" s="1">
        <v>40</v>
      </c>
      <c r="M89" s="1">
        <v>33.93</v>
      </c>
      <c r="N89" s="1">
        <v>40</v>
      </c>
      <c r="O89" s="1">
        <v>36.22</v>
      </c>
      <c r="P89" s="1">
        <v>40</v>
      </c>
    </row>
    <row r="90" spans="1:16" x14ac:dyDescent="0.25">
      <c r="A90" s="1">
        <v>33.6</v>
      </c>
      <c r="B90" s="1">
        <v>32.880000000000003</v>
      </c>
      <c r="C90" s="1">
        <v>19.12</v>
      </c>
      <c r="D90" s="1">
        <v>20.059999999999999</v>
      </c>
      <c r="E90" s="1">
        <v>26.51</v>
      </c>
      <c r="F90" s="1">
        <v>17.38</v>
      </c>
      <c r="G90" s="1">
        <v>25.79</v>
      </c>
      <c r="H90" s="1">
        <v>31.25</v>
      </c>
      <c r="I90" s="1">
        <v>40</v>
      </c>
      <c r="J90" s="1">
        <v>31.06</v>
      </c>
      <c r="K90" s="1">
        <v>29.75</v>
      </c>
      <c r="L90" s="1">
        <v>30.8</v>
      </c>
      <c r="M90" s="1">
        <v>40</v>
      </c>
      <c r="N90" s="1">
        <v>32.76</v>
      </c>
      <c r="O90" s="1">
        <v>40</v>
      </c>
      <c r="P90" s="1">
        <v>40</v>
      </c>
    </row>
    <row r="91" spans="1:16" x14ac:dyDescent="0.25">
      <c r="A91" s="1">
        <v>33.81</v>
      </c>
      <c r="B91" s="1">
        <v>27.88</v>
      </c>
      <c r="C91" s="1">
        <v>21.33</v>
      </c>
      <c r="D91" s="1">
        <v>19.71</v>
      </c>
      <c r="E91" s="1">
        <v>29.16</v>
      </c>
      <c r="F91" s="1">
        <v>32.03</v>
      </c>
      <c r="G91" s="1">
        <v>31.61</v>
      </c>
      <c r="H91" s="1">
        <v>33.76</v>
      </c>
      <c r="I91" s="1">
        <v>31.49</v>
      </c>
      <c r="J91" s="1">
        <v>27.08</v>
      </c>
      <c r="K91" s="1">
        <v>29.46</v>
      </c>
      <c r="L91" s="1">
        <v>40</v>
      </c>
      <c r="M91" s="1">
        <v>40</v>
      </c>
      <c r="N91" s="1">
        <v>29.6</v>
      </c>
      <c r="O91" s="1">
        <v>40</v>
      </c>
      <c r="P91" s="1">
        <v>40</v>
      </c>
    </row>
    <row r="92" spans="1:16" x14ac:dyDescent="0.25">
      <c r="A92" s="1">
        <v>27.12</v>
      </c>
      <c r="B92" s="1">
        <v>24.44</v>
      </c>
      <c r="C92" s="1">
        <v>26.27</v>
      </c>
      <c r="D92" s="1">
        <v>32.93</v>
      </c>
      <c r="E92" s="1">
        <v>28.86</v>
      </c>
      <c r="F92" s="1">
        <v>29.02</v>
      </c>
      <c r="G92" s="1">
        <v>28.11</v>
      </c>
      <c r="H92" s="1">
        <v>30.63</v>
      </c>
      <c r="I92" s="1">
        <v>27.97</v>
      </c>
      <c r="J92" s="1">
        <v>30.03</v>
      </c>
      <c r="K92" s="1">
        <v>33.83</v>
      </c>
      <c r="L92" s="1">
        <v>40</v>
      </c>
      <c r="M92" s="1">
        <v>36.33</v>
      </c>
      <c r="N92" s="1">
        <v>40</v>
      </c>
      <c r="O92" s="1">
        <v>36.86</v>
      </c>
      <c r="P92" s="1">
        <v>34.89</v>
      </c>
    </row>
    <row r="93" spans="1:16" x14ac:dyDescent="0.25">
      <c r="A93" s="1">
        <v>34.25</v>
      </c>
      <c r="B93" s="1">
        <v>40</v>
      </c>
      <c r="C93" s="1">
        <v>33.78</v>
      </c>
      <c r="D93" s="1">
        <v>33.700000000000003</v>
      </c>
      <c r="E93" s="1">
        <v>35.83</v>
      </c>
      <c r="F93" s="1">
        <v>26.69</v>
      </c>
      <c r="G93" s="1">
        <v>33.729999999999997</v>
      </c>
      <c r="H93" s="1">
        <v>34.18</v>
      </c>
      <c r="I93" s="1">
        <v>34.36</v>
      </c>
      <c r="J93" s="1">
        <v>40</v>
      </c>
      <c r="K93" s="1">
        <v>27.29</v>
      </c>
      <c r="L93" s="1">
        <v>40</v>
      </c>
      <c r="M93" s="1">
        <v>33.19</v>
      </c>
      <c r="N93" s="1">
        <v>35.840000000000003</v>
      </c>
      <c r="O93" s="1">
        <v>40</v>
      </c>
      <c r="P93" s="1">
        <v>40</v>
      </c>
    </row>
    <row r="94" spans="1:16" x14ac:dyDescent="0.25">
      <c r="A94" s="1">
        <v>36.1</v>
      </c>
      <c r="B94" s="1">
        <v>32.200000000000003</v>
      </c>
      <c r="C94" s="1">
        <v>34.24</v>
      </c>
      <c r="D94" s="1">
        <v>29.21</v>
      </c>
      <c r="E94" s="1">
        <v>20.51</v>
      </c>
      <c r="F94" s="1">
        <v>27.86</v>
      </c>
      <c r="G94" s="1">
        <v>25.88</v>
      </c>
      <c r="H94" s="1">
        <v>28.41</v>
      </c>
      <c r="I94" s="1">
        <v>24.39</v>
      </c>
      <c r="J94" s="1">
        <v>33.5</v>
      </c>
      <c r="K94" s="1">
        <v>32.33</v>
      </c>
      <c r="L94" s="1">
        <v>40</v>
      </c>
      <c r="M94" s="1">
        <v>33.99</v>
      </c>
      <c r="N94" s="1">
        <v>40</v>
      </c>
      <c r="O94" s="1">
        <v>40</v>
      </c>
      <c r="P94" s="1">
        <v>40</v>
      </c>
    </row>
    <row r="95" spans="1:16" x14ac:dyDescent="0.25">
      <c r="A95" s="1">
        <v>31.27</v>
      </c>
      <c r="B95" s="1">
        <v>29.73</v>
      </c>
      <c r="C95" s="1">
        <v>32.25</v>
      </c>
      <c r="D95" s="1">
        <v>22.96</v>
      </c>
      <c r="E95" s="1">
        <v>24.4</v>
      </c>
      <c r="F95" s="1">
        <v>29.22</v>
      </c>
      <c r="G95" s="1">
        <v>18.46</v>
      </c>
      <c r="H95" s="1">
        <v>21.26</v>
      </c>
      <c r="I95" s="1">
        <v>29.52</v>
      </c>
      <c r="J95" s="1">
        <v>31.87</v>
      </c>
      <c r="K95" s="1">
        <v>30.19</v>
      </c>
      <c r="L95" s="1">
        <v>34.83</v>
      </c>
      <c r="M95" s="1">
        <v>32.99</v>
      </c>
      <c r="N95" s="1">
        <v>40</v>
      </c>
      <c r="O95" s="1">
        <v>40</v>
      </c>
      <c r="P95" s="1">
        <v>31.04</v>
      </c>
    </row>
    <row r="96" spans="1:16" x14ac:dyDescent="0.25">
      <c r="A96" s="1">
        <v>32.31</v>
      </c>
      <c r="B96" s="1">
        <v>21.8</v>
      </c>
      <c r="C96" s="1">
        <v>30.14</v>
      </c>
      <c r="D96" s="1">
        <v>31.78</v>
      </c>
      <c r="E96" s="1">
        <v>31.24</v>
      </c>
      <c r="F96" s="1">
        <v>33.159999999999997</v>
      </c>
      <c r="G96" s="1">
        <v>31.91</v>
      </c>
      <c r="H96" s="1">
        <v>31.94</v>
      </c>
      <c r="I96" s="1">
        <v>40</v>
      </c>
      <c r="J96" s="1">
        <v>24.6</v>
      </c>
      <c r="K96" s="1">
        <v>34.21</v>
      </c>
      <c r="L96" s="1">
        <v>27.62</v>
      </c>
      <c r="M96" s="1">
        <v>25.03</v>
      </c>
      <c r="N96" s="1">
        <v>40</v>
      </c>
      <c r="O96" s="1">
        <v>40</v>
      </c>
      <c r="P96" s="1">
        <v>30.94</v>
      </c>
    </row>
    <row r="97" spans="1:16" x14ac:dyDescent="0.25">
      <c r="A97" s="1">
        <v>30.67</v>
      </c>
      <c r="B97" s="1">
        <v>22.61</v>
      </c>
      <c r="C97" s="1">
        <v>22.67</v>
      </c>
      <c r="D97" s="1">
        <v>27.24</v>
      </c>
      <c r="E97" s="1">
        <v>17.690000000000001</v>
      </c>
      <c r="F97" s="1">
        <v>27.65</v>
      </c>
      <c r="G97" s="1">
        <v>27.72</v>
      </c>
      <c r="H97" s="1">
        <v>32.450000000000003</v>
      </c>
      <c r="I97" s="1">
        <v>40</v>
      </c>
      <c r="J97" s="1">
        <v>20.05</v>
      </c>
      <c r="K97" s="1">
        <v>30.61</v>
      </c>
      <c r="L97" s="1">
        <v>40</v>
      </c>
      <c r="M97" s="1">
        <v>31.08</v>
      </c>
      <c r="N97" s="1">
        <v>32.22</v>
      </c>
      <c r="O97" s="1">
        <v>32.840000000000003</v>
      </c>
      <c r="P97" s="1">
        <v>32.25</v>
      </c>
    </row>
    <row r="98" spans="1:16" x14ac:dyDescent="0.25">
      <c r="A98" s="1">
        <v>32.6</v>
      </c>
      <c r="B98" s="1">
        <v>31.19</v>
      </c>
      <c r="C98" s="1">
        <v>29.7</v>
      </c>
      <c r="D98" s="1">
        <v>29.85</v>
      </c>
      <c r="E98" s="1">
        <v>23.72</v>
      </c>
      <c r="F98" s="1">
        <v>31.85</v>
      </c>
      <c r="G98" s="1">
        <v>28.12</v>
      </c>
      <c r="H98" s="1">
        <v>28.31</v>
      </c>
      <c r="I98" s="1">
        <v>33.21</v>
      </c>
      <c r="J98" s="1">
        <v>32.369999999999997</v>
      </c>
      <c r="K98" s="1">
        <v>31.36</v>
      </c>
      <c r="L98" s="1">
        <v>29.1</v>
      </c>
      <c r="M98" s="1">
        <v>40</v>
      </c>
      <c r="N98" s="1">
        <v>40</v>
      </c>
      <c r="O98" s="1">
        <v>40</v>
      </c>
      <c r="P98" s="1">
        <v>36.049999999999997</v>
      </c>
    </row>
    <row r="99" spans="1:16" x14ac:dyDescent="0.25">
      <c r="A99" s="1">
        <v>24.27</v>
      </c>
      <c r="B99" s="1">
        <v>28.88</v>
      </c>
      <c r="C99" s="1">
        <v>40</v>
      </c>
      <c r="D99" s="1">
        <v>40</v>
      </c>
      <c r="E99" s="1">
        <v>24.33</v>
      </c>
      <c r="F99" s="1">
        <v>27.29</v>
      </c>
      <c r="G99" s="1">
        <v>32.369999999999997</v>
      </c>
      <c r="H99" s="1">
        <v>40</v>
      </c>
      <c r="I99" s="1">
        <v>26.86</v>
      </c>
      <c r="J99" s="1">
        <v>31.5</v>
      </c>
      <c r="K99" s="1">
        <v>40</v>
      </c>
      <c r="L99" s="1">
        <v>40</v>
      </c>
      <c r="M99" s="1">
        <v>40</v>
      </c>
      <c r="N99" s="1">
        <v>32.43</v>
      </c>
      <c r="O99" s="1">
        <v>31.92</v>
      </c>
      <c r="P99" s="1">
        <v>40</v>
      </c>
    </row>
    <row r="100" spans="1:16" x14ac:dyDescent="0.25">
      <c r="A100" s="1">
        <v>29.93</v>
      </c>
      <c r="B100" s="1">
        <v>32.72</v>
      </c>
      <c r="C100" s="1">
        <v>19.87</v>
      </c>
      <c r="D100" s="1">
        <v>21.16</v>
      </c>
      <c r="E100" s="1">
        <v>40</v>
      </c>
      <c r="F100" s="1">
        <v>40</v>
      </c>
      <c r="G100" s="1">
        <v>30.77</v>
      </c>
      <c r="H100" s="1">
        <v>29.78</v>
      </c>
      <c r="I100" s="1">
        <v>22.76</v>
      </c>
      <c r="J100" s="1">
        <v>29.27</v>
      </c>
      <c r="K100" s="1">
        <v>40</v>
      </c>
      <c r="L100" s="1">
        <v>40</v>
      </c>
      <c r="M100" s="1">
        <v>40</v>
      </c>
      <c r="N100" s="1">
        <v>40</v>
      </c>
      <c r="O100" s="1">
        <v>35.31</v>
      </c>
      <c r="P100" s="1">
        <v>40</v>
      </c>
    </row>
    <row r="101" spans="1:16" x14ac:dyDescent="0.25">
      <c r="A101" s="1">
        <v>29.36</v>
      </c>
      <c r="B101" s="1">
        <v>32.979999999999997</v>
      </c>
      <c r="C101" s="1">
        <v>33.57</v>
      </c>
      <c r="D101" s="1">
        <v>29.24</v>
      </c>
      <c r="E101" s="1">
        <v>30.28</v>
      </c>
      <c r="F101" s="1">
        <v>40</v>
      </c>
      <c r="G101" s="1">
        <v>31.65</v>
      </c>
      <c r="H101" s="1">
        <v>34.57</v>
      </c>
      <c r="I101" s="1">
        <v>33.79</v>
      </c>
      <c r="J101" s="1">
        <v>29.55</v>
      </c>
      <c r="K101" s="1">
        <v>40</v>
      </c>
      <c r="L101" s="1">
        <v>31.33</v>
      </c>
      <c r="M101" s="1">
        <v>34.840000000000003</v>
      </c>
      <c r="N101" s="1">
        <v>34.31</v>
      </c>
      <c r="O101" s="1">
        <v>40</v>
      </c>
      <c r="P101" s="1">
        <v>32.090000000000003</v>
      </c>
    </row>
    <row r="102" spans="1:16" x14ac:dyDescent="0.25">
      <c r="A102" s="1">
        <v>32.61</v>
      </c>
      <c r="B102" s="1">
        <v>32.69</v>
      </c>
      <c r="C102" s="1">
        <v>22.11</v>
      </c>
      <c r="D102" s="1">
        <v>23.91</v>
      </c>
      <c r="E102" s="1">
        <v>24.22</v>
      </c>
      <c r="F102" s="1">
        <v>30.52</v>
      </c>
      <c r="G102" s="1">
        <v>32.770000000000003</v>
      </c>
      <c r="H102" s="1">
        <v>27.45</v>
      </c>
      <c r="I102" s="1">
        <v>27.04</v>
      </c>
      <c r="J102" s="1">
        <v>40</v>
      </c>
      <c r="K102" s="1">
        <v>40</v>
      </c>
      <c r="L102" s="1">
        <v>30.06</v>
      </c>
      <c r="M102" s="1">
        <v>32.49</v>
      </c>
      <c r="N102" s="1">
        <v>33.950000000000003</v>
      </c>
      <c r="O102" s="1">
        <v>40</v>
      </c>
      <c r="P102" s="1">
        <v>33.96</v>
      </c>
    </row>
    <row r="103" spans="1:16" x14ac:dyDescent="0.25">
      <c r="A103" s="1">
        <v>34.04</v>
      </c>
      <c r="B103" s="1">
        <v>28.06</v>
      </c>
      <c r="C103" s="1">
        <v>16.329999999999998</v>
      </c>
      <c r="D103" s="1">
        <v>27.63</v>
      </c>
      <c r="E103" s="1">
        <v>33.76</v>
      </c>
      <c r="F103" s="1">
        <v>24.17</v>
      </c>
      <c r="G103" s="1">
        <v>32.130000000000003</v>
      </c>
      <c r="H103" s="1">
        <v>20.57</v>
      </c>
      <c r="I103" s="1">
        <v>22.88</v>
      </c>
      <c r="J103" s="1">
        <v>30.43</v>
      </c>
      <c r="K103" s="1">
        <v>24.17</v>
      </c>
      <c r="L103" s="1">
        <v>27.74</v>
      </c>
      <c r="M103" s="1">
        <v>40</v>
      </c>
      <c r="N103" s="1">
        <v>40</v>
      </c>
      <c r="O103" s="1">
        <v>34.619999999999997</v>
      </c>
      <c r="P103" s="1">
        <v>40</v>
      </c>
    </row>
    <row r="104" spans="1:16" x14ac:dyDescent="0.25">
      <c r="A104" s="1">
        <v>26.95</v>
      </c>
      <c r="B104" s="1">
        <v>32.07</v>
      </c>
      <c r="C104" s="1">
        <v>25.94</v>
      </c>
      <c r="D104" s="1">
        <v>21.79</v>
      </c>
      <c r="E104" s="1">
        <v>21</v>
      </c>
      <c r="F104" s="1">
        <v>23.43</v>
      </c>
      <c r="G104" s="1">
        <v>40</v>
      </c>
      <c r="H104" s="1">
        <v>32.630000000000003</v>
      </c>
      <c r="I104" s="1">
        <v>29.23</v>
      </c>
      <c r="J104" s="1">
        <v>40</v>
      </c>
      <c r="K104" s="1">
        <v>34.82</v>
      </c>
      <c r="L104" s="1">
        <v>30.77</v>
      </c>
      <c r="M104" s="1">
        <v>40</v>
      </c>
      <c r="N104" s="1">
        <v>34.57</v>
      </c>
      <c r="O104" s="1">
        <v>36.14</v>
      </c>
      <c r="P104" s="1">
        <v>40</v>
      </c>
    </row>
    <row r="105" spans="1:16" x14ac:dyDescent="0.25">
      <c r="A105" s="1">
        <v>40</v>
      </c>
      <c r="B105" s="1">
        <v>23.81</v>
      </c>
      <c r="C105" s="1">
        <v>27.46</v>
      </c>
      <c r="D105" s="1">
        <v>27.42</v>
      </c>
      <c r="E105" s="1">
        <v>40</v>
      </c>
      <c r="F105" s="1">
        <v>29.94</v>
      </c>
      <c r="G105" s="1">
        <v>40</v>
      </c>
      <c r="H105" s="1">
        <v>32.450000000000003</v>
      </c>
      <c r="I105" s="1">
        <v>33.24</v>
      </c>
      <c r="J105" s="1">
        <v>35.03</v>
      </c>
      <c r="K105" s="1">
        <v>31.87</v>
      </c>
      <c r="L105" s="1">
        <v>32.1</v>
      </c>
      <c r="M105" s="1">
        <v>33.549999999999997</v>
      </c>
      <c r="N105" s="1">
        <v>24.95</v>
      </c>
      <c r="O105" s="1">
        <v>40</v>
      </c>
      <c r="P105" s="1">
        <v>30.49</v>
      </c>
    </row>
    <row r="106" spans="1:16" x14ac:dyDescent="0.25">
      <c r="A106" s="1">
        <v>24.58</v>
      </c>
      <c r="B106" s="1">
        <v>30.55</v>
      </c>
      <c r="C106" s="1">
        <v>26.11</v>
      </c>
      <c r="D106" s="1">
        <v>27.03</v>
      </c>
      <c r="E106" s="1">
        <v>40</v>
      </c>
      <c r="F106" s="1">
        <v>21.38</v>
      </c>
      <c r="G106" s="1">
        <v>40</v>
      </c>
      <c r="H106" s="1">
        <v>23.1</v>
      </c>
      <c r="I106" s="1">
        <v>31.98</v>
      </c>
      <c r="J106" s="1">
        <v>40</v>
      </c>
      <c r="K106" s="1">
        <v>40</v>
      </c>
      <c r="L106" s="1">
        <v>30.6</v>
      </c>
      <c r="M106" s="1">
        <v>34.07</v>
      </c>
      <c r="N106" s="1">
        <v>33.659999999999997</v>
      </c>
      <c r="O106" s="1">
        <v>40</v>
      </c>
      <c r="P106" s="1">
        <v>40</v>
      </c>
    </row>
    <row r="107" spans="1:16" x14ac:dyDescent="0.25">
      <c r="A107" s="1">
        <v>27.72</v>
      </c>
      <c r="B107" s="1">
        <v>40</v>
      </c>
      <c r="C107" s="1">
        <v>27.17</v>
      </c>
      <c r="D107" s="1">
        <v>23.88</v>
      </c>
      <c r="E107" s="1">
        <v>27.32</v>
      </c>
      <c r="F107" s="1">
        <v>24.71</v>
      </c>
      <c r="G107" s="1">
        <v>29.89</v>
      </c>
      <c r="H107" s="1">
        <v>30.05</v>
      </c>
      <c r="I107" s="1">
        <v>30.9</v>
      </c>
      <c r="J107" s="1">
        <v>40</v>
      </c>
      <c r="K107" s="1">
        <v>30.62</v>
      </c>
      <c r="L107" s="1">
        <v>27.5</v>
      </c>
      <c r="M107" s="1">
        <v>40</v>
      </c>
      <c r="N107" s="1">
        <v>32.44</v>
      </c>
      <c r="O107" s="1">
        <v>30.91</v>
      </c>
      <c r="P107" s="1">
        <v>40</v>
      </c>
    </row>
    <row r="108" spans="1:16" x14ac:dyDescent="0.25">
      <c r="A108" s="1">
        <v>20.37</v>
      </c>
      <c r="B108" s="1">
        <v>40</v>
      </c>
      <c r="C108" s="1">
        <v>27.75</v>
      </c>
      <c r="D108" s="1">
        <v>27.04</v>
      </c>
      <c r="E108" s="1">
        <v>26.26</v>
      </c>
      <c r="F108" s="1">
        <v>28.12</v>
      </c>
      <c r="G108" s="1">
        <v>24.55</v>
      </c>
      <c r="H108" s="1">
        <v>40</v>
      </c>
      <c r="I108" s="1">
        <v>33.299999999999997</v>
      </c>
      <c r="J108" s="1">
        <v>26.79</v>
      </c>
      <c r="K108" s="1">
        <v>33.380000000000003</v>
      </c>
      <c r="L108" s="1">
        <v>40</v>
      </c>
      <c r="M108" s="1">
        <v>31.4</v>
      </c>
      <c r="N108" s="1">
        <v>33.22</v>
      </c>
      <c r="O108" s="1">
        <v>40</v>
      </c>
      <c r="P108" s="1">
        <v>30.47</v>
      </c>
    </row>
    <row r="109" spans="1:16" x14ac:dyDescent="0.25">
      <c r="A109" s="1">
        <v>29.19</v>
      </c>
      <c r="B109" s="1">
        <v>40</v>
      </c>
      <c r="C109" s="1">
        <v>27.1</v>
      </c>
      <c r="D109" s="1">
        <v>25.01</v>
      </c>
      <c r="E109" s="1">
        <v>26.2</v>
      </c>
      <c r="F109" s="1">
        <v>18.59</v>
      </c>
      <c r="G109" s="1">
        <v>24.23</v>
      </c>
      <c r="H109" s="1">
        <v>25.23</v>
      </c>
      <c r="I109" s="1">
        <v>36.35</v>
      </c>
      <c r="J109" s="1">
        <v>33.51</v>
      </c>
      <c r="K109" s="1">
        <v>32.869999999999997</v>
      </c>
      <c r="L109" s="1">
        <v>33.36</v>
      </c>
      <c r="M109" s="1">
        <v>33.659999999999997</v>
      </c>
      <c r="N109" s="1">
        <v>40</v>
      </c>
      <c r="O109" s="1">
        <v>40</v>
      </c>
      <c r="P109" s="1">
        <v>40</v>
      </c>
    </row>
    <row r="110" spans="1:16" x14ac:dyDescent="0.25">
      <c r="A110" s="1">
        <v>35.76</v>
      </c>
      <c r="B110" s="1">
        <v>24.55</v>
      </c>
      <c r="C110" s="1">
        <v>30.77</v>
      </c>
      <c r="D110" s="1">
        <v>22.93</v>
      </c>
      <c r="E110" s="1">
        <v>20.91</v>
      </c>
      <c r="F110" s="1">
        <v>26.52</v>
      </c>
      <c r="G110" s="1">
        <v>25.07</v>
      </c>
      <c r="H110" s="1">
        <v>34.54</v>
      </c>
      <c r="I110" s="1">
        <v>40</v>
      </c>
      <c r="J110" s="1">
        <v>40</v>
      </c>
      <c r="K110" s="1">
        <v>29.22</v>
      </c>
      <c r="L110" s="1">
        <v>40</v>
      </c>
      <c r="M110" s="1">
        <v>32.75</v>
      </c>
      <c r="N110" s="1">
        <v>40</v>
      </c>
      <c r="O110" s="1">
        <v>34.72</v>
      </c>
      <c r="P110" s="1">
        <v>40</v>
      </c>
    </row>
    <row r="111" spans="1:16" x14ac:dyDescent="0.25">
      <c r="A111" s="1">
        <v>36.229999999999997</v>
      </c>
      <c r="B111" s="1">
        <v>21.55</v>
      </c>
      <c r="C111" s="1">
        <v>28.43</v>
      </c>
      <c r="D111" s="1">
        <v>32.03</v>
      </c>
      <c r="E111" s="1">
        <v>23.61</v>
      </c>
      <c r="F111" s="1">
        <v>30.71</v>
      </c>
      <c r="G111" s="1">
        <v>29.05</v>
      </c>
      <c r="H111" s="1">
        <v>33.93</v>
      </c>
      <c r="I111" s="1">
        <v>40</v>
      </c>
      <c r="J111" s="1">
        <v>40</v>
      </c>
      <c r="K111" s="1">
        <v>30.54</v>
      </c>
      <c r="L111" s="1">
        <v>33.39</v>
      </c>
      <c r="M111" s="1">
        <v>33.950000000000003</v>
      </c>
      <c r="N111" s="1">
        <v>40</v>
      </c>
      <c r="O111" s="1">
        <v>34.43</v>
      </c>
      <c r="P111" s="1">
        <v>32.29</v>
      </c>
    </row>
    <row r="112" spans="1:16" x14ac:dyDescent="0.25">
      <c r="A112" s="1">
        <v>17.600000000000001</v>
      </c>
      <c r="B112" s="1">
        <v>27.88</v>
      </c>
      <c r="C112" s="1">
        <v>23.4</v>
      </c>
      <c r="D112" s="1">
        <v>25.29</v>
      </c>
      <c r="E112" s="1">
        <v>26.56</v>
      </c>
      <c r="F112" s="1">
        <v>40</v>
      </c>
      <c r="G112" s="1">
        <v>29.35</v>
      </c>
      <c r="H112" s="1">
        <v>40</v>
      </c>
      <c r="I112" s="1">
        <v>21.99</v>
      </c>
      <c r="J112" s="1">
        <v>31.24</v>
      </c>
      <c r="K112" s="1">
        <v>33.24</v>
      </c>
      <c r="L112" s="1">
        <v>35.25</v>
      </c>
      <c r="M112" s="1">
        <v>33.86</v>
      </c>
      <c r="N112" s="1">
        <v>35.44</v>
      </c>
      <c r="O112" s="1">
        <v>40</v>
      </c>
      <c r="P112" s="1">
        <v>35.1</v>
      </c>
    </row>
    <row r="113" spans="1:16" x14ac:dyDescent="0.25">
      <c r="A113" s="1">
        <v>32.369999999999997</v>
      </c>
      <c r="B113" s="1">
        <v>29.14</v>
      </c>
      <c r="C113" s="1">
        <v>34.11</v>
      </c>
      <c r="D113" s="1">
        <v>21.78</v>
      </c>
      <c r="E113" s="1">
        <v>30.27</v>
      </c>
      <c r="F113" s="1">
        <v>32.65</v>
      </c>
      <c r="G113" s="1">
        <v>19.79</v>
      </c>
      <c r="H113" s="1">
        <v>40</v>
      </c>
      <c r="I113" s="1">
        <v>40</v>
      </c>
      <c r="J113" s="1">
        <v>32.46</v>
      </c>
      <c r="K113" s="1">
        <v>40</v>
      </c>
      <c r="L113" s="1">
        <v>32.799999999999997</v>
      </c>
      <c r="M113" s="1">
        <v>34.18</v>
      </c>
      <c r="N113" s="1">
        <v>40</v>
      </c>
      <c r="O113" s="1">
        <v>36.21</v>
      </c>
      <c r="P113" s="1">
        <v>29.97</v>
      </c>
    </row>
    <row r="114" spans="1:16" x14ac:dyDescent="0.25">
      <c r="A114" s="1">
        <v>20.11</v>
      </c>
      <c r="B114" s="1">
        <v>23.79</v>
      </c>
      <c r="C114" s="1">
        <v>40</v>
      </c>
      <c r="D114" s="1">
        <v>28.33</v>
      </c>
      <c r="E114" s="1">
        <v>21.15</v>
      </c>
      <c r="F114" s="1">
        <v>24.36</v>
      </c>
      <c r="G114" s="1">
        <v>33.06</v>
      </c>
      <c r="H114" s="1">
        <v>27.72</v>
      </c>
      <c r="I114" s="1">
        <v>33.94</v>
      </c>
      <c r="J114" s="1">
        <v>30.23</v>
      </c>
      <c r="K114" s="1">
        <v>33.49</v>
      </c>
      <c r="L114" s="1">
        <v>40</v>
      </c>
      <c r="M114" s="1">
        <v>40</v>
      </c>
      <c r="N114" s="1">
        <v>27.76</v>
      </c>
      <c r="O114" s="1">
        <v>32.549999999999997</v>
      </c>
      <c r="P114" s="1">
        <v>34.08</v>
      </c>
    </row>
    <row r="115" spans="1:16" x14ac:dyDescent="0.25">
      <c r="A115" s="1">
        <v>35.31</v>
      </c>
      <c r="B115" s="1">
        <v>30.49</v>
      </c>
      <c r="C115" s="1">
        <v>28.32</v>
      </c>
      <c r="D115" s="1">
        <v>37.380000000000003</v>
      </c>
      <c r="E115" s="1">
        <v>29.32</v>
      </c>
      <c r="F115" s="1">
        <v>22.55</v>
      </c>
      <c r="G115" s="1">
        <v>27.44</v>
      </c>
      <c r="H115" s="1">
        <v>36.130000000000003</v>
      </c>
      <c r="I115" s="1">
        <v>28.18</v>
      </c>
      <c r="J115" s="1">
        <v>30.44</v>
      </c>
      <c r="K115" s="1">
        <v>40</v>
      </c>
      <c r="L115" s="1">
        <v>32.26</v>
      </c>
      <c r="M115" s="1">
        <v>29.57</v>
      </c>
      <c r="N115" s="1">
        <v>40</v>
      </c>
      <c r="O115" s="1">
        <v>40</v>
      </c>
      <c r="P115" s="1">
        <v>40</v>
      </c>
    </row>
    <row r="116" spans="1:16" x14ac:dyDescent="0.25">
      <c r="A116" s="1">
        <v>34.06</v>
      </c>
      <c r="B116" s="1">
        <v>22.77</v>
      </c>
      <c r="C116" s="1">
        <v>33.78</v>
      </c>
      <c r="D116" s="1">
        <v>40</v>
      </c>
      <c r="E116" s="1">
        <v>30.31</v>
      </c>
      <c r="F116" s="1">
        <v>24.48</v>
      </c>
      <c r="G116" s="1">
        <v>32.65</v>
      </c>
      <c r="H116" s="1">
        <v>21.69</v>
      </c>
      <c r="I116" s="1">
        <v>24.92</v>
      </c>
      <c r="J116" s="1">
        <v>30.1</v>
      </c>
      <c r="K116" s="1">
        <v>27.84</v>
      </c>
      <c r="L116" s="1">
        <v>40</v>
      </c>
      <c r="M116" s="1">
        <v>40</v>
      </c>
      <c r="N116" s="1">
        <v>40</v>
      </c>
      <c r="O116" s="1">
        <v>40</v>
      </c>
      <c r="P116" s="1">
        <v>40</v>
      </c>
    </row>
    <row r="117" spans="1:16" x14ac:dyDescent="0.25">
      <c r="A117" s="1">
        <v>40</v>
      </c>
      <c r="B117" s="1">
        <v>27.62</v>
      </c>
      <c r="C117" s="1">
        <v>31.95</v>
      </c>
      <c r="D117" s="1">
        <v>30.72</v>
      </c>
      <c r="E117" s="1">
        <v>32.6</v>
      </c>
      <c r="F117" s="1">
        <v>29.28</v>
      </c>
      <c r="G117" s="1">
        <v>40</v>
      </c>
      <c r="H117" s="1">
        <v>27.59</v>
      </c>
      <c r="I117" s="1">
        <v>29.5</v>
      </c>
      <c r="J117" s="1">
        <v>29.83</v>
      </c>
      <c r="K117" s="1">
        <v>31.94</v>
      </c>
      <c r="L117" s="1">
        <v>33.28</v>
      </c>
      <c r="M117" s="1">
        <v>40</v>
      </c>
      <c r="N117" s="1">
        <v>40</v>
      </c>
      <c r="O117" s="1">
        <v>31.47</v>
      </c>
      <c r="P117" s="1">
        <v>34.380000000000003</v>
      </c>
    </row>
    <row r="118" spans="1:16" x14ac:dyDescent="0.25">
      <c r="A118" s="1">
        <v>29.71</v>
      </c>
      <c r="B118" s="1">
        <v>23.69</v>
      </c>
      <c r="C118" s="1">
        <v>33.479999999999997</v>
      </c>
      <c r="D118" s="1">
        <v>30.16</v>
      </c>
      <c r="E118" s="1">
        <v>33.909999999999997</v>
      </c>
      <c r="F118" s="1">
        <v>32.31</v>
      </c>
      <c r="G118" s="1">
        <v>26.91</v>
      </c>
      <c r="H118" s="1">
        <v>21.78</v>
      </c>
      <c r="I118" s="1">
        <v>26.05</v>
      </c>
      <c r="J118" s="1">
        <v>40</v>
      </c>
      <c r="K118" s="1">
        <v>31.44</v>
      </c>
      <c r="L118" s="1">
        <v>40</v>
      </c>
      <c r="M118" s="1">
        <v>31.97</v>
      </c>
      <c r="N118" s="1">
        <v>30.78</v>
      </c>
      <c r="O118" s="1">
        <v>40</v>
      </c>
      <c r="P118" s="1">
        <v>40</v>
      </c>
    </row>
    <row r="119" spans="1:16" x14ac:dyDescent="0.25">
      <c r="A119" s="1">
        <v>31.19</v>
      </c>
      <c r="B119" s="1">
        <v>28.39</v>
      </c>
      <c r="C119" s="1">
        <v>23.37</v>
      </c>
      <c r="D119" s="1">
        <v>25.35</v>
      </c>
      <c r="E119" s="1">
        <v>32.99</v>
      </c>
      <c r="F119" s="1">
        <v>31.92</v>
      </c>
      <c r="G119" s="1">
        <v>26.35</v>
      </c>
      <c r="H119" s="1">
        <v>30.03</v>
      </c>
      <c r="I119" s="1">
        <v>29.38</v>
      </c>
      <c r="J119" s="1">
        <v>33.01</v>
      </c>
      <c r="K119" s="1">
        <v>40</v>
      </c>
      <c r="L119" s="1">
        <v>40</v>
      </c>
      <c r="M119" s="1">
        <v>33.450000000000003</v>
      </c>
      <c r="N119" s="1">
        <v>40</v>
      </c>
      <c r="O119" s="1">
        <v>40</v>
      </c>
      <c r="P119" s="1">
        <v>40</v>
      </c>
    </row>
    <row r="120" spans="1:16" x14ac:dyDescent="0.25">
      <c r="A120" s="1">
        <v>32.61</v>
      </c>
      <c r="B120" s="1">
        <v>29.18</v>
      </c>
      <c r="C120" s="1">
        <v>32.31</v>
      </c>
      <c r="D120" s="1">
        <v>29.29</v>
      </c>
      <c r="E120" s="1">
        <v>19.739999999999998</v>
      </c>
      <c r="F120" s="1">
        <v>27.34</v>
      </c>
      <c r="G120" s="1">
        <v>25.53</v>
      </c>
      <c r="H120" s="1">
        <v>30.94</v>
      </c>
      <c r="I120" s="1">
        <v>31.03</v>
      </c>
      <c r="J120" s="1">
        <v>33.22</v>
      </c>
      <c r="K120" s="1">
        <v>40</v>
      </c>
      <c r="L120" s="1">
        <v>27.02</v>
      </c>
      <c r="M120" s="1">
        <v>40</v>
      </c>
      <c r="N120" s="1">
        <v>40</v>
      </c>
      <c r="O120" s="1">
        <v>35.229999999999997</v>
      </c>
      <c r="P120" s="1">
        <v>40</v>
      </c>
    </row>
    <row r="121" spans="1:16" x14ac:dyDescent="0.25">
      <c r="A121" s="1">
        <v>27.57</v>
      </c>
      <c r="B121" s="1">
        <v>31.4</v>
      </c>
      <c r="C121" s="1">
        <v>27.48</v>
      </c>
      <c r="D121" s="1">
        <v>32.01</v>
      </c>
      <c r="E121" s="1">
        <v>27.19</v>
      </c>
      <c r="F121" s="1">
        <v>33.08</v>
      </c>
      <c r="G121" s="1">
        <v>23.9</v>
      </c>
      <c r="H121" s="1">
        <v>21.28</v>
      </c>
      <c r="I121" s="1">
        <v>32.35</v>
      </c>
      <c r="J121" s="1">
        <v>24.9</v>
      </c>
      <c r="K121" s="1">
        <v>29.69</v>
      </c>
      <c r="L121" s="1">
        <v>26.47</v>
      </c>
      <c r="M121" s="1">
        <v>34.1</v>
      </c>
      <c r="N121" s="1">
        <v>30.48</v>
      </c>
      <c r="O121" s="1">
        <v>40</v>
      </c>
      <c r="P121" s="1">
        <v>40</v>
      </c>
    </row>
    <row r="122" spans="1:16" x14ac:dyDescent="0.25">
      <c r="A122" s="1">
        <v>29.81</v>
      </c>
      <c r="B122" s="1">
        <v>25.72</v>
      </c>
      <c r="C122" s="1">
        <v>31.42</v>
      </c>
      <c r="D122" s="1">
        <v>29.06</v>
      </c>
      <c r="E122" s="1">
        <v>27.93</v>
      </c>
      <c r="F122" s="1">
        <v>31.06</v>
      </c>
      <c r="G122" s="1">
        <v>28.83</v>
      </c>
      <c r="H122" s="1">
        <v>29.56</v>
      </c>
      <c r="I122" s="1">
        <v>40</v>
      </c>
      <c r="J122" s="1">
        <v>29.78</v>
      </c>
      <c r="K122" s="1">
        <v>32.86</v>
      </c>
      <c r="L122" s="1">
        <v>40</v>
      </c>
      <c r="M122" s="1">
        <v>40</v>
      </c>
      <c r="N122" s="1">
        <v>40</v>
      </c>
      <c r="O122" s="1">
        <v>34.4</v>
      </c>
      <c r="P122" s="1">
        <v>40</v>
      </c>
    </row>
    <row r="123" spans="1:16" x14ac:dyDescent="0.25">
      <c r="A123" s="1">
        <v>31.5</v>
      </c>
      <c r="B123" s="1">
        <v>29.95</v>
      </c>
      <c r="C123" s="1">
        <v>17.23</v>
      </c>
      <c r="D123" s="1">
        <v>27.66</v>
      </c>
      <c r="E123" s="1">
        <v>27.04</v>
      </c>
      <c r="F123" s="1">
        <v>33.39</v>
      </c>
      <c r="G123" s="1">
        <v>32.69</v>
      </c>
      <c r="H123" s="1">
        <v>29.77</v>
      </c>
      <c r="I123" s="1">
        <v>30.89</v>
      </c>
      <c r="J123" s="1">
        <v>40</v>
      </c>
      <c r="K123" s="1">
        <v>34.979999999999997</v>
      </c>
      <c r="L123" s="1">
        <v>40</v>
      </c>
      <c r="M123" s="1">
        <v>40</v>
      </c>
      <c r="N123" s="1">
        <v>30.49</v>
      </c>
      <c r="O123" s="1">
        <v>25.93</v>
      </c>
      <c r="P123" s="1">
        <v>40</v>
      </c>
    </row>
    <row r="124" spans="1:16" x14ac:dyDescent="0.25">
      <c r="A124" s="1">
        <v>40</v>
      </c>
      <c r="B124" s="1">
        <v>31.51</v>
      </c>
      <c r="C124" s="1">
        <v>33.4</v>
      </c>
      <c r="D124" s="1">
        <v>18.12</v>
      </c>
      <c r="E124" s="1">
        <v>31.44</v>
      </c>
      <c r="F124" s="1">
        <v>32.89</v>
      </c>
      <c r="G124" s="1">
        <v>29.5</v>
      </c>
      <c r="H124" s="1">
        <v>22.5</v>
      </c>
      <c r="I124" s="1">
        <v>28.87</v>
      </c>
      <c r="J124" s="1">
        <v>23.32</v>
      </c>
      <c r="K124" s="1">
        <v>30.59</v>
      </c>
      <c r="L124" s="1">
        <v>29.26</v>
      </c>
      <c r="M124" s="1">
        <v>35.56</v>
      </c>
      <c r="N124" s="1">
        <v>33.229999999999997</v>
      </c>
      <c r="O124" s="1">
        <v>33.659999999999997</v>
      </c>
      <c r="P124" s="1">
        <v>34.29</v>
      </c>
    </row>
    <row r="125" spans="1:16" x14ac:dyDescent="0.25">
      <c r="A125" s="1">
        <v>22.96</v>
      </c>
      <c r="B125" s="1">
        <v>32.53</v>
      </c>
      <c r="C125" s="1">
        <v>40</v>
      </c>
      <c r="D125" s="1">
        <v>32.369999999999997</v>
      </c>
      <c r="E125" s="1">
        <v>40</v>
      </c>
      <c r="F125" s="1">
        <v>23.29</v>
      </c>
      <c r="G125" s="1">
        <v>29.2</v>
      </c>
      <c r="H125" s="1">
        <v>40</v>
      </c>
      <c r="I125" s="1">
        <v>24.82</v>
      </c>
      <c r="J125" s="1">
        <v>40</v>
      </c>
      <c r="K125" s="1">
        <v>32.46</v>
      </c>
      <c r="L125" s="1">
        <v>34.590000000000003</v>
      </c>
      <c r="M125" s="1">
        <v>30.91</v>
      </c>
      <c r="N125" s="1">
        <v>40</v>
      </c>
      <c r="O125" s="1">
        <v>40</v>
      </c>
      <c r="P125" s="1">
        <v>30.2</v>
      </c>
    </row>
    <row r="126" spans="1:16" x14ac:dyDescent="0.25">
      <c r="A126" s="1">
        <v>27.3</v>
      </c>
      <c r="B126" s="1">
        <v>27.17</v>
      </c>
      <c r="C126" s="1">
        <v>22.32</v>
      </c>
      <c r="D126" s="1">
        <v>19.47</v>
      </c>
      <c r="E126" s="1">
        <v>32.299999999999997</v>
      </c>
      <c r="F126" s="1">
        <v>27.1</v>
      </c>
      <c r="G126" s="1">
        <v>29.09</v>
      </c>
      <c r="H126" s="1">
        <v>40</v>
      </c>
      <c r="I126" s="1">
        <v>24.79</v>
      </c>
      <c r="J126" s="1">
        <v>32.32</v>
      </c>
      <c r="K126" s="1">
        <v>24.69</v>
      </c>
      <c r="L126" s="1">
        <v>35.14</v>
      </c>
      <c r="M126" s="1">
        <v>30.69</v>
      </c>
      <c r="N126" s="1">
        <v>36.71</v>
      </c>
      <c r="O126" s="1">
        <v>40</v>
      </c>
      <c r="P126" s="1">
        <v>33.54</v>
      </c>
    </row>
    <row r="127" spans="1:16" x14ac:dyDescent="0.25">
      <c r="A127" s="1">
        <v>32.64</v>
      </c>
      <c r="B127" s="1">
        <v>34.97</v>
      </c>
      <c r="C127" s="1">
        <v>30.94</v>
      </c>
      <c r="D127" s="1">
        <v>28.02</v>
      </c>
      <c r="E127" s="1">
        <v>40</v>
      </c>
      <c r="F127" s="1">
        <v>23.03</v>
      </c>
      <c r="G127" s="1">
        <v>34.29</v>
      </c>
      <c r="H127" s="1">
        <v>24.48</v>
      </c>
      <c r="I127" s="1">
        <v>33.82</v>
      </c>
      <c r="J127" s="1">
        <v>29.85</v>
      </c>
      <c r="K127" s="1">
        <v>32.520000000000003</v>
      </c>
      <c r="L127" s="1">
        <v>35.130000000000003</v>
      </c>
      <c r="M127" s="1">
        <v>25.8</v>
      </c>
      <c r="N127" s="1">
        <v>40</v>
      </c>
      <c r="O127" s="1">
        <v>35.340000000000003</v>
      </c>
      <c r="P127" s="1">
        <v>40</v>
      </c>
    </row>
    <row r="128" spans="1:16" x14ac:dyDescent="0.25">
      <c r="A128" s="1">
        <v>40</v>
      </c>
      <c r="B128" s="1">
        <v>31.57</v>
      </c>
      <c r="C128" s="1">
        <v>33.6</v>
      </c>
      <c r="D128" s="1">
        <v>22.66</v>
      </c>
      <c r="E128" s="1">
        <v>31.95</v>
      </c>
      <c r="F128" s="1">
        <v>33.17</v>
      </c>
      <c r="G128" s="1">
        <v>31.51</v>
      </c>
      <c r="H128" s="1">
        <v>31.63</v>
      </c>
      <c r="I128" s="1">
        <v>40</v>
      </c>
      <c r="J128" s="1">
        <v>32.700000000000003</v>
      </c>
      <c r="K128" s="1">
        <v>31.1</v>
      </c>
      <c r="L128" s="1">
        <v>32.700000000000003</v>
      </c>
      <c r="M128" s="1">
        <v>34.53</v>
      </c>
      <c r="N128" s="1">
        <v>40</v>
      </c>
      <c r="O128" s="1">
        <v>40</v>
      </c>
      <c r="P128" s="1">
        <v>40</v>
      </c>
    </row>
    <row r="129" spans="1:16" x14ac:dyDescent="0.25">
      <c r="A129" s="1">
        <v>27.93</v>
      </c>
      <c r="B129" s="1">
        <v>40</v>
      </c>
      <c r="C129" s="1">
        <v>27.02</v>
      </c>
      <c r="D129" s="1">
        <v>20.03</v>
      </c>
      <c r="E129" s="1">
        <v>33.75</v>
      </c>
      <c r="F129" s="1">
        <v>27.32</v>
      </c>
      <c r="G129" s="1">
        <v>26.58</v>
      </c>
      <c r="H129" s="1">
        <v>30.85</v>
      </c>
      <c r="I129" s="1">
        <v>33.08</v>
      </c>
      <c r="J129" s="1">
        <v>33.090000000000003</v>
      </c>
      <c r="K129" s="1">
        <v>28.99</v>
      </c>
      <c r="L129" s="1">
        <v>40</v>
      </c>
      <c r="M129" s="1">
        <v>33.299999999999997</v>
      </c>
      <c r="N129" s="1">
        <v>40</v>
      </c>
      <c r="O129" s="1">
        <v>40</v>
      </c>
      <c r="P129" s="1">
        <v>40</v>
      </c>
    </row>
    <row r="130" spans="1:16" x14ac:dyDescent="0.25">
      <c r="A130" s="1">
        <v>35.090000000000003</v>
      </c>
      <c r="B130" s="1">
        <v>40</v>
      </c>
      <c r="C130" s="1">
        <v>27.98</v>
      </c>
      <c r="D130" s="1">
        <v>23.2</v>
      </c>
      <c r="E130" s="1">
        <v>32.46</v>
      </c>
      <c r="F130" s="1">
        <v>23.4</v>
      </c>
      <c r="G130" s="1">
        <v>23.49</v>
      </c>
      <c r="H130" s="1">
        <v>29.2</v>
      </c>
      <c r="I130" s="1">
        <v>33.01</v>
      </c>
      <c r="J130" s="1">
        <v>29.26</v>
      </c>
      <c r="K130" s="1">
        <v>40</v>
      </c>
      <c r="L130" s="1">
        <v>40</v>
      </c>
      <c r="M130" s="1">
        <v>30.05</v>
      </c>
      <c r="N130" s="1">
        <v>40</v>
      </c>
      <c r="O130" s="1">
        <v>40</v>
      </c>
      <c r="P130" s="1">
        <v>40</v>
      </c>
    </row>
    <row r="131" spans="1:16" x14ac:dyDescent="0.25">
      <c r="A131" s="1">
        <v>26.75</v>
      </c>
      <c r="B131" s="1">
        <v>26.82</v>
      </c>
      <c r="C131" s="1">
        <v>24.69</v>
      </c>
      <c r="D131" s="1">
        <v>32.909999999999997</v>
      </c>
      <c r="E131" s="1">
        <v>28.23</v>
      </c>
      <c r="F131" s="1">
        <v>23.46</v>
      </c>
      <c r="G131" s="1">
        <v>32.630000000000003</v>
      </c>
      <c r="H131" s="1">
        <v>24.75</v>
      </c>
      <c r="I131" s="1">
        <v>30.14</v>
      </c>
      <c r="J131" s="1">
        <v>40</v>
      </c>
      <c r="K131" s="1">
        <v>40</v>
      </c>
      <c r="L131" s="1">
        <v>40</v>
      </c>
      <c r="M131" s="1">
        <v>40</v>
      </c>
      <c r="N131" s="1">
        <v>34</v>
      </c>
      <c r="O131" s="1">
        <v>40</v>
      </c>
      <c r="P131" s="1">
        <v>40</v>
      </c>
    </row>
    <row r="132" spans="1:16" x14ac:dyDescent="0.25">
      <c r="A132" s="1">
        <v>40</v>
      </c>
      <c r="B132" s="1">
        <v>31.98</v>
      </c>
      <c r="C132" s="1">
        <v>29.08</v>
      </c>
      <c r="D132" s="1">
        <v>26.88</v>
      </c>
      <c r="E132" s="1">
        <v>21.38</v>
      </c>
      <c r="F132" s="1">
        <v>20.3</v>
      </c>
      <c r="G132" s="1">
        <v>31.25</v>
      </c>
      <c r="H132" s="1">
        <v>29.03</v>
      </c>
      <c r="I132" s="1">
        <v>27.9</v>
      </c>
      <c r="J132" s="1">
        <v>31.66</v>
      </c>
      <c r="K132" s="1">
        <v>35.58</v>
      </c>
      <c r="L132" s="1">
        <v>33.380000000000003</v>
      </c>
      <c r="M132" s="1">
        <v>29.51</v>
      </c>
      <c r="N132" s="1">
        <v>27.47</v>
      </c>
      <c r="O132" s="1">
        <v>40</v>
      </c>
      <c r="P132" s="1">
        <v>40</v>
      </c>
    </row>
    <row r="133" spans="1:16" x14ac:dyDescent="0.25">
      <c r="A133" s="1">
        <v>32.549999999999997</v>
      </c>
      <c r="B133" s="1">
        <v>32.270000000000003</v>
      </c>
      <c r="C133" s="1">
        <v>28.71</v>
      </c>
      <c r="D133" s="1">
        <v>22.77</v>
      </c>
      <c r="E133" s="1">
        <v>30.4</v>
      </c>
      <c r="F133" s="1">
        <v>26.68</v>
      </c>
      <c r="G133" s="1">
        <v>23.66</v>
      </c>
      <c r="H133" s="1">
        <v>40</v>
      </c>
      <c r="I133" s="1">
        <v>30.55</v>
      </c>
      <c r="J133" s="1">
        <v>26.43</v>
      </c>
      <c r="K133" s="1">
        <v>31.56</v>
      </c>
      <c r="L133" s="1">
        <v>40</v>
      </c>
      <c r="M133" s="1">
        <v>40</v>
      </c>
      <c r="N133" s="1">
        <v>33.56</v>
      </c>
      <c r="O133" s="1">
        <v>40</v>
      </c>
      <c r="P133" s="1">
        <v>40</v>
      </c>
    </row>
    <row r="134" spans="1:16" x14ac:dyDescent="0.25">
      <c r="A134" s="1">
        <v>32.4</v>
      </c>
      <c r="B134" s="1">
        <v>24.95</v>
      </c>
      <c r="C134" s="1">
        <v>32.950000000000003</v>
      </c>
      <c r="D134" s="1">
        <v>30.03</v>
      </c>
      <c r="E134" s="1">
        <v>22.41</v>
      </c>
      <c r="F134" s="1">
        <v>40</v>
      </c>
      <c r="G134" s="1">
        <v>27.38</v>
      </c>
      <c r="H134" s="1">
        <v>32.46</v>
      </c>
      <c r="I134" s="1">
        <v>25.8</v>
      </c>
      <c r="J134" s="1">
        <v>34.4</v>
      </c>
      <c r="K134" s="1">
        <v>40</v>
      </c>
      <c r="L134" s="1">
        <v>40</v>
      </c>
      <c r="M134" s="1">
        <v>34.14</v>
      </c>
      <c r="N134" s="1">
        <v>40</v>
      </c>
      <c r="O134" s="1">
        <v>31.9</v>
      </c>
      <c r="P134" s="1">
        <v>40</v>
      </c>
    </row>
    <row r="135" spans="1:16" x14ac:dyDescent="0.25">
      <c r="A135" s="1">
        <v>34.979999999999997</v>
      </c>
      <c r="B135" s="1">
        <v>40</v>
      </c>
      <c r="C135" s="1">
        <v>40</v>
      </c>
      <c r="D135" s="1">
        <v>32.74</v>
      </c>
      <c r="E135" s="1">
        <v>24.5</v>
      </c>
      <c r="F135" s="1">
        <v>28.77</v>
      </c>
      <c r="G135" s="1">
        <v>21.76</v>
      </c>
      <c r="H135" s="1">
        <v>31.01</v>
      </c>
      <c r="I135" s="1">
        <v>40</v>
      </c>
      <c r="J135" s="1">
        <v>30.68</v>
      </c>
      <c r="K135" s="1">
        <v>34.31</v>
      </c>
      <c r="L135" s="1">
        <v>32.770000000000003</v>
      </c>
      <c r="M135" s="1">
        <v>33.5</v>
      </c>
      <c r="N135" s="1">
        <v>40</v>
      </c>
      <c r="O135" s="1">
        <v>40</v>
      </c>
      <c r="P135" s="1">
        <v>31.55</v>
      </c>
    </row>
    <row r="136" spans="1:16" x14ac:dyDescent="0.25">
      <c r="A136" s="1">
        <v>22.57</v>
      </c>
      <c r="B136" s="1">
        <v>32.369999999999997</v>
      </c>
      <c r="C136" s="1">
        <v>31.88</v>
      </c>
      <c r="D136" s="1">
        <v>40</v>
      </c>
      <c r="E136" s="1">
        <v>26.9</v>
      </c>
      <c r="F136" s="1">
        <v>28.84</v>
      </c>
      <c r="G136" s="1">
        <v>21.77</v>
      </c>
      <c r="H136" s="1">
        <v>29.66</v>
      </c>
      <c r="I136" s="1">
        <v>32.56</v>
      </c>
      <c r="J136" s="1">
        <v>31.02</v>
      </c>
      <c r="K136" s="1">
        <v>40</v>
      </c>
      <c r="L136" s="1">
        <v>33.68</v>
      </c>
      <c r="M136" s="1">
        <v>33.25</v>
      </c>
      <c r="N136" s="1">
        <v>33.729999999999997</v>
      </c>
      <c r="O136" s="1">
        <v>28.81</v>
      </c>
      <c r="P136" s="1">
        <v>40</v>
      </c>
    </row>
    <row r="137" spans="1:16" x14ac:dyDescent="0.25">
      <c r="A137" s="1">
        <v>24.47</v>
      </c>
      <c r="B137" s="1">
        <v>21.45</v>
      </c>
      <c r="C137" s="1">
        <v>25.8</v>
      </c>
      <c r="D137" s="1">
        <v>27.76</v>
      </c>
      <c r="E137" s="1">
        <v>26.83</v>
      </c>
      <c r="F137" s="1">
        <v>30.9</v>
      </c>
      <c r="G137" s="1">
        <v>40</v>
      </c>
      <c r="H137" s="1">
        <v>33.47</v>
      </c>
      <c r="I137" s="1">
        <v>26.93</v>
      </c>
      <c r="J137" s="1">
        <v>30.65</v>
      </c>
      <c r="K137" s="1">
        <v>40</v>
      </c>
      <c r="L137" s="1">
        <v>32.76</v>
      </c>
      <c r="M137" s="1">
        <v>40</v>
      </c>
      <c r="N137" s="1">
        <v>40</v>
      </c>
      <c r="O137" s="1">
        <v>32.61</v>
      </c>
      <c r="P137" s="1">
        <v>34.78</v>
      </c>
    </row>
    <row r="138" spans="1:16" x14ac:dyDescent="0.25">
      <c r="A138" s="1">
        <v>25.41</v>
      </c>
      <c r="B138" s="1">
        <v>31.72</v>
      </c>
      <c r="C138" s="1">
        <v>26.51</v>
      </c>
      <c r="D138" s="1">
        <v>30.74</v>
      </c>
      <c r="E138" s="1">
        <v>22.62</v>
      </c>
      <c r="F138" s="1">
        <v>34.200000000000003</v>
      </c>
      <c r="G138" s="1">
        <v>33.06</v>
      </c>
      <c r="H138" s="1">
        <v>30.04</v>
      </c>
      <c r="I138" s="1">
        <v>33.380000000000003</v>
      </c>
      <c r="J138" s="1">
        <v>40</v>
      </c>
      <c r="K138" s="1">
        <v>32.130000000000003</v>
      </c>
      <c r="L138" s="1">
        <v>32.24</v>
      </c>
      <c r="M138" s="1">
        <v>29.54</v>
      </c>
      <c r="N138" s="1">
        <v>31.89</v>
      </c>
      <c r="O138" s="1">
        <v>40</v>
      </c>
      <c r="P138" s="1">
        <v>32.44</v>
      </c>
    </row>
    <row r="139" spans="1:16" x14ac:dyDescent="0.25">
      <c r="A139" s="1">
        <v>31.45</v>
      </c>
      <c r="B139" s="1">
        <v>18.91</v>
      </c>
      <c r="C139" s="1">
        <v>20.62</v>
      </c>
      <c r="D139" s="1">
        <v>27.66</v>
      </c>
      <c r="E139" s="1">
        <v>32.659999999999997</v>
      </c>
      <c r="F139" s="1">
        <v>40</v>
      </c>
      <c r="G139" s="1">
        <v>28.6</v>
      </c>
      <c r="H139" s="1">
        <v>31.08</v>
      </c>
      <c r="I139" s="1">
        <v>31.9</v>
      </c>
      <c r="J139" s="1">
        <v>32.85</v>
      </c>
      <c r="K139" s="1">
        <v>40</v>
      </c>
      <c r="L139" s="1">
        <v>31.77</v>
      </c>
      <c r="M139" s="1">
        <v>40</v>
      </c>
      <c r="N139" s="1">
        <v>40</v>
      </c>
      <c r="O139" s="1">
        <v>33.54</v>
      </c>
      <c r="P139" s="1">
        <v>40</v>
      </c>
    </row>
    <row r="140" spans="1:16" x14ac:dyDescent="0.25">
      <c r="A140" s="1">
        <v>24.82</v>
      </c>
      <c r="B140" s="1">
        <v>32.28</v>
      </c>
      <c r="C140" s="1">
        <v>40</v>
      </c>
      <c r="D140" s="1">
        <v>27.27</v>
      </c>
      <c r="E140" s="1">
        <v>26.01</v>
      </c>
      <c r="F140" s="1">
        <v>40</v>
      </c>
      <c r="G140" s="1">
        <v>30.57</v>
      </c>
      <c r="H140" s="1">
        <v>28.73</v>
      </c>
      <c r="I140" s="1">
        <v>31.39</v>
      </c>
      <c r="J140" s="1">
        <v>40</v>
      </c>
      <c r="K140" s="1">
        <v>40</v>
      </c>
      <c r="L140" s="1">
        <v>32.85</v>
      </c>
      <c r="M140" s="1">
        <v>32.92</v>
      </c>
      <c r="N140" s="1">
        <v>40</v>
      </c>
      <c r="O140" s="1">
        <v>31.3</v>
      </c>
      <c r="P140" s="1">
        <v>40</v>
      </c>
    </row>
    <row r="141" spans="1:16" x14ac:dyDescent="0.25">
      <c r="A141" s="1">
        <v>32.43</v>
      </c>
      <c r="B141" s="1">
        <v>27.45</v>
      </c>
      <c r="C141" s="1">
        <v>31.88</v>
      </c>
      <c r="D141" s="1">
        <v>25.1</v>
      </c>
      <c r="E141" s="1">
        <v>23.86</v>
      </c>
      <c r="F141" s="1">
        <v>32.1</v>
      </c>
      <c r="G141" s="1">
        <v>40</v>
      </c>
      <c r="H141" s="1">
        <v>27.13</v>
      </c>
      <c r="I141" s="1">
        <v>36.520000000000003</v>
      </c>
      <c r="J141" s="1">
        <v>40</v>
      </c>
      <c r="K141" s="1">
        <v>32.15</v>
      </c>
      <c r="L141" s="1">
        <v>30.54</v>
      </c>
      <c r="M141" s="1">
        <v>40</v>
      </c>
      <c r="N141" s="1">
        <v>40</v>
      </c>
      <c r="O141" s="1">
        <v>40</v>
      </c>
      <c r="P141" s="1">
        <v>40</v>
      </c>
    </row>
    <row r="142" spans="1:16" x14ac:dyDescent="0.25">
      <c r="A142" s="1">
        <v>33.25</v>
      </c>
      <c r="B142" s="1">
        <v>34.04</v>
      </c>
      <c r="C142" s="1">
        <v>32.049999999999997</v>
      </c>
      <c r="D142" s="1">
        <v>35.409999999999997</v>
      </c>
      <c r="E142" s="1">
        <v>26.72</v>
      </c>
      <c r="F142" s="1">
        <v>32.42</v>
      </c>
      <c r="G142" s="1">
        <v>18.48</v>
      </c>
      <c r="H142" s="1">
        <v>33.299999999999997</v>
      </c>
      <c r="I142" s="1">
        <v>27.47</v>
      </c>
      <c r="J142" s="1">
        <v>27.06</v>
      </c>
      <c r="K142" s="1">
        <v>26.16</v>
      </c>
      <c r="L142" s="1">
        <v>40</v>
      </c>
      <c r="M142" s="1">
        <v>34.06</v>
      </c>
      <c r="N142" s="1">
        <v>40</v>
      </c>
      <c r="O142" s="1">
        <v>40</v>
      </c>
      <c r="P142" s="1">
        <v>40</v>
      </c>
    </row>
    <row r="143" spans="1:16" x14ac:dyDescent="0.25">
      <c r="A143" s="1">
        <v>19.22</v>
      </c>
      <c r="B143" s="1">
        <v>14.93</v>
      </c>
      <c r="C143" s="1">
        <v>18.600000000000001</v>
      </c>
      <c r="D143" s="1">
        <v>33.72</v>
      </c>
      <c r="E143" s="1">
        <v>33.69</v>
      </c>
      <c r="F143" s="1">
        <v>32.479999999999997</v>
      </c>
      <c r="G143" s="1">
        <v>33.04</v>
      </c>
      <c r="H143" s="1">
        <v>27.86</v>
      </c>
      <c r="I143" s="1">
        <v>33.82</v>
      </c>
      <c r="J143" s="1">
        <v>33.5</v>
      </c>
      <c r="K143" s="1">
        <v>40</v>
      </c>
      <c r="L143" s="1">
        <v>31.35</v>
      </c>
      <c r="M143" s="1">
        <v>40</v>
      </c>
      <c r="N143" s="1">
        <v>31.63</v>
      </c>
      <c r="O143" s="1">
        <v>40</v>
      </c>
      <c r="P143" s="1">
        <v>40</v>
      </c>
    </row>
    <row r="144" spans="1:16" x14ac:dyDescent="0.25">
      <c r="A144" s="1">
        <v>32.549999999999997</v>
      </c>
      <c r="B144" s="1">
        <v>29.24</v>
      </c>
      <c r="C144" s="1">
        <v>27.51</v>
      </c>
      <c r="D144" s="1">
        <v>28.72</v>
      </c>
      <c r="E144" s="1">
        <v>40</v>
      </c>
      <c r="F144" s="1">
        <v>40</v>
      </c>
      <c r="G144" s="1">
        <v>31.9</v>
      </c>
      <c r="H144" s="1">
        <v>24.7</v>
      </c>
      <c r="I144" s="1">
        <v>33.49</v>
      </c>
      <c r="J144" s="1">
        <v>40</v>
      </c>
      <c r="K144" s="1">
        <v>25.89</v>
      </c>
      <c r="L144" s="1">
        <v>40</v>
      </c>
      <c r="M144" s="1">
        <v>40</v>
      </c>
      <c r="N144" s="1">
        <v>32.979999999999997</v>
      </c>
      <c r="O144" s="1">
        <v>33.49</v>
      </c>
      <c r="P144" s="1">
        <v>33.270000000000003</v>
      </c>
    </row>
    <row r="145" spans="1:16" x14ac:dyDescent="0.25">
      <c r="A145" s="1">
        <v>29.02</v>
      </c>
      <c r="B145" s="1">
        <v>21.31</v>
      </c>
      <c r="C145" s="1">
        <v>26.51</v>
      </c>
      <c r="D145" s="1">
        <v>23.77</v>
      </c>
      <c r="E145" s="1">
        <v>40</v>
      </c>
      <c r="F145" s="1">
        <v>30.86</v>
      </c>
      <c r="G145" s="1">
        <v>32.369999999999997</v>
      </c>
      <c r="H145" s="1">
        <v>31.39</v>
      </c>
      <c r="I145" s="1">
        <v>40</v>
      </c>
      <c r="J145" s="1">
        <v>32.65</v>
      </c>
      <c r="K145" s="1">
        <v>40</v>
      </c>
      <c r="L145" s="1">
        <v>31.22</v>
      </c>
      <c r="M145" s="1">
        <v>34.03</v>
      </c>
      <c r="N145" s="1">
        <v>30.08</v>
      </c>
      <c r="O145" s="1">
        <v>34.369999999999997</v>
      </c>
      <c r="P145" s="1">
        <v>31.52</v>
      </c>
    </row>
    <row r="146" spans="1:16" x14ac:dyDescent="0.25">
      <c r="A146" s="1">
        <v>31.67</v>
      </c>
      <c r="B146" s="1">
        <v>40</v>
      </c>
      <c r="C146" s="1">
        <v>27.8</v>
      </c>
      <c r="D146" s="1">
        <v>27.46</v>
      </c>
      <c r="E146" s="1">
        <v>32.18</v>
      </c>
      <c r="F146" s="1">
        <v>40</v>
      </c>
      <c r="G146" s="1">
        <v>30.51</v>
      </c>
      <c r="H146" s="1">
        <v>28.68</v>
      </c>
      <c r="I146" s="1">
        <v>36.619999999999997</v>
      </c>
      <c r="J146" s="1">
        <v>40</v>
      </c>
      <c r="K146" s="1">
        <v>40</v>
      </c>
      <c r="L146" s="1">
        <v>40</v>
      </c>
      <c r="M146" s="1">
        <v>40</v>
      </c>
      <c r="N146" s="1">
        <v>30.71</v>
      </c>
      <c r="O146" s="1">
        <v>40</v>
      </c>
      <c r="P146" s="1">
        <v>40</v>
      </c>
    </row>
    <row r="147" spans="1:16" x14ac:dyDescent="0.25">
      <c r="A147" s="1">
        <v>23.79</v>
      </c>
      <c r="B147" s="1">
        <v>32.69</v>
      </c>
      <c r="C147" s="1">
        <v>30.63</v>
      </c>
      <c r="D147" s="1">
        <v>24.32</v>
      </c>
      <c r="E147" s="1">
        <v>28.63</v>
      </c>
      <c r="F147" s="1">
        <v>29.8</v>
      </c>
      <c r="G147" s="1">
        <v>30.86</v>
      </c>
      <c r="H147" s="1">
        <v>30.61</v>
      </c>
      <c r="I147" s="1">
        <v>21.13</v>
      </c>
      <c r="J147" s="1">
        <v>40</v>
      </c>
      <c r="K147" s="1">
        <v>32.81</v>
      </c>
      <c r="L147" s="1">
        <v>34.700000000000003</v>
      </c>
      <c r="M147" s="1">
        <v>29.23</v>
      </c>
      <c r="N147" s="1">
        <v>31.46</v>
      </c>
      <c r="O147" s="1">
        <v>35.369999999999997</v>
      </c>
      <c r="P147" s="1">
        <v>40</v>
      </c>
    </row>
    <row r="148" spans="1:16" x14ac:dyDescent="0.25">
      <c r="A148" s="1">
        <v>31.29</v>
      </c>
      <c r="B148" s="1">
        <v>33.450000000000003</v>
      </c>
      <c r="C148" s="1">
        <v>22.56</v>
      </c>
      <c r="D148" s="1">
        <v>28.86</v>
      </c>
      <c r="E148" s="1">
        <v>29.06</v>
      </c>
      <c r="F148" s="1">
        <v>26.1</v>
      </c>
      <c r="G148" s="1">
        <v>40</v>
      </c>
      <c r="H148" s="1">
        <v>34.79</v>
      </c>
      <c r="I148" s="1">
        <v>32.18</v>
      </c>
      <c r="J148" s="1">
        <v>30.55</v>
      </c>
      <c r="K148" s="1">
        <v>26.12</v>
      </c>
      <c r="L148" s="1">
        <v>33.409999999999997</v>
      </c>
      <c r="M148" s="1">
        <v>40</v>
      </c>
      <c r="N148" s="1">
        <v>40</v>
      </c>
      <c r="O148" s="1">
        <v>40</v>
      </c>
      <c r="P148" s="1">
        <v>32.57</v>
      </c>
    </row>
    <row r="149" spans="1:16" x14ac:dyDescent="0.25">
      <c r="A149" s="1">
        <v>32.26</v>
      </c>
      <c r="B149" s="1">
        <v>26.26</v>
      </c>
      <c r="C149" s="1">
        <v>25.14</v>
      </c>
      <c r="D149" s="1">
        <v>28.85</v>
      </c>
      <c r="E149" s="1">
        <v>40</v>
      </c>
      <c r="F149" s="1">
        <v>31.85</v>
      </c>
      <c r="G149" s="1">
        <v>28.83</v>
      </c>
      <c r="H149" s="1">
        <v>27.71</v>
      </c>
      <c r="I149" s="1">
        <v>34.35</v>
      </c>
      <c r="J149" s="1">
        <v>40</v>
      </c>
      <c r="K149" s="1">
        <v>26.73</v>
      </c>
      <c r="L149" s="1">
        <v>40</v>
      </c>
      <c r="M149" s="1">
        <v>40</v>
      </c>
      <c r="N149" s="1">
        <v>32.68</v>
      </c>
      <c r="O149" s="1">
        <v>40</v>
      </c>
      <c r="P149" s="1">
        <v>40</v>
      </c>
    </row>
    <row r="150" spans="1:16" x14ac:dyDescent="0.25">
      <c r="A150" s="1">
        <v>30.81</v>
      </c>
      <c r="B150" s="1">
        <v>32.06</v>
      </c>
      <c r="C150" s="1">
        <v>19.649999999999999</v>
      </c>
      <c r="D150" s="1">
        <v>35.22</v>
      </c>
      <c r="E150" s="1">
        <v>33.32</v>
      </c>
      <c r="F150" s="1">
        <v>23.14</v>
      </c>
      <c r="G150" s="1">
        <v>40</v>
      </c>
      <c r="H150" s="1">
        <v>32.67</v>
      </c>
      <c r="I150" s="1">
        <v>40</v>
      </c>
      <c r="J150" s="1">
        <v>40</v>
      </c>
      <c r="K150" s="1">
        <v>29.99</v>
      </c>
      <c r="L150" s="1">
        <v>40</v>
      </c>
      <c r="M150" s="1">
        <v>31.14</v>
      </c>
      <c r="N150" s="1">
        <v>32.71</v>
      </c>
      <c r="O150" s="1">
        <v>32.93</v>
      </c>
      <c r="P150" s="1">
        <v>40</v>
      </c>
    </row>
    <row r="151" spans="1:16" x14ac:dyDescent="0.25">
      <c r="A151" s="1">
        <v>33.11</v>
      </c>
      <c r="B151" s="1">
        <v>30.67</v>
      </c>
      <c r="C151" s="1">
        <v>24.83</v>
      </c>
      <c r="D151" s="1">
        <v>26.13</v>
      </c>
      <c r="E151" s="1">
        <v>32.270000000000003</v>
      </c>
      <c r="F151" s="1">
        <v>32.4</v>
      </c>
      <c r="G151" s="1">
        <v>32.340000000000003</v>
      </c>
      <c r="H151" s="1">
        <v>30.14</v>
      </c>
      <c r="I151" s="1">
        <v>32.53</v>
      </c>
      <c r="J151" s="1">
        <v>29.25</v>
      </c>
      <c r="K151" s="1">
        <v>40</v>
      </c>
      <c r="L151" s="1">
        <v>33.19</v>
      </c>
      <c r="M151" s="1">
        <v>40</v>
      </c>
      <c r="N151" s="1">
        <v>32.72</v>
      </c>
      <c r="O151" s="1">
        <v>33.42</v>
      </c>
      <c r="P151" s="1">
        <v>40</v>
      </c>
    </row>
    <row r="152" spans="1:16" x14ac:dyDescent="0.25">
      <c r="A152" s="1">
        <v>26.32</v>
      </c>
      <c r="B152" s="1">
        <v>32.79</v>
      </c>
      <c r="C152" s="1">
        <v>22.88</v>
      </c>
      <c r="D152" s="1">
        <v>31.67</v>
      </c>
      <c r="E152" s="1">
        <v>33.29</v>
      </c>
      <c r="F152" s="1">
        <v>26.15</v>
      </c>
      <c r="G152" s="1">
        <v>32.520000000000003</v>
      </c>
      <c r="H152" s="1">
        <v>34.61</v>
      </c>
      <c r="I152" s="1">
        <v>32.26</v>
      </c>
      <c r="J152" s="1">
        <v>32.25</v>
      </c>
      <c r="K152" s="1">
        <v>32.17</v>
      </c>
      <c r="L152" s="1">
        <v>30.9</v>
      </c>
      <c r="M152" s="1">
        <v>40</v>
      </c>
      <c r="N152" s="1">
        <v>40</v>
      </c>
      <c r="O152" s="1">
        <v>40</v>
      </c>
      <c r="P152" s="1">
        <v>35.67</v>
      </c>
    </row>
    <row r="153" spans="1:16" x14ac:dyDescent="0.25">
      <c r="A153" s="1">
        <v>29.69</v>
      </c>
      <c r="B153" s="1">
        <v>40</v>
      </c>
      <c r="C153" s="1">
        <v>29.35</v>
      </c>
      <c r="D153" s="1">
        <v>24.04</v>
      </c>
      <c r="E153" s="1">
        <v>21.11</v>
      </c>
      <c r="F153" s="1">
        <v>29.86</v>
      </c>
      <c r="G153" s="1">
        <v>24.02</v>
      </c>
      <c r="H153" s="1">
        <v>33.08</v>
      </c>
      <c r="I153" s="1">
        <v>40</v>
      </c>
      <c r="J153" s="1">
        <v>23.94</v>
      </c>
      <c r="K153" s="1">
        <v>27.98</v>
      </c>
      <c r="L153" s="1">
        <v>28.4</v>
      </c>
      <c r="M153" s="1">
        <v>40</v>
      </c>
      <c r="N153" s="1">
        <v>34.29</v>
      </c>
      <c r="O153" s="1">
        <v>40</v>
      </c>
      <c r="P153" s="1">
        <v>33.56</v>
      </c>
    </row>
    <row r="154" spans="1:16" x14ac:dyDescent="0.25">
      <c r="A154" s="1">
        <v>35.479999999999997</v>
      </c>
      <c r="B154" s="1">
        <v>31.24</v>
      </c>
      <c r="C154" s="1">
        <v>24.52</v>
      </c>
      <c r="D154" s="1">
        <v>21.19</v>
      </c>
      <c r="E154" s="1">
        <v>32.130000000000003</v>
      </c>
      <c r="F154" s="1">
        <v>27.97</v>
      </c>
      <c r="G154" s="1">
        <v>35.200000000000003</v>
      </c>
      <c r="H154" s="1">
        <v>21.41</v>
      </c>
      <c r="I154" s="1">
        <v>40</v>
      </c>
      <c r="J154" s="1">
        <v>35.26</v>
      </c>
      <c r="K154" s="1">
        <v>31.47</v>
      </c>
      <c r="L154" s="1">
        <v>33.47</v>
      </c>
      <c r="M154" s="1">
        <v>31.62</v>
      </c>
      <c r="N154" s="1">
        <v>40</v>
      </c>
      <c r="O154" s="1">
        <v>40</v>
      </c>
      <c r="P154" s="1">
        <v>40</v>
      </c>
    </row>
    <row r="155" spans="1:16" x14ac:dyDescent="0.25">
      <c r="A155" s="1">
        <v>35.4</v>
      </c>
      <c r="B155" s="1">
        <v>27.28</v>
      </c>
      <c r="C155" s="1">
        <v>19.64</v>
      </c>
      <c r="D155" s="1">
        <v>24.6</v>
      </c>
      <c r="E155" s="1">
        <v>25.07</v>
      </c>
      <c r="F155" s="1">
        <v>27.02</v>
      </c>
      <c r="G155" s="1">
        <v>30.84</v>
      </c>
      <c r="H155" s="1">
        <v>31.55</v>
      </c>
      <c r="I155" s="1">
        <v>26.48</v>
      </c>
      <c r="J155" s="1">
        <v>28.71</v>
      </c>
      <c r="K155" s="1">
        <v>31.62</v>
      </c>
      <c r="L155" s="1">
        <v>26.68</v>
      </c>
      <c r="M155" s="1">
        <v>31.44</v>
      </c>
      <c r="N155" s="1">
        <v>40</v>
      </c>
      <c r="O155" s="1">
        <v>32.299999999999997</v>
      </c>
      <c r="P155" s="1">
        <v>35.04</v>
      </c>
    </row>
    <row r="156" spans="1:16" x14ac:dyDescent="0.25">
      <c r="A156" s="1">
        <v>34.340000000000003</v>
      </c>
      <c r="B156" s="1">
        <v>27.43</v>
      </c>
      <c r="C156" s="1">
        <v>21.67</v>
      </c>
      <c r="D156" s="1">
        <v>18.36</v>
      </c>
      <c r="E156" s="1">
        <v>27.59</v>
      </c>
      <c r="F156" s="1">
        <v>40</v>
      </c>
      <c r="G156" s="1">
        <v>30.09</v>
      </c>
      <c r="H156" s="1">
        <v>28.72</v>
      </c>
      <c r="I156" s="1">
        <v>40</v>
      </c>
      <c r="J156" s="1">
        <v>29.27</v>
      </c>
      <c r="K156" s="1">
        <v>29.34</v>
      </c>
      <c r="L156" s="1">
        <v>30.77</v>
      </c>
      <c r="M156" s="1">
        <v>40</v>
      </c>
      <c r="N156" s="1">
        <v>40</v>
      </c>
      <c r="O156" s="1">
        <v>35.14</v>
      </c>
      <c r="P156" s="1">
        <v>40</v>
      </c>
    </row>
    <row r="157" spans="1:16" x14ac:dyDescent="0.25">
      <c r="A157" s="1">
        <v>34.090000000000003</v>
      </c>
      <c r="B157" s="1">
        <v>23.17</v>
      </c>
      <c r="C157" s="1">
        <v>31.37</v>
      </c>
      <c r="D157" s="1">
        <v>29.89</v>
      </c>
      <c r="E157" s="1">
        <v>23.5</v>
      </c>
      <c r="F157" s="1">
        <v>21.91</v>
      </c>
      <c r="G157" s="1">
        <v>25.27</v>
      </c>
      <c r="H157" s="1">
        <v>33.130000000000003</v>
      </c>
      <c r="I157" s="1">
        <v>40</v>
      </c>
      <c r="J157" s="1">
        <v>40</v>
      </c>
      <c r="K157" s="1">
        <v>30.05</v>
      </c>
      <c r="L157" s="1">
        <v>26.24</v>
      </c>
      <c r="M157" s="1">
        <v>40</v>
      </c>
      <c r="N157" s="1">
        <v>40</v>
      </c>
      <c r="O157" s="1">
        <v>40</v>
      </c>
      <c r="P157" s="1">
        <v>32.75</v>
      </c>
    </row>
    <row r="158" spans="1:16" x14ac:dyDescent="0.25">
      <c r="A158" s="1">
        <v>32.99</v>
      </c>
      <c r="B158" s="1">
        <v>40</v>
      </c>
      <c r="C158" s="1">
        <v>31.41</v>
      </c>
      <c r="D158" s="1">
        <v>17.84</v>
      </c>
      <c r="E158" s="1">
        <v>34.869999999999997</v>
      </c>
      <c r="F158" s="1">
        <v>34.68</v>
      </c>
      <c r="G158" s="1">
        <v>35.32</v>
      </c>
      <c r="H158" s="1">
        <v>32.08</v>
      </c>
      <c r="I158" s="1">
        <v>40</v>
      </c>
      <c r="J158" s="1">
        <v>40</v>
      </c>
      <c r="K158" s="1">
        <v>32.729999999999997</v>
      </c>
      <c r="L158" s="1">
        <v>32.74</v>
      </c>
      <c r="M158" s="1">
        <v>40</v>
      </c>
      <c r="N158" s="1">
        <v>33.659999999999997</v>
      </c>
      <c r="O158" s="1">
        <v>40</v>
      </c>
      <c r="P158" s="1">
        <v>33.340000000000003</v>
      </c>
    </row>
    <row r="159" spans="1:16" x14ac:dyDescent="0.25">
      <c r="A159" s="1">
        <v>28.06</v>
      </c>
      <c r="B159" s="1">
        <v>22.91</v>
      </c>
      <c r="C159" s="1">
        <v>27.06</v>
      </c>
      <c r="D159" s="1">
        <v>21.21</v>
      </c>
      <c r="E159" s="1">
        <v>26</v>
      </c>
      <c r="F159" s="1">
        <v>20.02</v>
      </c>
      <c r="G159" s="1">
        <v>28.13</v>
      </c>
      <c r="H159" s="1">
        <v>34.590000000000003</v>
      </c>
      <c r="I159" s="1">
        <v>27.56</v>
      </c>
      <c r="J159" s="1">
        <v>27.86</v>
      </c>
      <c r="K159" s="1">
        <v>33.1</v>
      </c>
      <c r="L159" s="1">
        <v>29.36</v>
      </c>
      <c r="M159" s="1">
        <v>33.11</v>
      </c>
      <c r="N159" s="1">
        <v>40</v>
      </c>
      <c r="O159" s="1">
        <v>34.590000000000003</v>
      </c>
      <c r="P159" s="1">
        <v>40</v>
      </c>
    </row>
    <row r="160" spans="1:16" x14ac:dyDescent="0.25">
      <c r="A160" s="1">
        <v>28.3</v>
      </c>
      <c r="B160" s="1">
        <v>32.47</v>
      </c>
      <c r="C160" s="1">
        <v>26.79</v>
      </c>
      <c r="D160" s="1">
        <v>18.91</v>
      </c>
      <c r="E160" s="1">
        <v>29.48</v>
      </c>
      <c r="F160" s="1">
        <v>30.12</v>
      </c>
      <c r="G160" s="1">
        <v>33.619999999999997</v>
      </c>
      <c r="H160" s="1">
        <v>32.880000000000003</v>
      </c>
      <c r="I160" s="1">
        <v>33.78</v>
      </c>
      <c r="J160" s="1">
        <v>22.81</v>
      </c>
      <c r="K160" s="1">
        <v>40</v>
      </c>
      <c r="L160" s="1">
        <v>26.4</v>
      </c>
      <c r="M160" s="1">
        <v>30.36</v>
      </c>
      <c r="N160" s="1">
        <v>40</v>
      </c>
      <c r="O160" s="1">
        <v>40</v>
      </c>
      <c r="P160" s="1">
        <v>40</v>
      </c>
    </row>
    <row r="161" spans="1:16" x14ac:dyDescent="0.25">
      <c r="A161" s="1">
        <v>40</v>
      </c>
      <c r="B161" s="1">
        <v>32.31</v>
      </c>
      <c r="C161" s="1">
        <v>28.73</v>
      </c>
      <c r="D161" s="1">
        <v>30.51</v>
      </c>
      <c r="E161" s="1">
        <v>23.31</v>
      </c>
      <c r="F161" s="1">
        <v>26.02</v>
      </c>
      <c r="G161" s="1">
        <v>29.39</v>
      </c>
      <c r="H161" s="1">
        <v>28.61</v>
      </c>
      <c r="I161" s="1">
        <v>26.12</v>
      </c>
      <c r="J161" s="1">
        <v>30.25</v>
      </c>
      <c r="K161" s="1">
        <v>33.950000000000003</v>
      </c>
      <c r="L161" s="1">
        <v>40</v>
      </c>
      <c r="M161" s="1">
        <v>30.49</v>
      </c>
      <c r="N161" s="1">
        <v>35.19</v>
      </c>
      <c r="O161" s="1">
        <v>40</v>
      </c>
      <c r="P161" s="1">
        <v>32.49</v>
      </c>
    </row>
    <row r="162" spans="1:16" x14ac:dyDescent="0.25">
      <c r="A162" s="1">
        <v>33.17</v>
      </c>
      <c r="B162" s="1">
        <v>21.41</v>
      </c>
      <c r="C162" s="1">
        <v>22.14</v>
      </c>
      <c r="D162" s="1">
        <v>31.36</v>
      </c>
      <c r="E162" s="1">
        <v>34.07</v>
      </c>
      <c r="F162" s="1">
        <v>25.42</v>
      </c>
      <c r="G162" s="1">
        <v>32.200000000000003</v>
      </c>
      <c r="H162" s="1">
        <v>40</v>
      </c>
      <c r="I162" s="1">
        <v>32.94</v>
      </c>
      <c r="J162" s="1">
        <v>28.21</v>
      </c>
      <c r="K162" s="1">
        <v>32.78</v>
      </c>
      <c r="L162" s="1">
        <v>28.27</v>
      </c>
      <c r="M162" s="1">
        <v>40</v>
      </c>
      <c r="N162" s="1">
        <v>40</v>
      </c>
      <c r="O162" s="1">
        <v>40</v>
      </c>
      <c r="P162" s="1">
        <v>40</v>
      </c>
    </row>
    <row r="163" spans="1:16" x14ac:dyDescent="0.25">
      <c r="A163" s="1">
        <v>27.08</v>
      </c>
      <c r="B163" s="1">
        <v>29.1</v>
      </c>
      <c r="C163" s="1">
        <v>24.09</v>
      </c>
      <c r="D163" s="1">
        <v>40</v>
      </c>
      <c r="E163" s="1">
        <v>28.65</v>
      </c>
      <c r="F163" s="1">
        <v>31.02</v>
      </c>
      <c r="G163" s="1">
        <v>28.63</v>
      </c>
      <c r="H163" s="1">
        <v>33.76</v>
      </c>
      <c r="I163" s="1">
        <v>31.68</v>
      </c>
      <c r="J163" s="1">
        <v>40</v>
      </c>
      <c r="K163" s="1">
        <v>40</v>
      </c>
      <c r="L163" s="1">
        <v>40</v>
      </c>
      <c r="M163" s="1">
        <v>40</v>
      </c>
      <c r="N163" s="1">
        <v>33.090000000000003</v>
      </c>
      <c r="O163" s="1">
        <v>40</v>
      </c>
      <c r="P163" s="1">
        <v>33.56</v>
      </c>
    </row>
    <row r="164" spans="1:16" x14ac:dyDescent="0.25">
      <c r="A164" s="1">
        <v>24.32</v>
      </c>
      <c r="B164" s="1">
        <v>28.04</v>
      </c>
      <c r="C164" s="1">
        <v>29.87</v>
      </c>
      <c r="D164" s="1">
        <v>29.39</v>
      </c>
      <c r="E164" s="1">
        <v>17.25</v>
      </c>
      <c r="F164" s="1">
        <v>21.97</v>
      </c>
      <c r="G164" s="1">
        <v>27.11</v>
      </c>
      <c r="H164" s="1">
        <v>40</v>
      </c>
      <c r="I164" s="1">
        <v>29.9</v>
      </c>
      <c r="J164" s="1">
        <v>31.66</v>
      </c>
      <c r="K164" s="1">
        <v>35.18</v>
      </c>
      <c r="L164" s="1">
        <v>31.19</v>
      </c>
      <c r="M164" s="1">
        <v>31.74</v>
      </c>
      <c r="N164" s="1">
        <v>40</v>
      </c>
      <c r="O164" s="1">
        <v>32.97</v>
      </c>
      <c r="P164" s="1">
        <v>34.729999999999997</v>
      </c>
    </row>
    <row r="165" spans="1:16" x14ac:dyDescent="0.25">
      <c r="A165" s="1">
        <v>40</v>
      </c>
      <c r="B165" s="1">
        <v>29.35</v>
      </c>
      <c r="C165" s="1">
        <v>20.28</v>
      </c>
      <c r="D165" s="1">
        <v>31.56</v>
      </c>
      <c r="E165" s="1">
        <v>30.05</v>
      </c>
      <c r="F165" s="1">
        <v>33.49</v>
      </c>
      <c r="G165" s="1">
        <v>31.31</v>
      </c>
      <c r="H165" s="1">
        <v>27.51</v>
      </c>
      <c r="I165" s="1">
        <v>33.799999999999997</v>
      </c>
      <c r="J165" s="1">
        <v>40</v>
      </c>
      <c r="K165" s="1">
        <v>40</v>
      </c>
      <c r="L165" s="1">
        <v>33.58</v>
      </c>
      <c r="M165" s="1">
        <v>40</v>
      </c>
      <c r="N165" s="1">
        <v>31.35</v>
      </c>
      <c r="O165" s="1">
        <v>40</v>
      </c>
      <c r="P165" s="1">
        <v>40</v>
      </c>
    </row>
    <row r="166" spans="1:16" x14ac:dyDescent="0.25">
      <c r="A166" s="1">
        <v>34.270000000000003</v>
      </c>
      <c r="B166" s="1">
        <v>30.24</v>
      </c>
      <c r="C166" s="1">
        <v>23.55</v>
      </c>
      <c r="D166" s="1">
        <v>21.79</v>
      </c>
      <c r="E166" s="1">
        <v>22.4</v>
      </c>
      <c r="F166" s="1">
        <v>27.08</v>
      </c>
      <c r="G166" s="1">
        <v>25.84</v>
      </c>
      <c r="H166" s="1">
        <v>33.68</v>
      </c>
      <c r="I166" s="1">
        <v>29.78</v>
      </c>
      <c r="J166" s="1">
        <v>27.7</v>
      </c>
      <c r="K166" s="1">
        <v>32.130000000000003</v>
      </c>
      <c r="L166" s="1">
        <v>32.72</v>
      </c>
      <c r="M166" s="1">
        <v>36.450000000000003</v>
      </c>
      <c r="N166" s="1">
        <v>40</v>
      </c>
      <c r="O166" s="1">
        <v>40</v>
      </c>
      <c r="P166" s="1">
        <v>40</v>
      </c>
    </row>
    <row r="167" spans="1:16" x14ac:dyDescent="0.25">
      <c r="A167" s="1">
        <v>21.57</v>
      </c>
      <c r="B167" s="1">
        <v>29.21</v>
      </c>
      <c r="C167" s="1">
        <v>33.950000000000003</v>
      </c>
      <c r="D167" s="1">
        <v>26.19</v>
      </c>
      <c r="E167" s="1">
        <v>32.700000000000003</v>
      </c>
      <c r="F167" s="1">
        <v>20.329999999999998</v>
      </c>
      <c r="G167" s="1">
        <v>33.54</v>
      </c>
      <c r="H167" s="1">
        <v>28.62</v>
      </c>
      <c r="I167" s="1">
        <v>25.72</v>
      </c>
      <c r="J167" s="1">
        <v>32.76</v>
      </c>
      <c r="K167" s="1">
        <v>30.81</v>
      </c>
      <c r="L167" s="1">
        <v>32.17</v>
      </c>
      <c r="M167" s="1">
        <v>31.98</v>
      </c>
      <c r="N167" s="1">
        <v>35.11</v>
      </c>
      <c r="O167" s="1">
        <v>32.89</v>
      </c>
      <c r="P167" s="1">
        <v>33.130000000000003</v>
      </c>
    </row>
    <row r="168" spans="1:16" x14ac:dyDescent="0.25">
      <c r="A168" s="1">
        <v>35.01</v>
      </c>
      <c r="B168" s="1">
        <v>22.07</v>
      </c>
      <c r="C168" s="1">
        <v>20.43</v>
      </c>
      <c r="D168" s="1">
        <v>21.14</v>
      </c>
      <c r="E168" s="1">
        <v>28.59</v>
      </c>
      <c r="F168" s="1">
        <v>26.93</v>
      </c>
      <c r="G168" s="1">
        <v>28.47</v>
      </c>
      <c r="H168" s="1">
        <v>30</v>
      </c>
      <c r="I168" s="1">
        <v>33.340000000000003</v>
      </c>
      <c r="J168" s="1">
        <v>29.21</v>
      </c>
      <c r="K168" s="1">
        <v>29.96</v>
      </c>
      <c r="L168" s="1">
        <v>32.54</v>
      </c>
      <c r="M168" s="1">
        <v>33.700000000000003</v>
      </c>
      <c r="N168" s="1">
        <v>33.32</v>
      </c>
      <c r="O168" s="1">
        <v>40</v>
      </c>
      <c r="P168" s="1">
        <v>40</v>
      </c>
    </row>
    <row r="169" spans="1:16" x14ac:dyDescent="0.25">
      <c r="A169" s="1">
        <v>26.72</v>
      </c>
      <c r="B169" s="1">
        <v>20.09</v>
      </c>
      <c r="C169" s="1">
        <v>25.52</v>
      </c>
      <c r="D169" s="1">
        <v>27.1</v>
      </c>
      <c r="E169" s="1">
        <v>29.91</v>
      </c>
      <c r="F169" s="1">
        <v>34</v>
      </c>
      <c r="G169" s="1">
        <v>22.26</v>
      </c>
      <c r="H169" s="1">
        <v>32.25</v>
      </c>
      <c r="I169" s="1">
        <v>29.11</v>
      </c>
      <c r="J169" s="1">
        <v>32.6</v>
      </c>
      <c r="K169" s="1">
        <v>32.5</v>
      </c>
      <c r="L169" s="1">
        <v>30.72</v>
      </c>
      <c r="M169" s="1">
        <v>40</v>
      </c>
      <c r="N169" s="1">
        <v>33.15</v>
      </c>
      <c r="O169" s="1">
        <v>40</v>
      </c>
      <c r="P169" s="1">
        <v>40</v>
      </c>
    </row>
    <row r="170" spans="1:16" x14ac:dyDescent="0.25">
      <c r="A170" s="1">
        <v>31.88</v>
      </c>
      <c r="B170" s="1">
        <v>30.34</v>
      </c>
      <c r="C170" s="1">
        <v>23.23</v>
      </c>
      <c r="D170" s="1">
        <v>19.25</v>
      </c>
      <c r="E170" s="1">
        <v>27.81</v>
      </c>
      <c r="F170" s="1">
        <v>32.96</v>
      </c>
      <c r="G170" s="1">
        <v>27.68</v>
      </c>
      <c r="H170" s="1">
        <v>27.85</v>
      </c>
      <c r="I170" s="1">
        <v>40</v>
      </c>
      <c r="J170" s="1">
        <v>40</v>
      </c>
      <c r="K170" s="1">
        <v>32.4</v>
      </c>
      <c r="L170" s="1">
        <v>40</v>
      </c>
      <c r="M170" s="1">
        <v>34.03</v>
      </c>
      <c r="N170" s="1">
        <v>40</v>
      </c>
      <c r="O170" s="1">
        <v>40</v>
      </c>
      <c r="P170" s="1">
        <v>40</v>
      </c>
    </row>
    <row r="171" spans="1:16" x14ac:dyDescent="0.25">
      <c r="A171" s="1">
        <v>34.950000000000003</v>
      </c>
      <c r="B171" s="1">
        <v>24.81</v>
      </c>
      <c r="C171" s="1">
        <v>24.27</v>
      </c>
      <c r="D171" s="1">
        <v>23.8</v>
      </c>
      <c r="E171" s="1">
        <v>28.84</v>
      </c>
      <c r="F171" s="1">
        <v>18.739999999999998</v>
      </c>
      <c r="G171" s="1">
        <v>29.06</v>
      </c>
      <c r="H171" s="1">
        <v>33.83</v>
      </c>
      <c r="I171" s="1">
        <v>27.45</v>
      </c>
      <c r="J171" s="1">
        <v>21.38</v>
      </c>
      <c r="K171" s="1">
        <v>30.63</v>
      </c>
      <c r="L171" s="1">
        <v>35.5</v>
      </c>
      <c r="M171" s="1">
        <v>31.33</v>
      </c>
      <c r="N171" s="1">
        <v>30.99</v>
      </c>
      <c r="O171" s="1">
        <v>40</v>
      </c>
      <c r="P171" s="1">
        <v>40</v>
      </c>
    </row>
    <row r="172" spans="1:16" x14ac:dyDescent="0.25">
      <c r="A172" s="1">
        <v>40</v>
      </c>
      <c r="B172" s="1">
        <v>31.08</v>
      </c>
      <c r="C172" s="1">
        <v>17.28</v>
      </c>
      <c r="D172" s="1">
        <v>28.3</v>
      </c>
      <c r="E172" s="1">
        <v>23.07</v>
      </c>
      <c r="F172" s="1">
        <v>34.590000000000003</v>
      </c>
      <c r="G172" s="1">
        <v>28.52</v>
      </c>
      <c r="H172" s="1">
        <v>31.31</v>
      </c>
      <c r="I172" s="1">
        <v>40</v>
      </c>
      <c r="J172" s="1">
        <v>40</v>
      </c>
      <c r="K172" s="1">
        <v>40</v>
      </c>
      <c r="L172" s="1">
        <v>31.21</v>
      </c>
      <c r="M172" s="1">
        <v>40</v>
      </c>
      <c r="N172" s="1">
        <v>36.19</v>
      </c>
      <c r="O172" s="1">
        <v>30.65</v>
      </c>
      <c r="P172" s="1">
        <v>40</v>
      </c>
    </row>
    <row r="173" spans="1:16" x14ac:dyDescent="0.25">
      <c r="A173" s="1">
        <v>31.6</v>
      </c>
      <c r="B173" s="1">
        <v>21.87</v>
      </c>
      <c r="C173" s="1">
        <v>30.66</v>
      </c>
      <c r="D173" s="1">
        <v>19.61</v>
      </c>
      <c r="E173" s="1">
        <v>29.11</v>
      </c>
      <c r="F173" s="1">
        <v>29.43</v>
      </c>
      <c r="G173" s="1">
        <v>19.190000000000001</v>
      </c>
      <c r="H173" s="1">
        <v>40</v>
      </c>
      <c r="I173" s="1">
        <v>31.72</v>
      </c>
      <c r="J173" s="1">
        <v>40</v>
      </c>
      <c r="K173" s="1">
        <v>32.950000000000003</v>
      </c>
      <c r="L173" s="1">
        <v>27.64</v>
      </c>
      <c r="M173" s="1">
        <v>31.1</v>
      </c>
      <c r="N173" s="1">
        <v>33.69</v>
      </c>
      <c r="O173" s="1">
        <v>40</v>
      </c>
      <c r="P173" s="1">
        <v>40</v>
      </c>
    </row>
    <row r="174" spans="1:16" x14ac:dyDescent="0.25">
      <c r="A174" s="1">
        <v>28.77</v>
      </c>
      <c r="B174" s="1">
        <v>28.86</v>
      </c>
      <c r="C174" s="1">
        <v>28.9</v>
      </c>
      <c r="D174" s="1">
        <v>23.67</v>
      </c>
      <c r="E174" s="1">
        <v>29.49</v>
      </c>
      <c r="F174" s="1">
        <v>28.7</v>
      </c>
      <c r="G174" s="1">
        <v>34.97</v>
      </c>
      <c r="H174" s="1">
        <v>31.09</v>
      </c>
      <c r="I174" s="1">
        <v>27.54</v>
      </c>
      <c r="J174" s="1">
        <v>30.15</v>
      </c>
      <c r="K174" s="1">
        <v>31.63</v>
      </c>
      <c r="L174" s="1">
        <v>40</v>
      </c>
      <c r="M174" s="1">
        <v>33.57</v>
      </c>
      <c r="N174" s="1">
        <v>40</v>
      </c>
      <c r="O174" s="1">
        <v>33.81</v>
      </c>
      <c r="P174" s="1">
        <v>40</v>
      </c>
    </row>
    <row r="175" spans="1:16" x14ac:dyDescent="0.25">
      <c r="A175" s="1">
        <v>26.04</v>
      </c>
      <c r="B175" s="1">
        <v>31.76</v>
      </c>
      <c r="C175" s="1">
        <v>32.380000000000003</v>
      </c>
      <c r="D175" s="1">
        <v>19.68</v>
      </c>
      <c r="E175" s="1">
        <v>29.78</v>
      </c>
      <c r="F175" s="1">
        <v>28.64</v>
      </c>
      <c r="G175" s="1">
        <v>31.41</v>
      </c>
      <c r="H175" s="1">
        <v>31.52</v>
      </c>
      <c r="I175" s="1">
        <v>29.68</v>
      </c>
      <c r="J175" s="1">
        <v>40</v>
      </c>
      <c r="K175" s="1">
        <v>34.049999999999997</v>
      </c>
      <c r="L175" s="1">
        <v>28.88</v>
      </c>
      <c r="M175" s="1">
        <v>31.46</v>
      </c>
      <c r="N175" s="1">
        <v>34.51</v>
      </c>
      <c r="O175" s="1">
        <v>40</v>
      </c>
      <c r="P175" s="1">
        <v>40</v>
      </c>
    </row>
    <row r="176" spans="1:16" x14ac:dyDescent="0.25">
      <c r="A176" s="1">
        <v>32.340000000000003</v>
      </c>
      <c r="B176" s="1">
        <v>34.270000000000003</v>
      </c>
      <c r="C176" s="1">
        <v>29.47</v>
      </c>
      <c r="D176" s="1">
        <v>15.91</v>
      </c>
      <c r="E176" s="1">
        <v>20.28</v>
      </c>
      <c r="F176" s="1">
        <v>30.01</v>
      </c>
      <c r="G176" s="1">
        <v>34.380000000000003</v>
      </c>
      <c r="H176" s="1">
        <v>29.57</v>
      </c>
      <c r="I176" s="1">
        <v>31.9</v>
      </c>
      <c r="J176" s="1">
        <v>32.32</v>
      </c>
      <c r="K176" s="1">
        <v>30.4</v>
      </c>
      <c r="L176" s="1">
        <v>40</v>
      </c>
      <c r="M176" s="1">
        <v>31.5</v>
      </c>
      <c r="N176" s="1">
        <v>33.56</v>
      </c>
      <c r="O176" s="1">
        <v>31.86</v>
      </c>
      <c r="P176" s="1">
        <v>29.5</v>
      </c>
    </row>
    <row r="177" spans="1:16" x14ac:dyDescent="0.25">
      <c r="A177" s="1">
        <v>32.83</v>
      </c>
      <c r="B177" s="1">
        <v>30.42</v>
      </c>
      <c r="C177" s="1">
        <v>29.59</v>
      </c>
      <c r="D177" s="1">
        <v>31.72</v>
      </c>
      <c r="E177" s="1">
        <v>31.34</v>
      </c>
      <c r="F177" s="1">
        <v>27.73</v>
      </c>
      <c r="G177" s="1">
        <v>31.52</v>
      </c>
      <c r="H177" s="1">
        <v>25.12</v>
      </c>
      <c r="I177" s="1">
        <v>33.409999999999997</v>
      </c>
      <c r="J177" s="1">
        <v>33.869999999999997</v>
      </c>
      <c r="K177" s="1">
        <v>34.119999999999997</v>
      </c>
      <c r="L177" s="1">
        <v>40</v>
      </c>
      <c r="M177" s="1">
        <v>40</v>
      </c>
      <c r="N177" s="1">
        <v>31.94</v>
      </c>
      <c r="O177" s="1">
        <v>40</v>
      </c>
      <c r="P177" s="1">
        <v>40</v>
      </c>
    </row>
    <row r="178" spans="1:16" x14ac:dyDescent="0.25">
      <c r="A178" s="1">
        <v>28.74</v>
      </c>
      <c r="B178" s="1">
        <v>31.19</v>
      </c>
      <c r="C178" s="1">
        <v>28.03</v>
      </c>
      <c r="D178" s="1">
        <v>29.97</v>
      </c>
      <c r="E178" s="1">
        <v>21.08</v>
      </c>
      <c r="F178" s="1">
        <v>26.46</v>
      </c>
      <c r="G178" s="1">
        <v>32.049999999999997</v>
      </c>
      <c r="H178" s="1">
        <v>33.76</v>
      </c>
      <c r="I178" s="1">
        <v>24.25</v>
      </c>
      <c r="J178" s="1">
        <v>34.020000000000003</v>
      </c>
      <c r="K178" s="1">
        <v>26.93</v>
      </c>
      <c r="L178" s="1">
        <v>31.5</v>
      </c>
      <c r="M178" s="1">
        <v>25.41</v>
      </c>
      <c r="N178" s="1">
        <v>33.65</v>
      </c>
      <c r="O178" s="1">
        <v>40</v>
      </c>
      <c r="P178" s="1">
        <v>33.86</v>
      </c>
    </row>
    <row r="179" spans="1:16" x14ac:dyDescent="0.25">
      <c r="A179" s="1">
        <v>36.020000000000003</v>
      </c>
      <c r="B179" s="1">
        <v>33.479999999999997</v>
      </c>
      <c r="C179" s="1">
        <v>26.59</v>
      </c>
      <c r="D179" s="1">
        <v>18.739999999999998</v>
      </c>
      <c r="E179" s="1">
        <v>20.23</v>
      </c>
      <c r="F179" s="1">
        <v>29.96</v>
      </c>
      <c r="G179" s="1">
        <v>30.09</v>
      </c>
      <c r="H179" s="1">
        <v>31.53</v>
      </c>
      <c r="I179" s="1">
        <v>40</v>
      </c>
      <c r="J179" s="1">
        <v>31.99</v>
      </c>
      <c r="K179" s="1">
        <v>24.33</v>
      </c>
      <c r="L179" s="1">
        <v>40</v>
      </c>
      <c r="M179" s="1">
        <v>40</v>
      </c>
      <c r="N179" s="1">
        <v>33.049999999999997</v>
      </c>
      <c r="O179" s="1">
        <v>30.58</v>
      </c>
      <c r="P179" s="1">
        <v>40</v>
      </c>
    </row>
    <row r="180" spans="1:16" x14ac:dyDescent="0.25">
      <c r="A180" s="1">
        <v>40</v>
      </c>
      <c r="B180" s="1">
        <v>40</v>
      </c>
      <c r="C180" s="1">
        <v>21.64</v>
      </c>
      <c r="D180" s="1">
        <v>24.9</v>
      </c>
      <c r="E180" s="1">
        <v>25.17</v>
      </c>
      <c r="F180" s="1">
        <v>21.63</v>
      </c>
      <c r="G180" s="1">
        <v>26.62</v>
      </c>
      <c r="H180" s="1">
        <v>40</v>
      </c>
      <c r="I180" s="1">
        <v>40</v>
      </c>
      <c r="J180" s="1">
        <v>30.59</v>
      </c>
      <c r="K180" s="1">
        <v>34.979999999999997</v>
      </c>
      <c r="L180" s="1">
        <v>40</v>
      </c>
      <c r="M180" s="1">
        <v>28.97</v>
      </c>
      <c r="N180" s="1">
        <v>31.82</v>
      </c>
      <c r="O180" s="1">
        <v>40</v>
      </c>
      <c r="P180" s="1">
        <v>31.68</v>
      </c>
    </row>
    <row r="181" spans="1:16" x14ac:dyDescent="0.25">
      <c r="A181" s="1">
        <v>31.95</v>
      </c>
      <c r="B181" s="1">
        <v>29.5</v>
      </c>
      <c r="C181" s="1">
        <v>26.92</v>
      </c>
      <c r="D181" s="1">
        <v>25.04</v>
      </c>
      <c r="E181" s="1">
        <v>20.25</v>
      </c>
      <c r="F181" s="1">
        <v>23.24</v>
      </c>
      <c r="G181" s="1">
        <v>28.87</v>
      </c>
      <c r="H181" s="1">
        <v>34.31</v>
      </c>
      <c r="I181" s="1">
        <v>40</v>
      </c>
      <c r="J181" s="1">
        <v>32.28</v>
      </c>
      <c r="K181" s="1">
        <v>31.09</v>
      </c>
      <c r="L181" s="1">
        <v>34.69</v>
      </c>
      <c r="M181" s="1">
        <v>40</v>
      </c>
      <c r="N181" s="1">
        <v>31.87</v>
      </c>
      <c r="O181" s="1">
        <v>40</v>
      </c>
      <c r="P181" s="1">
        <v>33.159999999999997</v>
      </c>
    </row>
    <row r="182" spans="1:16" x14ac:dyDescent="0.25">
      <c r="A182" s="1">
        <v>30.59</v>
      </c>
      <c r="B182" s="1">
        <v>26.29</v>
      </c>
      <c r="C182" s="1">
        <v>22.97</v>
      </c>
      <c r="D182" s="1">
        <v>33.36</v>
      </c>
      <c r="E182" s="1">
        <v>28.94</v>
      </c>
      <c r="F182" s="1">
        <v>28.71</v>
      </c>
      <c r="G182" s="1">
        <v>30.87</v>
      </c>
      <c r="H182" s="1">
        <v>30.17</v>
      </c>
      <c r="I182" s="1">
        <v>30.7</v>
      </c>
      <c r="J182" s="1">
        <v>40</v>
      </c>
      <c r="K182" s="1">
        <v>40</v>
      </c>
      <c r="L182" s="1">
        <v>26.78</v>
      </c>
      <c r="M182" s="1">
        <v>31.61</v>
      </c>
      <c r="N182" s="1">
        <v>40</v>
      </c>
      <c r="O182" s="1">
        <v>40</v>
      </c>
      <c r="P182" s="1">
        <v>35.619999999999997</v>
      </c>
    </row>
    <row r="183" spans="1:16" x14ac:dyDescent="0.25">
      <c r="A183" s="1">
        <v>30.65</v>
      </c>
      <c r="B183" s="1">
        <v>28.38</v>
      </c>
      <c r="C183" s="1">
        <v>19.850000000000001</v>
      </c>
      <c r="D183" s="1">
        <v>20.47</v>
      </c>
      <c r="E183" s="1">
        <v>30.8</v>
      </c>
      <c r="F183" s="1">
        <v>28.97</v>
      </c>
      <c r="G183" s="1">
        <v>28.08</v>
      </c>
      <c r="H183" s="1">
        <v>27.4</v>
      </c>
      <c r="I183" s="1">
        <v>40</v>
      </c>
      <c r="J183" s="1">
        <v>33.65</v>
      </c>
      <c r="K183" s="1">
        <v>40</v>
      </c>
      <c r="L183" s="1">
        <v>40</v>
      </c>
      <c r="M183" s="1">
        <v>33.15</v>
      </c>
      <c r="N183" s="1">
        <v>40</v>
      </c>
      <c r="O183" s="1">
        <v>33.56</v>
      </c>
      <c r="P183" s="1">
        <v>35.18</v>
      </c>
    </row>
    <row r="184" spans="1:16" x14ac:dyDescent="0.25">
      <c r="A184" s="1">
        <v>22.46</v>
      </c>
      <c r="B184" s="1">
        <v>34.33</v>
      </c>
      <c r="C184" s="1">
        <v>30.47</v>
      </c>
      <c r="D184" s="1">
        <v>26.17</v>
      </c>
      <c r="E184" s="1">
        <v>19.739999999999998</v>
      </c>
      <c r="F184" s="1">
        <v>24.29</v>
      </c>
      <c r="G184" s="1">
        <v>29.88</v>
      </c>
      <c r="H184" s="1">
        <v>31.85</v>
      </c>
      <c r="I184" s="1">
        <v>32.51</v>
      </c>
      <c r="J184" s="1">
        <v>24.56</v>
      </c>
      <c r="K184" s="1">
        <v>33.380000000000003</v>
      </c>
      <c r="L184" s="1">
        <v>40</v>
      </c>
      <c r="M184" s="1">
        <v>32.54</v>
      </c>
      <c r="N184" s="1">
        <v>32.369999999999997</v>
      </c>
      <c r="O184" s="1">
        <v>35.26</v>
      </c>
      <c r="P184" s="1">
        <v>40</v>
      </c>
    </row>
    <row r="185" spans="1:16" x14ac:dyDescent="0.25">
      <c r="A185" s="1">
        <v>29.27</v>
      </c>
      <c r="B185" s="1">
        <v>22.71</v>
      </c>
      <c r="C185" s="1">
        <v>31.3</v>
      </c>
      <c r="D185" s="1">
        <v>30.16</v>
      </c>
      <c r="E185" s="1">
        <v>33.799999999999997</v>
      </c>
      <c r="F185" s="1">
        <v>27.51</v>
      </c>
      <c r="G185" s="1">
        <v>22.07</v>
      </c>
      <c r="H185" s="1">
        <v>28.83</v>
      </c>
      <c r="I185" s="1">
        <v>32.369999999999997</v>
      </c>
      <c r="J185" s="1">
        <v>31.26</v>
      </c>
      <c r="K185" s="1">
        <v>34.409999999999997</v>
      </c>
      <c r="L185" s="1">
        <v>40</v>
      </c>
      <c r="M185" s="1">
        <v>40</v>
      </c>
      <c r="N185" s="1">
        <v>40</v>
      </c>
      <c r="O185" s="1">
        <v>31.54</v>
      </c>
      <c r="P185" s="1">
        <v>32.700000000000003</v>
      </c>
    </row>
    <row r="186" spans="1:16" x14ac:dyDescent="0.25">
      <c r="A186" s="1">
        <v>40</v>
      </c>
      <c r="B186" s="1">
        <v>24.83</v>
      </c>
      <c r="C186" s="1">
        <v>35.76</v>
      </c>
      <c r="D186" s="1">
        <v>29.46</v>
      </c>
      <c r="E186" s="1">
        <v>27.71</v>
      </c>
      <c r="F186" s="1">
        <v>33.700000000000003</v>
      </c>
      <c r="G186" s="1">
        <v>31.71</v>
      </c>
      <c r="H186" s="1">
        <v>40</v>
      </c>
      <c r="I186" s="1">
        <v>33.630000000000003</v>
      </c>
      <c r="J186" s="1">
        <v>40</v>
      </c>
      <c r="K186" s="1">
        <v>40</v>
      </c>
      <c r="L186" s="1">
        <v>26.79</v>
      </c>
      <c r="M186" s="1">
        <v>33.4</v>
      </c>
      <c r="N186" s="1">
        <v>40</v>
      </c>
      <c r="O186" s="1">
        <v>40</v>
      </c>
      <c r="P186" s="1">
        <v>40</v>
      </c>
    </row>
    <row r="187" spans="1:16" x14ac:dyDescent="0.25">
      <c r="A187" s="1">
        <v>24.15</v>
      </c>
      <c r="B187" s="1">
        <v>28.18</v>
      </c>
      <c r="C187" s="1">
        <v>21.14</v>
      </c>
      <c r="D187" s="1">
        <v>32.28</v>
      </c>
      <c r="E187" s="1">
        <v>26.23</v>
      </c>
      <c r="F187" s="1">
        <v>29.7</v>
      </c>
      <c r="G187" s="1">
        <v>30.87</v>
      </c>
      <c r="H187" s="1">
        <v>33.159999999999997</v>
      </c>
      <c r="I187" s="1">
        <v>31</v>
      </c>
      <c r="J187" s="1">
        <v>33.01</v>
      </c>
      <c r="K187" s="1">
        <v>40</v>
      </c>
      <c r="L187" s="1">
        <v>32.200000000000003</v>
      </c>
      <c r="M187" s="1">
        <v>40</v>
      </c>
      <c r="N187" s="1">
        <v>40</v>
      </c>
      <c r="O187" s="1">
        <v>40</v>
      </c>
      <c r="P187" s="1">
        <v>35.619999999999997</v>
      </c>
    </row>
    <row r="188" spans="1:16" x14ac:dyDescent="0.25">
      <c r="A188" s="1">
        <v>33.69</v>
      </c>
      <c r="B188" s="1">
        <v>32.35</v>
      </c>
      <c r="C188" s="1">
        <v>21.8</v>
      </c>
      <c r="D188" s="1">
        <v>24.63</v>
      </c>
      <c r="E188" s="1">
        <v>21.06</v>
      </c>
      <c r="F188" s="1">
        <v>25.46</v>
      </c>
      <c r="G188" s="1">
        <v>31.76</v>
      </c>
      <c r="H188" s="1">
        <v>40</v>
      </c>
      <c r="I188" s="1">
        <v>34.69</v>
      </c>
      <c r="J188" s="1">
        <v>32.270000000000003</v>
      </c>
      <c r="K188" s="1">
        <v>33.700000000000003</v>
      </c>
      <c r="L188" s="1">
        <v>40</v>
      </c>
      <c r="M188" s="1">
        <v>36.700000000000003</v>
      </c>
      <c r="N188" s="1">
        <v>40</v>
      </c>
      <c r="O188" s="1">
        <v>40</v>
      </c>
      <c r="P188" s="1">
        <v>40</v>
      </c>
    </row>
    <row r="189" spans="1:16" x14ac:dyDescent="0.25">
      <c r="A189" s="1">
        <v>26.89</v>
      </c>
      <c r="B189" s="1">
        <v>23.6</v>
      </c>
      <c r="C189" s="1">
        <v>31.62</v>
      </c>
      <c r="D189" s="1">
        <v>35.409999999999997</v>
      </c>
      <c r="E189" s="1">
        <v>25.5</v>
      </c>
      <c r="F189" s="1">
        <v>19.89</v>
      </c>
      <c r="G189" s="1">
        <v>30.03</v>
      </c>
      <c r="H189" s="1">
        <v>31.13</v>
      </c>
      <c r="I189" s="1">
        <v>29.28</v>
      </c>
      <c r="J189" s="1">
        <v>31.59</v>
      </c>
      <c r="K189" s="1">
        <v>26.23</v>
      </c>
      <c r="L189" s="1">
        <v>32.54</v>
      </c>
      <c r="M189" s="1">
        <v>40</v>
      </c>
      <c r="N189" s="1">
        <v>30.38</v>
      </c>
      <c r="O189" s="1">
        <v>40</v>
      </c>
      <c r="P189" s="1">
        <v>40</v>
      </c>
    </row>
    <row r="190" spans="1:16" x14ac:dyDescent="0.25">
      <c r="A190" s="1">
        <v>27.29</v>
      </c>
      <c r="B190" s="1">
        <v>22.66</v>
      </c>
      <c r="C190" s="1">
        <v>19.11</v>
      </c>
      <c r="D190" s="1">
        <v>31.69</v>
      </c>
      <c r="E190" s="1">
        <v>32.57</v>
      </c>
      <c r="F190" s="1">
        <v>27.14</v>
      </c>
      <c r="G190" s="1">
        <v>24.93</v>
      </c>
      <c r="H190" s="1">
        <v>33.25</v>
      </c>
      <c r="I190" s="1">
        <v>34.18</v>
      </c>
      <c r="J190" s="1">
        <v>28.32</v>
      </c>
      <c r="K190" s="1">
        <v>40</v>
      </c>
      <c r="L190" s="1">
        <v>40</v>
      </c>
      <c r="M190" s="1">
        <v>40</v>
      </c>
      <c r="N190" s="1">
        <v>35.159999999999997</v>
      </c>
      <c r="O190" s="1">
        <v>33.76</v>
      </c>
      <c r="P190" s="1">
        <v>31.12</v>
      </c>
    </row>
    <row r="191" spans="1:16" x14ac:dyDescent="0.25">
      <c r="A191" s="1">
        <v>17.3</v>
      </c>
      <c r="B191" s="1">
        <v>28.52</v>
      </c>
      <c r="C191" s="1">
        <v>23.98</v>
      </c>
      <c r="D191" s="1">
        <v>22.15</v>
      </c>
      <c r="E191" s="1">
        <v>25.16</v>
      </c>
      <c r="F191" s="1">
        <v>34.450000000000003</v>
      </c>
      <c r="G191" s="1">
        <v>22.17</v>
      </c>
      <c r="H191" s="1">
        <v>29.4</v>
      </c>
      <c r="I191" s="1">
        <v>24.09</v>
      </c>
      <c r="J191" s="1">
        <v>29.22</v>
      </c>
      <c r="K191" s="1">
        <v>40</v>
      </c>
      <c r="L191" s="1">
        <v>40</v>
      </c>
      <c r="M191" s="1">
        <v>29.48</v>
      </c>
      <c r="N191" s="1">
        <v>33.090000000000003</v>
      </c>
      <c r="O191" s="1">
        <v>40</v>
      </c>
      <c r="P191" s="1">
        <v>31.83</v>
      </c>
    </row>
    <row r="192" spans="1:16" x14ac:dyDescent="0.25">
      <c r="A192" s="1">
        <v>18.920000000000002</v>
      </c>
      <c r="B192" s="1">
        <v>27.92</v>
      </c>
      <c r="C192" s="1">
        <v>29.48</v>
      </c>
      <c r="D192" s="1">
        <v>29.13</v>
      </c>
      <c r="E192" s="1">
        <v>25.29</v>
      </c>
      <c r="F192" s="1">
        <v>28.62</v>
      </c>
      <c r="G192" s="1">
        <v>28.92</v>
      </c>
      <c r="H192" s="1">
        <v>30.45</v>
      </c>
      <c r="I192" s="1">
        <v>30.89</v>
      </c>
      <c r="J192" s="1">
        <v>32.700000000000003</v>
      </c>
      <c r="K192" s="1">
        <v>34.01</v>
      </c>
      <c r="L192" s="1">
        <v>32.4</v>
      </c>
      <c r="M192" s="1">
        <v>34.53</v>
      </c>
      <c r="N192" s="1">
        <v>40</v>
      </c>
      <c r="O192" s="1">
        <v>32.340000000000003</v>
      </c>
      <c r="P192" s="1">
        <v>40</v>
      </c>
    </row>
    <row r="193" spans="1:16" x14ac:dyDescent="0.25">
      <c r="A193" s="1">
        <v>30.94</v>
      </c>
      <c r="B193" s="1">
        <v>25.44</v>
      </c>
      <c r="C193" s="1">
        <v>15.27</v>
      </c>
      <c r="D193" s="1">
        <v>24.4</v>
      </c>
      <c r="E193" s="1">
        <v>23.33</v>
      </c>
      <c r="F193" s="1">
        <v>23.41</v>
      </c>
      <c r="G193" s="1">
        <v>40</v>
      </c>
      <c r="H193" s="1">
        <v>31.84</v>
      </c>
      <c r="I193" s="1">
        <v>25.44</v>
      </c>
      <c r="J193" s="1">
        <v>33.299999999999997</v>
      </c>
      <c r="K193" s="1">
        <v>32.01</v>
      </c>
      <c r="L193" s="1">
        <v>31.04</v>
      </c>
      <c r="M193" s="1">
        <v>31.17</v>
      </c>
      <c r="N193" s="1">
        <v>34.86</v>
      </c>
      <c r="O193" s="1">
        <v>40</v>
      </c>
      <c r="P193" s="1">
        <v>40</v>
      </c>
    </row>
    <row r="194" spans="1:16" x14ac:dyDescent="0.25">
      <c r="A194" s="1">
        <v>31.01</v>
      </c>
      <c r="B194" s="1">
        <v>30.9</v>
      </c>
      <c r="C194" s="1">
        <v>18.91</v>
      </c>
      <c r="D194" s="1">
        <v>21</v>
      </c>
      <c r="E194" s="1">
        <v>24.59</v>
      </c>
      <c r="F194" s="1">
        <v>24.61</v>
      </c>
      <c r="G194" s="1">
        <v>23.69</v>
      </c>
      <c r="H194" s="1">
        <v>32.19</v>
      </c>
      <c r="I194" s="1">
        <v>30.94</v>
      </c>
      <c r="J194" s="1">
        <v>31.77</v>
      </c>
      <c r="K194" s="1">
        <v>40</v>
      </c>
      <c r="L194" s="1">
        <v>40</v>
      </c>
      <c r="M194" s="1">
        <v>31.55</v>
      </c>
      <c r="N194" s="1">
        <v>33.369999999999997</v>
      </c>
      <c r="O194" s="1">
        <v>29.93</v>
      </c>
      <c r="P194" s="1">
        <v>40</v>
      </c>
    </row>
    <row r="195" spans="1:16" x14ac:dyDescent="0.25">
      <c r="A195" s="1">
        <v>32.159999999999997</v>
      </c>
      <c r="B195" s="1">
        <v>28.1</v>
      </c>
      <c r="C195" s="1">
        <v>27.85</v>
      </c>
      <c r="D195" s="1">
        <v>32.700000000000003</v>
      </c>
      <c r="E195" s="1">
        <v>30.5</v>
      </c>
      <c r="F195" s="1">
        <v>29.46</v>
      </c>
      <c r="G195" s="1">
        <v>25.86</v>
      </c>
      <c r="H195" s="1">
        <v>24.07</v>
      </c>
      <c r="I195" s="1">
        <v>32.04</v>
      </c>
      <c r="J195" s="1">
        <v>30.52</v>
      </c>
      <c r="K195" s="1">
        <v>32.36</v>
      </c>
      <c r="L195" s="1">
        <v>40</v>
      </c>
      <c r="M195" s="1">
        <v>40</v>
      </c>
      <c r="N195" s="1">
        <v>30.92</v>
      </c>
      <c r="O195" s="1">
        <v>40</v>
      </c>
      <c r="P195" s="1">
        <v>40</v>
      </c>
    </row>
    <row r="196" spans="1:16" x14ac:dyDescent="0.25">
      <c r="A196" s="1">
        <v>29.67</v>
      </c>
      <c r="B196" s="1">
        <v>23.65</v>
      </c>
      <c r="C196" s="1">
        <v>18.420000000000002</v>
      </c>
      <c r="D196" s="1">
        <v>21.26</v>
      </c>
      <c r="E196" s="1">
        <v>29.71</v>
      </c>
      <c r="F196" s="1">
        <v>21.21</v>
      </c>
      <c r="G196" s="1">
        <v>23.94</v>
      </c>
      <c r="H196" s="1">
        <v>30.79</v>
      </c>
      <c r="I196" s="1">
        <v>30.11</v>
      </c>
      <c r="J196" s="1">
        <v>30.33</v>
      </c>
      <c r="K196" s="1">
        <v>40</v>
      </c>
      <c r="L196" s="1">
        <v>40</v>
      </c>
      <c r="M196" s="1">
        <v>31.24</v>
      </c>
      <c r="N196" s="1">
        <v>40</v>
      </c>
      <c r="O196" s="1">
        <v>33.090000000000003</v>
      </c>
      <c r="P196" s="1">
        <v>40</v>
      </c>
    </row>
    <row r="197" spans="1:16" x14ac:dyDescent="0.25">
      <c r="A197" s="1">
        <v>33.630000000000003</v>
      </c>
      <c r="B197" s="1">
        <v>23.91</v>
      </c>
      <c r="C197" s="1">
        <v>30.42</v>
      </c>
      <c r="D197" s="1">
        <v>22.03</v>
      </c>
      <c r="E197" s="1">
        <v>23.15</v>
      </c>
      <c r="F197" s="1">
        <v>32.43</v>
      </c>
      <c r="G197" s="1">
        <v>27.01</v>
      </c>
      <c r="H197" s="1">
        <v>32.549999999999997</v>
      </c>
      <c r="I197" s="1">
        <v>27.54</v>
      </c>
      <c r="J197" s="1">
        <v>29.15</v>
      </c>
      <c r="K197" s="1">
        <v>34.14</v>
      </c>
      <c r="L197" s="1">
        <v>40</v>
      </c>
      <c r="M197" s="1">
        <v>30.3</v>
      </c>
      <c r="N197" s="1">
        <v>40</v>
      </c>
      <c r="O197" s="1">
        <v>40</v>
      </c>
      <c r="P197" s="1">
        <v>40</v>
      </c>
    </row>
    <row r="198" spans="1:16" x14ac:dyDescent="0.25">
      <c r="A198" s="1">
        <v>34.520000000000003</v>
      </c>
      <c r="B198" s="1">
        <v>40</v>
      </c>
      <c r="C198" s="1">
        <v>29.85</v>
      </c>
      <c r="D198" s="1">
        <v>25.7</v>
      </c>
      <c r="E198" s="1">
        <v>21.41</v>
      </c>
      <c r="F198" s="1">
        <v>28.99</v>
      </c>
      <c r="G198" s="1">
        <v>32.39</v>
      </c>
      <c r="H198" s="1">
        <v>25.68</v>
      </c>
      <c r="I198" s="1">
        <v>40</v>
      </c>
      <c r="J198" s="1">
        <v>30.96</v>
      </c>
      <c r="K198" s="1">
        <v>31.71</v>
      </c>
      <c r="L198" s="1">
        <v>30.93</v>
      </c>
      <c r="M198" s="1">
        <v>24.97</v>
      </c>
      <c r="N198" s="1">
        <v>30.07</v>
      </c>
      <c r="O198" s="1">
        <v>30.83</v>
      </c>
      <c r="P198" s="1">
        <v>40</v>
      </c>
    </row>
    <row r="199" spans="1:16" x14ac:dyDescent="0.25">
      <c r="A199" s="1">
        <v>22.92</v>
      </c>
      <c r="B199" s="1">
        <v>31.31</v>
      </c>
      <c r="C199" s="1">
        <v>19.27</v>
      </c>
      <c r="D199" s="1">
        <v>29.67</v>
      </c>
      <c r="E199" s="1">
        <v>31.5</v>
      </c>
      <c r="F199" s="1">
        <v>30.56</v>
      </c>
      <c r="G199" s="1">
        <v>27.74</v>
      </c>
      <c r="H199" s="1">
        <v>31.49</v>
      </c>
      <c r="I199" s="1">
        <v>40</v>
      </c>
      <c r="J199" s="1">
        <v>21.23</v>
      </c>
      <c r="K199" s="1">
        <v>40</v>
      </c>
      <c r="L199" s="1">
        <v>32.26</v>
      </c>
      <c r="M199" s="1">
        <v>34.159999999999997</v>
      </c>
      <c r="N199" s="1">
        <v>40</v>
      </c>
      <c r="O199" s="1">
        <v>40</v>
      </c>
      <c r="P199" s="1">
        <v>40</v>
      </c>
    </row>
    <row r="200" spans="1:16" x14ac:dyDescent="0.25">
      <c r="A200" s="1">
        <v>35.17</v>
      </c>
      <c r="B200" s="1">
        <v>30</v>
      </c>
      <c r="C200" s="1">
        <v>22.54</v>
      </c>
      <c r="D200" s="1">
        <v>33.229999999999997</v>
      </c>
      <c r="E200" s="1">
        <v>28.67</v>
      </c>
      <c r="F200" s="1">
        <v>25.52</v>
      </c>
      <c r="G200" s="1">
        <v>32.82</v>
      </c>
      <c r="H200" s="1">
        <v>28.58</v>
      </c>
      <c r="I200" s="1">
        <v>30.2</v>
      </c>
      <c r="J200" s="1">
        <v>24.09</v>
      </c>
      <c r="K200" s="1">
        <v>29.48</v>
      </c>
      <c r="L200" s="1">
        <v>29.1</v>
      </c>
      <c r="M200" s="1">
        <v>28.81</v>
      </c>
      <c r="N200" s="1">
        <v>32.590000000000003</v>
      </c>
      <c r="O200" s="1">
        <v>32.53</v>
      </c>
      <c r="P200" s="1">
        <v>36.08</v>
      </c>
    </row>
    <row r="201" spans="1:16" x14ac:dyDescent="0.25">
      <c r="A201" s="1">
        <v>27.83</v>
      </c>
      <c r="B201" s="1">
        <v>32.200000000000003</v>
      </c>
      <c r="C201" s="1">
        <v>28.81</v>
      </c>
      <c r="D201" s="1">
        <v>33.200000000000003</v>
      </c>
      <c r="E201" s="1">
        <v>32.97</v>
      </c>
      <c r="F201" s="1">
        <v>40</v>
      </c>
      <c r="G201" s="1">
        <v>24.46</v>
      </c>
      <c r="H201" s="1">
        <v>31.07</v>
      </c>
      <c r="I201" s="1">
        <v>31.44</v>
      </c>
      <c r="J201" s="1">
        <v>40</v>
      </c>
      <c r="K201" s="1">
        <v>40</v>
      </c>
      <c r="L201" s="1">
        <v>26.68</v>
      </c>
      <c r="M201" s="1">
        <v>32.159999999999997</v>
      </c>
      <c r="N201" s="1">
        <v>32.770000000000003</v>
      </c>
      <c r="O201" s="1">
        <v>30.69</v>
      </c>
      <c r="P201" s="1">
        <v>40</v>
      </c>
    </row>
    <row r="202" spans="1:16" x14ac:dyDescent="0.25">
      <c r="A202" s="1">
        <v>20.45</v>
      </c>
      <c r="B202" s="1">
        <v>32.65</v>
      </c>
      <c r="C202" s="1">
        <v>31.56</v>
      </c>
      <c r="D202" s="1">
        <v>29.23</v>
      </c>
      <c r="E202" s="1">
        <v>31.68</v>
      </c>
      <c r="F202" s="1">
        <v>29.59</v>
      </c>
      <c r="G202" s="1">
        <v>33.07</v>
      </c>
      <c r="H202" s="1">
        <v>30.74</v>
      </c>
      <c r="I202" s="1">
        <v>31.63</v>
      </c>
      <c r="J202" s="1">
        <v>32.869999999999997</v>
      </c>
      <c r="K202" s="1">
        <v>31.55</v>
      </c>
      <c r="L202" s="1">
        <v>30.49</v>
      </c>
      <c r="M202" s="1">
        <v>40</v>
      </c>
      <c r="N202" s="1">
        <v>40</v>
      </c>
      <c r="O202" s="1">
        <v>33.67</v>
      </c>
      <c r="P202" s="1">
        <v>33.840000000000003</v>
      </c>
    </row>
    <row r="203" spans="1:16" x14ac:dyDescent="0.25">
      <c r="A203" s="1">
        <v>29</v>
      </c>
      <c r="B203" s="1">
        <v>40</v>
      </c>
      <c r="C203" s="1">
        <v>32.49</v>
      </c>
      <c r="D203" s="1">
        <v>17.899999999999999</v>
      </c>
      <c r="E203" s="1">
        <v>32.08</v>
      </c>
      <c r="F203" s="1">
        <v>32.79</v>
      </c>
      <c r="G203" s="1">
        <v>25.5</v>
      </c>
      <c r="H203" s="1">
        <v>28.72</v>
      </c>
      <c r="I203" s="1">
        <v>28.69</v>
      </c>
      <c r="J203" s="1">
        <v>34.49</v>
      </c>
      <c r="K203" s="1">
        <v>34.11</v>
      </c>
      <c r="L203" s="1">
        <v>26.74</v>
      </c>
      <c r="M203" s="1">
        <v>31.26</v>
      </c>
      <c r="N203" s="1">
        <v>40</v>
      </c>
      <c r="O203" s="1">
        <v>40</v>
      </c>
      <c r="P203" s="1">
        <v>32.17</v>
      </c>
    </row>
    <row r="204" spans="1:16" x14ac:dyDescent="0.25">
      <c r="A204" s="1">
        <v>32.159999999999997</v>
      </c>
      <c r="B204" s="1">
        <v>28.63</v>
      </c>
      <c r="C204" s="1">
        <v>20.18</v>
      </c>
      <c r="D204" s="1">
        <v>19.3</v>
      </c>
      <c r="E204" s="1">
        <v>40</v>
      </c>
      <c r="F204" s="1">
        <v>40</v>
      </c>
      <c r="G204" s="1">
        <v>40</v>
      </c>
      <c r="H204" s="1">
        <v>24.37</v>
      </c>
      <c r="I204" s="1">
        <v>30.88</v>
      </c>
      <c r="J204" s="1">
        <v>40</v>
      </c>
      <c r="K204" s="1">
        <v>40</v>
      </c>
      <c r="L204" s="1">
        <v>32.44</v>
      </c>
      <c r="M204" s="1">
        <v>32.39</v>
      </c>
      <c r="N204" s="1">
        <v>32.950000000000003</v>
      </c>
      <c r="O204" s="1">
        <v>36.020000000000003</v>
      </c>
      <c r="P204" s="1">
        <v>21.77</v>
      </c>
    </row>
    <row r="205" spans="1:16" x14ac:dyDescent="0.25">
      <c r="A205" s="1">
        <v>35.08</v>
      </c>
      <c r="B205" s="1">
        <v>25.6</v>
      </c>
      <c r="C205" s="1">
        <v>31.76</v>
      </c>
      <c r="D205" s="1">
        <v>30.69</v>
      </c>
      <c r="E205" s="1">
        <v>40</v>
      </c>
      <c r="F205" s="1">
        <v>40</v>
      </c>
      <c r="G205" s="1">
        <v>40</v>
      </c>
      <c r="H205" s="1">
        <v>40</v>
      </c>
      <c r="I205" s="1">
        <v>22.06</v>
      </c>
      <c r="J205" s="1">
        <v>28.54</v>
      </c>
      <c r="K205" s="1">
        <v>33.770000000000003</v>
      </c>
      <c r="L205" s="1">
        <v>40</v>
      </c>
      <c r="M205" s="1">
        <v>30.47</v>
      </c>
      <c r="N205" s="1">
        <v>40</v>
      </c>
      <c r="O205" s="1">
        <v>32.74</v>
      </c>
      <c r="P205" s="1">
        <v>32.54</v>
      </c>
    </row>
    <row r="206" spans="1:16" x14ac:dyDescent="0.25">
      <c r="A206" s="1">
        <v>31.3</v>
      </c>
      <c r="B206" s="1">
        <v>21.95</v>
      </c>
      <c r="C206" s="1">
        <v>31.31</v>
      </c>
      <c r="D206" s="1">
        <v>31.3</v>
      </c>
      <c r="E206" s="1">
        <v>22.26</v>
      </c>
      <c r="F206" s="1">
        <v>24.44</v>
      </c>
      <c r="G206" s="1">
        <v>33.82</v>
      </c>
      <c r="H206" s="1">
        <v>40</v>
      </c>
      <c r="I206" s="1">
        <v>19.559999999999999</v>
      </c>
      <c r="J206" s="1">
        <v>31.44</v>
      </c>
      <c r="K206" s="1">
        <v>32.08</v>
      </c>
      <c r="L206" s="1">
        <v>33.58</v>
      </c>
      <c r="M206" s="1">
        <v>32.57</v>
      </c>
      <c r="N206" s="1">
        <v>33.21</v>
      </c>
      <c r="O206" s="1">
        <v>31.44</v>
      </c>
      <c r="P206" s="1">
        <v>40</v>
      </c>
    </row>
    <row r="207" spans="1:16" x14ac:dyDescent="0.25">
      <c r="A207" s="1">
        <v>34.11</v>
      </c>
      <c r="B207" s="1">
        <v>32.5</v>
      </c>
      <c r="C207" s="1">
        <v>24.1</v>
      </c>
      <c r="D207" s="1">
        <v>33.61</v>
      </c>
      <c r="E207" s="1">
        <v>22.46</v>
      </c>
      <c r="F207" s="1">
        <v>31.01</v>
      </c>
      <c r="G207" s="1">
        <v>40</v>
      </c>
      <c r="H207" s="1">
        <v>32.369999999999997</v>
      </c>
      <c r="I207" s="1">
        <v>40</v>
      </c>
      <c r="J207" s="1">
        <v>34.159999999999997</v>
      </c>
      <c r="K207" s="1">
        <v>29.45</v>
      </c>
      <c r="L207" s="1">
        <v>30.93</v>
      </c>
      <c r="M207" s="1">
        <v>34.53</v>
      </c>
      <c r="N207" s="1">
        <v>40</v>
      </c>
      <c r="O207" s="1">
        <v>40</v>
      </c>
      <c r="P207" s="1">
        <v>40</v>
      </c>
    </row>
    <row r="208" spans="1:16" x14ac:dyDescent="0.25">
      <c r="A208" s="1">
        <v>33.47</v>
      </c>
      <c r="B208" s="1">
        <v>26.53</v>
      </c>
      <c r="C208" s="1">
        <v>40</v>
      </c>
      <c r="D208" s="1">
        <v>21.85</v>
      </c>
      <c r="E208" s="1">
        <v>17.47</v>
      </c>
      <c r="F208" s="1">
        <v>21.08</v>
      </c>
      <c r="G208" s="1">
        <v>31.23</v>
      </c>
      <c r="H208" s="1">
        <v>29.25</v>
      </c>
      <c r="I208" s="1">
        <v>32.229999999999997</v>
      </c>
      <c r="J208" s="1">
        <v>30.93</v>
      </c>
      <c r="K208" s="1">
        <v>33.28</v>
      </c>
      <c r="L208" s="1">
        <v>33.92</v>
      </c>
      <c r="M208" s="1">
        <v>31.56</v>
      </c>
      <c r="N208" s="1">
        <v>29.74</v>
      </c>
      <c r="O208" s="1">
        <v>32.229999999999997</v>
      </c>
      <c r="P208" s="1">
        <v>33.93</v>
      </c>
    </row>
    <row r="209" spans="1:16" x14ac:dyDescent="0.25">
      <c r="A209" s="1">
        <v>32.270000000000003</v>
      </c>
      <c r="B209" s="1">
        <v>21.27</v>
      </c>
      <c r="C209" s="1">
        <v>36.729999999999997</v>
      </c>
      <c r="D209" s="1">
        <v>21.34</v>
      </c>
      <c r="E209" s="1">
        <v>31.45</v>
      </c>
      <c r="F209" s="1">
        <v>26.12</v>
      </c>
      <c r="G209" s="1">
        <v>40</v>
      </c>
      <c r="H209" s="1">
        <v>27.97</v>
      </c>
      <c r="I209" s="1">
        <v>40</v>
      </c>
      <c r="J209" s="1">
        <v>40</v>
      </c>
      <c r="K209" s="1">
        <v>40</v>
      </c>
      <c r="L209" s="1">
        <v>30.86</v>
      </c>
      <c r="M209" s="1">
        <v>30.98</v>
      </c>
      <c r="N209" s="1">
        <v>34.409999999999997</v>
      </c>
      <c r="O209" s="1">
        <v>40</v>
      </c>
      <c r="P209" s="1">
        <v>40</v>
      </c>
    </row>
    <row r="210" spans="1:16" x14ac:dyDescent="0.25">
      <c r="A210" s="1">
        <v>34.380000000000003</v>
      </c>
      <c r="B210" s="1">
        <v>22.18</v>
      </c>
      <c r="C210" s="1">
        <v>32.869999999999997</v>
      </c>
      <c r="D210" s="1">
        <v>30.46</v>
      </c>
      <c r="E210" s="1">
        <v>16.5</v>
      </c>
      <c r="F210" s="1">
        <v>31.59</v>
      </c>
      <c r="G210" s="1">
        <v>29.88</v>
      </c>
      <c r="H210" s="1">
        <v>34.35</v>
      </c>
      <c r="I210" s="1">
        <v>33.020000000000003</v>
      </c>
      <c r="J210" s="1">
        <v>32.659999999999997</v>
      </c>
      <c r="K210" s="1">
        <v>30.69</v>
      </c>
      <c r="L210" s="1">
        <v>31.59</v>
      </c>
      <c r="M210" s="1">
        <v>33.799999999999997</v>
      </c>
      <c r="N210" s="1">
        <v>40</v>
      </c>
      <c r="O210" s="1">
        <v>34.07</v>
      </c>
      <c r="P210" s="1">
        <v>40</v>
      </c>
    </row>
    <row r="211" spans="1:16" x14ac:dyDescent="0.25">
      <c r="A211" s="1">
        <v>40</v>
      </c>
      <c r="B211" s="1">
        <v>27.94</v>
      </c>
      <c r="C211" s="1">
        <v>28.55</v>
      </c>
      <c r="D211" s="1">
        <v>26.07</v>
      </c>
      <c r="E211" s="1">
        <v>18.809999999999999</v>
      </c>
      <c r="F211" s="1">
        <v>40</v>
      </c>
      <c r="G211" s="1">
        <v>32.42</v>
      </c>
      <c r="H211" s="1">
        <v>28.25</v>
      </c>
      <c r="I211" s="1">
        <v>32.89</v>
      </c>
      <c r="J211" s="1">
        <v>40</v>
      </c>
      <c r="K211" s="1">
        <v>34.75</v>
      </c>
      <c r="L211" s="1">
        <v>40</v>
      </c>
      <c r="M211" s="1">
        <v>32.17</v>
      </c>
      <c r="N211" s="1">
        <v>33.950000000000003</v>
      </c>
      <c r="O211" s="1">
        <v>40</v>
      </c>
      <c r="P211" s="1">
        <v>40</v>
      </c>
    </row>
    <row r="212" spans="1:16" x14ac:dyDescent="0.25">
      <c r="A212" s="1">
        <v>27.69</v>
      </c>
      <c r="B212" s="1">
        <v>20.14</v>
      </c>
      <c r="C212" s="1">
        <v>26.68</v>
      </c>
      <c r="D212" s="1">
        <v>31.8</v>
      </c>
      <c r="E212" s="1">
        <v>25.75</v>
      </c>
      <c r="F212" s="1">
        <v>31.72</v>
      </c>
      <c r="G212" s="1">
        <v>33.67</v>
      </c>
      <c r="H212" s="1">
        <v>30.65</v>
      </c>
      <c r="I212" s="1">
        <v>35.64</v>
      </c>
      <c r="J212" s="1">
        <v>28.74</v>
      </c>
      <c r="K212" s="1">
        <v>31.31</v>
      </c>
      <c r="L212" s="1">
        <v>30.03</v>
      </c>
      <c r="M212" s="1">
        <v>32.01</v>
      </c>
      <c r="N212" s="1">
        <v>30.34</v>
      </c>
      <c r="O212" s="1">
        <v>40</v>
      </c>
      <c r="P212" s="1">
        <v>40</v>
      </c>
    </row>
    <row r="213" spans="1:16" x14ac:dyDescent="0.25">
      <c r="A213" s="1">
        <v>30.22</v>
      </c>
      <c r="B213" s="1">
        <v>30.66</v>
      </c>
      <c r="C213" s="1">
        <v>30.27</v>
      </c>
      <c r="D213" s="1">
        <v>27.21</v>
      </c>
      <c r="E213" s="1">
        <v>30.93</v>
      </c>
      <c r="F213" s="1">
        <v>24.46</v>
      </c>
      <c r="G213" s="1">
        <v>28.34</v>
      </c>
      <c r="H213" s="1">
        <v>22.6</v>
      </c>
      <c r="I213" s="1">
        <v>32.22</v>
      </c>
      <c r="J213" s="1">
        <v>33.86</v>
      </c>
      <c r="K213" s="1">
        <v>32.979999999999997</v>
      </c>
      <c r="L213" s="1">
        <v>28.03</v>
      </c>
      <c r="M213" s="1">
        <v>28.25</v>
      </c>
      <c r="N213" s="1">
        <v>35.020000000000003</v>
      </c>
      <c r="O213" s="1">
        <v>40</v>
      </c>
      <c r="P213" s="1">
        <v>40</v>
      </c>
    </row>
    <row r="214" spans="1:16" x14ac:dyDescent="0.25">
      <c r="A214" s="1">
        <v>32.590000000000003</v>
      </c>
      <c r="B214" s="1">
        <v>29.32</v>
      </c>
      <c r="C214" s="1">
        <v>23.52</v>
      </c>
      <c r="D214" s="1">
        <v>40</v>
      </c>
      <c r="E214" s="1">
        <v>33.64</v>
      </c>
      <c r="F214" s="1">
        <v>24.95</v>
      </c>
      <c r="G214" s="1">
        <v>32.75</v>
      </c>
      <c r="H214" s="1">
        <v>22.64</v>
      </c>
      <c r="I214" s="1">
        <v>40</v>
      </c>
      <c r="J214" s="1">
        <v>40</v>
      </c>
      <c r="K214" s="1">
        <v>31.59</v>
      </c>
      <c r="L214" s="1">
        <v>31.67</v>
      </c>
      <c r="M214" s="1">
        <v>33.36</v>
      </c>
      <c r="N214" s="1">
        <v>34.159999999999997</v>
      </c>
      <c r="O214" s="1">
        <v>40</v>
      </c>
      <c r="P214" s="1">
        <v>34.61</v>
      </c>
    </row>
    <row r="215" spans="1:16" x14ac:dyDescent="0.25">
      <c r="A215" s="1">
        <v>33.130000000000003</v>
      </c>
      <c r="B215" s="1">
        <v>31.13</v>
      </c>
      <c r="C215" s="1">
        <v>32.56</v>
      </c>
      <c r="D215" s="1">
        <v>31.77</v>
      </c>
      <c r="E215" s="1">
        <v>34.17</v>
      </c>
      <c r="F215" s="1">
        <v>40</v>
      </c>
      <c r="G215" s="1">
        <v>27.22</v>
      </c>
      <c r="H215" s="1">
        <v>40</v>
      </c>
      <c r="I215" s="1">
        <v>40</v>
      </c>
      <c r="J215" s="1">
        <v>40</v>
      </c>
      <c r="K215" s="1">
        <v>35.4</v>
      </c>
      <c r="L215" s="1">
        <v>40</v>
      </c>
      <c r="M215" s="1">
        <v>40</v>
      </c>
      <c r="N215" s="1">
        <v>32.51</v>
      </c>
      <c r="O215" s="1">
        <v>30.69</v>
      </c>
      <c r="P215" s="1">
        <v>40</v>
      </c>
    </row>
    <row r="216" spans="1:16" x14ac:dyDescent="0.25">
      <c r="A216" s="1">
        <v>40</v>
      </c>
      <c r="B216" s="1">
        <v>31.98</v>
      </c>
      <c r="C216" s="1">
        <v>18.7</v>
      </c>
      <c r="D216" s="1">
        <v>27.9</v>
      </c>
      <c r="E216" s="1">
        <v>19.829999999999998</v>
      </c>
      <c r="F216" s="1">
        <v>40</v>
      </c>
      <c r="G216" s="1">
        <v>28.4</v>
      </c>
      <c r="H216" s="1">
        <v>29.97</v>
      </c>
      <c r="I216" s="1">
        <v>32.619999999999997</v>
      </c>
      <c r="J216" s="1">
        <v>32.17</v>
      </c>
      <c r="K216" s="1">
        <v>26.51</v>
      </c>
      <c r="L216" s="1">
        <v>34.020000000000003</v>
      </c>
      <c r="M216" s="1">
        <v>32.19</v>
      </c>
      <c r="N216" s="1">
        <v>40</v>
      </c>
      <c r="O216" s="1">
        <v>40</v>
      </c>
      <c r="P216" s="1">
        <v>35.119999999999997</v>
      </c>
    </row>
    <row r="217" spans="1:16" x14ac:dyDescent="0.25">
      <c r="A217" s="1">
        <v>29.86</v>
      </c>
      <c r="B217" s="1">
        <v>34.5</v>
      </c>
      <c r="C217" s="1">
        <v>31.15</v>
      </c>
      <c r="D217" s="1">
        <v>29.45</v>
      </c>
      <c r="E217" s="1">
        <v>21.33</v>
      </c>
      <c r="F217" s="1">
        <v>40</v>
      </c>
      <c r="G217" s="1">
        <v>29.24</v>
      </c>
      <c r="H217" s="1">
        <v>33.020000000000003</v>
      </c>
      <c r="I217" s="1">
        <v>27.39</v>
      </c>
      <c r="J217" s="1">
        <v>35.14</v>
      </c>
      <c r="K217" s="1">
        <v>29.12</v>
      </c>
      <c r="L217" s="1">
        <v>33.450000000000003</v>
      </c>
      <c r="M217" s="1">
        <v>31.59</v>
      </c>
      <c r="N217" s="1">
        <v>34.9</v>
      </c>
      <c r="O217" s="1">
        <v>40</v>
      </c>
      <c r="P217" s="1">
        <v>40</v>
      </c>
    </row>
    <row r="218" spans="1:16" x14ac:dyDescent="0.25">
      <c r="A218" s="1">
        <v>27.42</v>
      </c>
      <c r="B218" s="1">
        <v>26.58</v>
      </c>
      <c r="C218" s="1">
        <v>30.86</v>
      </c>
      <c r="D218" s="1">
        <v>21.13</v>
      </c>
      <c r="E218" s="1">
        <v>20.62</v>
      </c>
      <c r="F218" s="1">
        <v>33.39</v>
      </c>
      <c r="G218" s="1">
        <v>40</v>
      </c>
      <c r="H218" s="1">
        <v>40</v>
      </c>
      <c r="I218" s="1">
        <v>40</v>
      </c>
      <c r="J218" s="1">
        <v>31.62</v>
      </c>
      <c r="K218" s="1">
        <v>40</v>
      </c>
      <c r="L218" s="1">
        <v>31.39</v>
      </c>
      <c r="M218" s="1">
        <v>40</v>
      </c>
      <c r="N218" s="1">
        <v>32.97</v>
      </c>
      <c r="O218" s="1">
        <v>40</v>
      </c>
      <c r="P218" s="1">
        <v>40</v>
      </c>
    </row>
    <row r="219" spans="1:16" x14ac:dyDescent="0.25">
      <c r="A219" s="1">
        <v>32.25</v>
      </c>
      <c r="B219" s="1">
        <v>29.87</v>
      </c>
      <c r="C219" s="1">
        <v>22.39</v>
      </c>
      <c r="D219" s="1">
        <v>22.9</v>
      </c>
      <c r="E219" s="1">
        <v>40</v>
      </c>
      <c r="F219" s="1">
        <v>26.55</v>
      </c>
      <c r="G219" s="1">
        <v>29.94</v>
      </c>
      <c r="H219" s="1">
        <v>40</v>
      </c>
      <c r="I219" s="1">
        <v>33</v>
      </c>
      <c r="J219" s="1">
        <v>29.8</v>
      </c>
      <c r="K219" s="1">
        <v>31.14</v>
      </c>
      <c r="L219" s="1">
        <v>40</v>
      </c>
      <c r="M219" s="1">
        <v>40</v>
      </c>
      <c r="N219" s="1">
        <v>34.28</v>
      </c>
      <c r="O219" s="1">
        <v>33.89</v>
      </c>
      <c r="P219" s="1">
        <v>40</v>
      </c>
    </row>
    <row r="220" spans="1:16" x14ac:dyDescent="0.25">
      <c r="A220" s="1">
        <v>24.13</v>
      </c>
      <c r="B220" s="1">
        <v>40</v>
      </c>
      <c r="C220" s="1">
        <v>32.46</v>
      </c>
      <c r="D220" s="1">
        <v>31.3</v>
      </c>
      <c r="E220" s="1">
        <v>31.8</v>
      </c>
      <c r="F220" s="1">
        <v>40</v>
      </c>
      <c r="G220" s="1">
        <v>29.27</v>
      </c>
      <c r="H220" s="1">
        <v>28.11</v>
      </c>
      <c r="I220" s="1">
        <v>33.049999999999997</v>
      </c>
      <c r="J220" s="1">
        <v>40</v>
      </c>
      <c r="K220" s="1">
        <v>32.29</v>
      </c>
      <c r="L220" s="1">
        <v>30.83</v>
      </c>
      <c r="M220" s="1">
        <v>40</v>
      </c>
      <c r="N220" s="1">
        <v>40</v>
      </c>
      <c r="O220" s="1">
        <v>40</v>
      </c>
      <c r="P220" s="1">
        <v>40</v>
      </c>
    </row>
    <row r="221" spans="1:16" x14ac:dyDescent="0.25">
      <c r="A221" s="1">
        <v>32.85</v>
      </c>
      <c r="B221" s="1">
        <v>26.6</v>
      </c>
      <c r="C221" s="1">
        <v>31.03</v>
      </c>
      <c r="D221" s="1">
        <v>21.31</v>
      </c>
      <c r="E221" s="1">
        <v>40</v>
      </c>
      <c r="F221" s="1">
        <v>25.32</v>
      </c>
      <c r="G221" s="1">
        <v>26.78</v>
      </c>
      <c r="H221" s="1">
        <v>40</v>
      </c>
      <c r="I221" s="1">
        <v>40</v>
      </c>
      <c r="J221" s="1">
        <v>31.56</v>
      </c>
      <c r="K221" s="1">
        <v>36.56</v>
      </c>
      <c r="L221" s="1">
        <v>34.5</v>
      </c>
      <c r="M221" s="1">
        <v>34.840000000000003</v>
      </c>
      <c r="N221" s="1">
        <v>36.200000000000003</v>
      </c>
      <c r="O221" s="1">
        <v>40</v>
      </c>
      <c r="P221" s="1">
        <v>40</v>
      </c>
    </row>
    <row r="222" spans="1:16" x14ac:dyDescent="0.25">
      <c r="A222" s="1">
        <v>33.32</v>
      </c>
      <c r="B222" s="1">
        <v>26.32</v>
      </c>
      <c r="C222" s="1">
        <v>32.15</v>
      </c>
      <c r="D222" s="1">
        <v>31.61</v>
      </c>
      <c r="E222" s="1">
        <v>34.29</v>
      </c>
      <c r="F222" s="1">
        <v>30.01</v>
      </c>
      <c r="G222" s="1">
        <v>40</v>
      </c>
      <c r="H222" s="1">
        <v>40</v>
      </c>
      <c r="I222" s="1">
        <v>31.1</v>
      </c>
      <c r="J222" s="1">
        <v>31.64</v>
      </c>
      <c r="K222" s="1">
        <v>29.91</v>
      </c>
      <c r="L222" s="1">
        <v>40</v>
      </c>
      <c r="M222" s="1">
        <v>40</v>
      </c>
      <c r="N222" s="1">
        <v>35.65</v>
      </c>
      <c r="O222" s="1">
        <v>35.03</v>
      </c>
      <c r="P222" s="1">
        <v>40</v>
      </c>
    </row>
    <row r="223" spans="1:16" x14ac:dyDescent="0.25">
      <c r="A223" s="1">
        <v>30.11</v>
      </c>
      <c r="B223" s="1">
        <v>33.549999999999997</v>
      </c>
      <c r="C223" s="1">
        <v>31.12</v>
      </c>
      <c r="D223" s="1">
        <v>27.61</v>
      </c>
      <c r="E223" s="1">
        <v>21.26</v>
      </c>
      <c r="F223" s="1">
        <v>33.17</v>
      </c>
      <c r="G223" s="1">
        <v>33.06</v>
      </c>
      <c r="H223" s="1">
        <v>33.479999999999997</v>
      </c>
      <c r="I223" s="1">
        <v>33.72</v>
      </c>
      <c r="J223" s="1">
        <v>40</v>
      </c>
      <c r="K223" s="1">
        <v>40</v>
      </c>
      <c r="L223" s="1">
        <v>40</v>
      </c>
      <c r="M223" s="1">
        <v>32.049999999999997</v>
      </c>
      <c r="N223" s="1">
        <v>35.08</v>
      </c>
      <c r="O223" s="1">
        <v>40</v>
      </c>
      <c r="P223" s="1">
        <v>34.700000000000003</v>
      </c>
    </row>
    <row r="224" spans="1:16" x14ac:dyDescent="0.25">
      <c r="A224" s="1">
        <v>33.909999999999997</v>
      </c>
      <c r="B224" s="1">
        <v>33.78</v>
      </c>
      <c r="C224" s="1">
        <v>23.49</v>
      </c>
      <c r="D224" s="1">
        <v>30.67</v>
      </c>
      <c r="E224" s="1">
        <v>34.11</v>
      </c>
      <c r="F224" s="1">
        <v>40</v>
      </c>
      <c r="G224" s="1">
        <v>40</v>
      </c>
      <c r="H224" s="1">
        <v>31.5</v>
      </c>
      <c r="I224" s="1">
        <v>30.92</v>
      </c>
      <c r="J224" s="1">
        <v>40</v>
      </c>
      <c r="K224" s="1">
        <v>32.75</v>
      </c>
      <c r="L224" s="1">
        <v>26.8</v>
      </c>
      <c r="M224" s="1">
        <v>33.71</v>
      </c>
      <c r="N224" s="1">
        <v>30.14</v>
      </c>
      <c r="O224" s="1">
        <v>33.18</v>
      </c>
      <c r="P224" s="1">
        <v>40</v>
      </c>
    </row>
    <row r="225" spans="1:16" x14ac:dyDescent="0.25">
      <c r="A225" s="1">
        <v>23.21</v>
      </c>
      <c r="B225" s="1">
        <v>24.73</v>
      </c>
      <c r="C225" s="1">
        <v>25.4</v>
      </c>
      <c r="D225" s="1">
        <v>36.01</v>
      </c>
      <c r="E225" s="1">
        <v>31.03</v>
      </c>
      <c r="F225" s="1">
        <v>40</v>
      </c>
      <c r="G225" s="1">
        <v>32.74</v>
      </c>
      <c r="H225" s="1">
        <v>28.17</v>
      </c>
      <c r="I225" s="1">
        <v>28.74</v>
      </c>
      <c r="J225" s="1">
        <v>31.52</v>
      </c>
      <c r="K225" s="1">
        <v>32.46</v>
      </c>
      <c r="L225" s="1">
        <v>40</v>
      </c>
      <c r="M225" s="1">
        <v>40</v>
      </c>
      <c r="N225" s="1">
        <v>32.229999999999997</v>
      </c>
      <c r="O225" s="1">
        <v>31.7</v>
      </c>
      <c r="P225" s="1">
        <v>40</v>
      </c>
    </row>
    <row r="226" spans="1:16" x14ac:dyDescent="0.25">
      <c r="A226" s="1">
        <v>27.53</v>
      </c>
      <c r="B226" s="1">
        <v>29.74</v>
      </c>
      <c r="C226" s="1">
        <v>19.97</v>
      </c>
      <c r="D226" s="1">
        <v>23.41</v>
      </c>
      <c r="E226" s="1">
        <v>28.05</v>
      </c>
      <c r="F226" s="1">
        <v>31.33</v>
      </c>
      <c r="G226" s="1">
        <v>26.97</v>
      </c>
      <c r="H226" s="1">
        <v>31.35</v>
      </c>
      <c r="I226" s="1">
        <v>40</v>
      </c>
      <c r="J226" s="1">
        <v>40</v>
      </c>
      <c r="K226" s="1">
        <v>40</v>
      </c>
      <c r="L226" s="1">
        <v>32.43</v>
      </c>
      <c r="M226" s="1">
        <v>40</v>
      </c>
      <c r="N226" s="1">
        <v>40</v>
      </c>
      <c r="O226" s="1">
        <v>40</v>
      </c>
      <c r="P226" s="1">
        <v>40</v>
      </c>
    </row>
    <row r="227" spans="1:16" x14ac:dyDescent="0.25">
      <c r="A227" s="1">
        <v>26.27</v>
      </c>
      <c r="B227" s="1">
        <v>23.79</v>
      </c>
      <c r="C227" s="1">
        <v>27.65</v>
      </c>
      <c r="D227" s="1">
        <v>22.13</v>
      </c>
      <c r="E227" s="1">
        <v>32.78</v>
      </c>
      <c r="F227" s="1">
        <v>20.84</v>
      </c>
      <c r="G227" s="1">
        <v>40</v>
      </c>
      <c r="H227" s="1">
        <v>31.49</v>
      </c>
      <c r="I227" s="1">
        <v>29.21</v>
      </c>
      <c r="J227" s="1">
        <v>34.049999999999997</v>
      </c>
      <c r="K227" s="1">
        <v>40</v>
      </c>
      <c r="L227" s="1">
        <v>31.54</v>
      </c>
      <c r="M227" s="1">
        <v>33.32</v>
      </c>
      <c r="N227" s="1">
        <v>40</v>
      </c>
      <c r="O227" s="1">
        <v>31.61</v>
      </c>
      <c r="P227" s="1">
        <v>40</v>
      </c>
    </row>
    <row r="228" spans="1:16" x14ac:dyDescent="0.25">
      <c r="A228" s="1">
        <v>40</v>
      </c>
      <c r="B228" s="1">
        <v>32.090000000000003</v>
      </c>
      <c r="C228" s="1">
        <v>23.89</v>
      </c>
      <c r="D228" s="1">
        <v>24.75</v>
      </c>
      <c r="E228" s="1">
        <v>32.29</v>
      </c>
      <c r="F228" s="1">
        <v>27.85</v>
      </c>
      <c r="G228" s="1">
        <v>27.22</v>
      </c>
      <c r="H228" s="1">
        <v>30.52</v>
      </c>
      <c r="I228" s="1">
        <v>31.04</v>
      </c>
      <c r="J228" s="1">
        <v>28.04</v>
      </c>
      <c r="K228" s="1">
        <v>32.4</v>
      </c>
      <c r="L228" s="1">
        <v>33.479999999999997</v>
      </c>
      <c r="M228" s="1">
        <v>40</v>
      </c>
      <c r="N228" s="1">
        <v>40</v>
      </c>
      <c r="O228" s="1">
        <v>40</v>
      </c>
      <c r="P228" s="1">
        <v>40</v>
      </c>
    </row>
    <row r="229" spans="1:16" x14ac:dyDescent="0.25">
      <c r="A229" s="1">
        <v>30.46</v>
      </c>
      <c r="B229" s="1">
        <v>30.89</v>
      </c>
      <c r="C229" s="1">
        <v>29.43</v>
      </c>
      <c r="D229" s="1">
        <v>40</v>
      </c>
      <c r="E229" s="1">
        <v>40</v>
      </c>
      <c r="F229" s="1">
        <v>28.31</v>
      </c>
      <c r="G229" s="1">
        <v>28.78</v>
      </c>
      <c r="H229" s="1">
        <v>32.979999999999997</v>
      </c>
      <c r="I229" s="1">
        <v>40</v>
      </c>
      <c r="J229" s="1">
        <v>35.18</v>
      </c>
      <c r="K229" s="1">
        <v>31.18</v>
      </c>
      <c r="L229" s="1">
        <v>30.95</v>
      </c>
      <c r="M229" s="1">
        <v>32.17</v>
      </c>
      <c r="N229" s="1">
        <v>40</v>
      </c>
      <c r="O229" s="1">
        <v>40</v>
      </c>
      <c r="P229" s="1">
        <v>40</v>
      </c>
    </row>
    <row r="230" spans="1:16" x14ac:dyDescent="0.25">
      <c r="A230" s="1">
        <v>29.16</v>
      </c>
      <c r="B230" s="1">
        <v>40</v>
      </c>
      <c r="C230" s="1">
        <v>22.87</v>
      </c>
      <c r="D230" s="1">
        <v>24.72</v>
      </c>
      <c r="E230" s="1">
        <v>32.729999999999997</v>
      </c>
      <c r="F230" s="1">
        <v>29.03</v>
      </c>
      <c r="G230" s="1">
        <v>40</v>
      </c>
      <c r="H230" s="1">
        <v>33.630000000000003</v>
      </c>
      <c r="I230" s="1">
        <v>40</v>
      </c>
      <c r="J230" s="1">
        <v>40</v>
      </c>
      <c r="K230" s="1">
        <v>35.03</v>
      </c>
      <c r="L230" s="1">
        <v>40</v>
      </c>
      <c r="M230" s="1">
        <v>31.49</v>
      </c>
      <c r="N230" s="1">
        <v>33.82</v>
      </c>
      <c r="O230" s="1">
        <v>40</v>
      </c>
      <c r="P230" s="1">
        <v>32.42</v>
      </c>
    </row>
    <row r="231" spans="1:16" x14ac:dyDescent="0.25">
      <c r="A231" s="1">
        <v>33.299999999999997</v>
      </c>
      <c r="B231" s="1">
        <v>25.27</v>
      </c>
      <c r="C231" s="1">
        <v>24</v>
      </c>
      <c r="D231" s="1">
        <v>32.69</v>
      </c>
      <c r="E231" s="1">
        <v>19.850000000000001</v>
      </c>
      <c r="F231" s="1">
        <v>31.68</v>
      </c>
      <c r="G231" s="1">
        <v>40</v>
      </c>
      <c r="H231" s="1">
        <v>32.14</v>
      </c>
      <c r="I231" s="1">
        <v>32.6</v>
      </c>
      <c r="J231" s="1">
        <v>33.64</v>
      </c>
      <c r="K231" s="1">
        <v>30.03</v>
      </c>
      <c r="L231" s="1">
        <v>31.33</v>
      </c>
      <c r="M231" s="1">
        <v>28.8</v>
      </c>
      <c r="N231" s="1">
        <v>30.36</v>
      </c>
      <c r="O231" s="1">
        <v>33.43</v>
      </c>
      <c r="P231" s="1">
        <v>40</v>
      </c>
    </row>
    <row r="232" spans="1:16" x14ac:dyDescent="0.25">
      <c r="A232" s="1">
        <v>29.79</v>
      </c>
      <c r="B232" s="1">
        <v>22.91</v>
      </c>
      <c r="C232" s="1">
        <v>23.04</v>
      </c>
      <c r="D232" s="1">
        <v>29.4</v>
      </c>
      <c r="E232" s="1">
        <v>26.73</v>
      </c>
      <c r="F232" s="1">
        <v>32.82</v>
      </c>
      <c r="G232" s="1">
        <v>40</v>
      </c>
      <c r="H232" s="1">
        <v>25.08</v>
      </c>
      <c r="I232" s="1">
        <v>35.29</v>
      </c>
      <c r="J232" s="1">
        <v>40</v>
      </c>
      <c r="K232" s="1">
        <v>30.73</v>
      </c>
      <c r="L232" s="1">
        <v>32.74</v>
      </c>
      <c r="M232" s="1">
        <v>40</v>
      </c>
      <c r="N232" s="1">
        <v>40</v>
      </c>
      <c r="O232" s="1">
        <v>40</v>
      </c>
      <c r="P232" s="1">
        <v>40</v>
      </c>
    </row>
    <row r="233" spans="1:16" x14ac:dyDescent="0.25">
      <c r="A233" s="1">
        <v>32.770000000000003</v>
      </c>
      <c r="B233" s="1">
        <v>25.77</v>
      </c>
      <c r="C233" s="1">
        <v>25.59</v>
      </c>
      <c r="D233" s="1">
        <v>21.03</v>
      </c>
      <c r="E233" s="1">
        <v>25.86</v>
      </c>
      <c r="F233" s="1">
        <v>21.96</v>
      </c>
      <c r="G233" s="1">
        <v>40</v>
      </c>
      <c r="H233" s="1">
        <v>40</v>
      </c>
      <c r="I233" s="1">
        <v>40</v>
      </c>
      <c r="J233" s="1">
        <v>40</v>
      </c>
      <c r="K233" s="1">
        <v>40</v>
      </c>
      <c r="L233" s="1">
        <v>36.549999999999997</v>
      </c>
      <c r="M233" s="1">
        <v>40</v>
      </c>
      <c r="N233" s="1">
        <v>40</v>
      </c>
      <c r="O233" s="1">
        <v>35.35</v>
      </c>
      <c r="P233" s="1">
        <v>40</v>
      </c>
    </row>
    <row r="234" spans="1:16" x14ac:dyDescent="0.25">
      <c r="A234" s="1">
        <v>40</v>
      </c>
      <c r="B234" s="1">
        <v>40</v>
      </c>
      <c r="C234" s="1">
        <v>25.07</v>
      </c>
      <c r="D234" s="1">
        <v>19.48</v>
      </c>
      <c r="E234" s="1">
        <v>25.02</v>
      </c>
      <c r="F234" s="1">
        <v>28.59</v>
      </c>
      <c r="G234" s="1">
        <v>31.09</v>
      </c>
      <c r="H234" s="1">
        <v>40</v>
      </c>
      <c r="I234" s="1">
        <v>40</v>
      </c>
      <c r="J234" s="1">
        <v>40</v>
      </c>
      <c r="K234" s="1">
        <v>31.97</v>
      </c>
      <c r="L234" s="1">
        <v>40</v>
      </c>
      <c r="M234" s="1">
        <v>32.21</v>
      </c>
      <c r="N234" s="1">
        <v>30.3</v>
      </c>
      <c r="O234" s="1">
        <v>30.22</v>
      </c>
      <c r="P234" s="1">
        <v>40</v>
      </c>
    </row>
    <row r="235" spans="1:16" x14ac:dyDescent="0.25">
      <c r="A235" s="1">
        <v>30.01</v>
      </c>
      <c r="B235" s="1">
        <v>28.74</v>
      </c>
      <c r="C235" s="1">
        <v>27.78</v>
      </c>
      <c r="D235" s="1">
        <v>30.18</v>
      </c>
      <c r="E235" s="1">
        <v>27.03</v>
      </c>
      <c r="F235" s="1">
        <v>23.47</v>
      </c>
      <c r="G235" s="1">
        <v>29.88</v>
      </c>
      <c r="H235" s="1">
        <v>40</v>
      </c>
      <c r="I235" s="1">
        <v>28.56</v>
      </c>
      <c r="J235" s="1">
        <v>27.13</v>
      </c>
      <c r="K235" s="1">
        <v>40</v>
      </c>
      <c r="L235" s="1">
        <v>32.700000000000003</v>
      </c>
      <c r="M235" s="1">
        <v>28.39</v>
      </c>
      <c r="N235" s="1">
        <v>40</v>
      </c>
      <c r="O235" s="1">
        <v>35.049999999999997</v>
      </c>
      <c r="P235" s="1">
        <v>40</v>
      </c>
    </row>
    <row r="236" spans="1:16" x14ac:dyDescent="0.25">
      <c r="A236" s="1">
        <v>21.4</v>
      </c>
      <c r="B236" s="1">
        <v>31.79</v>
      </c>
      <c r="C236" s="1">
        <v>25.65</v>
      </c>
      <c r="D236" s="1">
        <v>21.88</v>
      </c>
      <c r="E236" s="1">
        <v>29.93</v>
      </c>
      <c r="F236" s="1">
        <v>21.89</v>
      </c>
      <c r="G236" s="1">
        <v>23.99</v>
      </c>
      <c r="H236" s="1">
        <v>30.89</v>
      </c>
      <c r="I236" s="1">
        <v>32.799999999999997</v>
      </c>
      <c r="J236" s="1">
        <v>30.58</v>
      </c>
      <c r="K236" s="1">
        <v>32.26</v>
      </c>
      <c r="L236" s="1">
        <v>32.409999999999997</v>
      </c>
      <c r="M236" s="1">
        <v>40</v>
      </c>
      <c r="N236" s="1">
        <v>40</v>
      </c>
      <c r="O236" s="1">
        <v>40</v>
      </c>
      <c r="P236" s="1">
        <v>40</v>
      </c>
    </row>
    <row r="237" spans="1:16" x14ac:dyDescent="0.25">
      <c r="A237" s="1">
        <v>32.06</v>
      </c>
      <c r="B237" s="1">
        <v>20.64</v>
      </c>
      <c r="C237" s="1">
        <v>28.19</v>
      </c>
      <c r="D237" s="1">
        <v>31.98</v>
      </c>
      <c r="E237" s="1">
        <v>20.77</v>
      </c>
      <c r="F237" s="1">
        <v>31.45</v>
      </c>
      <c r="G237" s="1">
        <v>28.52</v>
      </c>
      <c r="H237" s="1">
        <v>27.06</v>
      </c>
      <c r="I237" s="1">
        <v>32.880000000000003</v>
      </c>
      <c r="J237" s="1">
        <v>40</v>
      </c>
      <c r="K237" s="1">
        <v>40</v>
      </c>
      <c r="L237" s="1">
        <v>31.79</v>
      </c>
      <c r="M237" s="1">
        <v>28.49</v>
      </c>
      <c r="N237" s="1">
        <v>34.9</v>
      </c>
      <c r="O237" s="1">
        <v>40</v>
      </c>
      <c r="P237" s="1">
        <v>40</v>
      </c>
    </row>
    <row r="238" spans="1:16" x14ac:dyDescent="0.25">
      <c r="A238" s="1">
        <v>33.97</v>
      </c>
      <c r="B238" s="1">
        <v>24.88</v>
      </c>
      <c r="C238" s="1">
        <v>17.46</v>
      </c>
      <c r="D238" s="1">
        <v>27.99</v>
      </c>
      <c r="E238" s="1">
        <v>24.75</v>
      </c>
      <c r="F238" s="1">
        <v>25.49</v>
      </c>
      <c r="G238" s="1">
        <v>30.64</v>
      </c>
      <c r="H238" s="1">
        <v>32.74</v>
      </c>
      <c r="I238" s="1">
        <v>32.17</v>
      </c>
      <c r="J238" s="1">
        <v>40</v>
      </c>
      <c r="K238" s="1">
        <v>34.39</v>
      </c>
      <c r="L238" s="1">
        <v>40</v>
      </c>
      <c r="M238" s="1">
        <v>30.04</v>
      </c>
      <c r="N238" s="1">
        <v>40</v>
      </c>
      <c r="O238" s="1">
        <v>40</v>
      </c>
      <c r="P238" s="1">
        <v>40</v>
      </c>
    </row>
    <row r="239" spans="1:16" x14ac:dyDescent="0.25">
      <c r="A239" s="1">
        <v>24.93</v>
      </c>
      <c r="B239" s="1">
        <v>33.659999999999997</v>
      </c>
      <c r="C239" s="1">
        <v>19.3</v>
      </c>
      <c r="D239" s="1">
        <v>32.090000000000003</v>
      </c>
      <c r="E239" s="1">
        <v>29.36</v>
      </c>
      <c r="F239" s="1">
        <v>23.98</v>
      </c>
      <c r="G239" s="1">
        <v>40</v>
      </c>
      <c r="H239" s="1">
        <v>33.6</v>
      </c>
      <c r="I239" s="1">
        <v>34.43</v>
      </c>
      <c r="J239" s="1">
        <v>33.11</v>
      </c>
      <c r="K239" s="1">
        <v>40</v>
      </c>
      <c r="L239" s="1">
        <v>34.909999999999997</v>
      </c>
      <c r="M239" s="1">
        <v>40</v>
      </c>
      <c r="N239" s="1">
        <v>30.52</v>
      </c>
      <c r="O239" s="1">
        <v>40</v>
      </c>
      <c r="P239" s="1">
        <v>40</v>
      </c>
    </row>
    <row r="240" spans="1:16" x14ac:dyDescent="0.25">
      <c r="A240" s="1">
        <v>26.09</v>
      </c>
      <c r="B240" s="1">
        <v>23.72</v>
      </c>
      <c r="C240" s="1">
        <v>26.54</v>
      </c>
      <c r="D240" s="1">
        <v>19.22</v>
      </c>
      <c r="E240" s="1">
        <v>31.06</v>
      </c>
      <c r="F240" s="1">
        <v>22.83</v>
      </c>
      <c r="G240" s="1">
        <v>21.63</v>
      </c>
      <c r="H240" s="1">
        <v>33.18</v>
      </c>
      <c r="I240" s="1">
        <v>40</v>
      </c>
      <c r="J240" s="1">
        <v>26.69</v>
      </c>
      <c r="K240" s="1">
        <v>40</v>
      </c>
      <c r="L240" s="1">
        <v>30.78</v>
      </c>
      <c r="M240" s="1">
        <v>40</v>
      </c>
      <c r="N240" s="1">
        <v>30.38</v>
      </c>
      <c r="O240" s="1">
        <v>28.93</v>
      </c>
      <c r="P240" s="1">
        <v>40</v>
      </c>
    </row>
    <row r="241" spans="1:16" x14ac:dyDescent="0.25">
      <c r="A241" s="1">
        <v>27.89</v>
      </c>
      <c r="B241" s="1">
        <v>27.95</v>
      </c>
      <c r="C241" s="1">
        <v>23.78</v>
      </c>
      <c r="D241" s="1">
        <v>18.489999999999998</v>
      </c>
      <c r="E241" s="1">
        <v>32.119999999999997</v>
      </c>
      <c r="F241" s="1">
        <v>26.68</v>
      </c>
      <c r="G241" s="1">
        <v>31.4</v>
      </c>
      <c r="H241" s="1">
        <v>40</v>
      </c>
      <c r="I241" s="1">
        <v>22.66</v>
      </c>
      <c r="J241" s="1">
        <v>24.22</v>
      </c>
      <c r="K241" s="1">
        <v>40</v>
      </c>
      <c r="L241" s="1">
        <v>22.04</v>
      </c>
      <c r="M241" s="1">
        <v>31.47</v>
      </c>
      <c r="N241" s="1">
        <v>40</v>
      </c>
      <c r="O241" s="1">
        <v>40</v>
      </c>
      <c r="P241" s="1">
        <v>40</v>
      </c>
    </row>
    <row r="242" spans="1:16" x14ac:dyDescent="0.25">
      <c r="A242" s="1">
        <v>28.81</v>
      </c>
      <c r="B242" s="1">
        <v>23.36</v>
      </c>
      <c r="C242" s="1">
        <v>19.27</v>
      </c>
      <c r="D242" s="1">
        <v>26.4</v>
      </c>
      <c r="E242" s="1">
        <v>18.66</v>
      </c>
      <c r="F242" s="1">
        <v>22.79</v>
      </c>
      <c r="G242" s="1">
        <v>23.8</v>
      </c>
      <c r="H242" s="1">
        <v>33.590000000000003</v>
      </c>
      <c r="I242" s="1">
        <v>40</v>
      </c>
      <c r="J242" s="1">
        <v>32.51</v>
      </c>
      <c r="K242" s="1">
        <v>40</v>
      </c>
      <c r="L242" s="1">
        <v>30.36</v>
      </c>
      <c r="M242" s="1">
        <v>31.82</v>
      </c>
      <c r="N242" s="1">
        <v>40</v>
      </c>
      <c r="O242" s="1">
        <v>40</v>
      </c>
      <c r="P242" s="1">
        <v>40</v>
      </c>
    </row>
    <row r="243" spans="1:16" x14ac:dyDescent="0.25">
      <c r="A243" s="1">
        <v>40</v>
      </c>
      <c r="B243" s="1">
        <v>27.04</v>
      </c>
      <c r="C243" s="1">
        <v>29.22</v>
      </c>
      <c r="D243" s="1">
        <v>25.05</v>
      </c>
      <c r="E243" s="1">
        <v>21.74</v>
      </c>
      <c r="F243" s="1">
        <v>26.53</v>
      </c>
      <c r="G243" s="1">
        <v>23.98</v>
      </c>
      <c r="H243" s="1">
        <v>34.81</v>
      </c>
      <c r="I243" s="1">
        <v>30</v>
      </c>
      <c r="J243" s="1">
        <v>33.14</v>
      </c>
      <c r="K243" s="1">
        <v>32.76</v>
      </c>
      <c r="L243" s="1">
        <v>28.44</v>
      </c>
      <c r="M243" s="1">
        <v>29.63</v>
      </c>
      <c r="N243" s="1">
        <v>32.35</v>
      </c>
      <c r="O243" s="1">
        <v>40</v>
      </c>
      <c r="P243" s="1">
        <v>40</v>
      </c>
    </row>
    <row r="244" spans="1:16" x14ac:dyDescent="0.25">
      <c r="A244" s="1">
        <v>32.67</v>
      </c>
      <c r="B244" s="1">
        <v>22.87</v>
      </c>
      <c r="C244" s="1">
        <v>29.75</v>
      </c>
      <c r="D244" s="1">
        <v>24.49</v>
      </c>
      <c r="E244" s="1">
        <v>26.49</v>
      </c>
      <c r="F244" s="1">
        <v>20.36</v>
      </c>
      <c r="G244" s="1">
        <v>20.149999999999999</v>
      </c>
      <c r="H244" s="1">
        <v>40</v>
      </c>
      <c r="I244" s="1">
        <v>40</v>
      </c>
      <c r="J244" s="1">
        <v>28.87</v>
      </c>
      <c r="K244" s="1">
        <v>33.08</v>
      </c>
      <c r="L244" s="1">
        <v>40</v>
      </c>
      <c r="M244" s="1">
        <v>32.299999999999997</v>
      </c>
      <c r="N244" s="1">
        <v>40</v>
      </c>
      <c r="O244" s="1">
        <v>40</v>
      </c>
      <c r="P244" s="1">
        <v>30.45</v>
      </c>
    </row>
    <row r="245" spans="1:16" x14ac:dyDescent="0.25">
      <c r="A245" s="1">
        <v>40</v>
      </c>
      <c r="B245" s="1">
        <v>29.94</v>
      </c>
      <c r="C245" s="1">
        <v>33.96</v>
      </c>
      <c r="D245" s="1">
        <v>25.36</v>
      </c>
      <c r="E245" s="1">
        <v>29.63</v>
      </c>
      <c r="F245" s="1">
        <v>20.58</v>
      </c>
      <c r="G245" s="1">
        <v>40</v>
      </c>
      <c r="H245" s="1">
        <v>27.23</v>
      </c>
      <c r="I245" s="1">
        <v>40</v>
      </c>
      <c r="J245" s="1">
        <v>30.54</v>
      </c>
      <c r="K245" s="1">
        <v>40</v>
      </c>
      <c r="L245" s="1">
        <v>30.5</v>
      </c>
      <c r="M245" s="1">
        <v>32.450000000000003</v>
      </c>
      <c r="N245" s="1">
        <v>33.89</v>
      </c>
      <c r="O245" s="1">
        <v>40</v>
      </c>
      <c r="P245" s="1">
        <v>40</v>
      </c>
    </row>
    <row r="246" spans="1:16" x14ac:dyDescent="0.25">
      <c r="A246" s="1">
        <v>25.76</v>
      </c>
      <c r="B246" s="1">
        <v>30.9</v>
      </c>
      <c r="C246" s="1">
        <v>21.77</v>
      </c>
      <c r="D246" s="1">
        <v>26.31</v>
      </c>
      <c r="E246" s="1">
        <v>40</v>
      </c>
      <c r="F246" s="1">
        <v>29.05</v>
      </c>
      <c r="G246" s="1">
        <v>29.17</v>
      </c>
      <c r="H246" s="1">
        <v>40</v>
      </c>
      <c r="I246" s="1">
        <v>31.91</v>
      </c>
      <c r="J246" s="1">
        <v>31.29</v>
      </c>
      <c r="K246" s="1">
        <v>34.369999999999997</v>
      </c>
      <c r="L246" s="1">
        <v>33.380000000000003</v>
      </c>
      <c r="M246" s="1">
        <v>40</v>
      </c>
      <c r="N246" s="1">
        <v>33.07</v>
      </c>
      <c r="O246" s="1">
        <v>40</v>
      </c>
      <c r="P246" s="1">
        <v>40</v>
      </c>
    </row>
    <row r="247" spans="1:16" x14ac:dyDescent="0.25">
      <c r="A247" s="1">
        <v>25.09</v>
      </c>
      <c r="B247" s="1">
        <v>32.299999999999997</v>
      </c>
      <c r="C247" s="1">
        <v>33.630000000000003</v>
      </c>
      <c r="D247" s="1">
        <v>28.19</v>
      </c>
      <c r="E247" s="1">
        <v>24.85</v>
      </c>
      <c r="F247" s="1">
        <v>21.19</v>
      </c>
      <c r="G247" s="1">
        <v>25.73</v>
      </c>
      <c r="H247" s="1">
        <v>33.340000000000003</v>
      </c>
      <c r="I247" s="1">
        <v>27.86</v>
      </c>
      <c r="J247" s="1">
        <v>32.299999999999997</v>
      </c>
      <c r="K247" s="1">
        <v>31.46</v>
      </c>
      <c r="L247" s="1">
        <v>31</v>
      </c>
      <c r="M247" s="1">
        <v>40</v>
      </c>
      <c r="N247" s="1">
        <v>28.63</v>
      </c>
      <c r="O247" s="1">
        <v>40</v>
      </c>
      <c r="P247" s="1">
        <v>40</v>
      </c>
    </row>
    <row r="248" spans="1:16" x14ac:dyDescent="0.25">
      <c r="A248" s="1">
        <v>33.44</v>
      </c>
      <c r="B248" s="1">
        <v>24.49</v>
      </c>
      <c r="C248" s="1">
        <v>29.24</v>
      </c>
      <c r="D248" s="1">
        <v>40</v>
      </c>
      <c r="E248" s="1">
        <v>32.700000000000003</v>
      </c>
      <c r="F248" s="1">
        <v>30.2</v>
      </c>
      <c r="G248" s="1">
        <v>20.399999999999999</v>
      </c>
      <c r="H248" s="1">
        <v>32.51</v>
      </c>
      <c r="I248" s="1">
        <v>23.1</v>
      </c>
      <c r="J248" s="1">
        <v>32.29</v>
      </c>
      <c r="K248" s="1">
        <v>40</v>
      </c>
      <c r="L248" s="1">
        <v>26.32</v>
      </c>
      <c r="M248" s="1">
        <v>26.16</v>
      </c>
      <c r="N248" s="1">
        <v>35.01</v>
      </c>
      <c r="O248" s="1">
        <v>40</v>
      </c>
      <c r="P248" s="1">
        <v>32.4</v>
      </c>
    </row>
    <row r="249" spans="1:16" x14ac:dyDescent="0.25">
      <c r="A249" s="1">
        <v>32.950000000000003</v>
      </c>
      <c r="B249" s="1">
        <v>35.35</v>
      </c>
      <c r="C249" s="1">
        <v>31.37</v>
      </c>
      <c r="D249" s="1">
        <v>32.72</v>
      </c>
      <c r="E249" s="1">
        <v>28.94</v>
      </c>
      <c r="F249" s="1">
        <v>31.01</v>
      </c>
      <c r="G249" s="1">
        <v>26.26</v>
      </c>
      <c r="H249" s="1">
        <v>25.62</v>
      </c>
      <c r="I249" s="1">
        <v>26.23</v>
      </c>
      <c r="J249" s="1">
        <v>28.64</v>
      </c>
      <c r="K249" s="1">
        <v>32.090000000000003</v>
      </c>
      <c r="L249" s="1">
        <v>32.61</v>
      </c>
      <c r="M249" s="1">
        <v>40</v>
      </c>
      <c r="N249" s="1">
        <v>35.630000000000003</v>
      </c>
      <c r="O249" s="1">
        <v>40</v>
      </c>
      <c r="P249" s="1">
        <v>32.83</v>
      </c>
    </row>
    <row r="250" spans="1:16" x14ac:dyDescent="0.25">
      <c r="A250" s="1">
        <v>28.24</v>
      </c>
      <c r="B250" s="1">
        <v>18.11</v>
      </c>
      <c r="C250" s="1">
        <v>22.51</v>
      </c>
      <c r="D250" s="1">
        <v>32.67</v>
      </c>
      <c r="E250" s="1">
        <v>18.72</v>
      </c>
      <c r="F250" s="1">
        <v>25.07</v>
      </c>
      <c r="G250" s="1">
        <v>24.75</v>
      </c>
      <c r="H250" s="1">
        <v>33.880000000000003</v>
      </c>
      <c r="I250" s="1">
        <v>27.78</v>
      </c>
      <c r="J250" s="1">
        <v>40</v>
      </c>
      <c r="K250" s="1">
        <v>30.89</v>
      </c>
      <c r="L250" s="1">
        <v>33.450000000000003</v>
      </c>
      <c r="M250" s="1">
        <v>33.56</v>
      </c>
      <c r="N250" s="1">
        <v>40</v>
      </c>
      <c r="O250" s="1">
        <v>40</v>
      </c>
      <c r="P250" s="1">
        <v>40</v>
      </c>
    </row>
    <row r="251" spans="1:16" x14ac:dyDescent="0.25">
      <c r="A251" s="1">
        <v>34.28</v>
      </c>
      <c r="B251" s="1">
        <v>31.65</v>
      </c>
      <c r="C251" s="1">
        <v>27.6</v>
      </c>
      <c r="D251" s="1">
        <v>19.66</v>
      </c>
      <c r="E251" s="1">
        <v>18.04</v>
      </c>
      <c r="F251" s="1">
        <v>31.38</v>
      </c>
      <c r="G251" s="1">
        <v>30.73</v>
      </c>
      <c r="H251" s="1">
        <v>32.33</v>
      </c>
      <c r="I251" s="1">
        <v>40</v>
      </c>
      <c r="J251" s="1">
        <v>40</v>
      </c>
      <c r="K251" s="1">
        <v>28.07</v>
      </c>
      <c r="L251" s="1">
        <v>40</v>
      </c>
      <c r="M251" s="1">
        <v>30.14</v>
      </c>
      <c r="N251" s="1">
        <v>40</v>
      </c>
      <c r="O251" s="1">
        <v>40</v>
      </c>
      <c r="P251" s="1">
        <v>40</v>
      </c>
    </row>
    <row r="252" spans="1:16" x14ac:dyDescent="0.25">
      <c r="A252" s="1">
        <v>30.83</v>
      </c>
      <c r="B252" s="1">
        <v>31.45</v>
      </c>
      <c r="C252" s="1">
        <v>24.98</v>
      </c>
      <c r="D252" s="1">
        <v>25.58</v>
      </c>
      <c r="E252" s="1">
        <v>30.64</v>
      </c>
      <c r="F252" s="1">
        <v>24.08</v>
      </c>
      <c r="G252" s="1">
        <v>27.01</v>
      </c>
      <c r="H252" s="1">
        <v>31.79</v>
      </c>
      <c r="I252" s="1">
        <v>29.99</v>
      </c>
      <c r="J252" s="1">
        <v>31.51</v>
      </c>
      <c r="K252" s="1">
        <v>30.01</v>
      </c>
      <c r="L252" s="1">
        <v>31.65</v>
      </c>
      <c r="M252" s="1">
        <v>40</v>
      </c>
      <c r="N252" s="1">
        <v>40</v>
      </c>
      <c r="O252" s="1">
        <v>40</v>
      </c>
      <c r="P252" s="1">
        <v>40</v>
      </c>
    </row>
    <row r="253" spans="1:16" x14ac:dyDescent="0.25">
      <c r="A253" s="1">
        <v>31.4</v>
      </c>
      <c r="B253" s="1">
        <v>31.13</v>
      </c>
      <c r="C253" s="1">
        <v>30.98</v>
      </c>
      <c r="D253" s="1">
        <v>28.75</v>
      </c>
      <c r="E253" s="1">
        <v>26.72</v>
      </c>
      <c r="F253" s="1">
        <v>36.25</v>
      </c>
      <c r="G253" s="1">
        <v>26.89</v>
      </c>
      <c r="H253" s="1">
        <v>23.53</v>
      </c>
      <c r="I253" s="1">
        <v>28.12</v>
      </c>
      <c r="J253" s="1">
        <v>40</v>
      </c>
      <c r="K253" s="1">
        <v>32.56</v>
      </c>
      <c r="L253" s="1">
        <v>33.67</v>
      </c>
      <c r="M253" s="1">
        <v>32.42</v>
      </c>
      <c r="N253" s="1">
        <v>32.04</v>
      </c>
      <c r="O253" s="1">
        <v>40</v>
      </c>
      <c r="P253" s="1">
        <v>30.34</v>
      </c>
    </row>
    <row r="254" spans="1:16" x14ac:dyDescent="0.25">
      <c r="A254" s="1">
        <v>28.44</v>
      </c>
      <c r="B254" s="1">
        <v>29.02</v>
      </c>
      <c r="C254" s="1">
        <v>30.75</v>
      </c>
      <c r="D254" s="1">
        <v>28.76</v>
      </c>
      <c r="E254" s="1">
        <v>21.78</v>
      </c>
      <c r="F254" s="1">
        <v>28.05</v>
      </c>
      <c r="G254" s="1">
        <v>23.8</v>
      </c>
      <c r="H254" s="1">
        <v>34.18</v>
      </c>
      <c r="I254" s="1">
        <v>27.37</v>
      </c>
      <c r="J254" s="1">
        <v>33.03</v>
      </c>
      <c r="K254" s="1">
        <v>40</v>
      </c>
      <c r="L254" s="1">
        <v>33.71</v>
      </c>
      <c r="M254" s="1">
        <v>32.200000000000003</v>
      </c>
      <c r="N254" s="1">
        <v>40</v>
      </c>
      <c r="O254" s="1">
        <v>40</v>
      </c>
      <c r="P254" s="1">
        <v>40</v>
      </c>
    </row>
    <row r="255" spans="1:16" x14ac:dyDescent="0.25">
      <c r="A255" s="1">
        <v>34.549999999999997</v>
      </c>
      <c r="B255" s="1">
        <v>40</v>
      </c>
      <c r="C255" s="1">
        <v>20.62</v>
      </c>
      <c r="D255" s="1">
        <v>34.61</v>
      </c>
      <c r="E255" s="1">
        <v>40</v>
      </c>
      <c r="F255" s="1">
        <v>26.39</v>
      </c>
      <c r="G255" s="1">
        <v>33.39</v>
      </c>
      <c r="H255" s="1">
        <v>31.64</v>
      </c>
      <c r="I255" s="1">
        <v>40</v>
      </c>
      <c r="J255" s="1">
        <v>33.65</v>
      </c>
      <c r="K255" s="1">
        <v>27.4</v>
      </c>
      <c r="L255" s="1">
        <v>28.54</v>
      </c>
      <c r="M255" s="1">
        <v>31.07</v>
      </c>
      <c r="N255" s="1">
        <v>40</v>
      </c>
      <c r="O255" s="1">
        <v>40</v>
      </c>
      <c r="P255" s="1">
        <v>40</v>
      </c>
    </row>
    <row r="256" spans="1:16" x14ac:dyDescent="0.25">
      <c r="A256" s="1">
        <v>34.29</v>
      </c>
      <c r="B256" s="1">
        <v>32.479999999999997</v>
      </c>
      <c r="C256" s="1">
        <v>28.24</v>
      </c>
      <c r="D256" s="1">
        <v>19.11</v>
      </c>
      <c r="E256" s="1">
        <v>30.73</v>
      </c>
      <c r="F256" s="1">
        <v>30.45</v>
      </c>
      <c r="G256" s="1">
        <v>31.48</v>
      </c>
      <c r="H256" s="1">
        <v>31.01</v>
      </c>
      <c r="I256" s="1">
        <v>31.18</v>
      </c>
      <c r="J256" s="1">
        <v>26.05</v>
      </c>
      <c r="K256" s="1">
        <v>40</v>
      </c>
      <c r="L256" s="1">
        <v>40</v>
      </c>
      <c r="M256" s="1">
        <v>40</v>
      </c>
      <c r="N256" s="1">
        <v>32.200000000000003</v>
      </c>
      <c r="O256" s="1">
        <v>36.14</v>
      </c>
      <c r="P256" s="1">
        <v>33.15</v>
      </c>
    </row>
    <row r="257" spans="1:16" x14ac:dyDescent="0.25">
      <c r="A257" s="1">
        <v>33.409999999999997</v>
      </c>
      <c r="B257" s="1">
        <v>32.22</v>
      </c>
      <c r="C257" s="1">
        <v>33.26</v>
      </c>
      <c r="D257" s="1">
        <v>29.96</v>
      </c>
      <c r="E257" s="1">
        <v>30.15</v>
      </c>
      <c r="F257" s="1">
        <v>31.99</v>
      </c>
      <c r="G257" s="1">
        <v>24.41</v>
      </c>
      <c r="H257" s="1">
        <v>32.590000000000003</v>
      </c>
      <c r="I257" s="1">
        <v>27.48</v>
      </c>
      <c r="J257" s="1">
        <v>32.549999999999997</v>
      </c>
      <c r="K257" s="1">
        <v>40</v>
      </c>
      <c r="L257" s="1">
        <v>33.630000000000003</v>
      </c>
      <c r="M257" s="1">
        <v>40</v>
      </c>
      <c r="N257" s="1">
        <v>32.89</v>
      </c>
      <c r="O257" s="1">
        <v>40</v>
      </c>
      <c r="P257" s="1">
        <v>40</v>
      </c>
    </row>
    <row r="258" spans="1:16" x14ac:dyDescent="0.25">
      <c r="A258" s="1">
        <v>32.33</v>
      </c>
      <c r="B258" s="1">
        <v>31.33</v>
      </c>
      <c r="C258" s="1">
        <v>22.35</v>
      </c>
      <c r="D258" s="1">
        <v>28.33</v>
      </c>
      <c r="E258" s="1">
        <v>23.84</v>
      </c>
      <c r="F258" s="1">
        <v>25.91</v>
      </c>
      <c r="G258" s="1">
        <v>22.49</v>
      </c>
      <c r="H258" s="1">
        <v>40</v>
      </c>
      <c r="I258" s="1">
        <v>40</v>
      </c>
      <c r="J258" s="1">
        <v>29.7</v>
      </c>
      <c r="K258" s="1">
        <v>32.15</v>
      </c>
      <c r="L258" s="1">
        <v>31.84</v>
      </c>
      <c r="M258" s="1">
        <v>29.5</v>
      </c>
      <c r="N258" s="1">
        <v>40</v>
      </c>
      <c r="O258" s="1">
        <v>40</v>
      </c>
      <c r="P258" s="1">
        <v>40</v>
      </c>
    </row>
    <row r="259" spans="1:16" x14ac:dyDescent="0.25">
      <c r="A259" s="1">
        <v>31.03</v>
      </c>
      <c r="B259" s="1">
        <v>29.31</v>
      </c>
      <c r="C259" s="1">
        <v>22.95</v>
      </c>
      <c r="D259" s="1">
        <v>35.619999999999997</v>
      </c>
      <c r="E259" s="1">
        <v>23.67</v>
      </c>
      <c r="F259" s="1">
        <v>28.06</v>
      </c>
      <c r="G259" s="1">
        <v>28.58</v>
      </c>
      <c r="H259" s="1">
        <v>32.99</v>
      </c>
      <c r="I259" s="1">
        <v>24.42</v>
      </c>
      <c r="J259" s="1">
        <v>33.43</v>
      </c>
      <c r="K259" s="1">
        <v>35.57</v>
      </c>
      <c r="L259" s="1">
        <v>34.93</v>
      </c>
      <c r="M259" s="1">
        <v>40</v>
      </c>
      <c r="N259" s="1">
        <v>40</v>
      </c>
      <c r="O259" s="1">
        <v>40</v>
      </c>
      <c r="P259" s="1">
        <v>31.89</v>
      </c>
    </row>
    <row r="260" spans="1:16" x14ac:dyDescent="0.25">
      <c r="A260" s="1">
        <v>33.81</v>
      </c>
      <c r="B260" s="1">
        <v>27.11</v>
      </c>
      <c r="C260" s="1">
        <v>26.54</v>
      </c>
      <c r="D260" s="1">
        <v>25.98</v>
      </c>
      <c r="E260" s="1">
        <v>20.02</v>
      </c>
      <c r="F260" s="1">
        <v>25.48</v>
      </c>
      <c r="G260" s="1">
        <v>25.5</v>
      </c>
      <c r="H260" s="1">
        <v>26.56</v>
      </c>
      <c r="I260" s="1">
        <v>25.43</v>
      </c>
      <c r="J260" s="1">
        <v>31.86</v>
      </c>
      <c r="K260" s="1">
        <v>27.64</v>
      </c>
      <c r="L260" s="1">
        <v>32.82</v>
      </c>
      <c r="M260" s="1">
        <v>32.43</v>
      </c>
      <c r="N260" s="1">
        <v>40</v>
      </c>
      <c r="O260" s="1">
        <v>40</v>
      </c>
      <c r="P260" s="1">
        <v>40</v>
      </c>
    </row>
    <row r="261" spans="1:16" x14ac:dyDescent="0.25">
      <c r="A261" s="1">
        <v>27.28</v>
      </c>
      <c r="B261" s="1">
        <v>22.44</v>
      </c>
      <c r="C261" s="1">
        <v>34.15</v>
      </c>
      <c r="D261" s="1">
        <v>25.86</v>
      </c>
      <c r="E261" s="1">
        <v>32.200000000000003</v>
      </c>
      <c r="F261" s="1">
        <v>40</v>
      </c>
      <c r="G261" s="1">
        <v>30.34</v>
      </c>
      <c r="H261" s="1">
        <v>18.52</v>
      </c>
      <c r="I261" s="1">
        <v>25.71</v>
      </c>
      <c r="J261" s="1">
        <v>40</v>
      </c>
      <c r="K261" s="1">
        <v>34.78</v>
      </c>
      <c r="L261" s="1">
        <v>32.4</v>
      </c>
      <c r="M261" s="1">
        <v>35.54</v>
      </c>
      <c r="N261" s="1">
        <v>33.130000000000003</v>
      </c>
      <c r="O261" s="1">
        <v>40</v>
      </c>
      <c r="P261" s="1">
        <v>40</v>
      </c>
    </row>
    <row r="262" spans="1:16" x14ac:dyDescent="0.25">
      <c r="A262" s="1">
        <v>33.11</v>
      </c>
      <c r="B262" s="1">
        <v>25.15</v>
      </c>
      <c r="C262" s="1">
        <v>30.82</v>
      </c>
      <c r="D262" s="1">
        <v>22.09</v>
      </c>
      <c r="E262" s="1">
        <v>22.64</v>
      </c>
      <c r="F262" s="1">
        <v>33.549999999999997</v>
      </c>
      <c r="G262" s="1">
        <v>23.88</v>
      </c>
      <c r="H262" s="1">
        <v>29.29</v>
      </c>
      <c r="I262" s="1">
        <v>32.94</v>
      </c>
      <c r="J262" s="1">
        <v>31.5</v>
      </c>
      <c r="K262" s="1">
        <v>29.84</v>
      </c>
      <c r="L262" s="1">
        <v>29.1</v>
      </c>
      <c r="M262" s="1">
        <v>33.83</v>
      </c>
      <c r="N262" s="1">
        <v>40</v>
      </c>
      <c r="O262" s="1">
        <v>40</v>
      </c>
      <c r="P262" s="1">
        <v>40</v>
      </c>
    </row>
    <row r="263" spans="1:16" x14ac:dyDescent="0.25">
      <c r="A263" s="1">
        <v>33.26</v>
      </c>
      <c r="B263" s="1">
        <v>33.64</v>
      </c>
      <c r="C263" s="1">
        <v>32.42</v>
      </c>
      <c r="D263" s="1">
        <v>34.19</v>
      </c>
      <c r="E263" s="1">
        <v>26.43</v>
      </c>
      <c r="F263" s="1">
        <v>25.49</v>
      </c>
      <c r="G263" s="1">
        <v>18.899999999999999</v>
      </c>
      <c r="H263" s="1">
        <v>28.71</v>
      </c>
      <c r="I263" s="1">
        <v>21.53</v>
      </c>
      <c r="J263" s="1">
        <v>30.25</v>
      </c>
      <c r="K263" s="1">
        <v>40</v>
      </c>
      <c r="L263" s="1">
        <v>40</v>
      </c>
      <c r="M263" s="1">
        <v>33.049999999999997</v>
      </c>
      <c r="N263" s="1">
        <v>35.04</v>
      </c>
      <c r="O263" s="1">
        <v>40</v>
      </c>
      <c r="P263" s="1">
        <v>40</v>
      </c>
    </row>
    <row r="264" spans="1:16" x14ac:dyDescent="0.25">
      <c r="A264" s="1">
        <v>40</v>
      </c>
      <c r="B264" s="1">
        <v>30.19</v>
      </c>
      <c r="C264" s="1">
        <v>40</v>
      </c>
      <c r="D264" s="1">
        <v>31.35</v>
      </c>
      <c r="E264" s="1">
        <v>30.07</v>
      </c>
      <c r="F264" s="1">
        <v>22.34</v>
      </c>
      <c r="G264" s="1">
        <v>34.18</v>
      </c>
      <c r="H264" s="1">
        <v>25.36</v>
      </c>
      <c r="I264" s="1">
        <v>40</v>
      </c>
      <c r="J264" s="1">
        <v>33.119999999999997</v>
      </c>
      <c r="K264" s="1">
        <v>29.89</v>
      </c>
      <c r="L264" s="1">
        <v>32.65</v>
      </c>
      <c r="M264" s="1">
        <v>33.85</v>
      </c>
      <c r="N264" s="1">
        <v>35.56</v>
      </c>
      <c r="O264" s="1">
        <v>40</v>
      </c>
      <c r="P264" s="1">
        <v>40</v>
      </c>
    </row>
    <row r="265" spans="1:16" x14ac:dyDescent="0.25">
      <c r="A265" s="1">
        <v>40</v>
      </c>
      <c r="B265" s="1">
        <v>25.72</v>
      </c>
      <c r="C265" s="1">
        <v>25.13</v>
      </c>
      <c r="D265" s="1">
        <v>29.61</v>
      </c>
      <c r="E265" s="1">
        <v>21.58</v>
      </c>
      <c r="F265" s="1">
        <v>32.58</v>
      </c>
      <c r="G265" s="1">
        <v>27.44</v>
      </c>
      <c r="H265" s="1">
        <v>40</v>
      </c>
      <c r="I265" s="1">
        <v>33.61</v>
      </c>
      <c r="J265" s="1">
        <v>40</v>
      </c>
      <c r="K265" s="1">
        <v>40</v>
      </c>
      <c r="L265" s="1">
        <v>40</v>
      </c>
      <c r="M265" s="1">
        <v>33.450000000000003</v>
      </c>
      <c r="N265" s="1">
        <v>32.369999999999997</v>
      </c>
      <c r="O265" s="1">
        <v>40</v>
      </c>
      <c r="P265" s="1">
        <v>34.479999999999997</v>
      </c>
    </row>
    <row r="266" spans="1:16" x14ac:dyDescent="0.25">
      <c r="A266" s="1">
        <v>30.1</v>
      </c>
      <c r="B266" s="1">
        <v>32.65</v>
      </c>
      <c r="C266" s="1">
        <v>31.45</v>
      </c>
      <c r="D266" s="1">
        <v>33.729999999999997</v>
      </c>
      <c r="E266" s="1">
        <v>40</v>
      </c>
      <c r="F266" s="1">
        <v>26.14</v>
      </c>
      <c r="G266" s="1">
        <v>31.68</v>
      </c>
      <c r="H266" s="1">
        <v>29.19</v>
      </c>
      <c r="I266" s="1">
        <v>32.700000000000003</v>
      </c>
      <c r="J266" s="1">
        <v>40</v>
      </c>
      <c r="K266" s="1">
        <v>33.36</v>
      </c>
      <c r="L266" s="1">
        <v>32.51</v>
      </c>
      <c r="M266" s="1">
        <v>40</v>
      </c>
      <c r="N266" s="1">
        <v>40</v>
      </c>
      <c r="O266" s="1">
        <v>40</v>
      </c>
      <c r="P266" s="1">
        <v>40</v>
      </c>
    </row>
    <row r="267" spans="1:16" x14ac:dyDescent="0.25">
      <c r="A267" s="1">
        <v>35.22</v>
      </c>
      <c r="B267" s="1">
        <v>34.979999999999997</v>
      </c>
      <c r="C267" s="1">
        <v>27.82</v>
      </c>
      <c r="D267" s="1">
        <v>33.950000000000003</v>
      </c>
      <c r="E267" s="1">
        <v>27.4</v>
      </c>
      <c r="F267" s="1">
        <v>36.08</v>
      </c>
      <c r="G267" s="1">
        <v>27.04</v>
      </c>
      <c r="H267" s="1">
        <v>27.12</v>
      </c>
      <c r="I267" s="1">
        <v>27.52</v>
      </c>
      <c r="J267" s="1">
        <v>40</v>
      </c>
      <c r="K267" s="1">
        <v>33.229999999999997</v>
      </c>
      <c r="L267" s="1">
        <v>30.33</v>
      </c>
      <c r="M267" s="1">
        <v>32.67</v>
      </c>
      <c r="N267" s="1">
        <v>40</v>
      </c>
      <c r="O267" s="1">
        <v>40</v>
      </c>
      <c r="P267" s="1">
        <v>40</v>
      </c>
    </row>
    <row r="268" spans="1:16" x14ac:dyDescent="0.25">
      <c r="A268" s="1">
        <v>31.25</v>
      </c>
      <c r="B268" s="1">
        <v>25.77</v>
      </c>
      <c r="C268" s="1">
        <v>26.25</v>
      </c>
      <c r="D268" s="1">
        <v>26.28</v>
      </c>
      <c r="E268" s="1">
        <v>32.450000000000003</v>
      </c>
      <c r="F268" s="1">
        <v>31.83</v>
      </c>
      <c r="G268" s="1">
        <v>31.17</v>
      </c>
      <c r="H268" s="1">
        <v>24.36</v>
      </c>
      <c r="I268" s="1">
        <v>40</v>
      </c>
      <c r="J268" s="1">
        <v>31.81</v>
      </c>
      <c r="K268" s="1">
        <v>32.68</v>
      </c>
      <c r="L268" s="1">
        <v>31.21</v>
      </c>
      <c r="M268" s="1">
        <v>31.43</v>
      </c>
      <c r="N268" s="1">
        <v>40</v>
      </c>
      <c r="O268" s="1">
        <v>32.409999999999997</v>
      </c>
      <c r="P268" s="1">
        <v>40</v>
      </c>
    </row>
    <row r="269" spans="1:16" x14ac:dyDescent="0.25">
      <c r="A269" s="1">
        <v>30.86</v>
      </c>
      <c r="B269" s="1">
        <v>30.07</v>
      </c>
      <c r="C269" s="1">
        <v>26.25</v>
      </c>
      <c r="D269" s="1">
        <v>27</v>
      </c>
      <c r="E269" s="1">
        <v>24.81</v>
      </c>
      <c r="F269" s="1">
        <v>33.869999999999997</v>
      </c>
      <c r="G269" s="1">
        <v>31.09</v>
      </c>
      <c r="H269" s="1">
        <v>31.86</v>
      </c>
      <c r="I269" s="1">
        <v>32.51</v>
      </c>
      <c r="J269" s="1">
        <v>31.75</v>
      </c>
      <c r="K269" s="1">
        <v>40</v>
      </c>
      <c r="L269" s="1">
        <v>40</v>
      </c>
      <c r="M269" s="1">
        <v>31.04</v>
      </c>
      <c r="N269" s="1">
        <v>35.119999999999997</v>
      </c>
      <c r="O269" s="1">
        <v>33.950000000000003</v>
      </c>
      <c r="P269" s="1">
        <v>40</v>
      </c>
    </row>
    <row r="270" spans="1:16" x14ac:dyDescent="0.25">
      <c r="A270" s="1">
        <v>40</v>
      </c>
      <c r="B270" s="1">
        <v>32.4</v>
      </c>
      <c r="C270" s="1">
        <v>21.63</v>
      </c>
      <c r="D270" s="1">
        <v>27.28</v>
      </c>
      <c r="E270" s="1">
        <v>28.38</v>
      </c>
      <c r="F270" s="1">
        <v>23.01</v>
      </c>
      <c r="G270" s="1">
        <v>40</v>
      </c>
      <c r="H270" s="1">
        <v>26.98</v>
      </c>
      <c r="I270" s="1">
        <v>40</v>
      </c>
      <c r="J270" s="1">
        <v>33.380000000000003</v>
      </c>
      <c r="K270" s="1">
        <v>28.48</v>
      </c>
      <c r="L270" s="1">
        <v>27.85</v>
      </c>
      <c r="M270" s="1">
        <v>40</v>
      </c>
      <c r="N270" s="1">
        <v>40</v>
      </c>
      <c r="O270" s="1">
        <v>40</v>
      </c>
      <c r="P270" s="1">
        <v>40</v>
      </c>
    </row>
    <row r="271" spans="1:16" x14ac:dyDescent="0.25">
      <c r="A271" s="1">
        <v>30.42</v>
      </c>
      <c r="B271" s="1">
        <v>28.28</v>
      </c>
      <c r="C271" s="1">
        <v>31.89</v>
      </c>
      <c r="D271" s="1">
        <v>24.12</v>
      </c>
      <c r="E271" s="1">
        <v>30.68</v>
      </c>
      <c r="F271" s="1">
        <v>32.700000000000003</v>
      </c>
      <c r="G271" s="1">
        <v>33.159999999999997</v>
      </c>
      <c r="H271" s="1">
        <v>40</v>
      </c>
      <c r="I271" s="1">
        <v>40</v>
      </c>
      <c r="J271" s="1">
        <v>40</v>
      </c>
      <c r="K271" s="1">
        <v>33.33</v>
      </c>
      <c r="L271" s="1">
        <v>40</v>
      </c>
      <c r="M271" s="1">
        <v>32.479999999999997</v>
      </c>
      <c r="N271" s="1">
        <v>40</v>
      </c>
      <c r="O271" s="1">
        <v>40</v>
      </c>
      <c r="P271" s="1">
        <v>40</v>
      </c>
    </row>
    <row r="272" spans="1:16" x14ac:dyDescent="0.25">
      <c r="A272" s="1">
        <v>33.39</v>
      </c>
      <c r="B272" s="1">
        <v>28.75</v>
      </c>
      <c r="C272" s="1">
        <v>22.13</v>
      </c>
      <c r="D272" s="1">
        <v>20.9</v>
      </c>
      <c r="E272" s="1">
        <v>23.14</v>
      </c>
      <c r="F272" s="1">
        <v>40</v>
      </c>
      <c r="G272" s="1">
        <v>31.69</v>
      </c>
      <c r="H272" s="1">
        <v>40</v>
      </c>
      <c r="I272" s="1">
        <v>32.46</v>
      </c>
      <c r="J272" s="1">
        <v>40</v>
      </c>
      <c r="K272" s="1">
        <v>32.119999999999997</v>
      </c>
      <c r="L272" s="1">
        <v>28.94</v>
      </c>
      <c r="M272" s="1">
        <v>40</v>
      </c>
      <c r="N272" s="1">
        <v>40</v>
      </c>
      <c r="O272" s="1">
        <v>40</v>
      </c>
      <c r="P272" s="1">
        <v>40</v>
      </c>
    </row>
    <row r="273" spans="1:16" x14ac:dyDescent="0.25">
      <c r="A273" s="1">
        <v>30.17</v>
      </c>
      <c r="B273" s="1">
        <v>22.99</v>
      </c>
      <c r="C273" s="1">
        <v>25.34</v>
      </c>
      <c r="D273" s="1">
        <v>27.32</v>
      </c>
      <c r="E273" s="1">
        <v>35.07</v>
      </c>
      <c r="F273" s="1">
        <v>31.9</v>
      </c>
      <c r="G273" s="1">
        <v>28.83</v>
      </c>
      <c r="H273" s="1">
        <v>28.9</v>
      </c>
      <c r="I273" s="1">
        <v>32.97</v>
      </c>
      <c r="J273" s="1">
        <v>33.72</v>
      </c>
      <c r="K273" s="1">
        <v>33.01</v>
      </c>
      <c r="L273" s="1">
        <v>40</v>
      </c>
      <c r="M273" s="1">
        <v>40</v>
      </c>
      <c r="N273" s="1">
        <v>40</v>
      </c>
      <c r="O273" s="1">
        <v>40</v>
      </c>
      <c r="P273" s="1">
        <v>40</v>
      </c>
    </row>
    <row r="274" spans="1:16" x14ac:dyDescent="0.25">
      <c r="A274" s="1">
        <v>28.44</v>
      </c>
      <c r="B274" s="1">
        <v>24.09</v>
      </c>
      <c r="C274" s="1">
        <v>31.46</v>
      </c>
      <c r="D274" s="1">
        <v>27.09</v>
      </c>
      <c r="E274" s="1">
        <v>22.66</v>
      </c>
      <c r="F274" s="1">
        <v>40</v>
      </c>
      <c r="G274" s="1">
        <v>22.8</v>
      </c>
      <c r="H274" s="1">
        <v>25.47</v>
      </c>
      <c r="I274" s="1">
        <v>40</v>
      </c>
      <c r="J274" s="1">
        <v>31.81</v>
      </c>
      <c r="K274" s="1">
        <v>40</v>
      </c>
      <c r="L274" s="1">
        <v>33.549999999999997</v>
      </c>
      <c r="M274" s="1">
        <v>40</v>
      </c>
      <c r="N274" s="1">
        <v>36.479999999999997</v>
      </c>
      <c r="O274" s="1">
        <v>31.04</v>
      </c>
      <c r="P274" s="1">
        <v>37.03</v>
      </c>
    </row>
    <row r="275" spans="1:16" x14ac:dyDescent="0.25">
      <c r="A275" s="1">
        <v>29.2</v>
      </c>
      <c r="B275" s="1">
        <v>24.61</v>
      </c>
      <c r="C275" s="1">
        <v>20.49</v>
      </c>
      <c r="D275" s="1">
        <v>25.37</v>
      </c>
      <c r="E275" s="1">
        <v>30.84</v>
      </c>
      <c r="F275" s="1">
        <v>32.6</v>
      </c>
      <c r="G275" s="1">
        <v>40</v>
      </c>
      <c r="H275" s="1">
        <v>20.78</v>
      </c>
      <c r="I275" s="1">
        <v>31.64</v>
      </c>
      <c r="J275" s="1">
        <v>31.14</v>
      </c>
      <c r="K275" s="1">
        <v>40</v>
      </c>
      <c r="L275" s="1">
        <v>29.92</v>
      </c>
      <c r="M275" s="1">
        <v>31.85</v>
      </c>
      <c r="N275" s="1">
        <v>40</v>
      </c>
      <c r="O275" s="1">
        <v>40</v>
      </c>
      <c r="P275" s="1">
        <v>29.86</v>
      </c>
    </row>
    <row r="276" spans="1:16" x14ac:dyDescent="0.25">
      <c r="A276" s="1">
        <v>34.22</v>
      </c>
      <c r="B276" s="1">
        <v>35.06</v>
      </c>
      <c r="C276" s="1">
        <v>25.21</v>
      </c>
      <c r="D276" s="1">
        <v>23.31</v>
      </c>
      <c r="E276" s="1">
        <v>28.57</v>
      </c>
      <c r="F276" s="1">
        <v>30.96</v>
      </c>
      <c r="G276" s="1">
        <v>26.16</v>
      </c>
      <c r="H276" s="1">
        <v>33.380000000000003</v>
      </c>
      <c r="I276" s="1">
        <v>33.99</v>
      </c>
      <c r="J276" s="1">
        <v>40</v>
      </c>
      <c r="K276" s="1">
        <v>32.6</v>
      </c>
      <c r="L276" s="1">
        <v>40</v>
      </c>
      <c r="M276" s="1">
        <v>30.56</v>
      </c>
      <c r="N276" s="1">
        <v>40</v>
      </c>
      <c r="O276" s="1">
        <v>28.79</v>
      </c>
      <c r="P276" s="1">
        <v>40</v>
      </c>
    </row>
    <row r="277" spans="1:16" x14ac:dyDescent="0.25">
      <c r="A277" s="1">
        <v>30.42</v>
      </c>
      <c r="B277" s="1">
        <v>30.76</v>
      </c>
      <c r="C277" s="1">
        <v>29.31</v>
      </c>
      <c r="D277" s="1">
        <v>25.16</v>
      </c>
      <c r="E277" s="1">
        <v>26.59</v>
      </c>
      <c r="F277" s="1">
        <v>34.229999999999997</v>
      </c>
      <c r="G277" s="1">
        <v>33.76</v>
      </c>
      <c r="H277" s="1">
        <v>27.8</v>
      </c>
      <c r="I277" s="1">
        <v>40</v>
      </c>
      <c r="J277" s="1">
        <v>40</v>
      </c>
      <c r="K277" s="1">
        <v>40</v>
      </c>
      <c r="L277" s="1">
        <v>29.18</v>
      </c>
      <c r="M277" s="1">
        <v>32.18</v>
      </c>
      <c r="N277" s="1">
        <v>40</v>
      </c>
      <c r="O277" s="1">
        <v>40</v>
      </c>
      <c r="P277" s="1">
        <v>34.270000000000003</v>
      </c>
    </row>
    <row r="278" spans="1:16" x14ac:dyDescent="0.25">
      <c r="A278" s="1">
        <v>31.37</v>
      </c>
      <c r="B278" s="1">
        <v>27.23</v>
      </c>
      <c r="C278" s="1">
        <v>30.42</v>
      </c>
      <c r="D278" s="1">
        <v>28.58</v>
      </c>
      <c r="E278" s="1">
        <v>33.03</v>
      </c>
      <c r="F278" s="1">
        <v>32.17</v>
      </c>
      <c r="G278" s="1">
        <v>34.299999999999997</v>
      </c>
      <c r="H278" s="1">
        <v>40</v>
      </c>
      <c r="I278" s="1">
        <v>40</v>
      </c>
      <c r="J278" s="1">
        <v>31.46</v>
      </c>
      <c r="K278" s="1">
        <v>29.4</v>
      </c>
      <c r="L278" s="1">
        <v>33.58</v>
      </c>
      <c r="M278" s="1">
        <v>40</v>
      </c>
      <c r="N278" s="1">
        <v>40</v>
      </c>
      <c r="O278" s="1">
        <v>32.75</v>
      </c>
      <c r="P278" s="1">
        <v>40</v>
      </c>
    </row>
    <row r="279" spans="1:16" x14ac:dyDescent="0.25">
      <c r="A279" s="1">
        <v>34.36</v>
      </c>
      <c r="B279" s="1">
        <v>21.68</v>
      </c>
      <c r="C279" s="1">
        <v>21.38</v>
      </c>
      <c r="D279" s="1">
        <v>18.399999999999999</v>
      </c>
      <c r="E279" s="1">
        <v>40</v>
      </c>
      <c r="F279" s="1">
        <v>34.1</v>
      </c>
      <c r="G279" s="1">
        <v>33.49</v>
      </c>
      <c r="H279" s="1">
        <v>29.83</v>
      </c>
      <c r="I279" s="1">
        <v>32.83</v>
      </c>
      <c r="J279" s="1">
        <v>40</v>
      </c>
      <c r="K279" s="1">
        <v>28</v>
      </c>
      <c r="L279" s="1">
        <v>31.47</v>
      </c>
      <c r="M279" s="1">
        <v>40</v>
      </c>
      <c r="N279" s="1">
        <v>34.54</v>
      </c>
      <c r="O279" s="1">
        <v>40</v>
      </c>
      <c r="P279" s="1">
        <v>40</v>
      </c>
    </row>
    <row r="280" spans="1:16" x14ac:dyDescent="0.25">
      <c r="A280" s="1">
        <v>33.22</v>
      </c>
      <c r="B280" s="1">
        <v>29.18</v>
      </c>
      <c r="C280" s="1">
        <v>24.52</v>
      </c>
      <c r="D280" s="1">
        <v>29.38</v>
      </c>
      <c r="E280" s="1">
        <v>30.3</v>
      </c>
      <c r="F280" s="1">
        <v>27.77</v>
      </c>
      <c r="G280" s="1">
        <v>40</v>
      </c>
      <c r="H280" s="1">
        <v>40</v>
      </c>
      <c r="I280" s="1">
        <v>34.79</v>
      </c>
      <c r="J280" s="1">
        <v>40</v>
      </c>
      <c r="K280" s="1">
        <v>40</v>
      </c>
      <c r="L280" s="1">
        <v>40</v>
      </c>
      <c r="M280" s="1">
        <v>32.06</v>
      </c>
      <c r="N280" s="1">
        <v>40</v>
      </c>
      <c r="O280" s="1">
        <v>31.68</v>
      </c>
      <c r="P280" s="1">
        <v>40</v>
      </c>
    </row>
    <row r="281" spans="1:16" x14ac:dyDescent="0.25">
      <c r="A281" s="1">
        <v>30.04</v>
      </c>
      <c r="B281" s="1">
        <v>23.39</v>
      </c>
      <c r="C281" s="1">
        <v>28.3</v>
      </c>
      <c r="D281" s="1">
        <v>28.95</v>
      </c>
      <c r="E281" s="1">
        <v>30.35</v>
      </c>
      <c r="F281" s="1">
        <v>32.1</v>
      </c>
      <c r="G281" s="1">
        <v>30.87</v>
      </c>
      <c r="H281" s="1">
        <v>24.35</v>
      </c>
      <c r="I281" s="1">
        <v>27.5</v>
      </c>
      <c r="J281" s="1">
        <v>40</v>
      </c>
      <c r="K281" s="1">
        <v>32.86</v>
      </c>
      <c r="L281" s="1">
        <v>40</v>
      </c>
      <c r="M281" s="1">
        <v>40</v>
      </c>
      <c r="N281" s="1">
        <v>32.81</v>
      </c>
      <c r="O281" s="1">
        <v>40</v>
      </c>
      <c r="P281" s="1">
        <v>40</v>
      </c>
    </row>
    <row r="282" spans="1:16" x14ac:dyDescent="0.25">
      <c r="A282" s="1">
        <v>30.05</v>
      </c>
      <c r="B282" s="1">
        <v>32.39</v>
      </c>
      <c r="C282" s="1">
        <v>40</v>
      </c>
      <c r="D282" s="1">
        <v>28.12</v>
      </c>
      <c r="E282" s="1">
        <v>30.63</v>
      </c>
      <c r="F282" s="1">
        <v>32.200000000000003</v>
      </c>
      <c r="G282" s="1">
        <v>25.86</v>
      </c>
      <c r="H282" s="1">
        <v>27.37</v>
      </c>
      <c r="I282" s="1">
        <v>29.49</v>
      </c>
      <c r="J282" s="1">
        <v>26.28</v>
      </c>
      <c r="K282" s="1">
        <v>40</v>
      </c>
      <c r="L282" s="1">
        <v>40</v>
      </c>
      <c r="M282" s="1">
        <v>33.380000000000003</v>
      </c>
      <c r="N282" s="1">
        <v>40</v>
      </c>
      <c r="O282" s="1">
        <v>40</v>
      </c>
      <c r="P282" s="1">
        <v>34.61</v>
      </c>
    </row>
    <row r="283" spans="1:16" x14ac:dyDescent="0.25">
      <c r="A283" s="1">
        <v>24.09</v>
      </c>
      <c r="B283" s="1">
        <v>24.67</v>
      </c>
      <c r="C283" s="1">
        <v>32.619999999999997</v>
      </c>
      <c r="D283" s="1">
        <v>31.84</v>
      </c>
      <c r="E283" s="1">
        <v>33.549999999999997</v>
      </c>
      <c r="F283" s="1">
        <v>21.89</v>
      </c>
      <c r="G283" s="1">
        <v>32.090000000000003</v>
      </c>
      <c r="H283" s="1">
        <v>40</v>
      </c>
      <c r="I283" s="1">
        <v>40</v>
      </c>
      <c r="J283" s="1">
        <v>30.06</v>
      </c>
      <c r="K283" s="1">
        <v>40</v>
      </c>
      <c r="L283" s="1">
        <v>40</v>
      </c>
      <c r="M283" s="1">
        <v>40</v>
      </c>
      <c r="N283" s="1">
        <v>40</v>
      </c>
      <c r="O283" s="1">
        <v>40</v>
      </c>
      <c r="P283" s="1">
        <v>40</v>
      </c>
    </row>
    <row r="284" spans="1:16" x14ac:dyDescent="0.25">
      <c r="A284" s="1">
        <v>32.04</v>
      </c>
      <c r="B284" s="1">
        <v>33.18</v>
      </c>
      <c r="C284" s="1">
        <v>21.75</v>
      </c>
      <c r="D284" s="1">
        <v>24.24</v>
      </c>
      <c r="E284" s="1">
        <v>29.45</v>
      </c>
      <c r="F284" s="1">
        <v>32.299999999999997</v>
      </c>
      <c r="G284" s="1">
        <v>34</v>
      </c>
      <c r="H284" s="1">
        <v>27.08</v>
      </c>
      <c r="I284" s="1">
        <v>34.67</v>
      </c>
      <c r="J284" s="1">
        <v>21.4</v>
      </c>
      <c r="K284" s="1">
        <v>32.46</v>
      </c>
      <c r="L284" s="1">
        <v>26.77</v>
      </c>
      <c r="M284" s="1">
        <v>35.83</v>
      </c>
      <c r="N284" s="1">
        <v>40</v>
      </c>
      <c r="O284" s="1">
        <v>40</v>
      </c>
      <c r="P284" s="1">
        <v>40</v>
      </c>
    </row>
    <row r="285" spans="1:16" x14ac:dyDescent="0.25">
      <c r="A285" s="1">
        <v>40</v>
      </c>
      <c r="B285" s="1">
        <v>31.14</v>
      </c>
      <c r="C285" s="1">
        <v>32.229999999999997</v>
      </c>
      <c r="D285" s="1">
        <v>32.340000000000003</v>
      </c>
      <c r="E285" s="1">
        <v>20.5</v>
      </c>
      <c r="F285" s="1">
        <v>27.91</v>
      </c>
      <c r="G285" s="1">
        <v>31.99</v>
      </c>
      <c r="H285" s="1">
        <v>33.5</v>
      </c>
      <c r="I285" s="1">
        <v>40</v>
      </c>
      <c r="J285" s="1">
        <v>31.98</v>
      </c>
      <c r="K285" s="1">
        <v>33.979999999999997</v>
      </c>
      <c r="L285" s="1">
        <v>29.86</v>
      </c>
      <c r="M285" s="1">
        <v>33.24</v>
      </c>
      <c r="N285" s="1">
        <v>40</v>
      </c>
      <c r="O285" s="1">
        <v>40</v>
      </c>
      <c r="P285" s="1">
        <v>40</v>
      </c>
    </row>
    <row r="286" spans="1:16" x14ac:dyDescent="0.25">
      <c r="A286" s="1">
        <v>40</v>
      </c>
      <c r="B286" s="1">
        <v>31.82</v>
      </c>
      <c r="C286" s="1">
        <v>22.93</v>
      </c>
      <c r="D286" s="1">
        <v>21.59</v>
      </c>
      <c r="E286" s="1">
        <v>28.01</v>
      </c>
      <c r="F286" s="1">
        <v>24.74</v>
      </c>
      <c r="G286" s="1">
        <v>34.25</v>
      </c>
      <c r="H286" s="1">
        <v>34.04</v>
      </c>
      <c r="I286" s="1">
        <v>34.659999999999997</v>
      </c>
      <c r="J286" s="1">
        <v>40</v>
      </c>
      <c r="K286" s="1">
        <v>40</v>
      </c>
      <c r="L286" s="1">
        <v>40</v>
      </c>
      <c r="M286" s="1">
        <v>28.19</v>
      </c>
      <c r="N286" s="1">
        <v>40</v>
      </c>
      <c r="O286" s="1">
        <v>40</v>
      </c>
      <c r="P286" s="1">
        <v>32.6</v>
      </c>
    </row>
    <row r="287" spans="1:16" x14ac:dyDescent="0.25">
      <c r="A287" s="1">
        <v>22.03</v>
      </c>
      <c r="B287" s="1">
        <v>31.35</v>
      </c>
      <c r="C287" s="1">
        <v>26.94</v>
      </c>
      <c r="D287" s="1">
        <v>40</v>
      </c>
      <c r="E287" s="1">
        <v>30.47</v>
      </c>
      <c r="F287" s="1">
        <v>24.04</v>
      </c>
      <c r="G287" s="1">
        <v>29.88</v>
      </c>
      <c r="H287" s="1">
        <v>40</v>
      </c>
      <c r="I287" s="1">
        <v>29.15</v>
      </c>
      <c r="J287" s="1">
        <v>40</v>
      </c>
      <c r="K287" s="1">
        <v>25.82</v>
      </c>
      <c r="L287" s="1">
        <v>40</v>
      </c>
      <c r="M287" s="1">
        <v>30.78</v>
      </c>
      <c r="N287" s="1">
        <v>40</v>
      </c>
      <c r="O287" s="1">
        <v>25.66</v>
      </c>
      <c r="P287" s="1">
        <v>40</v>
      </c>
    </row>
    <row r="288" spans="1:16" x14ac:dyDescent="0.25">
      <c r="A288" s="1">
        <v>23.61</v>
      </c>
      <c r="B288" s="1">
        <v>30.75</v>
      </c>
      <c r="C288" s="1">
        <v>25.59</v>
      </c>
      <c r="D288" s="1">
        <v>33.450000000000003</v>
      </c>
      <c r="E288" s="1">
        <v>22.1</v>
      </c>
      <c r="F288" s="1">
        <v>34.630000000000003</v>
      </c>
      <c r="G288" s="1">
        <v>40</v>
      </c>
      <c r="H288" s="1">
        <v>40</v>
      </c>
      <c r="I288" s="1">
        <v>40</v>
      </c>
      <c r="J288" s="1">
        <v>31.05</v>
      </c>
      <c r="K288" s="1">
        <v>33.18</v>
      </c>
      <c r="L288" s="1">
        <v>32.01</v>
      </c>
      <c r="M288" s="1">
        <v>31</v>
      </c>
      <c r="N288" s="1">
        <v>40</v>
      </c>
      <c r="O288" s="1">
        <v>40</v>
      </c>
      <c r="P288" s="1">
        <v>37.47</v>
      </c>
    </row>
    <row r="289" spans="1:16" x14ac:dyDescent="0.25">
      <c r="A289" s="1">
        <v>40</v>
      </c>
      <c r="B289" s="1">
        <v>31.94</v>
      </c>
      <c r="C289" s="1">
        <v>40</v>
      </c>
      <c r="D289" s="1">
        <v>32.93</v>
      </c>
      <c r="E289" s="1">
        <v>25.29</v>
      </c>
      <c r="F289" s="1">
        <v>21.82</v>
      </c>
      <c r="G289" s="1">
        <v>40</v>
      </c>
      <c r="H289" s="1">
        <v>34.200000000000003</v>
      </c>
      <c r="I289" s="1">
        <v>40</v>
      </c>
      <c r="J289" s="1">
        <v>40</v>
      </c>
      <c r="K289" s="1">
        <v>40</v>
      </c>
      <c r="L289" s="1">
        <v>32.049999999999997</v>
      </c>
      <c r="M289" s="1">
        <v>34.26</v>
      </c>
      <c r="N289" s="1">
        <v>40</v>
      </c>
      <c r="O289" s="1">
        <v>32.94</v>
      </c>
      <c r="P289" s="1">
        <v>40</v>
      </c>
    </row>
    <row r="290" spans="1:16" x14ac:dyDescent="0.25">
      <c r="A290" s="1">
        <v>31.82</v>
      </c>
      <c r="B290" s="1">
        <v>32.04</v>
      </c>
      <c r="C290" s="1">
        <v>21.85</v>
      </c>
      <c r="D290" s="1">
        <v>24.11</v>
      </c>
      <c r="E290" s="1">
        <v>34.68</v>
      </c>
      <c r="F290" s="1">
        <v>24.95</v>
      </c>
      <c r="G290" s="1">
        <v>27.84</v>
      </c>
      <c r="H290" s="1">
        <v>23.88</v>
      </c>
      <c r="I290" s="1">
        <v>27.47</v>
      </c>
      <c r="J290" s="1">
        <v>40</v>
      </c>
      <c r="K290" s="1">
        <v>30.79</v>
      </c>
      <c r="L290" s="1">
        <v>40</v>
      </c>
      <c r="M290" s="1">
        <v>32.590000000000003</v>
      </c>
      <c r="N290" s="1">
        <v>32.08</v>
      </c>
      <c r="O290" s="1">
        <v>40</v>
      </c>
      <c r="P290" s="1">
        <v>40</v>
      </c>
    </row>
    <row r="291" spans="1:16" x14ac:dyDescent="0.25">
      <c r="A291" s="1">
        <v>33.28</v>
      </c>
      <c r="B291" s="1">
        <v>25.31</v>
      </c>
      <c r="C291" s="1">
        <v>28.29</v>
      </c>
      <c r="D291" s="1">
        <v>27.61</v>
      </c>
      <c r="E291" s="1">
        <v>24.84</v>
      </c>
      <c r="F291" s="1">
        <v>31.04</v>
      </c>
      <c r="G291" s="1">
        <v>33.130000000000003</v>
      </c>
      <c r="H291" s="1">
        <v>31.6</v>
      </c>
      <c r="I291" s="1">
        <v>34.35</v>
      </c>
      <c r="J291" s="1">
        <v>24.85</v>
      </c>
      <c r="K291" s="1">
        <v>32.31</v>
      </c>
      <c r="L291" s="1">
        <v>40</v>
      </c>
      <c r="M291" s="1">
        <v>34.049999999999997</v>
      </c>
      <c r="N291" s="1">
        <v>40</v>
      </c>
      <c r="O291" s="1">
        <v>40</v>
      </c>
      <c r="P291" s="1">
        <v>40</v>
      </c>
    </row>
    <row r="292" spans="1:16" x14ac:dyDescent="0.25">
      <c r="A292" s="1">
        <v>27.43</v>
      </c>
      <c r="B292" s="1">
        <v>22.63</v>
      </c>
      <c r="C292" s="1">
        <v>28.13</v>
      </c>
      <c r="D292" s="1">
        <v>33.65</v>
      </c>
      <c r="E292" s="1">
        <v>28.48</v>
      </c>
      <c r="F292" s="1">
        <v>29.1</v>
      </c>
      <c r="G292" s="1">
        <v>34.54</v>
      </c>
      <c r="H292" s="1">
        <v>40</v>
      </c>
      <c r="I292" s="1">
        <v>27.28</v>
      </c>
      <c r="J292" s="1">
        <v>32.04</v>
      </c>
      <c r="K292" s="1">
        <v>33.409999999999997</v>
      </c>
      <c r="L292" s="1">
        <v>33.44</v>
      </c>
      <c r="M292" s="1">
        <v>31.25</v>
      </c>
      <c r="N292" s="1">
        <v>32.130000000000003</v>
      </c>
      <c r="O292" s="1">
        <v>32.85</v>
      </c>
      <c r="P292" s="1">
        <v>40</v>
      </c>
    </row>
    <row r="293" spans="1:16" x14ac:dyDescent="0.25">
      <c r="A293" s="1">
        <v>32.51</v>
      </c>
      <c r="B293" s="1">
        <v>22.77</v>
      </c>
      <c r="C293" s="1">
        <v>33.869999999999997</v>
      </c>
      <c r="D293" s="1">
        <v>22.66</v>
      </c>
      <c r="E293" s="1">
        <v>32.56</v>
      </c>
      <c r="F293" s="1">
        <v>24.23</v>
      </c>
      <c r="G293" s="1">
        <v>32.06</v>
      </c>
      <c r="H293" s="1">
        <v>32.74</v>
      </c>
      <c r="I293" s="1">
        <v>32.04</v>
      </c>
      <c r="J293" s="1">
        <v>23.28</v>
      </c>
      <c r="K293" s="1">
        <v>33.11</v>
      </c>
      <c r="L293" s="1">
        <v>32.43</v>
      </c>
      <c r="M293" s="1">
        <v>33.770000000000003</v>
      </c>
      <c r="N293" s="1">
        <v>32.96</v>
      </c>
      <c r="O293" s="1">
        <v>40</v>
      </c>
      <c r="P293" s="1">
        <v>35.85</v>
      </c>
    </row>
    <row r="294" spans="1:16" x14ac:dyDescent="0.25">
      <c r="A294" s="1">
        <v>40</v>
      </c>
      <c r="B294" s="1">
        <v>40</v>
      </c>
      <c r="C294" s="1">
        <v>20.82</v>
      </c>
      <c r="D294" s="1">
        <v>26.33</v>
      </c>
      <c r="E294" s="1">
        <v>28.56</v>
      </c>
      <c r="F294" s="1">
        <v>30.53</v>
      </c>
      <c r="G294" s="1">
        <v>32.880000000000003</v>
      </c>
      <c r="H294" s="1">
        <v>40</v>
      </c>
      <c r="I294" s="1">
        <v>19.09</v>
      </c>
      <c r="J294" s="1">
        <v>33.11</v>
      </c>
      <c r="K294" s="1">
        <v>32.340000000000003</v>
      </c>
      <c r="L294" s="1">
        <v>40</v>
      </c>
      <c r="M294" s="1">
        <v>32.82</v>
      </c>
      <c r="N294" s="1">
        <v>40</v>
      </c>
      <c r="O294" s="1">
        <v>32.21</v>
      </c>
      <c r="P294" s="1">
        <v>40</v>
      </c>
    </row>
    <row r="295" spans="1:16" x14ac:dyDescent="0.25">
      <c r="A295" s="1">
        <v>26.2</v>
      </c>
      <c r="B295" s="1">
        <v>33.76</v>
      </c>
      <c r="C295" s="1">
        <v>22.62</v>
      </c>
      <c r="D295" s="1">
        <v>40</v>
      </c>
      <c r="E295" s="1">
        <v>20.62</v>
      </c>
      <c r="F295" s="1">
        <v>25.94</v>
      </c>
      <c r="G295" s="1">
        <v>25.87</v>
      </c>
      <c r="H295" s="1">
        <v>31.65</v>
      </c>
      <c r="I295" s="1">
        <v>29.5</v>
      </c>
      <c r="J295" s="1">
        <v>40</v>
      </c>
      <c r="K295" s="1">
        <v>30.52</v>
      </c>
      <c r="L295" s="1">
        <v>33.65</v>
      </c>
      <c r="M295" s="1">
        <v>40</v>
      </c>
      <c r="N295" s="1">
        <v>31.38</v>
      </c>
      <c r="O295" s="1">
        <v>40</v>
      </c>
      <c r="P295" s="1">
        <v>40</v>
      </c>
    </row>
    <row r="296" spans="1:16" x14ac:dyDescent="0.25">
      <c r="A296" s="1">
        <v>37.270000000000003</v>
      </c>
      <c r="B296" s="1">
        <v>29.25</v>
      </c>
      <c r="C296" s="1">
        <v>26.18</v>
      </c>
      <c r="D296" s="1">
        <v>19.68</v>
      </c>
      <c r="E296" s="1">
        <v>27.58</v>
      </c>
      <c r="F296" s="1">
        <v>26.11</v>
      </c>
      <c r="G296" s="1">
        <v>29.91</v>
      </c>
      <c r="H296" s="1">
        <v>31.76</v>
      </c>
      <c r="I296" s="1">
        <v>40</v>
      </c>
      <c r="J296" s="1">
        <v>30.73</v>
      </c>
      <c r="K296" s="1">
        <v>36.94</v>
      </c>
      <c r="L296" s="1">
        <v>34.54</v>
      </c>
      <c r="M296" s="1">
        <v>34.89</v>
      </c>
      <c r="N296" s="1">
        <v>40</v>
      </c>
      <c r="O296" s="1">
        <v>40</v>
      </c>
      <c r="P296" s="1">
        <v>40</v>
      </c>
    </row>
    <row r="297" spans="1:16" x14ac:dyDescent="0.25">
      <c r="A297" s="1">
        <v>33.68</v>
      </c>
      <c r="B297" s="1">
        <v>18.86</v>
      </c>
      <c r="C297" s="1">
        <v>30.61</v>
      </c>
      <c r="D297" s="1">
        <v>26.11</v>
      </c>
      <c r="E297" s="1">
        <v>27.68</v>
      </c>
      <c r="F297" s="1">
        <v>33.24</v>
      </c>
      <c r="G297" s="1">
        <v>40</v>
      </c>
      <c r="H297" s="1">
        <v>30.36</v>
      </c>
      <c r="I297" s="1">
        <v>40</v>
      </c>
      <c r="J297" s="1">
        <v>31.78</v>
      </c>
      <c r="K297" s="1">
        <v>40</v>
      </c>
      <c r="L297" s="1">
        <v>32.14</v>
      </c>
      <c r="M297" s="1">
        <v>40</v>
      </c>
      <c r="N297" s="1">
        <v>40</v>
      </c>
      <c r="O297" s="1">
        <v>33.53</v>
      </c>
      <c r="P297" s="1">
        <v>40</v>
      </c>
    </row>
    <row r="298" spans="1:16" x14ac:dyDescent="0.25">
      <c r="A298" s="1">
        <v>28.71</v>
      </c>
      <c r="B298" s="1">
        <v>31.58</v>
      </c>
      <c r="C298" s="1">
        <v>25.76</v>
      </c>
      <c r="D298" s="1">
        <v>28.62</v>
      </c>
      <c r="E298" s="1">
        <v>27.69</v>
      </c>
      <c r="F298" s="1">
        <v>40</v>
      </c>
      <c r="G298" s="1">
        <v>27.8</v>
      </c>
      <c r="H298" s="1">
        <v>32.549999999999997</v>
      </c>
      <c r="I298" s="1">
        <v>40</v>
      </c>
      <c r="J298" s="1">
        <v>33.65</v>
      </c>
      <c r="K298" s="1">
        <v>40</v>
      </c>
      <c r="L298" s="1">
        <v>30.02</v>
      </c>
      <c r="M298" s="1">
        <v>40</v>
      </c>
      <c r="N298" s="1">
        <v>25.09</v>
      </c>
      <c r="O298" s="1">
        <v>40</v>
      </c>
      <c r="P298" s="1">
        <v>40</v>
      </c>
    </row>
    <row r="299" spans="1:16" x14ac:dyDescent="0.25">
      <c r="A299" s="1">
        <v>31.48</v>
      </c>
      <c r="B299" s="1">
        <v>30.69</v>
      </c>
      <c r="C299" s="1">
        <v>31.64</v>
      </c>
      <c r="D299" s="1">
        <v>28.25</v>
      </c>
      <c r="E299" s="1">
        <v>34.71</v>
      </c>
      <c r="F299" s="1">
        <v>33.72</v>
      </c>
      <c r="G299" s="1">
        <v>33.65</v>
      </c>
      <c r="H299" s="1">
        <v>27.12</v>
      </c>
      <c r="I299" s="1">
        <v>27.37</v>
      </c>
      <c r="J299" s="1">
        <v>33.53</v>
      </c>
      <c r="K299" s="1">
        <v>40</v>
      </c>
      <c r="L299" s="1">
        <v>40</v>
      </c>
      <c r="M299" s="1">
        <v>40</v>
      </c>
      <c r="N299" s="1">
        <v>40</v>
      </c>
      <c r="O299" s="1">
        <v>40</v>
      </c>
      <c r="P299" s="1">
        <v>37.49</v>
      </c>
    </row>
    <row r="300" spans="1:16" x14ac:dyDescent="0.25">
      <c r="A300" s="1">
        <v>31.1</v>
      </c>
      <c r="B300" s="1">
        <v>23.27</v>
      </c>
      <c r="C300" s="1">
        <v>26.13</v>
      </c>
      <c r="D300" s="1">
        <v>27.2</v>
      </c>
      <c r="E300" s="1">
        <v>22.51</v>
      </c>
      <c r="F300" s="1">
        <v>31.42</v>
      </c>
      <c r="G300" s="1">
        <v>40</v>
      </c>
      <c r="H300" s="1">
        <v>32.76</v>
      </c>
      <c r="I300" s="1">
        <v>32.92</v>
      </c>
      <c r="J300" s="1">
        <v>32.54</v>
      </c>
      <c r="K300" s="1">
        <v>30.39</v>
      </c>
      <c r="L300" s="1">
        <v>31.55</v>
      </c>
      <c r="M300" s="1">
        <v>34.25</v>
      </c>
      <c r="N300" s="1">
        <v>35.03</v>
      </c>
      <c r="O300" s="1">
        <v>32.729999999999997</v>
      </c>
      <c r="P300" s="1">
        <v>40</v>
      </c>
    </row>
    <row r="301" spans="1:16" x14ac:dyDescent="0.25">
      <c r="A301" s="1">
        <v>30.49</v>
      </c>
      <c r="B301" s="1">
        <v>19.05</v>
      </c>
      <c r="C301" s="1">
        <v>24.18</v>
      </c>
      <c r="D301" s="1">
        <v>24.05</v>
      </c>
      <c r="E301" s="1">
        <v>28.72</v>
      </c>
      <c r="F301" s="1">
        <v>28.79</v>
      </c>
      <c r="G301" s="1">
        <v>32.369999999999997</v>
      </c>
      <c r="H301" s="1">
        <v>40</v>
      </c>
      <c r="I301" s="1">
        <v>25.93</v>
      </c>
      <c r="J301" s="1">
        <v>31.45</v>
      </c>
      <c r="K301" s="1">
        <v>40</v>
      </c>
      <c r="L301" s="1">
        <v>40</v>
      </c>
      <c r="M301" s="1">
        <v>40</v>
      </c>
      <c r="N301" s="1">
        <v>40</v>
      </c>
      <c r="O301" s="1">
        <v>40</v>
      </c>
      <c r="P301" s="1">
        <v>37.25</v>
      </c>
    </row>
    <row r="302" spans="1:16" x14ac:dyDescent="0.25">
      <c r="A302" s="1">
        <v>32.770000000000003</v>
      </c>
      <c r="B302" s="1">
        <v>29.12</v>
      </c>
      <c r="C302" s="1">
        <v>25.77</v>
      </c>
      <c r="D302" s="1">
        <v>31.16</v>
      </c>
      <c r="E302" s="1">
        <v>30.55</v>
      </c>
      <c r="F302" s="1">
        <v>40</v>
      </c>
      <c r="G302" s="1">
        <v>31.58</v>
      </c>
      <c r="H302" s="1">
        <v>30.98</v>
      </c>
      <c r="I302" s="1">
        <v>32.33</v>
      </c>
      <c r="J302" s="1">
        <v>32.549999999999997</v>
      </c>
      <c r="K302" s="1">
        <v>25.36</v>
      </c>
      <c r="L302" s="1">
        <v>40</v>
      </c>
      <c r="M302" s="1">
        <v>32.28</v>
      </c>
      <c r="N302" s="1">
        <v>40</v>
      </c>
      <c r="O302" s="1">
        <v>40</v>
      </c>
      <c r="P302" s="1">
        <v>40</v>
      </c>
    </row>
    <row r="303" spans="1:16" x14ac:dyDescent="0.25">
      <c r="A303" s="1">
        <v>32.520000000000003</v>
      </c>
      <c r="B303" s="1">
        <v>40</v>
      </c>
      <c r="C303" s="1">
        <v>32.299999999999997</v>
      </c>
      <c r="D303" s="1">
        <v>22.21</v>
      </c>
      <c r="E303" s="1">
        <v>40</v>
      </c>
      <c r="F303" s="1">
        <v>27.86</v>
      </c>
      <c r="G303" s="1">
        <v>24.57</v>
      </c>
      <c r="H303" s="1">
        <v>24.95</v>
      </c>
      <c r="I303" s="1">
        <v>26.02</v>
      </c>
      <c r="J303" s="1">
        <v>31.53</v>
      </c>
      <c r="K303" s="1">
        <v>33.32</v>
      </c>
      <c r="L303" s="1">
        <v>40</v>
      </c>
      <c r="M303" s="1">
        <v>40</v>
      </c>
      <c r="N303" s="1">
        <v>33.590000000000003</v>
      </c>
      <c r="O303" s="1">
        <v>40</v>
      </c>
      <c r="P303" s="1">
        <v>40</v>
      </c>
    </row>
    <row r="304" spans="1:16" x14ac:dyDescent="0.25">
      <c r="A304" s="1">
        <v>33</v>
      </c>
      <c r="B304" s="1">
        <v>24.31</v>
      </c>
      <c r="C304" s="1">
        <v>40</v>
      </c>
      <c r="D304" s="1">
        <v>22.21</v>
      </c>
      <c r="E304" s="1">
        <v>23.81</v>
      </c>
      <c r="F304" s="1">
        <v>33.090000000000003</v>
      </c>
      <c r="G304" s="1">
        <v>32.24</v>
      </c>
      <c r="H304" s="1">
        <v>30.81</v>
      </c>
      <c r="I304" s="1">
        <v>40</v>
      </c>
      <c r="J304" s="1">
        <v>30.08</v>
      </c>
      <c r="K304" s="1">
        <v>33.25</v>
      </c>
      <c r="L304" s="1">
        <v>31.99</v>
      </c>
      <c r="M304" s="1">
        <v>34.700000000000003</v>
      </c>
      <c r="N304" s="1">
        <v>40</v>
      </c>
      <c r="O304" s="1">
        <v>36.11</v>
      </c>
      <c r="P304" s="1">
        <v>40</v>
      </c>
    </row>
    <row r="305" spans="1:16" x14ac:dyDescent="0.25">
      <c r="A305" s="1">
        <v>33.200000000000003</v>
      </c>
      <c r="B305" s="1">
        <v>24.7</v>
      </c>
      <c r="C305" s="1">
        <v>27.88</v>
      </c>
      <c r="D305" s="1">
        <v>20.48</v>
      </c>
      <c r="E305" s="1">
        <v>40</v>
      </c>
      <c r="F305" s="1">
        <v>15.93</v>
      </c>
      <c r="G305" s="1">
        <v>30.26</v>
      </c>
      <c r="H305" s="1">
        <v>31.76</v>
      </c>
      <c r="I305" s="1">
        <v>23.66</v>
      </c>
      <c r="J305" s="1">
        <v>32.79</v>
      </c>
      <c r="K305" s="1">
        <v>30.73</v>
      </c>
      <c r="L305" s="1">
        <v>29.76</v>
      </c>
      <c r="M305" s="1">
        <v>35.020000000000003</v>
      </c>
      <c r="N305" s="1">
        <v>40</v>
      </c>
      <c r="O305" s="1">
        <v>40</v>
      </c>
      <c r="P305" s="1">
        <v>40</v>
      </c>
    </row>
    <row r="306" spans="1:16" x14ac:dyDescent="0.25">
      <c r="A306" s="1">
        <v>35.85</v>
      </c>
      <c r="B306" s="1">
        <v>26.86</v>
      </c>
      <c r="C306" s="1">
        <v>31.23</v>
      </c>
      <c r="D306" s="1">
        <v>25.72</v>
      </c>
      <c r="E306" s="1">
        <v>29.22</v>
      </c>
      <c r="F306" s="1">
        <v>26.65</v>
      </c>
      <c r="G306" s="1">
        <v>32.369999999999997</v>
      </c>
      <c r="H306" s="1">
        <v>34.74</v>
      </c>
      <c r="I306" s="1">
        <v>28.12</v>
      </c>
      <c r="J306" s="1">
        <v>40</v>
      </c>
      <c r="K306" s="1">
        <v>33.549999999999997</v>
      </c>
      <c r="L306" s="1">
        <v>32.590000000000003</v>
      </c>
      <c r="M306" s="1">
        <v>36.67</v>
      </c>
      <c r="N306" s="1">
        <v>40</v>
      </c>
      <c r="O306" s="1">
        <v>40</v>
      </c>
      <c r="P306" s="1">
        <v>40</v>
      </c>
    </row>
    <row r="307" spans="1:16" x14ac:dyDescent="0.25">
      <c r="A307" s="1">
        <v>27.04</v>
      </c>
      <c r="B307" s="1">
        <v>27.32</v>
      </c>
      <c r="C307" s="1">
        <v>32.83</v>
      </c>
      <c r="D307" s="1">
        <v>32.32</v>
      </c>
      <c r="E307" s="1">
        <v>29.49</v>
      </c>
      <c r="F307" s="1">
        <v>27.26</v>
      </c>
      <c r="G307" s="1">
        <v>27.89</v>
      </c>
      <c r="H307" s="1">
        <v>40</v>
      </c>
      <c r="I307" s="1">
        <v>32.700000000000003</v>
      </c>
      <c r="J307" s="1">
        <v>40</v>
      </c>
      <c r="K307" s="1">
        <v>32.950000000000003</v>
      </c>
      <c r="L307" s="1">
        <v>29.12</v>
      </c>
      <c r="M307" s="1">
        <v>40</v>
      </c>
      <c r="N307" s="1">
        <v>23.27</v>
      </c>
      <c r="O307" s="1">
        <v>37.869999999999997</v>
      </c>
      <c r="P307" s="1">
        <v>35.659999999999997</v>
      </c>
    </row>
    <row r="308" spans="1:16" x14ac:dyDescent="0.25">
      <c r="A308" s="1">
        <v>33.840000000000003</v>
      </c>
      <c r="B308" s="1">
        <v>26.67</v>
      </c>
      <c r="C308" s="1">
        <v>31.84</v>
      </c>
      <c r="D308" s="1">
        <v>29.34</v>
      </c>
      <c r="E308" s="1">
        <v>40</v>
      </c>
      <c r="F308" s="1">
        <v>31.08</v>
      </c>
      <c r="G308" s="1">
        <v>26.05</v>
      </c>
      <c r="H308" s="1">
        <v>40</v>
      </c>
      <c r="I308" s="1">
        <v>40</v>
      </c>
      <c r="J308" s="1">
        <v>40</v>
      </c>
      <c r="K308" s="1">
        <v>35</v>
      </c>
      <c r="L308" s="1">
        <v>40</v>
      </c>
      <c r="M308" s="1">
        <v>40</v>
      </c>
      <c r="N308" s="1">
        <v>40</v>
      </c>
      <c r="O308" s="1">
        <v>37.630000000000003</v>
      </c>
      <c r="P308" s="1">
        <v>40</v>
      </c>
    </row>
    <row r="309" spans="1:16" x14ac:dyDescent="0.25">
      <c r="A309" s="1">
        <v>29.63</v>
      </c>
      <c r="B309" s="1">
        <v>25.57</v>
      </c>
      <c r="C309" s="1">
        <v>31.21</v>
      </c>
      <c r="D309" s="1">
        <v>31.26</v>
      </c>
      <c r="E309" s="1">
        <v>19.3</v>
      </c>
      <c r="F309" s="1">
        <v>31.99</v>
      </c>
      <c r="G309" s="1">
        <v>40</v>
      </c>
      <c r="H309" s="1">
        <v>25.67</v>
      </c>
      <c r="I309" s="1">
        <v>28.87</v>
      </c>
      <c r="J309" s="1">
        <v>40</v>
      </c>
      <c r="K309" s="1">
        <v>24.5</v>
      </c>
      <c r="L309" s="1">
        <v>40</v>
      </c>
      <c r="M309" s="1">
        <v>35.76</v>
      </c>
      <c r="N309" s="1">
        <v>40</v>
      </c>
      <c r="O309" s="1">
        <v>40</v>
      </c>
      <c r="P309" s="1">
        <v>33.85</v>
      </c>
    </row>
    <row r="310" spans="1:16" x14ac:dyDescent="0.25">
      <c r="A310" s="1">
        <v>32.56</v>
      </c>
      <c r="B310" s="1">
        <v>28.92</v>
      </c>
      <c r="C310" s="1">
        <v>30.62</v>
      </c>
      <c r="D310" s="1">
        <v>26.45</v>
      </c>
      <c r="E310" s="1">
        <v>17.059999999999999</v>
      </c>
      <c r="F310" s="1">
        <v>26.78</v>
      </c>
      <c r="G310" s="1">
        <v>19.75</v>
      </c>
      <c r="H310" s="1">
        <v>32.6</v>
      </c>
      <c r="I310" s="1">
        <v>31.81</v>
      </c>
      <c r="J310" s="1">
        <v>29.39</v>
      </c>
      <c r="K310" s="1">
        <v>27.01</v>
      </c>
      <c r="L310" s="1">
        <v>40</v>
      </c>
      <c r="M310" s="1">
        <v>40</v>
      </c>
      <c r="N310" s="1">
        <v>40</v>
      </c>
      <c r="O310" s="1">
        <v>40</v>
      </c>
      <c r="P310" s="1">
        <v>40</v>
      </c>
    </row>
    <row r="311" spans="1:16" x14ac:dyDescent="0.25">
      <c r="A311" s="1">
        <v>31.12</v>
      </c>
      <c r="B311" s="1">
        <v>31.29</v>
      </c>
      <c r="C311" s="1">
        <v>25.3</v>
      </c>
      <c r="D311" s="1">
        <v>40</v>
      </c>
      <c r="E311" s="1">
        <v>22.12</v>
      </c>
      <c r="F311" s="1">
        <v>25.21</v>
      </c>
      <c r="G311" s="1">
        <v>30.36</v>
      </c>
      <c r="H311" s="1">
        <v>26</v>
      </c>
      <c r="I311" s="1">
        <v>32.14</v>
      </c>
      <c r="J311" s="1">
        <v>33.18</v>
      </c>
      <c r="K311" s="1">
        <v>40</v>
      </c>
      <c r="L311" s="1">
        <v>29.7</v>
      </c>
      <c r="M311" s="1">
        <v>40</v>
      </c>
      <c r="N311" s="1">
        <v>40</v>
      </c>
      <c r="O311" s="1">
        <v>40</v>
      </c>
      <c r="P311" s="1">
        <v>40</v>
      </c>
    </row>
    <row r="312" spans="1:16" x14ac:dyDescent="0.25">
      <c r="A312" s="1">
        <v>31.15</v>
      </c>
      <c r="B312" s="1">
        <v>22.91</v>
      </c>
      <c r="C312" s="1">
        <v>40</v>
      </c>
      <c r="D312" s="1">
        <v>32.979999999999997</v>
      </c>
      <c r="E312" s="1">
        <v>29.84</v>
      </c>
      <c r="F312" s="1">
        <v>30.68</v>
      </c>
      <c r="G312" s="1">
        <v>40</v>
      </c>
      <c r="H312" s="1">
        <v>29.35</v>
      </c>
      <c r="I312" s="1">
        <v>30.76</v>
      </c>
      <c r="J312" s="1">
        <v>29.47</v>
      </c>
      <c r="K312" s="1">
        <v>40</v>
      </c>
      <c r="L312" s="1">
        <v>33.22</v>
      </c>
      <c r="M312" s="1">
        <v>40</v>
      </c>
      <c r="N312" s="1">
        <v>40</v>
      </c>
      <c r="O312" s="1">
        <v>40</v>
      </c>
      <c r="P312" s="1">
        <v>37.71</v>
      </c>
    </row>
    <row r="313" spans="1:16" x14ac:dyDescent="0.25">
      <c r="A313" s="1">
        <v>26.49</v>
      </c>
      <c r="B313" s="1">
        <v>20.03</v>
      </c>
      <c r="C313" s="1">
        <v>40</v>
      </c>
      <c r="D313" s="1">
        <v>23.68</v>
      </c>
      <c r="E313" s="1">
        <v>28.62</v>
      </c>
      <c r="F313" s="1">
        <v>31.59</v>
      </c>
      <c r="G313" s="1">
        <v>21.89</v>
      </c>
      <c r="H313" s="1">
        <v>40</v>
      </c>
      <c r="I313" s="1">
        <v>32.99</v>
      </c>
      <c r="J313" s="1">
        <v>40</v>
      </c>
      <c r="K313" s="1">
        <v>33.11</v>
      </c>
      <c r="L313" s="1">
        <v>23.01</v>
      </c>
      <c r="M313" s="1">
        <v>40</v>
      </c>
      <c r="N313" s="1">
        <v>40</v>
      </c>
      <c r="O313" s="1">
        <v>40</v>
      </c>
      <c r="P313" s="1">
        <v>37.79</v>
      </c>
    </row>
    <row r="314" spans="1:16" x14ac:dyDescent="0.25">
      <c r="A314" s="1">
        <v>32.32</v>
      </c>
      <c r="B314" s="1">
        <v>28.01</v>
      </c>
      <c r="C314" s="1">
        <v>30.83</v>
      </c>
      <c r="D314" s="1">
        <v>28.6</v>
      </c>
      <c r="E314" s="1">
        <v>29.38</v>
      </c>
      <c r="F314" s="1">
        <v>31.02</v>
      </c>
      <c r="G314" s="1">
        <v>31.5</v>
      </c>
      <c r="H314" s="1">
        <v>40</v>
      </c>
      <c r="I314" s="1">
        <v>33.159999999999997</v>
      </c>
      <c r="J314" s="1">
        <v>32.880000000000003</v>
      </c>
      <c r="K314" s="1">
        <v>28.84</v>
      </c>
      <c r="L314" s="1">
        <v>40</v>
      </c>
      <c r="M314" s="1">
        <v>40</v>
      </c>
      <c r="N314" s="1">
        <v>32.86</v>
      </c>
      <c r="O314" s="1">
        <v>40</v>
      </c>
      <c r="P314" s="1">
        <v>35.840000000000003</v>
      </c>
    </row>
    <row r="315" spans="1:16" x14ac:dyDescent="0.25">
      <c r="A315" s="1">
        <v>31.21</v>
      </c>
      <c r="B315" s="1">
        <v>29.27</v>
      </c>
      <c r="C315" s="1">
        <v>33.090000000000003</v>
      </c>
      <c r="D315" s="1">
        <v>26.01</v>
      </c>
      <c r="E315" s="1">
        <v>29.38</v>
      </c>
      <c r="F315" s="1">
        <v>33.44</v>
      </c>
      <c r="G315" s="1">
        <v>31.18</v>
      </c>
      <c r="H315" s="1">
        <v>24</v>
      </c>
      <c r="I315" s="1">
        <v>40</v>
      </c>
      <c r="J315" s="1">
        <v>40</v>
      </c>
      <c r="K315" s="1">
        <v>40</v>
      </c>
      <c r="L315" s="1">
        <v>29.98</v>
      </c>
      <c r="M315" s="1">
        <v>33.619999999999997</v>
      </c>
      <c r="N315" s="1">
        <v>40</v>
      </c>
      <c r="O315" s="1">
        <v>40</v>
      </c>
      <c r="P315" s="1">
        <v>40</v>
      </c>
    </row>
    <row r="316" spans="1:16" x14ac:dyDescent="0.25">
      <c r="A316" s="1">
        <v>31.94</v>
      </c>
      <c r="B316" s="1">
        <v>24.12</v>
      </c>
      <c r="C316" s="1">
        <v>28.41</v>
      </c>
      <c r="D316" s="1">
        <v>31.57</v>
      </c>
      <c r="E316" s="1">
        <v>26.06</v>
      </c>
      <c r="F316" s="1">
        <v>23.45</v>
      </c>
      <c r="G316" s="1">
        <v>27</v>
      </c>
      <c r="H316" s="1">
        <v>34.119999999999997</v>
      </c>
      <c r="I316" s="1">
        <v>40</v>
      </c>
      <c r="J316" s="1">
        <v>23.93</v>
      </c>
      <c r="K316" s="1">
        <v>33.96</v>
      </c>
      <c r="L316" s="1">
        <v>31.78</v>
      </c>
      <c r="M316" s="1">
        <v>40</v>
      </c>
      <c r="N316" s="1">
        <v>40</v>
      </c>
      <c r="O316" s="1">
        <v>33.72</v>
      </c>
      <c r="P316" s="1">
        <v>40</v>
      </c>
    </row>
    <row r="317" spans="1:16" x14ac:dyDescent="0.25">
      <c r="A317" s="1">
        <v>29.23</v>
      </c>
      <c r="B317" s="1">
        <v>27.41</v>
      </c>
      <c r="C317" s="1">
        <v>40</v>
      </c>
      <c r="D317" s="1">
        <v>31.57</v>
      </c>
      <c r="E317" s="1">
        <v>30.41</v>
      </c>
      <c r="F317" s="1">
        <v>28.08</v>
      </c>
      <c r="G317" s="1">
        <v>31.86</v>
      </c>
      <c r="H317" s="1">
        <v>40</v>
      </c>
      <c r="I317" s="1">
        <v>32.700000000000003</v>
      </c>
      <c r="J317" s="1">
        <v>31.47</v>
      </c>
      <c r="K317" s="1">
        <v>40</v>
      </c>
      <c r="L317" s="1">
        <v>32.090000000000003</v>
      </c>
      <c r="M317" s="1">
        <v>40</v>
      </c>
      <c r="N317" s="1">
        <v>40</v>
      </c>
      <c r="O317" s="1">
        <v>29.96</v>
      </c>
      <c r="P317" s="1">
        <v>40</v>
      </c>
    </row>
    <row r="318" spans="1:16" x14ac:dyDescent="0.25">
      <c r="A318" s="1">
        <v>40</v>
      </c>
      <c r="B318" s="1">
        <v>23.75</v>
      </c>
      <c r="C318" s="1">
        <v>28.53</v>
      </c>
      <c r="D318" s="1">
        <v>30.18</v>
      </c>
      <c r="E318" s="1">
        <v>32.520000000000003</v>
      </c>
      <c r="F318" s="1">
        <v>32.08</v>
      </c>
      <c r="G318" s="1">
        <v>18.170000000000002</v>
      </c>
      <c r="H318" s="1">
        <v>29.17</v>
      </c>
      <c r="I318" s="1">
        <v>40</v>
      </c>
      <c r="J318" s="1">
        <v>40</v>
      </c>
      <c r="K318" s="1">
        <v>40</v>
      </c>
      <c r="L318" s="1">
        <v>40</v>
      </c>
      <c r="M318" s="1">
        <v>34.6</v>
      </c>
      <c r="N318" s="1">
        <v>40</v>
      </c>
      <c r="O318" s="1">
        <v>40</v>
      </c>
      <c r="P318" s="1">
        <v>40</v>
      </c>
    </row>
    <row r="319" spans="1:16" x14ac:dyDescent="0.25">
      <c r="A319" s="1">
        <v>20.22</v>
      </c>
      <c r="B319" s="1">
        <v>21.88</v>
      </c>
      <c r="C319" s="1">
        <v>25.25</v>
      </c>
      <c r="D319" s="1">
        <v>31.34</v>
      </c>
      <c r="E319" s="1">
        <v>26.49</v>
      </c>
      <c r="F319" s="1">
        <v>26.08</v>
      </c>
      <c r="G319" s="1">
        <v>29.85</v>
      </c>
      <c r="H319" s="1">
        <v>33.049999999999997</v>
      </c>
      <c r="I319" s="1">
        <v>29.1</v>
      </c>
      <c r="J319" s="1">
        <v>35.1</v>
      </c>
      <c r="K319" s="1">
        <v>34.869999999999997</v>
      </c>
      <c r="L319" s="1">
        <v>40</v>
      </c>
      <c r="M319" s="1">
        <v>29.66</v>
      </c>
      <c r="N319" s="1">
        <v>40</v>
      </c>
      <c r="O319" s="1">
        <v>40</v>
      </c>
      <c r="P319" s="1">
        <v>40</v>
      </c>
    </row>
    <row r="320" spans="1:16" x14ac:dyDescent="0.25">
      <c r="A320" s="1">
        <v>31.92</v>
      </c>
      <c r="B320" s="1">
        <v>29.46</v>
      </c>
      <c r="C320" s="1">
        <v>31.32</v>
      </c>
      <c r="D320" s="1">
        <v>24.69</v>
      </c>
      <c r="E320" s="1">
        <v>31.18</v>
      </c>
      <c r="F320" s="1">
        <v>40</v>
      </c>
      <c r="G320" s="1">
        <v>27.11</v>
      </c>
      <c r="H320" s="1">
        <v>28.89</v>
      </c>
      <c r="I320" s="1">
        <v>31.53</v>
      </c>
      <c r="J320" s="1">
        <v>40</v>
      </c>
      <c r="K320" s="1">
        <v>28.97</v>
      </c>
      <c r="L320" s="1">
        <v>31.65</v>
      </c>
      <c r="M320" s="1">
        <v>33.369999999999997</v>
      </c>
      <c r="N320" s="1">
        <v>40</v>
      </c>
      <c r="O320" s="1">
        <v>40</v>
      </c>
      <c r="P320" s="1">
        <v>35.42</v>
      </c>
    </row>
    <row r="321" spans="1:16" x14ac:dyDescent="0.25">
      <c r="A321" s="1">
        <v>20.58</v>
      </c>
      <c r="B321" s="1">
        <v>24.77</v>
      </c>
      <c r="C321" s="1">
        <v>20.260000000000002</v>
      </c>
      <c r="D321" s="1">
        <v>28.86</v>
      </c>
      <c r="E321" s="1">
        <v>26.62</v>
      </c>
      <c r="F321" s="1">
        <v>40</v>
      </c>
      <c r="G321" s="1">
        <v>24.82</v>
      </c>
      <c r="H321" s="1">
        <v>33.35</v>
      </c>
      <c r="I321" s="1">
        <v>30.59</v>
      </c>
      <c r="J321" s="1">
        <v>30.69</v>
      </c>
      <c r="K321" s="1">
        <v>30.49</v>
      </c>
      <c r="L321" s="1">
        <v>40</v>
      </c>
      <c r="M321" s="1">
        <v>40</v>
      </c>
      <c r="N321" s="1">
        <v>32.630000000000003</v>
      </c>
      <c r="O321" s="1">
        <v>40</v>
      </c>
      <c r="P321" s="1">
        <v>37.54</v>
      </c>
    </row>
    <row r="322" spans="1:16" x14ac:dyDescent="0.25">
      <c r="A322" s="1">
        <v>26.93</v>
      </c>
      <c r="B322" s="1">
        <v>40</v>
      </c>
      <c r="C322" s="1">
        <v>23.21</v>
      </c>
      <c r="D322" s="1">
        <v>24.28</v>
      </c>
      <c r="E322" s="1">
        <v>31.18</v>
      </c>
      <c r="F322" s="1">
        <v>31.19</v>
      </c>
      <c r="G322" s="1">
        <v>30.1</v>
      </c>
      <c r="H322" s="1">
        <v>24.24</v>
      </c>
      <c r="I322" s="1">
        <v>40</v>
      </c>
      <c r="J322" s="1">
        <v>31.74</v>
      </c>
      <c r="K322" s="1">
        <v>40</v>
      </c>
      <c r="L322" s="1">
        <v>33.6</v>
      </c>
      <c r="M322" s="1">
        <v>40</v>
      </c>
      <c r="N322" s="1">
        <v>40</v>
      </c>
      <c r="O322" s="1">
        <v>40</v>
      </c>
      <c r="P322" s="1">
        <v>37.58</v>
      </c>
    </row>
    <row r="323" spans="1:16" x14ac:dyDescent="0.25">
      <c r="A323" s="1">
        <v>31</v>
      </c>
      <c r="B323" s="1">
        <v>32.81</v>
      </c>
      <c r="C323" s="1">
        <v>31.86</v>
      </c>
      <c r="D323" s="1">
        <v>24.04</v>
      </c>
      <c r="E323" s="1">
        <v>34.08</v>
      </c>
      <c r="F323" s="1">
        <v>40</v>
      </c>
      <c r="G323" s="1">
        <v>26.67</v>
      </c>
      <c r="H323" s="1">
        <v>26.9</v>
      </c>
      <c r="I323" s="1">
        <v>32.24</v>
      </c>
      <c r="J323" s="1">
        <v>22.61</v>
      </c>
      <c r="K323" s="1">
        <v>32.590000000000003</v>
      </c>
      <c r="L323" s="1">
        <v>33.76</v>
      </c>
      <c r="M323" s="1">
        <v>40</v>
      </c>
      <c r="N323" s="1">
        <v>40</v>
      </c>
      <c r="O323" s="1">
        <v>40</v>
      </c>
      <c r="P323" s="1">
        <v>37.770000000000003</v>
      </c>
    </row>
    <row r="324" spans="1:16" x14ac:dyDescent="0.25">
      <c r="A324" s="1">
        <v>35.770000000000003</v>
      </c>
      <c r="B324" s="1">
        <v>23.2</v>
      </c>
      <c r="C324" s="1">
        <v>24.32</v>
      </c>
      <c r="D324" s="1">
        <v>21.59</v>
      </c>
      <c r="E324" s="1">
        <v>40</v>
      </c>
      <c r="F324" s="1">
        <v>28.84</v>
      </c>
      <c r="G324" s="1">
        <v>29.47</v>
      </c>
      <c r="H324" s="1">
        <v>30.4</v>
      </c>
      <c r="I324" s="1">
        <v>33.869999999999997</v>
      </c>
      <c r="J324" s="1">
        <v>32.880000000000003</v>
      </c>
      <c r="K324" s="1">
        <v>40</v>
      </c>
      <c r="L324" s="1">
        <v>40</v>
      </c>
      <c r="M324" s="1">
        <v>30.49</v>
      </c>
      <c r="N324" s="1">
        <v>32.44</v>
      </c>
      <c r="O324" s="1">
        <v>40</v>
      </c>
      <c r="P324" s="1">
        <v>40</v>
      </c>
    </row>
    <row r="325" spans="1:16" x14ac:dyDescent="0.25">
      <c r="A325" s="1">
        <v>35.130000000000003</v>
      </c>
      <c r="B325" s="1">
        <v>40</v>
      </c>
      <c r="C325" s="1">
        <v>18.8</v>
      </c>
      <c r="D325" s="1">
        <v>22.59</v>
      </c>
      <c r="E325" s="1">
        <v>32.369999999999997</v>
      </c>
      <c r="F325" s="1">
        <v>25.54</v>
      </c>
      <c r="G325" s="1">
        <v>32.549999999999997</v>
      </c>
      <c r="H325" s="1">
        <v>30.34</v>
      </c>
      <c r="I325" s="1">
        <v>29.38</v>
      </c>
      <c r="J325" s="1">
        <v>32.19</v>
      </c>
      <c r="K325" s="1">
        <v>32.159999999999997</v>
      </c>
      <c r="L325" s="1">
        <v>31.95</v>
      </c>
      <c r="M325" s="1">
        <v>34.369999999999997</v>
      </c>
      <c r="N325" s="1">
        <v>35.57</v>
      </c>
      <c r="O325" s="1">
        <v>40</v>
      </c>
      <c r="P325" s="1">
        <v>40</v>
      </c>
    </row>
    <row r="326" spans="1:16" x14ac:dyDescent="0.25">
      <c r="A326" s="1">
        <v>31.89</v>
      </c>
      <c r="B326" s="1">
        <v>23.31</v>
      </c>
      <c r="C326" s="1">
        <v>25.83</v>
      </c>
      <c r="D326" s="1">
        <v>23.78</v>
      </c>
      <c r="E326" s="1">
        <v>28.27</v>
      </c>
      <c r="F326" s="1">
        <v>26.01</v>
      </c>
      <c r="G326" s="1">
        <v>40</v>
      </c>
      <c r="H326" s="1">
        <v>31.84</v>
      </c>
      <c r="I326" s="1">
        <v>40</v>
      </c>
      <c r="J326" s="1">
        <v>31.06</v>
      </c>
      <c r="K326" s="1">
        <v>40</v>
      </c>
      <c r="L326" s="1">
        <v>28.56</v>
      </c>
      <c r="M326" s="1">
        <v>34.74</v>
      </c>
      <c r="N326" s="1">
        <v>40</v>
      </c>
      <c r="O326" s="1">
        <v>32.79</v>
      </c>
      <c r="P326" s="1">
        <v>40</v>
      </c>
    </row>
    <row r="327" spans="1:16" x14ac:dyDescent="0.25">
      <c r="A327" s="1">
        <v>33.81</v>
      </c>
      <c r="B327" s="1">
        <v>33.85</v>
      </c>
      <c r="C327" s="1">
        <v>22.78</v>
      </c>
      <c r="D327" s="1">
        <v>24.04</v>
      </c>
      <c r="E327" s="1">
        <v>40</v>
      </c>
      <c r="F327" s="1">
        <v>29.22</v>
      </c>
      <c r="G327" s="1">
        <v>25.92</v>
      </c>
      <c r="H327" s="1">
        <v>33.869999999999997</v>
      </c>
      <c r="I327" s="1">
        <v>40</v>
      </c>
      <c r="J327" s="1">
        <v>32.119999999999997</v>
      </c>
      <c r="K327" s="1">
        <v>40</v>
      </c>
      <c r="L327" s="1">
        <v>27.77</v>
      </c>
      <c r="M327" s="1">
        <v>35.36</v>
      </c>
      <c r="N327" s="1">
        <v>40</v>
      </c>
      <c r="O327" s="1">
        <v>40</v>
      </c>
      <c r="P327" s="1">
        <v>40</v>
      </c>
    </row>
    <row r="328" spans="1:16" x14ac:dyDescent="0.25">
      <c r="A328" s="1">
        <v>33.9</v>
      </c>
      <c r="B328" s="1">
        <v>25.89</v>
      </c>
      <c r="C328" s="1">
        <v>26.02</v>
      </c>
      <c r="D328" s="1">
        <v>30.54</v>
      </c>
      <c r="E328" s="1">
        <v>30.51</v>
      </c>
      <c r="F328" s="1">
        <v>40</v>
      </c>
      <c r="G328" s="1">
        <v>31.46</v>
      </c>
      <c r="H328" s="1">
        <v>32.93</v>
      </c>
      <c r="I328" s="1">
        <v>40</v>
      </c>
      <c r="J328" s="1">
        <v>40</v>
      </c>
      <c r="K328" s="1">
        <v>40</v>
      </c>
      <c r="L328" s="1">
        <v>40</v>
      </c>
      <c r="M328" s="1">
        <v>40</v>
      </c>
      <c r="N328" s="1">
        <v>32</v>
      </c>
      <c r="O328" s="1">
        <v>40</v>
      </c>
      <c r="P328" s="1">
        <v>37.479999999999997</v>
      </c>
    </row>
    <row r="329" spans="1:16" x14ac:dyDescent="0.25">
      <c r="A329" s="1">
        <v>31.78</v>
      </c>
      <c r="B329" s="1">
        <v>32.61</v>
      </c>
      <c r="C329" s="1">
        <v>26.51</v>
      </c>
      <c r="D329" s="1">
        <v>24.87</v>
      </c>
      <c r="E329" s="1">
        <v>22.49</v>
      </c>
      <c r="F329" s="1">
        <v>19.37</v>
      </c>
      <c r="G329" s="1">
        <v>30.05</v>
      </c>
      <c r="H329" s="1">
        <v>40</v>
      </c>
      <c r="I329" s="1">
        <v>40</v>
      </c>
      <c r="J329" s="1">
        <v>33.25</v>
      </c>
      <c r="K329" s="1">
        <v>32.99</v>
      </c>
      <c r="L329" s="1">
        <v>33.880000000000003</v>
      </c>
      <c r="M329" s="1">
        <v>40</v>
      </c>
      <c r="N329" s="1">
        <v>40</v>
      </c>
      <c r="O329" s="1">
        <v>40</v>
      </c>
      <c r="P329" s="1">
        <v>30.2</v>
      </c>
    </row>
    <row r="330" spans="1:16" x14ac:dyDescent="0.25">
      <c r="A330" s="1">
        <v>34.36</v>
      </c>
      <c r="B330" s="1">
        <v>29.63</v>
      </c>
      <c r="C330" s="1">
        <v>22.57</v>
      </c>
      <c r="D330" s="1">
        <v>25.41</v>
      </c>
      <c r="E330" s="1">
        <v>24.98</v>
      </c>
      <c r="F330" s="1">
        <v>31.53</v>
      </c>
      <c r="G330" s="1">
        <v>29.67</v>
      </c>
      <c r="H330" s="1">
        <v>34.01</v>
      </c>
      <c r="I330" s="1">
        <v>40</v>
      </c>
      <c r="J330" s="1">
        <v>31.16</v>
      </c>
      <c r="K330" s="1">
        <v>40</v>
      </c>
      <c r="L330" s="1">
        <v>27.66</v>
      </c>
      <c r="M330" s="1">
        <v>40</v>
      </c>
      <c r="N330" s="1">
        <v>40</v>
      </c>
      <c r="O330" s="1">
        <v>36.07</v>
      </c>
      <c r="P330" s="1">
        <v>40</v>
      </c>
    </row>
    <row r="331" spans="1:16" x14ac:dyDescent="0.25">
      <c r="A331" s="1">
        <v>24.09</v>
      </c>
      <c r="B331" s="1">
        <v>24.17</v>
      </c>
      <c r="C331" s="1">
        <v>40</v>
      </c>
      <c r="D331" s="1">
        <v>25.82</v>
      </c>
      <c r="E331" s="1">
        <v>27.15</v>
      </c>
      <c r="F331" s="1">
        <v>40</v>
      </c>
      <c r="G331" s="1">
        <v>28.34</v>
      </c>
      <c r="H331" s="1">
        <v>30.35</v>
      </c>
      <c r="I331" s="1">
        <v>24.74</v>
      </c>
      <c r="J331" s="1">
        <v>30.75</v>
      </c>
      <c r="K331" s="1">
        <v>35.229999999999997</v>
      </c>
      <c r="L331" s="1">
        <v>35.46</v>
      </c>
      <c r="M331" s="1">
        <v>40</v>
      </c>
      <c r="N331" s="1">
        <v>40</v>
      </c>
      <c r="O331" s="1">
        <v>40</v>
      </c>
      <c r="P331" s="1">
        <v>40</v>
      </c>
    </row>
    <row r="332" spans="1:16" x14ac:dyDescent="0.25">
      <c r="A332" s="1">
        <v>34.409999999999997</v>
      </c>
      <c r="B332" s="1">
        <v>28</v>
      </c>
      <c r="C332" s="1">
        <v>23.14</v>
      </c>
      <c r="D332" s="1">
        <v>20.77</v>
      </c>
      <c r="E332" s="1">
        <v>23.41</v>
      </c>
      <c r="F332" s="1">
        <v>32.99</v>
      </c>
      <c r="G332" s="1">
        <v>40</v>
      </c>
      <c r="H332" s="1">
        <v>32.42</v>
      </c>
      <c r="I332" s="1">
        <v>31.06</v>
      </c>
      <c r="J332" s="1">
        <v>34.81</v>
      </c>
      <c r="K332" s="1">
        <v>40</v>
      </c>
      <c r="L332" s="1">
        <v>40</v>
      </c>
      <c r="M332" s="1">
        <v>40</v>
      </c>
      <c r="N332" s="1">
        <v>40</v>
      </c>
      <c r="O332" s="1">
        <v>40</v>
      </c>
      <c r="P332" s="1">
        <v>40</v>
      </c>
    </row>
    <row r="333" spans="1:16" x14ac:dyDescent="0.25">
      <c r="A333" s="1">
        <v>27.41</v>
      </c>
      <c r="B333" s="1">
        <v>21.62</v>
      </c>
      <c r="C333" s="1">
        <v>25.77</v>
      </c>
      <c r="D333" s="1">
        <v>26.63</v>
      </c>
      <c r="E333" s="1">
        <v>34.14</v>
      </c>
      <c r="F333" s="1">
        <v>35.08</v>
      </c>
      <c r="G333" s="1">
        <v>24.45</v>
      </c>
      <c r="H333" s="1">
        <v>30.58</v>
      </c>
      <c r="I333" s="1">
        <v>21.63</v>
      </c>
      <c r="J333" s="1">
        <v>40</v>
      </c>
      <c r="K333" s="1">
        <v>31.94</v>
      </c>
      <c r="L333" s="1">
        <v>31.73</v>
      </c>
      <c r="M333" s="1">
        <v>34.65</v>
      </c>
      <c r="N333" s="1">
        <v>40</v>
      </c>
      <c r="O333" s="1">
        <v>40</v>
      </c>
      <c r="P333" s="1">
        <v>37.46</v>
      </c>
    </row>
    <row r="334" spans="1:16" x14ac:dyDescent="0.25">
      <c r="A334" s="1">
        <v>28.39</v>
      </c>
      <c r="B334" s="1">
        <v>33.42</v>
      </c>
      <c r="C334" s="1">
        <v>22.98</v>
      </c>
      <c r="D334" s="1">
        <v>27.36</v>
      </c>
      <c r="E334" s="1">
        <v>29.1</v>
      </c>
      <c r="F334" s="1">
        <v>32.979999999999997</v>
      </c>
      <c r="G334" s="1">
        <v>40</v>
      </c>
      <c r="H334" s="1">
        <v>30.13</v>
      </c>
      <c r="I334" s="1">
        <v>33.93</v>
      </c>
      <c r="J334" s="1">
        <v>33.81</v>
      </c>
      <c r="K334" s="1">
        <v>40</v>
      </c>
      <c r="L334" s="1">
        <v>33.770000000000003</v>
      </c>
      <c r="M334" s="1">
        <v>32</v>
      </c>
      <c r="N334" s="1">
        <v>40</v>
      </c>
      <c r="O334" s="1">
        <v>35.200000000000003</v>
      </c>
      <c r="P334" s="1">
        <v>40</v>
      </c>
    </row>
    <row r="335" spans="1:16" x14ac:dyDescent="0.25">
      <c r="A335" s="1">
        <v>27.69</v>
      </c>
      <c r="B335" s="1">
        <v>26.16</v>
      </c>
      <c r="C335" s="1">
        <v>27.88</v>
      </c>
      <c r="D335" s="1">
        <v>40</v>
      </c>
      <c r="E335" s="1">
        <v>29.53</v>
      </c>
      <c r="F335" s="1">
        <v>33.86</v>
      </c>
      <c r="G335" s="1">
        <v>40</v>
      </c>
      <c r="H335" s="1">
        <v>24.64</v>
      </c>
      <c r="I335" s="1">
        <v>31.22</v>
      </c>
      <c r="J335" s="1">
        <v>40</v>
      </c>
      <c r="K335" s="1">
        <v>32.39</v>
      </c>
      <c r="L335" s="1">
        <v>40</v>
      </c>
      <c r="M335" s="1">
        <v>40</v>
      </c>
      <c r="N335" s="1">
        <v>29.73</v>
      </c>
      <c r="O335" s="1">
        <v>40</v>
      </c>
      <c r="P335" s="1">
        <v>40</v>
      </c>
    </row>
    <row r="336" spans="1:16" x14ac:dyDescent="0.25">
      <c r="A336" s="1">
        <v>32.25</v>
      </c>
      <c r="B336" s="1">
        <v>24.62</v>
      </c>
      <c r="C336" s="1">
        <v>19.059999999999999</v>
      </c>
      <c r="D336" s="1">
        <v>22.34</v>
      </c>
      <c r="E336" s="1">
        <v>34.369999999999997</v>
      </c>
      <c r="F336" s="1">
        <v>40</v>
      </c>
      <c r="G336" s="1">
        <v>28.06</v>
      </c>
      <c r="H336" s="1">
        <v>40</v>
      </c>
      <c r="I336" s="1">
        <v>40</v>
      </c>
      <c r="J336" s="1">
        <v>33.03</v>
      </c>
      <c r="K336" s="1">
        <v>40</v>
      </c>
      <c r="L336" s="1">
        <v>33.369999999999997</v>
      </c>
      <c r="M336" s="1">
        <v>40</v>
      </c>
      <c r="N336" s="1">
        <v>27.65</v>
      </c>
      <c r="O336" s="1">
        <v>40</v>
      </c>
      <c r="P336" s="1">
        <v>38.479999999999997</v>
      </c>
    </row>
    <row r="337" spans="1:16" x14ac:dyDescent="0.25">
      <c r="A337" s="1">
        <v>29.83</v>
      </c>
      <c r="B337" s="1">
        <v>31.14</v>
      </c>
      <c r="C337" s="1">
        <v>32.03</v>
      </c>
      <c r="D337" s="1">
        <v>28.16</v>
      </c>
      <c r="E337" s="1">
        <v>30.5</v>
      </c>
      <c r="F337" s="1">
        <v>28.99</v>
      </c>
      <c r="G337" s="1">
        <v>40</v>
      </c>
      <c r="H337" s="1">
        <v>32.33</v>
      </c>
      <c r="I337" s="1">
        <v>32.49</v>
      </c>
      <c r="J337" s="1">
        <v>28.25</v>
      </c>
      <c r="K337" s="1">
        <v>40</v>
      </c>
      <c r="L337" s="1">
        <v>27.59</v>
      </c>
      <c r="M337" s="1">
        <v>40</v>
      </c>
      <c r="N337" s="1">
        <v>40</v>
      </c>
      <c r="O337" s="1">
        <v>40</v>
      </c>
      <c r="P337" s="1">
        <v>36.090000000000003</v>
      </c>
    </row>
    <row r="338" spans="1:16" x14ac:dyDescent="0.25">
      <c r="A338" s="1">
        <v>27.92</v>
      </c>
      <c r="B338" s="1">
        <v>25.4</v>
      </c>
      <c r="C338" s="1">
        <v>21.34</v>
      </c>
      <c r="D338" s="1">
        <v>21.26</v>
      </c>
      <c r="E338" s="1">
        <v>32.950000000000003</v>
      </c>
      <c r="F338" s="1">
        <v>32.909999999999997</v>
      </c>
      <c r="G338" s="1">
        <v>30.05</v>
      </c>
      <c r="H338" s="1">
        <v>40</v>
      </c>
      <c r="I338" s="1">
        <v>40</v>
      </c>
      <c r="J338" s="1">
        <v>30.39</v>
      </c>
      <c r="K338" s="1">
        <v>35.520000000000003</v>
      </c>
      <c r="L338" s="1">
        <v>35.56</v>
      </c>
      <c r="M338" s="1">
        <v>40</v>
      </c>
      <c r="N338" s="1">
        <v>37.31</v>
      </c>
      <c r="O338" s="1">
        <v>35.380000000000003</v>
      </c>
      <c r="P338" s="1">
        <v>40</v>
      </c>
    </row>
    <row r="339" spans="1:16" x14ac:dyDescent="0.25">
      <c r="A339" s="1">
        <v>33.58</v>
      </c>
      <c r="B339" s="1">
        <v>20.78</v>
      </c>
      <c r="C339" s="1">
        <v>26</v>
      </c>
      <c r="D339" s="1">
        <v>29.87</v>
      </c>
      <c r="E339" s="1">
        <v>33</v>
      </c>
      <c r="F339" s="1">
        <v>33.69</v>
      </c>
      <c r="G339" s="1">
        <v>24.58</v>
      </c>
      <c r="H339" s="1">
        <v>30.85</v>
      </c>
      <c r="I339" s="1">
        <v>33.64</v>
      </c>
      <c r="J339" s="1">
        <v>32.409999999999997</v>
      </c>
      <c r="K339" s="1">
        <v>28.78</v>
      </c>
      <c r="L339" s="1">
        <v>40</v>
      </c>
      <c r="M339" s="1">
        <v>40</v>
      </c>
      <c r="N339" s="1">
        <v>40</v>
      </c>
      <c r="O339" s="1">
        <v>40</v>
      </c>
      <c r="P339" s="1">
        <v>40</v>
      </c>
    </row>
    <row r="340" spans="1:16" x14ac:dyDescent="0.25">
      <c r="A340" s="1">
        <v>30.05</v>
      </c>
      <c r="B340" s="1">
        <v>29.24</v>
      </c>
      <c r="C340" s="1">
        <v>35.33</v>
      </c>
      <c r="D340" s="1">
        <v>25.22</v>
      </c>
      <c r="E340" s="1">
        <v>25.24</v>
      </c>
      <c r="F340" s="1">
        <v>33.56</v>
      </c>
      <c r="G340" s="1">
        <v>29.16</v>
      </c>
      <c r="H340" s="1">
        <v>27.54</v>
      </c>
      <c r="I340" s="1">
        <v>29.75</v>
      </c>
      <c r="J340" s="1">
        <v>40</v>
      </c>
      <c r="K340" s="1">
        <v>40</v>
      </c>
      <c r="L340" s="1">
        <v>34.76</v>
      </c>
      <c r="M340" s="1">
        <v>33.72</v>
      </c>
      <c r="N340" s="1">
        <v>40</v>
      </c>
      <c r="O340" s="1">
        <v>40</v>
      </c>
      <c r="P340" s="1">
        <v>33.590000000000003</v>
      </c>
    </row>
    <row r="341" spans="1:16" x14ac:dyDescent="0.25">
      <c r="A341" s="1">
        <v>33.57</v>
      </c>
      <c r="B341" s="1">
        <v>31.34</v>
      </c>
      <c r="C341" s="1">
        <v>32.49</v>
      </c>
      <c r="D341" s="1">
        <v>26.18</v>
      </c>
      <c r="E341" s="1">
        <v>21.9</v>
      </c>
      <c r="F341" s="1">
        <v>30.78</v>
      </c>
      <c r="G341" s="1">
        <v>28.8</v>
      </c>
      <c r="H341" s="1">
        <v>26.75</v>
      </c>
      <c r="I341" s="1">
        <v>40</v>
      </c>
      <c r="J341" s="1">
        <v>31.8</v>
      </c>
      <c r="K341" s="1">
        <v>31.73</v>
      </c>
      <c r="L341" s="1">
        <v>31.97</v>
      </c>
      <c r="M341" s="1">
        <v>40</v>
      </c>
      <c r="N341" s="1">
        <v>40</v>
      </c>
      <c r="O341" s="1">
        <v>34.409999999999997</v>
      </c>
      <c r="P341" s="1">
        <v>40</v>
      </c>
    </row>
    <row r="342" spans="1:16" x14ac:dyDescent="0.25">
      <c r="A342" s="1">
        <v>32.729999999999997</v>
      </c>
      <c r="B342" s="1">
        <v>28.32</v>
      </c>
      <c r="C342" s="1">
        <v>32.270000000000003</v>
      </c>
      <c r="D342" s="1">
        <v>26.22</v>
      </c>
      <c r="E342" s="1">
        <v>32.909999999999997</v>
      </c>
      <c r="F342" s="1">
        <v>24.75</v>
      </c>
      <c r="G342" s="1">
        <v>40</v>
      </c>
      <c r="H342" s="1">
        <v>28.82</v>
      </c>
      <c r="I342" s="1">
        <v>40</v>
      </c>
      <c r="J342" s="1">
        <v>30.27</v>
      </c>
      <c r="K342" s="1">
        <v>33.61</v>
      </c>
      <c r="L342" s="1">
        <v>40</v>
      </c>
      <c r="M342" s="1">
        <v>30.87</v>
      </c>
      <c r="N342" s="1">
        <v>40</v>
      </c>
      <c r="O342" s="1">
        <v>40</v>
      </c>
      <c r="P342" s="1">
        <v>40</v>
      </c>
    </row>
    <row r="343" spans="1:16" x14ac:dyDescent="0.25">
      <c r="A343" s="1">
        <v>21.33</v>
      </c>
      <c r="B343" s="1">
        <v>21.11</v>
      </c>
      <c r="C343" s="1">
        <v>32.79</v>
      </c>
      <c r="D343" s="1">
        <v>23.09</v>
      </c>
      <c r="E343" s="1">
        <v>29.61</v>
      </c>
      <c r="F343" s="1">
        <v>27.95</v>
      </c>
      <c r="G343" s="1">
        <v>21.32</v>
      </c>
      <c r="H343" s="1">
        <v>21.13</v>
      </c>
      <c r="I343" s="1">
        <v>33.67</v>
      </c>
      <c r="J343" s="1">
        <v>33.380000000000003</v>
      </c>
      <c r="K343" s="1">
        <v>40</v>
      </c>
      <c r="L343" s="1">
        <v>30.29</v>
      </c>
      <c r="M343" s="1">
        <v>34.72</v>
      </c>
      <c r="N343" s="1">
        <v>40</v>
      </c>
      <c r="O343" s="1">
        <v>36.81</v>
      </c>
      <c r="P343" s="1">
        <v>40</v>
      </c>
    </row>
    <row r="344" spans="1:16" x14ac:dyDescent="0.25">
      <c r="A344" s="1">
        <v>24.62</v>
      </c>
      <c r="B344" s="1">
        <v>32.26</v>
      </c>
      <c r="C344" s="1">
        <v>40</v>
      </c>
      <c r="D344" s="1">
        <v>33.159999999999997</v>
      </c>
      <c r="E344" s="1">
        <v>33.53</v>
      </c>
      <c r="F344" s="1">
        <v>26.61</v>
      </c>
      <c r="G344" s="1">
        <v>31.18</v>
      </c>
      <c r="H344" s="1">
        <v>31.17</v>
      </c>
      <c r="I344" s="1">
        <v>31.46</v>
      </c>
      <c r="J344" s="1">
        <v>23.78</v>
      </c>
      <c r="K344" s="1">
        <v>28.32</v>
      </c>
      <c r="L344" s="1">
        <v>35.17</v>
      </c>
      <c r="M344" s="1">
        <v>35.57</v>
      </c>
      <c r="N344" s="1">
        <v>34.4</v>
      </c>
      <c r="O344" s="1">
        <v>40</v>
      </c>
      <c r="P344" s="1">
        <v>40</v>
      </c>
    </row>
    <row r="345" spans="1:16" x14ac:dyDescent="0.25">
      <c r="A345" s="1">
        <v>31.76</v>
      </c>
      <c r="B345" s="1">
        <v>40</v>
      </c>
      <c r="C345" s="1">
        <v>30.06</v>
      </c>
      <c r="D345" s="1">
        <v>27.39</v>
      </c>
      <c r="E345" s="1">
        <v>26.91</v>
      </c>
      <c r="F345" s="1">
        <v>32.21</v>
      </c>
      <c r="G345" s="1">
        <v>31.74</v>
      </c>
      <c r="H345" s="1">
        <v>30.25</v>
      </c>
      <c r="I345" s="1">
        <v>30.16</v>
      </c>
      <c r="J345" s="1">
        <v>27.09</v>
      </c>
      <c r="K345" s="1">
        <v>27.75</v>
      </c>
      <c r="L345" s="1">
        <v>32.340000000000003</v>
      </c>
      <c r="M345" s="1">
        <v>40</v>
      </c>
      <c r="N345" s="1">
        <v>36.14</v>
      </c>
      <c r="O345" s="1">
        <v>40</v>
      </c>
      <c r="P345" s="1">
        <v>40</v>
      </c>
    </row>
    <row r="346" spans="1:16" x14ac:dyDescent="0.25">
      <c r="A346" s="1">
        <v>32.159999999999997</v>
      </c>
      <c r="B346" s="1">
        <v>23.64</v>
      </c>
      <c r="C346" s="1">
        <v>24.54</v>
      </c>
      <c r="D346" s="1">
        <v>28.83</v>
      </c>
      <c r="E346" s="1">
        <v>21.87</v>
      </c>
      <c r="F346" s="1">
        <v>25.46</v>
      </c>
      <c r="G346" s="1">
        <v>34.89</v>
      </c>
      <c r="H346" s="1">
        <v>40</v>
      </c>
      <c r="I346" s="1">
        <v>40</v>
      </c>
      <c r="J346" s="1">
        <v>34.28</v>
      </c>
      <c r="K346" s="1">
        <v>28.02</v>
      </c>
      <c r="L346" s="1">
        <v>31.78</v>
      </c>
      <c r="M346" s="1">
        <v>33.979999999999997</v>
      </c>
      <c r="N346" s="1">
        <v>40</v>
      </c>
      <c r="O346" s="1">
        <v>40</v>
      </c>
      <c r="P346" s="1">
        <v>37.39</v>
      </c>
    </row>
    <row r="347" spans="1:16" x14ac:dyDescent="0.25">
      <c r="A347" s="1">
        <v>21.06</v>
      </c>
      <c r="B347" s="1">
        <v>31.8</v>
      </c>
      <c r="C347" s="1">
        <v>24.44</v>
      </c>
      <c r="D347" s="1">
        <v>30.23</v>
      </c>
      <c r="E347" s="1">
        <v>27.17</v>
      </c>
      <c r="F347" s="1">
        <v>33.78</v>
      </c>
      <c r="G347" s="1">
        <v>40</v>
      </c>
      <c r="H347" s="1">
        <v>40</v>
      </c>
      <c r="I347" s="1">
        <v>23.94</v>
      </c>
      <c r="J347" s="1">
        <v>40</v>
      </c>
      <c r="K347" s="1">
        <v>40</v>
      </c>
      <c r="L347" s="1">
        <v>30.43</v>
      </c>
      <c r="M347" s="1">
        <v>31.32</v>
      </c>
      <c r="N347" s="1">
        <v>40</v>
      </c>
      <c r="O347" s="1">
        <v>40</v>
      </c>
      <c r="P347" s="1">
        <v>40</v>
      </c>
    </row>
    <row r="348" spans="1:16" x14ac:dyDescent="0.25">
      <c r="A348" s="1">
        <v>21.6</v>
      </c>
      <c r="B348" s="1">
        <v>33.450000000000003</v>
      </c>
      <c r="C348" s="1">
        <v>23.77</v>
      </c>
      <c r="D348" s="1">
        <v>40</v>
      </c>
      <c r="E348" s="1">
        <v>29.69</v>
      </c>
      <c r="F348" s="1">
        <v>29.88</v>
      </c>
      <c r="G348" s="1">
        <v>40</v>
      </c>
      <c r="H348" s="1">
        <v>33.31</v>
      </c>
      <c r="I348" s="1">
        <v>30.34</v>
      </c>
      <c r="J348" s="1">
        <v>32.5</v>
      </c>
      <c r="K348" s="1">
        <v>30.33</v>
      </c>
      <c r="L348" s="1">
        <v>40</v>
      </c>
      <c r="M348" s="1">
        <v>25.51</v>
      </c>
      <c r="N348" s="1">
        <v>40</v>
      </c>
      <c r="O348" s="1">
        <v>35.64</v>
      </c>
      <c r="P348" s="1">
        <v>36.31</v>
      </c>
    </row>
    <row r="349" spans="1:16" x14ac:dyDescent="0.25">
      <c r="A349" s="1">
        <v>24.48</v>
      </c>
      <c r="B349" s="1">
        <v>27.51</v>
      </c>
      <c r="C349" s="1">
        <v>25.78</v>
      </c>
      <c r="D349" s="1">
        <v>27.57</v>
      </c>
      <c r="E349" s="1">
        <v>22.34</v>
      </c>
      <c r="F349" s="1">
        <v>21.86</v>
      </c>
      <c r="G349" s="1">
        <v>40</v>
      </c>
      <c r="H349" s="1">
        <v>26.47</v>
      </c>
      <c r="I349" s="1">
        <v>35.31</v>
      </c>
      <c r="J349" s="1">
        <v>40</v>
      </c>
      <c r="K349" s="1">
        <v>31.35</v>
      </c>
      <c r="L349" s="1">
        <v>35.17</v>
      </c>
      <c r="M349" s="1">
        <v>40</v>
      </c>
      <c r="N349" s="1">
        <v>34.299999999999997</v>
      </c>
      <c r="O349" s="1">
        <v>35.86</v>
      </c>
      <c r="P349" s="1">
        <v>40</v>
      </c>
    </row>
    <row r="350" spans="1:16" x14ac:dyDescent="0.25">
      <c r="A350" s="1">
        <v>23.23</v>
      </c>
      <c r="B350" s="1">
        <v>33.53</v>
      </c>
      <c r="C350" s="1">
        <v>28.68</v>
      </c>
      <c r="D350" s="1">
        <v>27.53</v>
      </c>
      <c r="E350" s="1">
        <v>28.23</v>
      </c>
      <c r="F350" s="1">
        <v>29.34</v>
      </c>
      <c r="G350" s="1">
        <v>40</v>
      </c>
      <c r="H350" s="1">
        <v>27.99</v>
      </c>
      <c r="I350" s="1">
        <v>31.08</v>
      </c>
      <c r="J350" s="1">
        <v>31.69</v>
      </c>
      <c r="K350" s="1">
        <v>40</v>
      </c>
      <c r="L350" s="1">
        <v>31.23</v>
      </c>
      <c r="M350" s="1">
        <v>28.79</v>
      </c>
      <c r="N350" s="1">
        <v>40</v>
      </c>
      <c r="O350" s="1">
        <v>40</v>
      </c>
      <c r="P350" s="1">
        <v>40</v>
      </c>
    </row>
    <row r="351" spans="1:16" x14ac:dyDescent="0.25">
      <c r="A351" s="1">
        <v>20.91</v>
      </c>
      <c r="B351" s="1">
        <v>24.36</v>
      </c>
      <c r="C351" s="1">
        <v>27.57</v>
      </c>
      <c r="D351" s="1">
        <v>33.28</v>
      </c>
      <c r="E351" s="1">
        <v>31.27</v>
      </c>
      <c r="F351" s="1">
        <v>29.56</v>
      </c>
      <c r="G351" s="1">
        <v>31.54</v>
      </c>
      <c r="H351" s="1">
        <v>40</v>
      </c>
      <c r="I351" s="1">
        <v>25.29</v>
      </c>
      <c r="J351" s="1">
        <v>40</v>
      </c>
      <c r="K351" s="1">
        <v>33.54</v>
      </c>
      <c r="L351" s="1">
        <v>35.049999999999997</v>
      </c>
      <c r="M351" s="1">
        <v>40</v>
      </c>
      <c r="N351" s="1">
        <v>34.47</v>
      </c>
      <c r="O351" s="1">
        <v>40</v>
      </c>
      <c r="P351" s="1">
        <v>40</v>
      </c>
    </row>
    <row r="352" spans="1:16" x14ac:dyDescent="0.25">
      <c r="A352" s="1">
        <v>21.39</v>
      </c>
      <c r="B352" s="1">
        <v>27.06</v>
      </c>
      <c r="C352" s="1">
        <v>25.88</v>
      </c>
      <c r="D352" s="1">
        <v>23.51</v>
      </c>
      <c r="E352" s="1">
        <v>20.93</v>
      </c>
      <c r="F352" s="1">
        <v>31.66</v>
      </c>
      <c r="G352" s="1">
        <v>30.55</v>
      </c>
      <c r="H352" s="1">
        <v>34.76</v>
      </c>
      <c r="I352" s="1">
        <v>29.69</v>
      </c>
      <c r="J352" s="1">
        <v>32.590000000000003</v>
      </c>
      <c r="K352" s="1">
        <v>30.44</v>
      </c>
      <c r="L352" s="1">
        <v>31.23</v>
      </c>
      <c r="M352" s="1">
        <v>40</v>
      </c>
      <c r="N352" s="1">
        <v>32.380000000000003</v>
      </c>
      <c r="O352" s="1">
        <v>40</v>
      </c>
      <c r="P352" s="1">
        <v>40</v>
      </c>
    </row>
    <row r="353" spans="1:16" x14ac:dyDescent="0.25">
      <c r="A353" s="1">
        <v>29.14</v>
      </c>
      <c r="B353" s="1">
        <v>34.6</v>
      </c>
      <c r="C353" s="1">
        <v>33.21</v>
      </c>
      <c r="D353" s="1">
        <v>26.04</v>
      </c>
      <c r="E353" s="1">
        <v>27.81</v>
      </c>
      <c r="F353" s="1">
        <v>19.52</v>
      </c>
      <c r="G353" s="1">
        <v>31.36</v>
      </c>
      <c r="H353" s="1">
        <v>30.3</v>
      </c>
      <c r="I353" s="1">
        <v>22.31</v>
      </c>
      <c r="J353" s="1">
        <v>30.78</v>
      </c>
      <c r="K353" s="1">
        <v>30.91</v>
      </c>
      <c r="L353" s="1">
        <v>36.590000000000003</v>
      </c>
      <c r="M353" s="1">
        <v>32.729999999999997</v>
      </c>
      <c r="N353" s="1">
        <v>37.840000000000003</v>
      </c>
      <c r="O353" s="1">
        <v>34.020000000000003</v>
      </c>
      <c r="P353" s="1">
        <v>40</v>
      </c>
    </row>
    <row r="354" spans="1:16" x14ac:dyDescent="0.25">
      <c r="A354" s="1">
        <v>32.840000000000003</v>
      </c>
      <c r="B354" s="1">
        <v>30.94</v>
      </c>
      <c r="C354" s="1">
        <v>30.74</v>
      </c>
      <c r="D354" s="1">
        <v>26.04</v>
      </c>
      <c r="E354" s="1">
        <v>32.770000000000003</v>
      </c>
      <c r="F354" s="1">
        <v>22.21</v>
      </c>
      <c r="G354" s="1">
        <v>34.450000000000003</v>
      </c>
      <c r="H354" s="1">
        <v>30.91</v>
      </c>
      <c r="I354" s="1">
        <v>27.3</v>
      </c>
      <c r="J354" s="1">
        <v>29.32</v>
      </c>
      <c r="K354" s="1">
        <v>40</v>
      </c>
      <c r="L354" s="1">
        <v>33.549999999999997</v>
      </c>
      <c r="M354" s="1">
        <v>40</v>
      </c>
      <c r="N354" s="1">
        <v>40</v>
      </c>
      <c r="O354" s="1">
        <v>40</v>
      </c>
      <c r="P354" s="1">
        <v>35.76</v>
      </c>
    </row>
    <row r="355" spans="1:16" x14ac:dyDescent="0.25">
      <c r="A355" s="1">
        <v>32.53</v>
      </c>
      <c r="B355" s="1">
        <v>25.59</v>
      </c>
      <c r="C355" s="1">
        <v>26.95</v>
      </c>
      <c r="D355" s="1">
        <v>25.65</v>
      </c>
      <c r="E355" s="1">
        <v>30.23</v>
      </c>
      <c r="F355" s="1">
        <v>40</v>
      </c>
      <c r="G355" s="1">
        <v>40</v>
      </c>
      <c r="H355" s="1">
        <v>33.01</v>
      </c>
      <c r="I355" s="1">
        <v>31.97</v>
      </c>
      <c r="J355" s="1">
        <v>27.58</v>
      </c>
      <c r="K355" s="1">
        <v>29.9</v>
      </c>
      <c r="L355" s="1">
        <v>31.5</v>
      </c>
      <c r="M355" s="1">
        <v>27.67</v>
      </c>
      <c r="N355" s="1">
        <v>37.69</v>
      </c>
      <c r="O355" s="1">
        <v>40</v>
      </c>
      <c r="P355" s="1">
        <v>40</v>
      </c>
    </row>
    <row r="356" spans="1:16" x14ac:dyDescent="0.25">
      <c r="A356" s="1">
        <v>26.11</v>
      </c>
      <c r="B356" s="1">
        <v>40</v>
      </c>
      <c r="C356" s="1">
        <v>24.31</v>
      </c>
      <c r="D356" s="1">
        <v>40</v>
      </c>
      <c r="E356" s="1">
        <v>23.49</v>
      </c>
      <c r="F356" s="1">
        <v>29.07</v>
      </c>
      <c r="G356" s="1">
        <v>28.71</v>
      </c>
      <c r="H356" s="1">
        <v>40</v>
      </c>
      <c r="I356" s="1">
        <v>40</v>
      </c>
      <c r="J356" s="1">
        <v>33.47</v>
      </c>
      <c r="K356" s="1">
        <v>28.94</v>
      </c>
      <c r="L356" s="1">
        <v>29.94</v>
      </c>
      <c r="M356" s="1">
        <v>31.46</v>
      </c>
      <c r="N356" s="1">
        <v>40</v>
      </c>
      <c r="O356" s="1">
        <v>40</v>
      </c>
      <c r="P356" s="1">
        <v>40</v>
      </c>
    </row>
    <row r="357" spans="1:16" x14ac:dyDescent="0.25">
      <c r="A357" s="1">
        <v>26.41</v>
      </c>
      <c r="B357" s="1">
        <v>31.82</v>
      </c>
      <c r="C357" s="1">
        <v>18.350000000000001</v>
      </c>
      <c r="D357" s="1">
        <v>26.65</v>
      </c>
      <c r="E357" s="1">
        <v>23.48</v>
      </c>
      <c r="F357" s="1">
        <v>32.11</v>
      </c>
      <c r="G357" s="1">
        <v>22.57</v>
      </c>
      <c r="H357" s="1">
        <v>14.83</v>
      </c>
      <c r="I357" s="1">
        <v>40</v>
      </c>
      <c r="J357" s="1">
        <v>35.53</v>
      </c>
      <c r="K357" s="1">
        <v>31.58</v>
      </c>
      <c r="L357" s="1">
        <v>33.03</v>
      </c>
      <c r="M357" s="1">
        <v>34.99</v>
      </c>
      <c r="N357" s="1">
        <v>40</v>
      </c>
      <c r="O357" s="1">
        <v>40</v>
      </c>
      <c r="P357" s="1">
        <v>32.130000000000003</v>
      </c>
    </row>
    <row r="358" spans="1:16" x14ac:dyDescent="0.25">
      <c r="A358" s="1">
        <v>28.85</v>
      </c>
      <c r="B358" s="1">
        <v>23.41</v>
      </c>
      <c r="C358" s="1">
        <v>30.76</v>
      </c>
      <c r="D358" s="1">
        <v>26.47</v>
      </c>
      <c r="E358" s="1">
        <v>23.03</v>
      </c>
      <c r="F358" s="1">
        <v>40</v>
      </c>
      <c r="G358" s="1">
        <v>31.37</v>
      </c>
      <c r="H358" s="1">
        <v>29.9</v>
      </c>
      <c r="I358" s="1">
        <v>27.69</v>
      </c>
      <c r="J358" s="1">
        <v>33.01</v>
      </c>
      <c r="K358" s="1">
        <v>31.68</v>
      </c>
      <c r="L358" s="1">
        <v>40</v>
      </c>
      <c r="M358" s="1">
        <v>40</v>
      </c>
      <c r="N358" s="1">
        <v>37.6</v>
      </c>
      <c r="O358" s="1">
        <v>37.81</v>
      </c>
      <c r="P358" s="1">
        <v>32.6</v>
      </c>
    </row>
    <row r="359" spans="1:16" x14ac:dyDescent="0.25">
      <c r="A359" s="1">
        <v>40</v>
      </c>
      <c r="B359" s="1">
        <v>23.22</v>
      </c>
      <c r="C359" s="1">
        <v>34.31</v>
      </c>
      <c r="D359" s="1">
        <v>25.28</v>
      </c>
      <c r="E359" s="1">
        <v>40</v>
      </c>
      <c r="F359" s="1">
        <v>40</v>
      </c>
      <c r="G359" s="1">
        <v>32.49</v>
      </c>
      <c r="H359" s="1">
        <v>34.01</v>
      </c>
      <c r="I359" s="1">
        <v>40</v>
      </c>
      <c r="J359" s="1">
        <v>40</v>
      </c>
      <c r="K359" s="1">
        <v>40</v>
      </c>
      <c r="L359" s="1">
        <v>40</v>
      </c>
      <c r="M359" s="1">
        <v>40</v>
      </c>
      <c r="N359" s="1">
        <v>28.8</v>
      </c>
      <c r="O359" s="1">
        <v>35.57</v>
      </c>
      <c r="P359" s="1">
        <v>33.25</v>
      </c>
    </row>
    <row r="360" spans="1:16" x14ac:dyDescent="0.25">
      <c r="A360" s="1">
        <v>18.420000000000002</v>
      </c>
      <c r="B360" s="1">
        <v>31.57</v>
      </c>
      <c r="C360" s="1">
        <v>22.7</v>
      </c>
      <c r="D360" s="1">
        <v>40</v>
      </c>
      <c r="E360" s="1">
        <v>23.96</v>
      </c>
      <c r="F360" s="1">
        <v>28.3</v>
      </c>
      <c r="G360" s="1">
        <v>30.12</v>
      </c>
      <c r="H360" s="1">
        <v>34.450000000000003</v>
      </c>
      <c r="I360" s="1">
        <v>29.97</v>
      </c>
      <c r="J360" s="1">
        <v>40</v>
      </c>
      <c r="K360" s="1">
        <v>30.78</v>
      </c>
      <c r="L360" s="1">
        <v>40</v>
      </c>
      <c r="M360" s="1">
        <v>40</v>
      </c>
      <c r="N360" s="1">
        <v>35.049999999999997</v>
      </c>
      <c r="O360" s="1">
        <v>40</v>
      </c>
      <c r="P360" s="1">
        <v>37.42</v>
      </c>
    </row>
    <row r="361" spans="1:16" x14ac:dyDescent="0.25">
      <c r="A361" s="1">
        <v>34.450000000000003</v>
      </c>
      <c r="B361" s="1">
        <v>21.59</v>
      </c>
      <c r="C361" s="1">
        <v>31.99</v>
      </c>
      <c r="D361" s="1">
        <v>22.19</v>
      </c>
      <c r="E361" s="1">
        <v>22.41</v>
      </c>
      <c r="F361" s="1">
        <v>32.67</v>
      </c>
      <c r="G361" s="1">
        <v>31.85</v>
      </c>
      <c r="H361" s="1">
        <v>19.78</v>
      </c>
      <c r="I361" s="1">
        <v>40</v>
      </c>
      <c r="J361" s="1">
        <v>31.54</v>
      </c>
      <c r="K361" s="1">
        <v>40</v>
      </c>
      <c r="L361" s="1">
        <v>40</v>
      </c>
      <c r="M361" s="1">
        <v>26.54</v>
      </c>
      <c r="N361" s="1">
        <v>37.07</v>
      </c>
      <c r="O361" s="1">
        <v>31.62</v>
      </c>
      <c r="P361" s="1">
        <v>40</v>
      </c>
    </row>
    <row r="362" spans="1:16" x14ac:dyDescent="0.25">
      <c r="A362" s="1">
        <v>31.29</v>
      </c>
      <c r="B362" s="1">
        <v>23.17</v>
      </c>
      <c r="C362" s="1">
        <v>26.78</v>
      </c>
      <c r="D362" s="1">
        <v>27.19</v>
      </c>
      <c r="E362" s="1">
        <v>30.54</v>
      </c>
      <c r="F362" s="1">
        <v>23.65</v>
      </c>
      <c r="G362" s="1">
        <v>19.46</v>
      </c>
      <c r="H362" s="1">
        <v>31.41</v>
      </c>
      <c r="I362" s="1">
        <v>25.02</v>
      </c>
      <c r="J362" s="1">
        <v>40</v>
      </c>
      <c r="K362" s="1">
        <v>32.56</v>
      </c>
      <c r="L362" s="1">
        <v>31.77</v>
      </c>
      <c r="M362" s="1">
        <v>32.26</v>
      </c>
      <c r="N362" s="1">
        <v>37.130000000000003</v>
      </c>
      <c r="O362" s="1">
        <v>40</v>
      </c>
      <c r="P362" s="1">
        <v>40</v>
      </c>
    </row>
    <row r="363" spans="1:16" x14ac:dyDescent="0.25">
      <c r="A363" s="1">
        <v>31.94</v>
      </c>
      <c r="B363" s="1">
        <v>25.52</v>
      </c>
      <c r="C363" s="1">
        <v>27.5</v>
      </c>
      <c r="D363" s="1">
        <v>24.53</v>
      </c>
      <c r="E363" s="1">
        <v>34.07</v>
      </c>
      <c r="F363" s="1">
        <v>29.36</v>
      </c>
      <c r="G363" s="1">
        <v>30.61</v>
      </c>
      <c r="H363" s="1">
        <v>40</v>
      </c>
      <c r="I363" s="1">
        <v>24.24</v>
      </c>
      <c r="J363" s="1">
        <v>40</v>
      </c>
      <c r="K363" s="1">
        <v>33.47</v>
      </c>
      <c r="L363" s="1">
        <v>36.020000000000003</v>
      </c>
      <c r="M363" s="1">
        <v>31.07</v>
      </c>
      <c r="N363" s="1">
        <v>40</v>
      </c>
      <c r="O363" s="1">
        <v>40</v>
      </c>
      <c r="P363" s="1">
        <v>34.29</v>
      </c>
    </row>
    <row r="364" spans="1:16" x14ac:dyDescent="0.25">
      <c r="A364" s="1">
        <v>31.37</v>
      </c>
      <c r="B364" s="1">
        <v>32.58</v>
      </c>
      <c r="C364" s="1">
        <v>22.47</v>
      </c>
      <c r="D364" s="1">
        <v>21.01</v>
      </c>
      <c r="E364" s="1">
        <v>40</v>
      </c>
      <c r="F364" s="1">
        <v>35.770000000000003</v>
      </c>
      <c r="G364" s="1">
        <v>32.61</v>
      </c>
      <c r="H364" s="1">
        <v>21.42</v>
      </c>
      <c r="I364" s="1">
        <v>33.369999999999997</v>
      </c>
      <c r="J364" s="1">
        <v>32.79</v>
      </c>
      <c r="K364" s="1">
        <v>30.59</v>
      </c>
      <c r="L364" s="1">
        <v>31.1</v>
      </c>
      <c r="M364" s="1">
        <v>40</v>
      </c>
      <c r="N364" s="1">
        <v>33.340000000000003</v>
      </c>
      <c r="O364" s="1">
        <v>40</v>
      </c>
      <c r="P364" s="1">
        <v>36.24</v>
      </c>
    </row>
    <row r="365" spans="1:16" x14ac:dyDescent="0.25">
      <c r="A365" s="1">
        <v>17.62</v>
      </c>
      <c r="B365" s="1">
        <v>21.28</v>
      </c>
      <c r="C365" s="1">
        <v>19.95</v>
      </c>
      <c r="D365" s="1">
        <v>24.85</v>
      </c>
      <c r="E365" s="1">
        <v>30.9</v>
      </c>
      <c r="F365" s="1">
        <v>27.19</v>
      </c>
      <c r="G365" s="1">
        <v>32.56</v>
      </c>
      <c r="H365" s="1">
        <v>22.61</v>
      </c>
      <c r="I365" s="1">
        <v>31.49</v>
      </c>
      <c r="J365" s="1">
        <v>35.18</v>
      </c>
      <c r="K365" s="1">
        <v>32.31</v>
      </c>
      <c r="L365" s="1">
        <v>33.69</v>
      </c>
      <c r="M365" s="1">
        <v>40</v>
      </c>
      <c r="N365" s="1">
        <v>31.84</v>
      </c>
      <c r="O365" s="1">
        <v>40</v>
      </c>
      <c r="P365" s="1">
        <v>40</v>
      </c>
    </row>
    <row r="366" spans="1:16" x14ac:dyDescent="0.25">
      <c r="A366" s="1">
        <v>27.25</v>
      </c>
      <c r="B366" s="1">
        <v>26.47</v>
      </c>
      <c r="C366" s="1">
        <v>29.51</v>
      </c>
      <c r="D366" s="1">
        <v>24.99</v>
      </c>
      <c r="E366" s="1">
        <v>23.15</v>
      </c>
      <c r="F366" s="1">
        <v>29.11</v>
      </c>
      <c r="G366" s="1">
        <v>25.02</v>
      </c>
      <c r="H366" s="1">
        <v>32.51</v>
      </c>
      <c r="I366" s="1">
        <v>31.46</v>
      </c>
      <c r="J366" s="1">
        <v>33.119999999999997</v>
      </c>
      <c r="K366" s="1">
        <v>31.56</v>
      </c>
      <c r="L366" s="1">
        <v>40</v>
      </c>
      <c r="M366" s="1">
        <v>33.67</v>
      </c>
      <c r="N366" s="1">
        <v>34.31</v>
      </c>
      <c r="O366" s="1">
        <v>34.5</v>
      </c>
      <c r="P366" s="1">
        <v>40</v>
      </c>
    </row>
    <row r="367" spans="1:16" x14ac:dyDescent="0.25">
      <c r="A367" s="1">
        <v>22.22</v>
      </c>
      <c r="B367" s="1">
        <v>28.05</v>
      </c>
      <c r="C367" s="1">
        <v>40</v>
      </c>
      <c r="D367" s="1">
        <v>40</v>
      </c>
      <c r="E367" s="1">
        <v>33.25</v>
      </c>
      <c r="F367" s="1">
        <v>26.9</v>
      </c>
      <c r="G367" s="1">
        <v>24.74</v>
      </c>
      <c r="H367" s="1">
        <v>40</v>
      </c>
      <c r="I367" s="1">
        <v>33.89</v>
      </c>
      <c r="J367" s="1">
        <v>34.54</v>
      </c>
      <c r="K367" s="1">
        <v>40</v>
      </c>
      <c r="L367" s="1">
        <v>31.92</v>
      </c>
      <c r="M367" s="1">
        <v>40</v>
      </c>
      <c r="N367" s="1">
        <v>33.020000000000003</v>
      </c>
      <c r="O367" s="1">
        <v>40</v>
      </c>
      <c r="P367" s="1">
        <v>31.46</v>
      </c>
    </row>
    <row r="368" spans="1:16" x14ac:dyDescent="0.25">
      <c r="A368" s="1">
        <v>27.26</v>
      </c>
      <c r="B368" s="1">
        <v>31.29</v>
      </c>
      <c r="C368" s="1">
        <v>29.1</v>
      </c>
      <c r="D368" s="1">
        <v>27.95</v>
      </c>
      <c r="E368" s="1">
        <v>21.92</v>
      </c>
      <c r="F368" s="1">
        <v>30.42</v>
      </c>
      <c r="G368" s="1">
        <v>29.5</v>
      </c>
      <c r="H368" s="1">
        <v>33.56</v>
      </c>
      <c r="I368" s="1">
        <v>40</v>
      </c>
      <c r="J368" s="1">
        <v>31.44</v>
      </c>
      <c r="K368" s="1">
        <v>40</v>
      </c>
      <c r="L368" s="1">
        <v>30.73</v>
      </c>
      <c r="M368" s="1">
        <v>40</v>
      </c>
      <c r="N368" s="1">
        <v>33.85</v>
      </c>
      <c r="O368" s="1">
        <v>37.549999999999997</v>
      </c>
      <c r="P368" s="1">
        <v>40</v>
      </c>
    </row>
    <row r="369" spans="1:16" x14ac:dyDescent="0.25">
      <c r="A369" s="1">
        <v>30.3</v>
      </c>
      <c r="B369" s="1">
        <v>30.92</v>
      </c>
      <c r="C369" s="1">
        <v>29.7</v>
      </c>
      <c r="D369" s="1">
        <v>25.93</v>
      </c>
      <c r="E369" s="1">
        <v>26.27</v>
      </c>
      <c r="F369" s="1">
        <v>40</v>
      </c>
      <c r="G369" s="1">
        <v>31.04</v>
      </c>
      <c r="H369" s="1">
        <v>30.99</v>
      </c>
      <c r="I369" s="1">
        <v>33.869999999999997</v>
      </c>
      <c r="J369" s="1">
        <v>40</v>
      </c>
      <c r="K369" s="1">
        <v>32.22</v>
      </c>
      <c r="L369" s="1">
        <v>40</v>
      </c>
      <c r="M369" s="1">
        <v>30.99</v>
      </c>
      <c r="N369" s="1">
        <v>32.69</v>
      </c>
      <c r="O369" s="1">
        <v>36.840000000000003</v>
      </c>
      <c r="P369" s="1">
        <v>40</v>
      </c>
    </row>
    <row r="370" spans="1:16" x14ac:dyDescent="0.25">
      <c r="A370" s="1">
        <v>31.4</v>
      </c>
      <c r="B370" s="1">
        <v>33.61</v>
      </c>
      <c r="C370" s="1">
        <v>33.5</v>
      </c>
      <c r="D370" s="1">
        <v>23.61</v>
      </c>
      <c r="E370" s="1">
        <v>33.61</v>
      </c>
      <c r="F370" s="1">
        <v>22.91</v>
      </c>
      <c r="G370" s="1">
        <v>31.95</v>
      </c>
      <c r="H370" s="1">
        <v>34.21</v>
      </c>
      <c r="I370" s="1">
        <v>40</v>
      </c>
      <c r="J370" s="1">
        <v>40</v>
      </c>
      <c r="K370" s="1">
        <v>32.83</v>
      </c>
      <c r="L370" s="1">
        <v>33.83</v>
      </c>
      <c r="M370" s="1">
        <v>29.69</v>
      </c>
      <c r="N370" s="1">
        <v>40</v>
      </c>
      <c r="O370" s="1">
        <v>40</v>
      </c>
      <c r="P370" s="1">
        <v>31.51</v>
      </c>
    </row>
    <row r="371" spans="1:16" x14ac:dyDescent="0.25">
      <c r="A371" s="1">
        <v>29.68</v>
      </c>
      <c r="B371" s="1">
        <v>32.369999999999997</v>
      </c>
      <c r="C371" s="1">
        <v>31.44</v>
      </c>
      <c r="D371" s="1">
        <v>33.340000000000003</v>
      </c>
      <c r="E371" s="1">
        <v>30.8</v>
      </c>
      <c r="F371" s="1">
        <v>30.95</v>
      </c>
      <c r="G371" s="1">
        <v>40</v>
      </c>
      <c r="H371" s="1">
        <v>40</v>
      </c>
      <c r="I371" s="1">
        <v>40</v>
      </c>
      <c r="J371" s="1">
        <v>40</v>
      </c>
      <c r="K371" s="1">
        <v>31.01</v>
      </c>
      <c r="L371" s="1">
        <v>27.6</v>
      </c>
      <c r="M371" s="1">
        <v>40</v>
      </c>
      <c r="N371" s="1">
        <v>30.29</v>
      </c>
      <c r="O371" s="1">
        <v>36.93</v>
      </c>
      <c r="P371" s="1">
        <v>40</v>
      </c>
    </row>
    <row r="372" spans="1:16" x14ac:dyDescent="0.25">
      <c r="A372" s="1">
        <v>35.07</v>
      </c>
      <c r="B372" s="1">
        <v>30.05</v>
      </c>
      <c r="C372" s="1">
        <v>40</v>
      </c>
      <c r="D372" s="1">
        <v>40</v>
      </c>
      <c r="E372" s="1">
        <v>40</v>
      </c>
      <c r="F372" s="1">
        <v>29.87</v>
      </c>
      <c r="G372" s="1">
        <v>31.92</v>
      </c>
      <c r="H372" s="1">
        <v>32.369999999999997</v>
      </c>
      <c r="I372" s="1">
        <v>27.29</v>
      </c>
      <c r="J372" s="1">
        <v>28.3</v>
      </c>
      <c r="K372" s="1">
        <v>32</v>
      </c>
      <c r="L372" s="1">
        <v>40</v>
      </c>
      <c r="M372" s="1">
        <v>40</v>
      </c>
      <c r="N372" s="1">
        <v>40</v>
      </c>
      <c r="O372" s="1">
        <v>40</v>
      </c>
      <c r="P372" s="1">
        <v>40</v>
      </c>
    </row>
    <row r="373" spans="1:16" x14ac:dyDescent="0.25">
      <c r="A373" s="1">
        <v>22.13</v>
      </c>
      <c r="B373" s="1">
        <v>18.78</v>
      </c>
      <c r="C373" s="1">
        <v>21.36</v>
      </c>
      <c r="D373" s="1">
        <v>40</v>
      </c>
      <c r="E373" s="1">
        <v>29.69</v>
      </c>
      <c r="F373" s="1">
        <v>26.44</v>
      </c>
      <c r="G373" s="1">
        <v>35.25</v>
      </c>
      <c r="H373" s="1">
        <v>40</v>
      </c>
      <c r="I373" s="1">
        <v>26.41</v>
      </c>
      <c r="J373" s="1">
        <v>32.65</v>
      </c>
      <c r="K373" s="1">
        <v>40</v>
      </c>
      <c r="L373" s="1">
        <v>35.549999999999997</v>
      </c>
      <c r="M373" s="1">
        <v>33.81</v>
      </c>
      <c r="N373" s="1">
        <v>40</v>
      </c>
      <c r="O373" s="1">
        <v>40</v>
      </c>
      <c r="P373" s="1">
        <v>35.35</v>
      </c>
    </row>
    <row r="374" spans="1:16" x14ac:dyDescent="0.25">
      <c r="A374" s="1">
        <v>30.14</v>
      </c>
      <c r="B374" s="1">
        <v>28.55</v>
      </c>
      <c r="C374" s="1">
        <v>31.67</v>
      </c>
      <c r="D374" s="1">
        <v>40</v>
      </c>
      <c r="E374" s="1">
        <v>25.8</v>
      </c>
      <c r="F374" s="1">
        <v>24.32</v>
      </c>
      <c r="G374" s="1">
        <v>24.13</v>
      </c>
      <c r="H374" s="1">
        <v>25.24</v>
      </c>
      <c r="I374" s="1">
        <v>31.37</v>
      </c>
      <c r="J374" s="1">
        <v>30.39</v>
      </c>
      <c r="K374" s="1">
        <v>32.130000000000003</v>
      </c>
      <c r="L374" s="1">
        <v>33.35</v>
      </c>
      <c r="M374" s="1">
        <v>30.43</v>
      </c>
      <c r="N374" s="1">
        <v>40</v>
      </c>
      <c r="O374" s="1">
        <v>40</v>
      </c>
      <c r="P374" s="1">
        <v>37.92</v>
      </c>
    </row>
    <row r="375" spans="1:16" x14ac:dyDescent="0.25">
      <c r="A375" s="1">
        <v>31.26</v>
      </c>
      <c r="B375" s="1">
        <v>25.22</v>
      </c>
      <c r="C375" s="1">
        <v>29.14</v>
      </c>
      <c r="D375" s="1">
        <v>19.989999999999998</v>
      </c>
      <c r="E375" s="1">
        <v>28.48</v>
      </c>
      <c r="F375" s="1">
        <v>29.93</v>
      </c>
      <c r="G375" s="1">
        <v>29.84</v>
      </c>
      <c r="H375" s="1">
        <v>40</v>
      </c>
      <c r="I375" s="1">
        <v>32.58</v>
      </c>
      <c r="J375" s="1">
        <v>40</v>
      </c>
      <c r="K375" s="1">
        <v>25.39</v>
      </c>
      <c r="L375" s="1">
        <v>31.04</v>
      </c>
      <c r="M375" s="1">
        <v>40</v>
      </c>
      <c r="N375" s="1">
        <v>40</v>
      </c>
      <c r="O375" s="1">
        <v>37.75</v>
      </c>
      <c r="P375" s="1">
        <v>30.85</v>
      </c>
    </row>
    <row r="376" spans="1:16" x14ac:dyDescent="0.25">
      <c r="A376" s="1">
        <v>23.33</v>
      </c>
      <c r="B376" s="1">
        <v>33.24</v>
      </c>
      <c r="C376" s="1">
        <v>23.98</v>
      </c>
      <c r="D376" s="1">
        <v>33.74</v>
      </c>
      <c r="E376" s="1">
        <v>18.920000000000002</v>
      </c>
      <c r="F376" s="1">
        <v>30.44</v>
      </c>
      <c r="G376" s="1">
        <v>30.21</v>
      </c>
      <c r="H376" s="1">
        <v>29.12</v>
      </c>
      <c r="I376" s="1">
        <v>32.65</v>
      </c>
      <c r="J376" s="1">
        <v>31.86</v>
      </c>
      <c r="K376" s="1">
        <v>27.07</v>
      </c>
      <c r="L376" s="1">
        <v>40</v>
      </c>
      <c r="M376" s="1">
        <v>31.58</v>
      </c>
      <c r="N376" s="1">
        <v>32.92</v>
      </c>
      <c r="O376" s="1">
        <v>26.31</v>
      </c>
      <c r="P376" s="1">
        <v>35.35</v>
      </c>
    </row>
    <row r="377" spans="1:16" x14ac:dyDescent="0.25">
      <c r="A377" s="1">
        <v>29.76</v>
      </c>
      <c r="B377" s="1">
        <v>30.04</v>
      </c>
      <c r="C377" s="1">
        <v>40</v>
      </c>
      <c r="D377" s="1">
        <v>32.92</v>
      </c>
      <c r="E377" s="1">
        <v>25.37</v>
      </c>
      <c r="F377" s="1">
        <v>30.78</v>
      </c>
      <c r="G377" s="1">
        <v>26.02</v>
      </c>
      <c r="H377" s="1">
        <v>32.659999999999997</v>
      </c>
      <c r="I377" s="1">
        <v>40</v>
      </c>
      <c r="J377" s="1">
        <v>40</v>
      </c>
      <c r="K377" s="1">
        <v>33.590000000000003</v>
      </c>
      <c r="L377" s="1">
        <v>36.82</v>
      </c>
      <c r="M377" s="1">
        <v>40</v>
      </c>
      <c r="N377" s="1">
        <v>40</v>
      </c>
      <c r="O377" s="1">
        <v>40</v>
      </c>
      <c r="P377" s="1">
        <v>40</v>
      </c>
    </row>
    <row r="378" spans="1:16" x14ac:dyDescent="0.25">
      <c r="A378" s="1">
        <v>25.38</v>
      </c>
      <c r="B378" s="1">
        <v>24.01</v>
      </c>
      <c r="C378" s="1">
        <v>24.67</v>
      </c>
      <c r="D378" s="1">
        <v>23.47</v>
      </c>
      <c r="E378" s="1">
        <v>40</v>
      </c>
      <c r="F378" s="1">
        <v>31.67</v>
      </c>
      <c r="G378" s="1">
        <v>31.4</v>
      </c>
      <c r="H378" s="1">
        <v>33.26</v>
      </c>
      <c r="I378" s="1">
        <v>24.15</v>
      </c>
      <c r="J378" s="1">
        <v>28.53</v>
      </c>
      <c r="K378" s="1">
        <v>40</v>
      </c>
      <c r="L378" s="1">
        <v>35.229999999999997</v>
      </c>
      <c r="M378" s="1">
        <v>40</v>
      </c>
      <c r="N378" s="1">
        <v>34.32</v>
      </c>
      <c r="O378" s="1">
        <v>37.729999999999997</v>
      </c>
      <c r="P378" s="1">
        <v>40</v>
      </c>
    </row>
    <row r="379" spans="1:16" x14ac:dyDescent="0.25">
      <c r="A379" s="1">
        <v>23.02</v>
      </c>
      <c r="B379" s="1">
        <v>28.73</v>
      </c>
      <c r="C379" s="1">
        <v>23.66</v>
      </c>
      <c r="D379" s="1">
        <v>36</v>
      </c>
      <c r="E379" s="1">
        <v>23.09</v>
      </c>
      <c r="F379" s="1">
        <v>32.71</v>
      </c>
      <c r="G379" s="1">
        <v>33.18</v>
      </c>
      <c r="H379" s="1">
        <v>30.52</v>
      </c>
      <c r="I379" s="1">
        <v>31.95</v>
      </c>
      <c r="J379" s="1">
        <v>23.27</v>
      </c>
      <c r="K379" s="1">
        <v>40</v>
      </c>
      <c r="L379" s="1">
        <v>34.26</v>
      </c>
      <c r="M379" s="1">
        <v>40</v>
      </c>
      <c r="N379" s="1">
        <v>36.68</v>
      </c>
      <c r="O379" s="1">
        <v>34.56</v>
      </c>
      <c r="P379" s="1">
        <v>37.47</v>
      </c>
    </row>
    <row r="380" spans="1:16" x14ac:dyDescent="0.25">
      <c r="A380" s="1">
        <v>26.02</v>
      </c>
      <c r="B380" s="1">
        <v>34.020000000000003</v>
      </c>
      <c r="C380" s="1">
        <v>23.22</v>
      </c>
      <c r="D380" s="1">
        <v>20.94</v>
      </c>
      <c r="E380" s="1">
        <v>31.21</v>
      </c>
      <c r="F380" s="1">
        <v>29.1</v>
      </c>
      <c r="G380" s="1">
        <v>40</v>
      </c>
      <c r="H380" s="1">
        <v>30.58</v>
      </c>
      <c r="I380" s="1">
        <v>20.91</v>
      </c>
      <c r="J380" s="1">
        <v>21.26</v>
      </c>
      <c r="K380" s="1">
        <v>40</v>
      </c>
      <c r="L380" s="1">
        <v>40</v>
      </c>
      <c r="M380" s="1">
        <v>40</v>
      </c>
      <c r="N380" s="1">
        <v>38.049999999999997</v>
      </c>
      <c r="O380" s="1">
        <v>40</v>
      </c>
      <c r="P380" s="1">
        <v>40</v>
      </c>
    </row>
    <row r="381" spans="1:16" x14ac:dyDescent="0.25">
      <c r="A381" s="1">
        <v>30.24</v>
      </c>
      <c r="B381" s="1">
        <v>29.12</v>
      </c>
      <c r="C381" s="1">
        <v>23.63</v>
      </c>
      <c r="D381" s="1">
        <v>27.85</v>
      </c>
      <c r="E381" s="1">
        <v>27.29</v>
      </c>
      <c r="F381" s="1">
        <v>23.41</v>
      </c>
      <c r="G381" s="1">
        <v>24.77</v>
      </c>
      <c r="H381" s="1">
        <v>40</v>
      </c>
      <c r="I381" s="1">
        <v>33.06</v>
      </c>
      <c r="J381" s="1">
        <v>25.92</v>
      </c>
      <c r="K381" s="1">
        <v>31.63</v>
      </c>
      <c r="L381" s="1">
        <v>29.45</v>
      </c>
      <c r="M381" s="1">
        <v>31.91</v>
      </c>
      <c r="N381" s="1">
        <v>40</v>
      </c>
      <c r="O381" s="1">
        <v>40</v>
      </c>
      <c r="P381" s="1">
        <v>40</v>
      </c>
    </row>
    <row r="382" spans="1:16" x14ac:dyDescent="0.25">
      <c r="A382" s="1">
        <v>28.32</v>
      </c>
      <c r="B382" s="1">
        <v>31.74</v>
      </c>
      <c r="C382" s="1">
        <v>32.6</v>
      </c>
      <c r="D382" s="1">
        <v>28.57</v>
      </c>
      <c r="E382" s="1">
        <v>25.7</v>
      </c>
      <c r="F382" s="1">
        <v>29.09</v>
      </c>
      <c r="G382" s="1">
        <v>31.33</v>
      </c>
      <c r="H382" s="1">
        <v>32.78</v>
      </c>
      <c r="I382" s="1">
        <v>27.24</v>
      </c>
      <c r="J382" s="1">
        <v>40</v>
      </c>
      <c r="K382" s="1">
        <v>27.52</v>
      </c>
      <c r="L382" s="1">
        <v>40</v>
      </c>
      <c r="M382" s="1">
        <v>32.31</v>
      </c>
      <c r="N382" s="1">
        <v>38.06</v>
      </c>
      <c r="O382" s="1">
        <v>40</v>
      </c>
      <c r="P382" s="1">
        <v>40</v>
      </c>
    </row>
    <row r="383" spans="1:16" x14ac:dyDescent="0.25">
      <c r="A383" s="1">
        <v>33.869999999999997</v>
      </c>
      <c r="B383" s="1">
        <v>19.68</v>
      </c>
      <c r="C383" s="1">
        <v>23.4</v>
      </c>
      <c r="D383" s="1">
        <v>29.35</v>
      </c>
      <c r="E383" s="1">
        <v>22.15</v>
      </c>
      <c r="F383" s="1">
        <v>21.02</v>
      </c>
      <c r="G383" s="1">
        <v>40</v>
      </c>
      <c r="H383" s="1">
        <v>40</v>
      </c>
      <c r="I383" s="1">
        <v>40</v>
      </c>
      <c r="J383" s="1">
        <v>40</v>
      </c>
      <c r="K383" s="1">
        <v>40</v>
      </c>
      <c r="L383" s="1">
        <v>32.24</v>
      </c>
      <c r="M383" s="1">
        <v>33.31</v>
      </c>
      <c r="N383" s="1">
        <v>37.28</v>
      </c>
      <c r="O383" s="1">
        <v>35.9</v>
      </c>
      <c r="P383" s="1">
        <v>40</v>
      </c>
    </row>
    <row r="384" spans="1:16" x14ac:dyDescent="0.25">
      <c r="A384" s="1">
        <v>22.52</v>
      </c>
      <c r="B384" s="1">
        <v>40</v>
      </c>
      <c r="C384" s="1">
        <v>30.51</v>
      </c>
      <c r="D384" s="1">
        <v>20.82</v>
      </c>
      <c r="E384" s="1">
        <v>25.26</v>
      </c>
      <c r="F384" s="1">
        <v>22.45</v>
      </c>
      <c r="G384" s="1">
        <v>27.23</v>
      </c>
      <c r="H384" s="1">
        <v>30.71</v>
      </c>
      <c r="I384" s="1">
        <v>32.26</v>
      </c>
      <c r="J384" s="1">
        <v>31.93</v>
      </c>
      <c r="K384" s="1">
        <v>31.7</v>
      </c>
      <c r="L384" s="1">
        <v>29.37</v>
      </c>
      <c r="M384" s="1">
        <v>40</v>
      </c>
      <c r="N384" s="1">
        <v>40</v>
      </c>
      <c r="O384" s="1">
        <v>38.01</v>
      </c>
      <c r="P384" s="1">
        <v>40</v>
      </c>
    </row>
    <row r="385" spans="1:16" x14ac:dyDescent="0.25">
      <c r="A385" s="1">
        <v>30.61</v>
      </c>
      <c r="B385" s="1">
        <v>29.57</v>
      </c>
      <c r="C385" s="1">
        <v>40</v>
      </c>
      <c r="D385" s="1">
        <v>31.92</v>
      </c>
      <c r="E385" s="1">
        <v>21.99</v>
      </c>
      <c r="F385" s="1">
        <v>31.78</v>
      </c>
      <c r="G385" s="1">
        <v>28.86</v>
      </c>
      <c r="H385" s="1">
        <v>29.02</v>
      </c>
      <c r="I385" s="1">
        <v>40</v>
      </c>
      <c r="J385" s="1">
        <v>40</v>
      </c>
      <c r="K385" s="1">
        <v>40</v>
      </c>
      <c r="L385" s="1">
        <v>40</v>
      </c>
      <c r="M385" s="1">
        <v>40</v>
      </c>
      <c r="N385" s="1">
        <v>40</v>
      </c>
      <c r="O385" s="1">
        <v>40</v>
      </c>
      <c r="P385" s="1">
        <v>40</v>
      </c>
    </row>
    <row r="386" spans="1:16" x14ac:dyDescent="0.25">
      <c r="A386" s="1">
        <v>34.700000000000003</v>
      </c>
      <c r="B386" s="1">
        <v>27.45</v>
      </c>
      <c r="C386" s="1">
        <v>17.39</v>
      </c>
      <c r="D386" s="1">
        <v>29.63</v>
      </c>
      <c r="E386" s="1">
        <v>40</v>
      </c>
      <c r="F386" s="1">
        <v>25.61</v>
      </c>
      <c r="G386" s="1">
        <v>31.4</v>
      </c>
      <c r="H386" s="1">
        <v>33.619999999999997</v>
      </c>
      <c r="I386" s="1">
        <v>29.76</v>
      </c>
      <c r="J386" s="1">
        <v>30.82</v>
      </c>
      <c r="K386" s="1">
        <v>31.73</v>
      </c>
      <c r="L386" s="1">
        <v>34.56</v>
      </c>
      <c r="M386" s="1">
        <v>40</v>
      </c>
      <c r="N386" s="1">
        <v>32.549999999999997</v>
      </c>
      <c r="O386" s="1">
        <v>40</v>
      </c>
      <c r="P386" s="1">
        <v>36.880000000000003</v>
      </c>
    </row>
    <row r="387" spans="1:16" x14ac:dyDescent="0.25">
      <c r="A387" s="1">
        <v>26.52</v>
      </c>
      <c r="B387" s="1">
        <v>30.4</v>
      </c>
      <c r="C387" s="1">
        <v>31.98</v>
      </c>
      <c r="D387" s="1">
        <v>23.83</v>
      </c>
      <c r="E387" s="1">
        <v>23.09</v>
      </c>
      <c r="F387" s="1">
        <v>31.83</v>
      </c>
      <c r="G387" s="1">
        <v>21.74</v>
      </c>
      <c r="H387" s="1">
        <v>26.51</v>
      </c>
      <c r="I387" s="1">
        <v>25.98</v>
      </c>
      <c r="J387" s="1">
        <v>27.73</v>
      </c>
      <c r="K387" s="1">
        <v>40</v>
      </c>
      <c r="L387" s="1">
        <v>34.159999999999997</v>
      </c>
      <c r="M387" s="1">
        <v>40</v>
      </c>
      <c r="N387" s="1">
        <v>31.71</v>
      </c>
      <c r="O387" s="1">
        <v>40</v>
      </c>
      <c r="P387" s="1">
        <v>32.270000000000003</v>
      </c>
    </row>
    <row r="388" spans="1:16" x14ac:dyDescent="0.25">
      <c r="A388" s="1">
        <v>32.94</v>
      </c>
      <c r="B388" s="1">
        <v>26.02</v>
      </c>
      <c r="C388" s="1">
        <v>24.19</v>
      </c>
      <c r="D388" s="1">
        <v>25.29</v>
      </c>
      <c r="E388" s="1">
        <v>31.35</v>
      </c>
      <c r="F388" s="1">
        <v>27.69</v>
      </c>
      <c r="G388" s="1">
        <v>34.17</v>
      </c>
      <c r="H388" s="1">
        <v>35.22</v>
      </c>
      <c r="I388" s="1">
        <v>25.8</v>
      </c>
      <c r="J388" s="1">
        <v>30.4</v>
      </c>
      <c r="K388" s="1">
        <v>30.24</v>
      </c>
      <c r="L388" s="1">
        <v>40</v>
      </c>
      <c r="M388" s="1">
        <v>29.09</v>
      </c>
      <c r="N388" s="1">
        <v>40</v>
      </c>
      <c r="O388" s="1">
        <v>32.68</v>
      </c>
      <c r="P388" s="1">
        <v>34.880000000000003</v>
      </c>
    </row>
    <row r="389" spans="1:16" x14ac:dyDescent="0.25">
      <c r="A389" s="1">
        <v>32.4</v>
      </c>
      <c r="B389" s="1">
        <v>33.26</v>
      </c>
      <c r="C389" s="1">
        <v>23.59</v>
      </c>
      <c r="D389" s="1">
        <v>21.8</v>
      </c>
      <c r="E389" s="1">
        <v>24.92</v>
      </c>
      <c r="F389" s="1">
        <v>40</v>
      </c>
      <c r="G389" s="1">
        <v>40</v>
      </c>
      <c r="H389" s="1">
        <v>40</v>
      </c>
      <c r="I389" s="1">
        <v>28.91</v>
      </c>
      <c r="J389" s="1">
        <v>30.43</v>
      </c>
      <c r="K389" s="1">
        <v>33.82</v>
      </c>
      <c r="L389" s="1">
        <v>40</v>
      </c>
      <c r="M389" s="1">
        <v>35.15</v>
      </c>
      <c r="N389" s="1">
        <v>40</v>
      </c>
      <c r="O389" s="1">
        <v>40</v>
      </c>
      <c r="P389" s="1">
        <v>40</v>
      </c>
    </row>
    <row r="390" spans="1:16" x14ac:dyDescent="0.25">
      <c r="A390" s="1">
        <v>32.18</v>
      </c>
      <c r="B390" s="1">
        <v>40</v>
      </c>
      <c r="C390" s="1">
        <v>23.89</v>
      </c>
      <c r="D390" s="1">
        <v>33.93</v>
      </c>
      <c r="E390" s="1">
        <v>28.19</v>
      </c>
      <c r="F390" s="1">
        <v>40</v>
      </c>
      <c r="G390" s="1">
        <v>32.11</v>
      </c>
      <c r="H390" s="1">
        <v>23.8</v>
      </c>
      <c r="I390" s="1">
        <v>40</v>
      </c>
      <c r="J390" s="1">
        <v>40</v>
      </c>
      <c r="K390" s="1">
        <v>32.82</v>
      </c>
      <c r="L390" s="1">
        <v>40</v>
      </c>
      <c r="M390" s="1">
        <v>32.46</v>
      </c>
      <c r="N390" s="1">
        <v>35.78</v>
      </c>
      <c r="O390" s="1">
        <v>40</v>
      </c>
      <c r="P390" s="1">
        <v>31.26</v>
      </c>
    </row>
    <row r="391" spans="1:16" x14ac:dyDescent="0.25">
      <c r="A391" s="1">
        <v>26.15</v>
      </c>
      <c r="B391" s="1">
        <v>40</v>
      </c>
      <c r="C391" s="1">
        <v>40</v>
      </c>
      <c r="D391" s="1">
        <v>33.58</v>
      </c>
      <c r="E391" s="1">
        <v>27.22</v>
      </c>
      <c r="F391" s="1">
        <v>28.88</v>
      </c>
      <c r="G391" s="1">
        <v>31.92</v>
      </c>
      <c r="H391" s="1">
        <v>34.44</v>
      </c>
      <c r="I391" s="1">
        <v>30.63</v>
      </c>
      <c r="J391" s="1">
        <v>28.26</v>
      </c>
      <c r="K391" s="1">
        <v>31.91</v>
      </c>
      <c r="L391" s="1">
        <v>40</v>
      </c>
      <c r="M391" s="1">
        <v>40</v>
      </c>
      <c r="N391" s="1">
        <v>33.26</v>
      </c>
      <c r="O391" s="1">
        <v>40</v>
      </c>
      <c r="P391" s="1">
        <v>40</v>
      </c>
    </row>
    <row r="392" spans="1:16" x14ac:dyDescent="0.25">
      <c r="A392" s="1">
        <v>40</v>
      </c>
      <c r="B392" s="1">
        <v>31.86</v>
      </c>
      <c r="C392" s="1">
        <v>23.46</v>
      </c>
      <c r="D392" s="1">
        <v>22.43</v>
      </c>
      <c r="E392" s="1">
        <v>33.26</v>
      </c>
      <c r="F392" s="1">
        <v>27.32</v>
      </c>
      <c r="G392" s="1">
        <v>24.62</v>
      </c>
      <c r="H392" s="1">
        <v>32.54</v>
      </c>
      <c r="I392" s="1">
        <v>40</v>
      </c>
      <c r="J392" s="1">
        <v>29.83</v>
      </c>
      <c r="K392" s="1">
        <v>40</v>
      </c>
      <c r="L392" s="1">
        <v>40</v>
      </c>
      <c r="M392" s="1">
        <v>40</v>
      </c>
      <c r="N392" s="1">
        <v>40</v>
      </c>
      <c r="O392" s="1">
        <v>40</v>
      </c>
      <c r="P392" s="1">
        <v>40</v>
      </c>
    </row>
    <row r="393" spans="1:16" x14ac:dyDescent="0.25">
      <c r="A393" s="1">
        <v>30.73</v>
      </c>
      <c r="B393" s="1">
        <v>28.47</v>
      </c>
      <c r="C393" s="1">
        <v>40</v>
      </c>
      <c r="D393" s="1">
        <v>30.18</v>
      </c>
      <c r="E393" s="1">
        <v>40</v>
      </c>
      <c r="F393" s="1">
        <v>40</v>
      </c>
      <c r="G393" s="1">
        <v>27.47</v>
      </c>
      <c r="H393" s="1">
        <v>26.98</v>
      </c>
      <c r="I393" s="1">
        <v>32.85</v>
      </c>
      <c r="J393" s="1">
        <v>29.71</v>
      </c>
      <c r="K393" s="1">
        <v>35.06</v>
      </c>
      <c r="L393" s="1">
        <v>40</v>
      </c>
      <c r="M393" s="1">
        <v>33.14</v>
      </c>
      <c r="N393" s="1">
        <v>40</v>
      </c>
      <c r="O393" s="1">
        <v>40</v>
      </c>
      <c r="P393" s="1">
        <v>40</v>
      </c>
    </row>
    <row r="394" spans="1:16" x14ac:dyDescent="0.25">
      <c r="A394" s="1">
        <v>31.62</v>
      </c>
      <c r="B394" s="1">
        <v>23.37</v>
      </c>
      <c r="C394" s="1">
        <v>26.04</v>
      </c>
      <c r="D394" s="1">
        <v>24.43</v>
      </c>
      <c r="E394" s="1">
        <v>23.82</v>
      </c>
      <c r="F394" s="1">
        <v>24.69</v>
      </c>
      <c r="G394" s="1">
        <v>20.99</v>
      </c>
      <c r="H394" s="1">
        <v>30.39</v>
      </c>
      <c r="I394" s="1">
        <v>27.09</v>
      </c>
      <c r="J394" s="1">
        <v>27.07</v>
      </c>
      <c r="K394" s="1">
        <v>33.53</v>
      </c>
      <c r="L394" s="1">
        <v>40</v>
      </c>
      <c r="M394" s="1">
        <v>31.39</v>
      </c>
      <c r="N394" s="1">
        <v>34.229999999999997</v>
      </c>
      <c r="O394" s="1">
        <v>40</v>
      </c>
      <c r="P394" s="1">
        <v>40</v>
      </c>
    </row>
    <row r="395" spans="1:16" x14ac:dyDescent="0.25">
      <c r="A395" s="1">
        <v>33.35</v>
      </c>
      <c r="B395" s="1">
        <v>30.72</v>
      </c>
      <c r="C395" s="1">
        <v>31.79</v>
      </c>
      <c r="D395" s="1">
        <v>24.9</v>
      </c>
      <c r="E395" s="1">
        <v>28.01</v>
      </c>
      <c r="F395" s="1">
        <v>40</v>
      </c>
      <c r="G395" s="1">
        <v>31.37</v>
      </c>
      <c r="H395" s="1">
        <v>25.46</v>
      </c>
      <c r="I395" s="1">
        <v>23.15</v>
      </c>
      <c r="J395" s="1">
        <v>30.55</v>
      </c>
      <c r="K395" s="1">
        <v>40</v>
      </c>
      <c r="L395" s="1">
        <v>40</v>
      </c>
      <c r="M395" s="1">
        <v>40</v>
      </c>
      <c r="N395" s="1">
        <v>40</v>
      </c>
      <c r="O395" s="1">
        <v>40</v>
      </c>
      <c r="P395" s="1">
        <v>40</v>
      </c>
    </row>
    <row r="396" spans="1:16" x14ac:dyDescent="0.25">
      <c r="A396" s="1">
        <v>31.49</v>
      </c>
      <c r="B396" s="1">
        <v>24.73</v>
      </c>
      <c r="C396" s="1">
        <v>25.54</v>
      </c>
      <c r="D396" s="1">
        <v>21.83</v>
      </c>
      <c r="E396" s="1">
        <v>40</v>
      </c>
      <c r="F396" s="1">
        <v>27.56</v>
      </c>
      <c r="G396" s="1">
        <v>28.13</v>
      </c>
      <c r="H396" s="1">
        <v>40</v>
      </c>
      <c r="I396" s="1">
        <v>31.83</v>
      </c>
      <c r="J396" s="1">
        <v>40</v>
      </c>
      <c r="K396" s="1">
        <v>40</v>
      </c>
      <c r="L396" s="1">
        <v>40</v>
      </c>
      <c r="M396" s="1">
        <v>29.77</v>
      </c>
      <c r="N396" s="1">
        <v>40</v>
      </c>
      <c r="O396" s="1">
        <v>40</v>
      </c>
      <c r="P396" s="1">
        <v>38.369999999999997</v>
      </c>
    </row>
    <row r="397" spans="1:16" x14ac:dyDescent="0.25">
      <c r="A397" s="1">
        <v>28.62</v>
      </c>
      <c r="B397" s="1">
        <v>22.28</v>
      </c>
      <c r="C397" s="1">
        <v>26.03</v>
      </c>
      <c r="D397" s="1">
        <v>40</v>
      </c>
      <c r="E397" s="1">
        <v>23.69</v>
      </c>
      <c r="F397" s="1">
        <v>26.23</v>
      </c>
      <c r="G397" s="1">
        <v>33.21</v>
      </c>
      <c r="H397" s="1">
        <v>30.13</v>
      </c>
      <c r="I397" s="1">
        <v>30.21</v>
      </c>
      <c r="J397" s="1">
        <v>30.54</v>
      </c>
      <c r="K397" s="1">
        <v>30.71</v>
      </c>
      <c r="L397" s="1">
        <v>34.72</v>
      </c>
      <c r="M397" s="1">
        <v>40</v>
      </c>
      <c r="N397" s="1">
        <v>35.25</v>
      </c>
      <c r="O397" s="1">
        <v>40</v>
      </c>
      <c r="P397" s="1">
        <v>33.869999999999997</v>
      </c>
    </row>
    <row r="398" spans="1:16" x14ac:dyDescent="0.25">
      <c r="A398" s="1">
        <v>32.270000000000003</v>
      </c>
      <c r="B398" s="1">
        <v>24.68</v>
      </c>
      <c r="C398" s="1">
        <v>21.5</v>
      </c>
      <c r="D398" s="1">
        <v>40</v>
      </c>
      <c r="E398" s="1">
        <v>40</v>
      </c>
      <c r="F398" s="1">
        <v>30.04</v>
      </c>
      <c r="G398" s="1">
        <v>25.55</v>
      </c>
      <c r="H398" s="1">
        <v>32.01</v>
      </c>
      <c r="I398" s="1">
        <v>40</v>
      </c>
      <c r="J398" s="1">
        <v>32.04</v>
      </c>
      <c r="K398" s="1">
        <v>40</v>
      </c>
      <c r="L398" s="1">
        <v>40</v>
      </c>
      <c r="M398" s="1">
        <v>40</v>
      </c>
      <c r="N398" s="1">
        <v>40</v>
      </c>
      <c r="O398" s="1">
        <v>36.299999999999997</v>
      </c>
      <c r="P398" s="1">
        <v>40</v>
      </c>
    </row>
    <row r="399" spans="1:16" x14ac:dyDescent="0.25">
      <c r="A399" s="1">
        <v>28.42</v>
      </c>
      <c r="B399" s="1">
        <v>34.01</v>
      </c>
      <c r="C399" s="1">
        <v>40</v>
      </c>
      <c r="D399" s="1">
        <v>30.42</v>
      </c>
      <c r="E399" s="1">
        <v>22.59</v>
      </c>
      <c r="F399" s="1">
        <v>40</v>
      </c>
      <c r="G399" s="1">
        <v>40</v>
      </c>
      <c r="H399" s="1">
        <v>40</v>
      </c>
      <c r="I399" s="1">
        <v>27.92</v>
      </c>
      <c r="J399" s="1">
        <v>40</v>
      </c>
      <c r="K399" s="1">
        <v>40</v>
      </c>
      <c r="L399" s="1">
        <v>31.43</v>
      </c>
      <c r="M399" s="1">
        <v>40</v>
      </c>
      <c r="N399" s="1">
        <v>37.93</v>
      </c>
      <c r="O399" s="1">
        <v>33.72</v>
      </c>
      <c r="P399" s="1">
        <v>37.18</v>
      </c>
    </row>
    <row r="400" spans="1:16" x14ac:dyDescent="0.25">
      <c r="A400" s="1">
        <v>25.14</v>
      </c>
      <c r="B400" s="1">
        <v>40</v>
      </c>
      <c r="C400" s="1">
        <v>40</v>
      </c>
      <c r="D400" s="1">
        <v>40</v>
      </c>
      <c r="E400" s="1">
        <v>28.29</v>
      </c>
      <c r="F400" s="1">
        <v>23.05</v>
      </c>
      <c r="G400" s="1">
        <v>40</v>
      </c>
      <c r="H400" s="1">
        <v>27.72</v>
      </c>
      <c r="I400" s="1">
        <v>26.85</v>
      </c>
      <c r="J400" s="1">
        <v>40</v>
      </c>
      <c r="K400" s="1">
        <v>40</v>
      </c>
      <c r="L400" s="1">
        <v>29.46</v>
      </c>
      <c r="M400" s="1">
        <v>34.700000000000003</v>
      </c>
      <c r="N400" s="1">
        <v>34.659999999999997</v>
      </c>
      <c r="O400" s="1">
        <v>40</v>
      </c>
      <c r="P400" s="1">
        <v>35.86</v>
      </c>
    </row>
    <row r="401" spans="1:16" x14ac:dyDescent="0.25">
      <c r="A401" s="1">
        <v>31.39</v>
      </c>
      <c r="B401" s="1">
        <v>32.29</v>
      </c>
      <c r="C401" s="1">
        <v>32.35</v>
      </c>
      <c r="D401" s="1">
        <v>30.5</v>
      </c>
      <c r="E401" s="1">
        <v>30.26</v>
      </c>
      <c r="F401" s="1">
        <v>31.29</v>
      </c>
      <c r="G401" s="1">
        <v>24.63</v>
      </c>
      <c r="H401" s="1">
        <v>40</v>
      </c>
      <c r="I401" s="1">
        <v>25.11</v>
      </c>
      <c r="J401" s="1">
        <v>28.06</v>
      </c>
      <c r="K401" s="1">
        <v>31.19</v>
      </c>
      <c r="L401" s="1">
        <v>40</v>
      </c>
      <c r="M401" s="1">
        <v>40</v>
      </c>
      <c r="N401" s="1">
        <v>40</v>
      </c>
      <c r="O401" s="1">
        <v>33.770000000000003</v>
      </c>
      <c r="P401" s="1">
        <v>40</v>
      </c>
    </row>
    <row r="402" spans="1:16" x14ac:dyDescent="0.25">
      <c r="A402" s="1">
        <v>28.41</v>
      </c>
      <c r="B402" s="1">
        <v>21.44</v>
      </c>
      <c r="C402" s="1">
        <v>30.3</v>
      </c>
      <c r="D402" s="1">
        <v>29.37</v>
      </c>
      <c r="E402" s="1">
        <v>23.77</v>
      </c>
      <c r="F402" s="1">
        <v>20.98</v>
      </c>
      <c r="G402" s="1">
        <v>24.69</v>
      </c>
      <c r="H402" s="1">
        <v>27.06</v>
      </c>
      <c r="I402" s="1">
        <v>28.99</v>
      </c>
      <c r="J402" s="1">
        <v>32.5</v>
      </c>
      <c r="K402" s="1">
        <v>32.08</v>
      </c>
      <c r="L402" s="1">
        <v>35.19</v>
      </c>
      <c r="M402" s="1">
        <v>40</v>
      </c>
      <c r="N402" s="1">
        <v>24.13</v>
      </c>
      <c r="O402" s="1">
        <v>36.22</v>
      </c>
      <c r="P402" s="1">
        <v>40</v>
      </c>
    </row>
    <row r="403" spans="1:16" x14ac:dyDescent="0.25">
      <c r="A403" s="1">
        <v>29.11</v>
      </c>
      <c r="B403" s="1">
        <v>40</v>
      </c>
      <c r="C403" s="1">
        <v>32.31</v>
      </c>
      <c r="D403" s="1">
        <v>33.18</v>
      </c>
      <c r="E403" s="1">
        <v>40</v>
      </c>
      <c r="F403" s="1">
        <v>30.21</v>
      </c>
      <c r="G403" s="1">
        <v>27.93</v>
      </c>
      <c r="H403" s="1">
        <v>28.12</v>
      </c>
      <c r="I403" s="1">
        <v>32.57</v>
      </c>
      <c r="J403" s="1">
        <v>25.21</v>
      </c>
      <c r="K403" s="1">
        <v>40</v>
      </c>
      <c r="L403" s="1">
        <v>32.69</v>
      </c>
      <c r="M403" s="1">
        <v>40</v>
      </c>
      <c r="N403" s="1">
        <v>40</v>
      </c>
      <c r="O403" s="1">
        <v>40</v>
      </c>
      <c r="P403" s="1">
        <v>40</v>
      </c>
    </row>
    <row r="404" spans="1:16" x14ac:dyDescent="0.25">
      <c r="A404" s="1">
        <v>34.78</v>
      </c>
      <c r="B404" s="1">
        <v>31.07</v>
      </c>
      <c r="C404" s="1">
        <v>23.38</v>
      </c>
      <c r="D404" s="1">
        <v>28.38</v>
      </c>
      <c r="E404" s="1">
        <v>30.04</v>
      </c>
      <c r="F404" s="1">
        <v>24.15</v>
      </c>
      <c r="G404" s="1">
        <v>40</v>
      </c>
      <c r="H404" s="1">
        <v>40</v>
      </c>
      <c r="I404" s="1">
        <v>40</v>
      </c>
      <c r="J404" s="1">
        <v>32.72</v>
      </c>
      <c r="K404" s="1">
        <v>27.73</v>
      </c>
      <c r="L404" s="1">
        <v>36.270000000000003</v>
      </c>
      <c r="M404" s="1">
        <v>36.31</v>
      </c>
      <c r="N404" s="1">
        <v>40</v>
      </c>
      <c r="O404" s="1">
        <v>40</v>
      </c>
      <c r="P404" s="1">
        <v>36.57</v>
      </c>
    </row>
    <row r="405" spans="1:16" x14ac:dyDescent="0.25">
      <c r="A405" s="1">
        <v>27.87</v>
      </c>
      <c r="B405" s="1">
        <v>26.37</v>
      </c>
      <c r="C405" s="1">
        <v>28.98</v>
      </c>
      <c r="D405" s="1">
        <v>33.520000000000003</v>
      </c>
      <c r="E405" s="1">
        <v>28.26</v>
      </c>
      <c r="F405" s="1">
        <v>30.57</v>
      </c>
      <c r="G405" s="1">
        <v>30.8</v>
      </c>
      <c r="H405" s="1">
        <v>30.99</v>
      </c>
      <c r="I405" s="1">
        <v>30.91</v>
      </c>
      <c r="J405" s="1">
        <v>31.85</v>
      </c>
      <c r="K405" s="1">
        <v>40</v>
      </c>
      <c r="L405" s="1">
        <v>28.97</v>
      </c>
      <c r="M405" s="1">
        <v>33.94</v>
      </c>
      <c r="N405" s="1">
        <v>34.32</v>
      </c>
      <c r="O405" s="1">
        <v>37.549999999999997</v>
      </c>
      <c r="P405" s="1">
        <v>40</v>
      </c>
    </row>
    <row r="406" spans="1:16" x14ac:dyDescent="0.25">
      <c r="A406" s="1">
        <v>18.73</v>
      </c>
      <c r="B406" s="1">
        <v>29.86</v>
      </c>
      <c r="C406" s="1">
        <v>33.49</v>
      </c>
      <c r="D406" s="1">
        <v>22.19</v>
      </c>
      <c r="E406" s="1">
        <v>23.99</v>
      </c>
      <c r="F406" s="1">
        <v>29.64</v>
      </c>
      <c r="G406" s="1">
        <v>28.69</v>
      </c>
      <c r="H406" s="1">
        <v>40</v>
      </c>
      <c r="I406" s="1">
        <v>34.07</v>
      </c>
      <c r="J406" s="1">
        <v>29.9</v>
      </c>
      <c r="K406" s="1">
        <v>34.520000000000003</v>
      </c>
      <c r="L406" s="1">
        <v>32.18</v>
      </c>
      <c r="M406" s="1">
        <v>40</v>
      </c>
      <c r="N406" s="1">
        <v>36.9</v>
      </c>
      <c r="O406" s="1">
        <v>38.47</v>
      </c>
      <c r="P406" s="1">
        <v>35.33</v>
      </c>
    </row>
    <row r="407" spans="1:16" x14ac:dyDescent="0.25">
      <c r="A407" s="1">
        <v>24.17</v>
      </c>
      <c r="B407" s="1">
        <v>31.54</v>
      </c>
      <c r="C407" s="1">
        <v>25.48</v>
      </c>
      <c r="D407" s="1">
        <v>29.64</v>
      </c>
      <c r="E407" s="1">
        <v>20.6</v>
      </c>
      <c r="F407" s="1">
        <v>31.99</v>
      </c>
      <c r="G407" s="1">
        <v>30.93</v>
      </c>
      <c r="H407" s="1">
        <v>32.659999999999997</v>
      </c>
      <c r="I407" s="1">
        <v>40</v>
      </c>
      <c r="J407" s="1">
        <v>25.11</v>
      </c>
      <c r="K407" s="1">
        <v>32.82</v>
      </c>
      <c r="L407" s="1">
        <v>40</v>
      </c>
      <c r="M407" s="1">
        <v>40</v>
      </c>
      <c r="N407" s="1">
        <v>40</v>
      </c>
      <c r="O407" s="1">
        <v>37.39</v>
      </c>
      <c r="P407" s="1">
        <v>32.25</v>
      </c>
    </row>
    <row r="408" spans="1:16" x14ac:dyDescent="0.25">
      <c r="A408" s="1">
        <v>28.09</v>
      </c>
      <c r="B408" s="1">
        <v>21.15</v>
      </c>
      <c r="C408" s="1">
        <v>30.2</v>
      </c>
      <c r="D408" s="1">
        <v>25.71</v>
      </c>
      <c r="E408" s="1">
        <v>27.87</v>
      </c>
      <c r="F408" s="1">
        <v>33.82</v>
      </c>
      <c r="G408" s="1">
        <v>25.66</v>
      </c>
      <c r="H408" s="1">
        <v>31.2</v>
      </c>
      <c r="I408" s="1">
        <v>31.53</v>
      </c>
      <c r="J408" s="1">
        <v>32.01</v>
      </c>
      <c r="K408" s="1">
        <v>20.97</v>
      </c>
      <c r="L408" s="1">
        <v>29.04</v>
      </c>
      <c r="M408" s="1">
        <v>37.229999999999997</v>
      </c>
      <c r="N408" s="1">
        <v>35.659999999999997</v>
      </c>
      <c r="O408" s="1">
        <v>40</v>
      </c>
      <c r="P408" s="1">
        <v>40</v>
      </c>
    </row>
    <row r="409" spans="1:16" x14ac:dyDescent="0.25">
      <c r="A409" s="1">
        <v>40</v>
      </c>
      <c r="B409" s="1">
        <v>21.79</v>
      </c>
      <c r="C409" s="1">
        <v>32.06</v>
      </c>
      <c r="D409" s="1">
        <v>32.32</v>
      </c>
      <c r="E409" s="1">
        <v>22.67</v>
      </c>
      <c r="F409" s="1">
        <v>25.44</v>
      </c>
      <c r="G409" s="1">
        <v>40</v>
      </c>
      <c r="H409" s="1">
        <v>29.22</v>
      </c>
      <c r="I409" s="1">
        <v>32.130000000000003</v>
      </c>
      <c r="J409" s="1">
        <v>40</v>
      </c>
      <c r="K409" s="1">
        <v>32.33</v>
      </c>
      <c r="L409" s="1">
        <v>40</v>
      </c>
      <c r="M409" s="1">
        <v>40</v>
      </c>
      <c r="N409" s="1">
        <v>40</v>
      </c>
      <c r="O409" s="1">
        <v>33.65</v>
      </c>
      <c r="P409" s="1">
        <v>40</v>
      </c>
    </row>
    <row r="410" spans="1:16" x14ac:dyDescent="0.25">
      <c r="A410" s="1">
        <v>19.82</v>
      </c>
      <c r="B410" s="1">
        <v>31.49</v>
      </c>
      <c r="C410" s="1">
        <v>32.49</v>
      </c>
      <c r="D410" s="1">
        <v>30.02</v>
      </c>
      <c r="E410" s="1">
        <v>40</v>
      </c>
      <c r="F410" s="1">
        <v>30.98</v>
      </c>
      <c r="G410" s="1">
        <v>18.14</v>
      </c>
      <c r="H410" s="1">
        <v>40</v>
      </c>
      <c r="I410" s="1">
        <v>23.12</v>
      </c>
      <c r="J410" s="1">
        <v>40</v>
      </c>
      <c r="K410" s="1">
        <v>29.42</v>
      </c>
      <c r="L410" s="1">
        <v>34.94</v>
      </c>
      <c r="M410" s="1">
        <v>32.86</v>
      </c>
      <c r="N410" s="1">
        <v>40</v>
      </c>
      <c r="O410" s="1">
        <v>40</v>
      </c>
      <c r="P410" s="1">
        <v>34.47</v>
      </c>
    </row>
    <row r="411" spans="1:16" x14ac:dyDescent="0.25">
      <c r="A411" s="1">
        <v>40</v>
      </c>
      <c r="B411" s="1">
        <v>34.21</v>
      </c>
      <c r="C411" s="1">
        <v>40</v>
      </c>
      <c r="D411" s="1">
        <v>29.69</v>
      </c>
      <c r="E411" s="1">
        <v>26.98</v>
      </c>
      <c r="F411" s="1">
        <v>40</v>
      </c>
      <c r="G411" s="1">
        <v>27.76</v>
      </c>
      <c r="H411" s="1">
        <v>24.66</v>
      </c>
      <c r="I411" s="1">
        <v>40</v>
      </c>
      <c r="J411" s="1">
        <v>30.94</v>
      </c>
      <c r="K411" s="1">
        <v>40</v>
      </c>
      <c r="L411" s="1">
        <v>28.74</v>
      </c>
      <c r="M411" s="1">
        <v>34.76</v>
      </c>
      <c r="N411" s="1">
        <v>31.44</v>
      </c>
      <c r="O411" s="1">
        <v>40</v>
      </c>
      <c r="P411" s="1">
        <v>40</v>
      </c>
    </row>
    <row r="412" spans="1:16" x14ac:dyDescent="0.25">
      <c r="A412" s="1">
        <v>32.29</v>
      </c>
      <c r="B412" s="1">
        <v>40</v>
      </c>
      <c r="C412" s="1">
        <v>19.899999999999999</v>
      </c>
      <c r="D412" s="1">
        <v>29.01</v>
      </c>
      <c r="E412" s="1">
        <v>31.98</v>
      </c>
      <c r="F412" s="1">
        <v>32.67</v>
      </c>
      <c r="G412" s="1">
        <v>18.29</v>
      </c>
      <c r="H412" s="1">
        <v>28.61</v>
      </c>
      <c r="I412" s="1">
        <v>34.479999999999997</v>
      </c>
      <c r="J412" s="1">
        <v>33.19</v>
      </c>
      <c r="K412" s="1">
        <v>40</v>
      </c>
      <c r="L412" s="1">
        <v>32.68</v>
      </c>
      <c r="M412" s="1">
        <v>34.46</v>
      </c>
      <c r="N412" s="1">
        <v>40</v>
      </c>
      <c r="O412" s="1">
        <v>36.94</v>
      </c>
      <c r="P412" s="1">
        <v>37.72</v>
      </c>
    </row>
    <row r="413" spans="1:16" x14ac:dyDescent="0.25">
      <c r="A413" s="1">
        <v>34.46</v>
      </c>
      <c r="B413" s="1">
        <v>23</v>
      </c>
      <c r="C413" s="1">
        <v>29.84</v>
      </c>
      <c r="D413" s="1">
        <v>27.76</v>
      </c>
      <c r="E413" s="1">
        <v>32.229999999999997</v>
      </c>
      <c r="F413" s="1">
        <v>40</v>
      </c>
      <c r="G413" s="1">
        <v>29.58</v>
      </c>
      <c r="H413" s="1">
        <v>25.95</v>
      </c>
      <c r="I413" s="1">
        <v>29.61</v>
      </c>
      <c r="J413" s="1">
        <v>26.22</v>
      </c>
      <c r="K413" s="1">
        <v>29.52</v>
      </c>
      <c r="L413" s="1">
        <v>31.81</v>
      </c>
      <c r="M413" s="1">
        <v>37.75</v>
      </c>
      <c r="N413" s="1">
        <v>33.78</v>
      </c>
      <c r="O413" s="1">
        <v>36.43</v>
      </c>
      <c r="P413" s="1">
        <v>40</v>
      </c>
    </row>
    <row r="414" spans="1:16" x14ac:dyDescent="0.25">
      <c r="A414" s="1">
        <v>33.82</v>
      </c>
      <c r="B414" s="1">
        <v>29.68</v>
      </c>
      <c r="C414" s="1">
        <v>25.91</v>
      </c>
      <c r="D414" s="1">
        <v>40</v>
      </c>
      <c r="E414" s="1">
        <v>24.56</v>
      </c>
      <c r="F414" s="1">
        <v>33.83</v>
      </c>
      <c r="G414" s="1">
        <v>29.31</v>
      </c>
      <c r="H414" s="1">
        <v>31.57</v>
      </c>
      <c r="I414" s="1">
        <v>28.26</v>
      </c>
      <c r="J414" s="1">
        <v>40</v>
      </c>
      <c r="K414" s="1">
        <v>31.81</v>
      </c>
      <c r="L414" s="1">
        <v>40</v>
      </c>
      <c r="M414" s="1">
        <v>34.369999999999997</v>
      </c>
      <c r="N414" s="1">
        <v>30.36</v>
      </c>
      <c r="O414" s="1">
        <v>40</v>
      </c>
      <c r="P414" s="1">
        <v>36.89</v>
      </c>
    </row>
    <row r="415" spans="1:16" x14ac:dyDescent="0.25">
      <c r="A415" s="1">
        <v>26.12</v>
      </c>
      <c r="B415" s="1">
        <v>24.91</v>
      </c>
      <c r="C415" s="1">
        <v>32.71</v>
      </c>
      <c r="D415" s="1">
        <v>30.62</v>
      </c>
      <c r="E415" s="1">
        <v>29.09</v>
      </c>
      <c r="F415" s="1">
        <v>30.87</v>
      </c>
      <c r="G415" s="1">
        <v>28.14</v>
      </c>
      <c r="H415" s="1">
        <v>31.45</v>
      </c>
      <c r="I415" s="1">
        <v>31.96</v>
      </c>
      <c r="J415" s="1">
        <v>40</v>
      </c>
      <c r="K415" s="1">
        <v>40</v>
      </c>
      <c r="L415" s="1">
        <v>33.85</v>
      </c>
      <c r="M415" s="1">
        <v>36.69</v>
      </c>
      <c r="N415" s="1">
        <v>37.06</v>
      </c>
      <c r="O415" s="1">
        <v>40</v>
      </c>
      <c r="P415" s="1">
        <v>35.71</v>
      </c>
    </row>
    <row r="416" spans="1:16" x14ac:dyDescent="0.25">
      <c r="A416" s="1">
        <v>22.08</v>
      </c>
      <c r="B416" s="1">
        <v>21.04</v>
      </c>
      <c r="C416" s="1">
        <v>34.520000000000003</v>
      </c>
      <c r="D416" s="1">
        <v>24.02</v>
      </c>
      <c r="E416" s="1">
        <v>40</v>
      </c>
      <c r="F416" s="1">
        <v>26.66</v>
      </c>
      <c r="G416" s="1">
        <v>28.28</v>
      </c>
      <c r="H416" s="1">
        <v>34.299999999999997</v>
      </c>
      <c r="I416" s="1">
        <v>32.369999999999997</v>
      </c>
      <c r="J416" s="1">
        <v>30.03</v>
      </c>
      <c r="K416" s="1">
        <v>40</v>
      </c>
      <c r="L416" s="1">
        <v>33.85</v>
      </c>
      <c r="M416" s="1">
        <v>40</v>
      </c>
      <c r="N416" s="1">
        <v>37.86</v>
      </c>
      <c r="O416" s="1">
        <v>34.44</v>
      </c>
      <c r="P416" s="1">
        <v>40</v>
      </c>
    </row>
    <row r="417" spans="1:16" x14ac:dyDescent="0.25">
      <c r="A417" s="1">
        <v>32.520000000000003</v>
      </c>
      <c r="B417" s="1">
        <v>31.81</v>
      </c>
      <c r="C417" s="1">
        <v>33.42</v>
      </c>
      <c r="D417" s="1">
        <v>36.479999999999997</v>
      </c>
      <c r="E417" s="1">
        <v>35.11</v>
      </c>
      <c r="F417" s="1">
        <v>26.86</v>
      </c>
      <c r="G417" s="1">
        <v>26.4</v>
      </c>
      <c r="H417" s="1">
        <v>28.32</v>
      </c>
      <c r="I417" s="1">
        <v>40</v>
      </c>
      <c r="J417" s="1">
        <v>26.74</v>
      </c>
      <c r="K417" s="1">
        <v>31.31</v>
      </c>
      <c r="L417" s="1">
        <v>26.94</v>
      </c>
      <c r="M417" s="1">
        <v>40</v>
      </c>
      <c r="N417" s="1">
        <v>40</v>
      </c>
      <c r="O417" s="1">
        <v>40</v>
      </c>
      <c r="P417" s="1">
        <v>36</v>
      </c>
    </row>
    <row r="418" spans="1:16" x14ac:dyDescent="0.25">
      <c r="A418" s="1">
        <v>40</v>
      </c>
      <c r="B418" s="1">
        <v>40</v>
      </c>
      <c r="C418" s="1">
        <v>25.46</v>
      </c>
      <c r="D418" s="1">
        <v>40</v>
      </c>
      <c r="E418" s="1">
        <v>40</v>
      </c>
      <c r="F418" s="1">
        <v>24.67</v>
      </c>
      <c r="G418" s="1">
        <v>32.22</v>
      </c>
      <c r="H418" s="1">
        <v>31.96</v>
      </c>
      <c r="I418" s="1">
        <v>40</v>
      </c>
      <c r="J418" s="1">
        <v>32.479999999999997</v>
      </c>
      <c r="K418" s="1">
        <v>30.77</v>
      </c>
      <c r="L418" s="1">
        <v>32.96</v>
      </c>
      <c r="M418" s="1">
        <v>40</v>
      </c>
      <c r="N418" s="1">
        <v>40</v>
      </c>
      <c r="O418" s="1">
        <v>40</v>
      </c>
      <c r="P418" s="1">
        <v>40</v>
      </c>
    </row>
    <row r="419" spans="1:16" x14ac:dyDescent="0.25">
      <c r="A419" s="1">
        <v>40</v>
      </c>
      <c r="B419" s="1">
        <v>26.07</v>
      </c>
      <c r="C419" s="1">
        <v>33.26</v>
      </c>
      <c r="D419" s="1">
        <v>28.81</v>
      </c>
      <c r="E419" s="1">
        <v>25.91</v>
      </c>
      <c r="F419" s="1">
        <v>40</v>
      </c>
      <c r="G419" s="1">
        <v>40</v>
      </c>
      <c r="H419" s="1">
        <v>40</v>
      </c>
      <c r="I419" s="1">
        <v>30.94</v>
      </c>
      <c r="J419" s="1">
        <v>28.21</v>
      </c>
      <c r="K419" s="1">
        <v>30.75</v>
      </c>
      <c r="L419" s="1">
        <v>34.01</v>
      </c>
      <c r="M419" s="1">
        <v>40</v>
      </c>
      <c r="N419" s="1">
        <v>40</v>
      </c>
      <c r="O419" s="1">
        <v>32.909999999999997</v>
      </c>
      <c r="P419" s="1">
        <v>35.04</v>
      </c>
    </row>
    <row r="420" spans="1:16" x14ac:dyDescent="0.25">
      <c r="A420" s="1">
        <v>33.409999999999997</v>
      </c>
      <c r="B420" s="1">
        <v>24.91</v>
      </c>
      <c r="C420" s="1">
        <v>40</v>
      </c>
      <c r="D420" s="1">
        <v>29.83</v>
      </c>
      <c r="E420" s="1">
        <v>40</v>
      </c>
      <c r="F420" s="1">
        <v>28.3</v>
      </c>
      <c r="G420" s="1">
        <v>27.3</v>
      </c>
      <c r="H420" s="1">
        <v>26.68</v>
      </c>
      <c r="I420" s="1">
        <v>29.07</v>
      </c>
      <c r="J420" s="1">
        <v>40</v>
      </c>
      <c r="K420" s="1">
        <v>33.69</v>
      </c>
      <c r="L420" s="1">
        <v>40</v>
      </c>
      <c r="M420" s="1">
        <v>36.520000000000003</v>
      </c>
      <c r="N420" s="1">
        <v>33.6</v>
      </c>
      <c r="O420" s="1">
        <v>40</v>
      </c>
      <c r="P420" s="1">
        <v>35.979999999999997</v>
      </c>
    </row>
    <row r="421" spans="1:16" x14ac:dyDescent="0.25">
      <c r="A421" s="1">
        <v>31.74</v>
      </c>
      <c r="B421" s="1">
        <v>23.08</v>
      </c>
      <c r="C421" s="1">
        <v>34.14</v>
      </c>
      <c r="D421" s="1">
        <v>29.73</v>
      </c>
      <c r="E421" s="1">
        <v>27.66</v>
      </c>
      <c r="F421" s="1">
        <v>32.42</v>
      </c>
      <c r="G421" s="1">
        <v>28.6</v>
      </c>
      <c r="H421" s="1">
        <v>40</v>
      </c>
      <c r="I421" s="1">
        <v>25.08</v>
      </c>
      <c r="J421" s="1">
        <v>29.56</v>
      </c>
      <c r="K421" s="1">
        <v>29.33</v>
      </c>
      <c r="L421" s="1">
        <v>40</v>
      </c>
      <c r="M421" s="1">
        <v>23.15</v>
      </c>
      <c r="N421" s="1">
        <v>40</v>
      </c>
      <c r="O421" s="1">
        <v>40</v>
      </c>
      <c r="P421" s="1">
        <v>40</v>
      </c>
    </row>
    <row r="422" spans="1:16" x14ac:dyDescent="0.25">
      <c r="A422" s="1">
        <v>33.29</v>
      </c>
      <c r="B422" s="1">
        <v>32.270000000000003</v>
      </c>
      <c r="C422" s="1">
        <v>28.62</v>
      </c>
      <c r="D422" s="1">
        <v>20.97</v>
      </c>
      <c r="E422" s="1">
        <v>26.51</v>
      </c>
      <c r="F422" s="1">
        <v>31.93</v>
      </c>
      <c r="G422" s="1">
        <v>21.54</v>
      </c>
      <c r="H422" s="1">
        <v>20.46</v>
      </c>
      <c r="I422" s="1">
        <v>40</v>
      </c>
      <c r="J422" s="1">
        <v>40</v>
      </c>
      <c r="K422" s="1">
        <v>23.54</v>
      </c>
      <c r="L422" s="1">
        <v>30.98</v>
      </c>
      <c r="M422" s="1">
        <v>36.33</v>
      </c>
      <c r="N422" s="1">
        <v>34.81</v>
      </c>
      <c r="O422" s="1">
        <v>36.78</v>
      </c>
      <c r="P422" s="1">
        <v>40</v>
      </c>
    </row>
    <row r="423" spans="1:16" x14ac:dyDescent="0.25">
      <c r="A423" s="1">
        <v>19.239999999999998</v>
      </c>
      <c r="B423" s="1">
        <v>33.799999999999997</v>
      </c>
      <c r="C423" s="1">
        <v>30.44</v>
      </c>
      <c r="D423" s="1">
        <v>25.44</v>
      </c>
      <c r="E423" s="1">
        <v>30.93</v>
      </c>
      <c r="F423" s="1">
        <v>31.5</v>
      </c>
      <c r="G423" s="1">
        <v>40</v>
      </c>
      <c r="H423" s="1">
        <v>40</v>
      </c>
      <c r="I423" s="1">
        <v>40</v>
      </c>
      <c r="J423" s="1">
        <v>29.83</v>
      </c>
      <c r="K423" s="1">
        <v>33.1</v>
      </c>
      <c r="L423" s="1">
        <v>40</v>
      </c>
      <c r="M423" s="1">
        <v>28.4</v>
      </c>
      <c r="N423" s="1">
        <v>40</v>
      </c>
      <c r="O423" s="1">
        <v>35.43</v>
      </c>
      <c r="P423" s="1">
        <v>34.659999999999997</v>
      </c>
    </row>
    <row r="424" spans="1:16" x14ac:dyDescent="0.25">
      <c r="A424" s="1">
        <v>31.09</v>
      </c>
      <c r="B424" s="1">
        <v>29.56</v>
      </c>
      <c r="C424" s="1">
        <v>19.43</v>
      </c>
      <c r="D424" s="1">
        <v>29.22</v>
      </c>
      <c r="E424" s="1">
        <v>22.25</v>
      </c>
      <c r="F424" s="1">
        <v>30.84</v>
      </c>
      <c r="G424" s="1">
        <v>27.66</v>
      </c>
      <c r="H424" s="1">
        <v>32.700000000000003</v>
      </c>
      <c r="I424" s="1">
        <v>29.2</v>
      </c>
      <c r="J424" s="1">
        <v>40</v>
      </c>
      <c r="K424" s="1">
        <v>35.61</v>
      </c>
      <c r="L424" s="1">
        <v>34.03</v>
      </c>
      <c r="M424" s="1">
        <v>40</v>
      </c>
      <c r="N424" s="1">
        <v>35.880000000000003</v>
      </c>
      <c r="O424" s="1">
        <v>38.46</v>
      </c>
      <c r="P424" s="1">
        <v>40</v>
      </c>
    </row>
    <row r="425" spans="1:16" x14ac:dyDescent="0.25">
      <c r="A425" s="1">
        <v>33.92</v>
      </c>
      <c r="B425" s="1">
        <v>40</v>
      </c>
      <c r="C425" s="1">
        <v>18</v>
      </c>
      <c r="D425" s="1">
        <v>31.03</v>
      </c>
      <c r="E425" s="1">
        <v>35.409999999999997</v>
      </c>
      <c r="F425" s="1">
        <v>32.9</v>
      </c>
      <c r="G425" s="1">
        <v>30.37</v>
      </c>
      <c r="H425" s="1">
        <v>25.51</v>
      </c>
      <c r="I425" s="1">
        <v>33.020000000000003</v>
      </c>
      <c r="J425" s="1">
        <v>33.520000000000003</v>
      </c>
      <c r="K425" s="1">
        <v>32.380000000000003</v>
      </c>
      <c r="L425" s="1">
        <v>34.79</v>
      </c>
      <c r="M425" s="1">
        <v>40</v>
      </c>
      <c r="N425" s="1">
        <v>36.520000000000003</v>
      </c>
      <c r="O425" s="1">
        <v>26.54</v>
      </c>
      <c r="P425" s="1">
        <v>36.340000000000003</v>
      </c>
    </row>
    <row r="426" spans="1:16" x14ac:dyDescent="0.25">
      <c r="A426" s="1">
        <v>26.34</v>
      </c>
      <c r="B426" s="1">
        <v>27.88</v>
      </c>
      <c r="C426" s="1">
        <v>32.950000000000003</v>
      </c>
      <c r="D426" s="1">
        <v>26.96</v>
      </c>
      <c r="E426" s="1">
        <v>33.39</v>
      </c>
      <c r="F426" s="1">
        <v>18.95</v>
      </c>
      <c r="G426" s="1">
        <v>32</v>
      </c>
      <c r="H426" s="1">
        <v>24.07</v>
      </c>
      <c r="I426" s="1">
        <v>40</v>
      </c>
      <c r="J426" s="1">
        <v>33.159999999999997</v>
      </c>
      <c r="K426" s="1">
        <v>32.85</v>
      </c>
      <c r="L426" s="1">
        <v>40</v>
      </c>
      <c r="M426" s="1">
        <v>35.85</v>
      </c>
      <c r="N426" s="1">
        <v>40</v>
      </c>
      <c r="O426" s="1">
        <v>35.93</v>
      </c>
      <c r="P426" s="1">
        <v>40</v>
      </c>
    </row>
    <row r="427" spans="1:16" x14ac:dyDescent="0.25">
      <c r="A427" s="1">
        <v>33.32</v>
      </c>
      <c r="B427" s="1">
        <v>29.96</v>
      </c>
      <c r="C427" s="1">
        <v>40</v>
      </c>
      <c r="D427" s="1">
        <v>25.43</v>
      </c>
      <c r="E427" s="1">
        <v>26.71</v>
      </c>
      <c r="F427" s="1">
        <v>40</v>
      </c>
      <c r="G427" s="1">
        <v>26.28</v>
      </c>
      <c r="H427" s="1">
        <v>33.25</v>
      </c>
      <c r="I427" s="1">
        <v>26.43</v>
      </c>
      <c r="J427" s="1">
        <v>34.9</v>
      </c>
      <c r="K427" s="1">
        <v>40</v>
      </c>
      <c r="L427" s="1">
        <v>40</v>
      </c>
      <c r="M427" s="1">
        <v>40</v>
      </c>
      <c r="N427" s="1">
        <v>37.82</v>
      </c>
      <c r="O427" s="1">
        <v>40</v>
      </c>
      <c r="P427" s="1">
        <v>40</v>
      </c>
    </row>
    <row r="428" spans="1:16" x14ac:dyDescent="0.25">
      <c r="A428" s="1">
        <v>33.08</v>
      </c>
      <c r="B428" s="1">
        <v>24.78</v>
      </c>
      <c r="C428" s="1">
        <v>21.78</v>
      </c>
      <c r="D428" s="1">
        <v>25.57</v>
      </c>
      <c r="E428" s="1">
        <v>26.36</v>
      </c>
      <c r="F428" s="1">
        <v>40</v>
      </c>
      <c r="G428" s="1">
        <v>25.4</v>
      </c>
      <c r="H428" s="1">
        <v>32.119999999999997</v>
      </c>
      <c r="I428" s="1">
        <v>33.590000000000003</v>
      </c>
      <c r="J428" s="1">
        <v>33.61</v>
      </c>
      <c r="K428" s="1">
        <v>33.090000000000003</v>
      </c>
      <c r="L428" s="1">
        <v>32.119999999999997</v>
      </c>
      <c r="M428" s="1">
        <v>40</v>
      </c>
      <c r="N428" s="1">
        <v>25.38</v>
      </c>
      <c r="O428" s="1">
        <v>40</v>
      </c>
      <c r="P428" s="1">
        <v>40</v>
      </c>
    </row>
    <row r="429" spans="1:16" x14ac:dyDescent="0.25">
      <c r="A429" s="1">
        <v>33.74</v>
      </c>
      <c r="B429" s="1">
        <v>21.43</v>
      </c>
      <c r="C429" s="1">
        <v>24.35</v>
      </c>
      <c r="D429" s="1">
        <v>27.92</v>
      </c>
      <c r="E429" s="1">
        <v>30.88</v>
      </c>
      <c r="F429" s="1">
        <v>33.340000000000003</v>
      </c>
      <c r="G429" s="1">
        <v>40</v>
      </c>
      <c r="H429" s="1">
        <v>40</v>
      </c>
      <c r="I429" s="1">
        <v>31.43</v>
      </c>
      <c r="J429" s="1">
        <v>33.200000000000003</v>
      </c>
      <c r="K429" s="1">
        <v>40</v>
      </c>
      <c r="L429" s="1">
        <v>40</v>
      </c>
      <c r="M429" s="1">
        <v>40</v>
      </c>
      <c r="N429" s="1">
        <v>35.049999999999997</v>
      </c>
      <c r="O429" s="1">
        <v>36.4</v>
      </c>
      <c r="P429" s="1">
        <v>35.29</v>
      </c>
    </row>
    <row r="430" spans="1:16" x14ac:dyDescent="0.25">
      <c r="A430" s="1">
        <v>26.74</v>
      </c>
      <c r="B430" s="1">
        <v>34.69</v>
      </c>
      <c r="C430" s="1">
        <v>27.04</v>
      </c>
      <c r="D430" s="1">
        <v>31.02</v>
      </c>
      <c r="E430" s="1">
        <v>33.39</v>
      </c>
      <c r="F430" s="1">
        <v>40</v>
      </c>
      <c r="G430" s="1">
        <v>32.630000000000003</v>
      </c>
      <c r="H430" s="1">
        <v>33.94</v>
      </c>
      <c r="I430" s="1">
        <v>40</v>
      </c>
      <c r="J430" s="1">
        <v>40</v>
      </c>
      <c r="K430" s="1">
        <v>33.020000000000003</v>
      </c>
      <c r="L430" s="1">
        <v>32.31</v>
      </c>
      <c r="M430" s="1">
        <v>40</v>
      </c>
      <c r="N430" s="1">
        <v>34.54</v>
      </c>
      <c r="O430" s="1">
        <v>38.130000000000003</v>
      </c>
      <c r="P430" s="1">
        <v>40</v>
      </c>
    </row>
    <row r="431" spans="1:16" x14ac:dyDescent="0.25">
      <c r="A431" s="1">
        <v>31.74</v>
      </c>
      <c r="B431" s="1">
        <v>19.52</v>
      </c>
      <c r="C431" s="1">
        <v>29.7</v>
      </c>
      <c r="D431" s="1">
        <v>23.15</v>
      </c>
      <c r="E431" s="1">
        <v>32.380000000000003</v>
      </c>
      <c r="F431" s="1">
        <v>28.54</v>
      </c>
      <c r="G431" s="1">
        <v>40</v>
      </c>
      <c r="H431" s="1">
        <v>27.03</v>
      </c>
      <c r="I431" s="1">
        <v>29.58</v>
      </c>
      <c r="J431" s="1">
        <v>40</v>
      </c>
      <c r="K431" s="1">
        <v>40</v>
      </c>
      <c r="L431" s="1">
        <v>40</v>
      </c>
      <c r="M431" s="1">
        <v>40</v>
      </c>
      <c r="N431" s="1">
        <v>35.56</v>
      </c>
      <c r="O431" s="1">
        <v>40</v>
      </c>
      <c r="P431" s="1">
        <v>40</v>
      </c>
    </row>
    <row r="432" spans="1:16" x14ac:dyDescent="0.25">
      <c r="A432" s="1">
        <v>31.28</v>
      </c>
      <c r="B432" s="1">
        <v>27.21</v>
      </c>
      <c r="C432" s="1">
        <v>28.54</v>
      </c>
      <c r="D432" s="1">
        <v>27.29</v>
      </c>
      <c r="E432" s="1">
        <v>32.619999999999997</v>
      </c>
      <c r="F432" s="1">
        <v>27.84</v>
      </c>
      <c r="G432" s="1">
        <v>35.26</v>
      </c>
      <c r="H432" s="1">
        <v>40</v>
      </c>
      <c r="I432" s="1">
        <v>32.18</v>
      </c>
      <c r="J432" s="1">
        <v>40</v>
      </c>
      <c r="K432" s="1">
        <v>40</v>
      </c>
      <c r="L432" s="1">
        <v>33.71</v>
      </c>
      <c r="M432" s="1">
        <v>32.49</v>
      </c>
      <c r="N432" s="1">
        <v>40</v>
      </c>
      <c r="O432" s="1">
        <v>40</v>
      </c>
      <c r="P432" s="1">
        <v>40</v>
      </c>
    </row>
    <row r="433" spans="1:16" x14ac:dyDescent="0.25">
      <c r="A433" s="1">
        <v>32.44</v>
      </c>
      <c r="B433" s="1">
        <v>20.69</v>
      </c>
      <c r="C433" s="1">
        <v>14.25</v>
      </c>
      <c r="D433" s="1">
        <v>25.49</v>
      </c>
      <c r="E433" s="1">
        <v>32.15</v>
      </c>
      <c r="F433" s="1">
        <v>35.130000000000003</v>
      </c>
      <c r="G433" s="1">
        <v>28.39</v>
      </c>
      <c r="H433" s="1">
        <v>29.67</v>
      </c>
      <c r="I433" s="1">
        <v>32.92</v>
      </c>
      <c r="J433" s="1">
        <v>33.43</v>
      </c>
      <c r="K433" s="1">
        <v>27.43</v>
      </c>
      <c r="L433" s="1">
        <v>40</v>
      </c>
      <c r="M433" s="1">
        <v>40</v>
      </c>
      <c r="N433" s="1">
        <v>40</v>
      </c>
      <c r="O433" s="1">
        <v>40</v>
      </c>
      <c r="P433" s="1">
        <v>40</v>
      </c>
    </row>
    <row r="434" spans="1:16" x14ac:dyDescent="0.25">
      <c r="A434" s="1">
        <v>28.4</v>
      </c>
      <c r="B434" s="1">
        <v>32.11</v>
      </c>
      <c r="C434" s="1">
        <v>31.81</v>
      </c>
      <c r="D434" s="1">
        <v>31.14</v>
      </c>
      <c r="E434" s="1">
        <v>40</v>
      </c>
      <c r="F434" s="1">
        <v>26.86</v>
      </c>
      <c r="G434" s="1">
        <v>40</v>
      </c>
      <c r="H434" s="1">
        <v>24.16</v>
      </c>
      <c r="I434" s="1">
        <v>32.56</v>
      </c>
      <c r="J434" s="1">
        <v>33.58</v>
      </c>
      <c r="K434" s="1">
        <v>33.04</v>
      </c>
      <c r="L434" s="1">
        <v>33.75</v>
      </c>
      <c r="M434" s="1">
        <v>40</v>
      </c>
      <c r="N434" s="1">
        <v>40</v>
      </c>
      <c r="O434" s="1">
        <v>40</v>
      </c>
      <c r="P434" s="1">
        <v>40</v>
      </c>
    </row>
    <row r="435" spans="1:16" x14ac:dyDescent="0.25">
      <c r="A435" s="1">
        <v>35.119999999999997</v>
      </c>
      <c r="B435" s="1">
        <v>20.55</v>
      </c>
      <c r="C435" s="1">
        <v>33.32</v>
      </c>
      <c r="D435" s="1">
        <v>31.58</v>
      </c>
      <c r="E435" s="1">
        <v>40</v>
      </c>
      <c r="F435" s="1">
        <v>29.82</v>
      </c>
      <c r="G435" s="1">
        <v>30.43</v>
      </c>
      <c r="H435" s="1">
        <v>34.380000000000003</v>
      </c>
      <c r="I435" s="1">
        <v>26.31</v>
      </c>
      <c r="J435" s="1">
        <v>29.51</v>
      </c>
      <c r="K435" s="1">
        <v>32.65</v>
      </c>
      <c r="L435" s="1">
        <v>32.520000000000003</v>
      </c>
      <c r="M435" s="1">
        <v>31.46</v>
      </c>
      <c r="N435" s="1">
        <v>37.26</v>
      </c>
      <c r="O435" s="1">
        <v>37.68</v>
      </c>
      <c r="P435" s="1">
        <v>40</v>
      </c>
    </row>
    <row r="436" spans="1:16" x14ac:dyDescent="0.25">
      <c r="A436" s="1">
        <v>35.799999999999997</v>
      </c>
      <c r="B436" s="1">
        <v>29.1</v>
      </c>
      <c r="C436" s="1">
        <v>27.55</v>
      </c>
      <c r="D436" s="1">
        <v>26.82</v>
      </c>
      <c r="E436" s="1">
        <v>30.52</v>
      </c>
      <c r="F436" s="1">
        <v>28.38</v>
      </c>
      <c r="G436" s="1">
        <v>20.46</v>
      </c>
      <c r="H436" s="1">
        <v>40</v>
      </c>
      <c r="I436" s="1">
        <v>32.58</v>
      </c>
      <c r="J436" s="1">
        <v>29.08</v>
      </c>
      <c r="K436" s="1">
        <v>40</v>
      </c>
      <c r="L436" s="1">
        <v>35.74</v>
      </c>
      <c r="M436" s="1">
        <v>32.43</v>
      </c>
      <c r="N436" s="1">
        <v>40</v>
      </c>
      <c r="O436" s="1">
        <v>33.36</v>
      </c>
      <c r="P436" s="1">
        <v>40</v>
      </c>
    </row>
    <row r="437" spans="1:16" x14ac:dyDescent="0.25">
      <c r="A437" s="1">
        <v>33.590000000000003</v>
      </c>
      <c r="B437" s="1">
        <v>40</v>
      </c>
      <c r="C437" s="1">
        <v>33.1</v>
      </c>
      <c r="D437" s="1">
        <v>26.3</v>
      </c>
      <c r="E437" s="1">
        <v>36.18</v>
      </c>
      <c r="F437" s="1">
        <v>21.87</v>
      </c>
      <c r="G437" s="1">
        <v>40</v>
      </c>
      <c r="H437" s="1">
        <v>40</v>
      </c>
      <c r="I437" s="1">
        <v>31.53</v>
      </c>
      <c r="J437" s="1">
        <v>40</v>
      </c>
      <c r="K437" s="1">
        <v>35.020000000000003</v>
      </c>
      <c r="L437" s="1">
        <v>40</v>
      </c>
      <c r="M437" s="1">
        <v>37.99</v>
      </c>
      <c r="N437" s="1">
        <v>28.9</v>
      </c>
      <c r="O437" s="1">
        <v>40</v>
      </c>
      <c r="P437" s="1">
        <v>37.69</v>
      </c>
    </row>
    <row r="438" spans="1:16" x14ac:dyDescent="0.25">
      <c r="A438" s="1">
        <v>28.8</v>
      </c>
      <c r="B438" s="1">
        <v>24.6</v>
      </c>
      <c r="C438" s="1">
        <v>22.84</v>
      </c>
      <c r="D438" s="1">
        <v>22.24</v>
      </c>
      <c r="E438" s="1">
        <v>25.48</v>
      </c>
      <c r="F438" s="1">
        <v>31.25</v>
      </c>
      <c r="G438" s="1">
        <v>34.28</v>
      </c>
      <c r="H438" s="1">
        <v>27.52</v>
      </c>
      <c r="I438" s="1">
        <v>40</v>
      </c>
      <c r="J438" s="1">
        <v>26.96</v>
      </c>
      <c r="K438" s="1">
        <v>26.77</v>
      </c>
      <c r="L438" s="1">
        <v>40</v>
      </c>
      <c r="M438" s="1">
        <v>30.78</v>
      </c>
      <c r="N438" s="1">
        <v>40</v>
      </c>
      <c r="O438" s="1">
        <v>29.89</v>
      </c>
      <c r="P438" s="1">
        <v>30.43</v>
      </c>
    </row>
    <row r="439" spans="1:16" x14ac:dyDescent="0.25">
      <c r="A439" s="1">
        <v>28.28</v>
      </c>
      <c r="B439" s="1">
        <v>32.33</v>
      </c>
      <c r="C439" s="1">
        <v>25.66</v>
      </c>
      <c r="D439" s="1">
        <v>29.15</v>
      </c>
      <c r="E439" s="1">
        <v>24.51</v>
      </c>
      <c r="F439" s="1">
        <v>26.79</v>
      </c>
      <c r="G439" s="1">
        <v>40</v>
      </c>
      <c r="H439" s="1">
        <v>30.78</v>
      </c>
      <c r="I439" s="1">
        <v>29.5</v>
      </c>
      <c r="J439" s="1">
        <v>19.55</v>
      </c>
      <c r="K439" s="1">
        <v>33.380000000000003</v>
      </c>
      <c r="L439" s="1">
        <v>31.81</v>
      </c>
      <c r="M439" s="1">
        <v>40</v>
      </c>
      <c r="N439" s="1">
        <v>37.81</v>
      </c>
      <c r="O439" s="1">
        <v>34.950000000000003</v>
      </c>
      <c r="P439" s="1">
        <v>35.659999999999997</v>
      </c>
    </row>
    <row r="440" spans="1:16" x14ac:dyDescent="0.25">
      <c r="A440" s="1">
        <v>34.130000000000003</v>
      </c>
      <c r="B440" s="1">
        <v>26.45</v>
      </c>
      <c r="C440" s="1">
        <v>28.66</v>
      </c>
      <c r="D440" s="1">
        <v>21.04</v>
      </c>
      <c r="E440" s="1">
        <v>35.44</v>
      </c>
      <c r="F440" s="1">
        <v>22.6</v>
      </c>
      <c r="G440" s="1">
        <v>28.37</v>
      </c>
      <c r="H440" s="1">
        <v>32.51</v>
      </c>
      <c r="I440" s="1">
        <v>32.549999999999997</v>
      </c>
      <c r="J440" s="1">
        <v>32.97</v>
      </c>
      <c r="K440" s="1">
        <v>29.44</v>
      </c>
      <c r="L440" s="1">
        <v>28.57</v>
      </c>
      <c r="M440" s="1">
        <v>35.090000000000003</v>
      </c>
      <c r="N440" s="1">
        <v>40</v>
      </c>
      <c r="O440" s="1">
        <v>36.270000000000003</v>
      </c>
      <c r="P440" s="1">
        <v>36.979999999999997</v>
      </c>
    </row>
    <row r="441" spans="1:16" x14ac:dyDescent="0.25">
      <c r="A441" s="1">
        <v>32.19</v>
      </c>
      <c r="B441" s="1">
        <v>25.75</v>
      </c>
      <c r="C441" s="1">
        <v>27.24</v>
      </c>
      <c r="D441" s="1">
        <v>30.34</v>
      </c>
      <c r="E441" s="1">
        <v>28.8</v>
      </c>
      <c r="F441" s="1">
        <v>32.57</v>
      </c>
      <c r="G441" s="1">
        <v>27.54</v>
      </c>
      <c r="H441" s="1">
        <v>26.39</v>
      </c>
      <c r="I441" s="1">
        <v>32.44</v>
      </c>
      <c r="J441" s="1">
        <v>29.58</v>
      </c>
      <c r="K441" s="1">
        <v>31.88</v>
      </c>
      <c r="L441" s="1">
        <v>34.06</v>
      </c>
      <c r="M441" s="1">
        <v>40</v>
      </c>
      <c r="N441" s="1">
        <v>31.49</v>
      </c>
      <c r="O441" s="1">
        <v>34.65</v>
      </c>
      <c r="P441" s="1">
        <v>40</v>
      </c>
    </row>
    <row r="442" spans="1:16" x14ac:dyDescent="0.25">
      <c r="A442" s="1">
        <v>33.659999999999997</v>
      </c>
      <c r="B442" s="1">
        <v>28.82</v>
      </c>
      <c r="C442" s="1">
        <v>28.54</v>
      </c>
      <c r="D442" s="1">
        <v>21.99</v>
      </c>
      <c r="E442" s="1">
        <v>23.43</v>
      </c>
      <c r="F442" s="1">
        <v>24.26</v>
      </c>
      <c r="G442" s="1">
        <v>33.79</v>
      </c>
      <c r="H442" s="1">
        <v>28.51</v>
      </c>
      <c r="I442" s="1">
        <v>29.51</v>
      </c>
      <c r="J442" s="1">
        <v>33.08</v>
      </c>
      <c r="K442" s="1">
        <v>40</v>
      </c>
      <c r="L442" s="1">
        <v>33.26</v>
      </c>
      <c r="M442" s="1">
        <v>33.979999999999997</v>
      </c>
      <c r="N442" s="1">
        <v>40</v>
      </c>
      <c r="O442" s="1">
        <v>32.700000000000003</v>
      </c>
      <c r="P442" s="1">
        <v>33.08</v>
      </c>
    </row>
    <row r="443" spans="1:16" x14ac:dyDescent="0.25">
      <c r="A443" s="1">
        <v>29.01</v>
      </c>
      <c r="B443" s="1">
        <v>24.29</v>
      </c>
      <c r="C443" s="1">
        <v>20.68</v>
      </c>
      <c r="D443" s="1">
        <v>29.65</v>
      </c>
      <c r="E443" s="1">
        <v>30.46</v>
      </c>
      <c r="F443" s="1">
        <v>34.1</v>
      </c>
      <c r="G443" s="1">
        <v>30.85</v>
      </c>
      <c r="H443" s="1">
        <v>28.24</v>
      </c>
      <c r="I443" s="1">
        <v>29.8</v>
      </c>
      <c r="J443" s="1">
        <v>40</v>
      </c>
      <c r="K443" s="1">
        <v>40</v>
      </c>
      <c r="L443" s="1">
        <v>32.46</v>
      </c>
      <c r="M443" s="1">
        <v>40</v>
      </c>
      <c r="N443" s="1">
        <v>37.6</v>
      </c>
      <c r="O443" s="1">
        <v>40</v>
      </c>
      <c r="P443" s="1">
        <v>36.72</v>
      </c>
    </row>
    <row r="444" spans="1:16" x14ac:dyDescent="0.25">
      <c r="A444" s="1">
        <v>32.03</v>
      </c>
      <c r="B444" s="1">
        <v>40</v>
      </c>
      <c r="C444" s="1">
        <v>25.44</v>
      </c>
      <c r="D444" s="1">
        <v>27.17</v>
      </c>
      <c r="E444" s="1">
        <v>26.96</v>
      </c>
      <c r="F444" s="1">
        <v>30.87</v>
      </c>
      <c r="G444" s="1">
        <v>27.14</v>
      </c>
      <c r="H444" s="1">
        <v>40</v>
      </c>
      <c r="I444" s="1">
        <v>32.479999999999997</v>
      </c>
      <c r="J444" s="1">
        <v>29.64</v>
      </c>
      <c r="K444" s="1">
        <v>40</v>
      </c>
      <c r="L444" s="1">
        <v>40</v>
      </c>
      <c r="M444" s="1">
        <v>40</v>
      </c>
      <c r="N444" s="1">
        <v>31.62</v>
      </c>
      <c r="O444" s="1">
        <v>40</v>
      </c>
      <c r="P444" s="1">
        <v>36.57</v>
      </c>
    </row>
    <row r="445" spans="1:16" x14ac:dyDescent="0.25">
      <c r="A445" s="1">
        <v>34.450000000000003</v>
      </c>
      <c r="B445" s="1">
        <v>18.54</v>
      </c>
      <c r="C445" s="1">
        <v>23.64</v>
      </c>
      <c r="D445" s="1">
        <v>25.38</v>
      </c>
      <c r="E445" s="1">
        <v>19.739999999999998</v>
      </c>
      <c r="F445" s="1">
        <v>32.26</v>
      </c>
      <c r="G445" s="1">
        <v>29.87</v>
      </c>
      <c r="H445" s="1">
        <v>25.24</v>
      </c>
      <c r="I445" s="1">
        <v>24.94</v>
      </c>
      <c r="J445" s="1">
        <v>29.72</v>
      </c>
      <c r="K445" s="1">
        <v>32.909999999999997</v>
      </c>
      <c r="L445" s="1">
        <v>30.97</v>
      </c>
      <c r="M445" s="1">
        <v>37.950000000000003</v>
      </c>
      <c r="N445" s="1">
        <v>40</v>
      </c>
      <c r="O445" s="1">
        <v>40</v>
      </c>
      <c r="P445" s="1">
        <v>40</v>
      </c>
    </row>
    <row r="446" spans="1:16" x14ac:dyDescent="0.25">
      <c r="A446" s="1">
        <v>30.76</v>
      </c>
      <c r="B446" s="1">
        <v>33.619999999999997</v>
      </c>
      <c r="C446" s="1">
        <v>18.98</v>
      </c>
      <c r="D446" s="1">
        <v>20.75</v>
      </c>
      <c r="E446" s="1">
        <v>28.2</v>
      </c>
      <c r="F446" s="1">
        <v>33.26</v>
      </c>
      <c r="G446" s="1">
        <v>35.04</v>
      </c>
      <c r="H446" s="1">
        <v>26.18</v>
      </c>
      <c r="I446" s="1">
        <v>32.78</v>
      </c>
      <c r="J446" s="1">
        <v>30.82</v>
      </c>
      <c r="K446" s="1">
        <v>23.74</v>
      </c>
      <c r="L446" s="1">
        <v>32.85</v>
      </c>
      <c r="M446" s="1">
        <v>30.84</v>
      </c>
      <c r="N446" s="1">
        <v>31.83</v>
      </c>
      <c r="O446" s="1">
        <v>35.68</v>
      </c>
      <c r="P446" s="1">
        <v>40</v>
      </c>
    </row>
    <row r="447" spans="1:16" x14ac:dyDescent="0.25">
      <c r="A447" s="1">
        <v>40</v>
      </c>
      <c r="B447" s="1">
        <v>27.59</v>
      </c>
      <c r="C447" s="1">
        <v>29.14</v>
      </c>
      <c r="D447" s="1">
        <v>32.130000000000003</v>
      </c>
      <c r="E447" s="1">
        <v>17.37</v>
      </c>
      <c r="F447" s="1">
        <v>27.25</v>
      </c>
      <c r="G447" s="1">
        <v>26.2</v>
      </c>
      <c r="H447" s="1">
        <v>32.369999999999997</v>
      </c>
      <c r="I447" s="1">
        <v>40</v>
      </c>
      <c r="J447" s="1">
        <v>33.130000000000003</v>
      </c>
      <c r="K447" s="1">
        <v>31.22</v>
      </c>
      <c r="L447" s="1">
        <v>40</v>
      </c>
      <c r="M447" s="1">
        <v>37.729999999999997</v>
      </c>
      <c r="N447" s="1">
        <v>35.049999999999997</v>
      </c>
      <c r="O447" s="1">
        <v>37.450000000000003</v>
      </c>
      <c r="P447" s="1">
        <v>34.49</v>
      </c>
    </row>
    <row r="448" spans="1:16" x14ac:dyDescent="0.25">
      <c r="A448" s="1">
        <v>20.5</v>
      </c>
      <c r="B448" s="1">
        <v>27.84</v>
      </c>
      <c r="C448" s="1">
        <v>29.82</v>
      </c>
      <c r="D448" s="1">
        <v>23.91</v>
      </c>
      <c r="E448" s="1">
        <v>23.42</v>
      </c>
      <c r="F448" s="1">
        <v>26.29</v>
      </c>
      <c r="G448" s="1">
        <v>25.92</v>
      </c>
      <c r="H448" s="1">
        <v>31.29</v>
      </c>
      <c r="I448" s="1">
        <v>27.93</v>
      </c>
      <c r="J448" s="1">
        <v>40</v>
      </c>
      <c r="K448" s="1">
        <v>40</v>
      </c>
      <c r="L448" s="1">
        <v>40</v>
      </c>
      <c r="M448" s="1">
        <v>33.799999999999997</v>
      </c>
      <c r="N448" s="1">
        <v>40</v>
      </c>
      <c r="O448" s="1">
        <v>40</v>
      </c>
      <c r="P448" s="1">
        <v>40</v>
      </c>
    </row>
    <row r="449" spans="1:16" x14ac:dyDescent="0.25">
      <c r="A449" s="1">
        <v>32.380000000000003</v>
      </c>
      <c r="B449" s="1">
        <v>32.21</v>
      </c>
      <c r="C449" s="1">
        <v>23.18</v>
      </c>
      <c r="D449" s="1">
        <v>23.01</v>
      </c>
      <c r="E449" s="1">
        <v>23.78</v>
      </c>
      <c r="F449" s="1">
        <v>29.16</v>
      </c>
      <c r="G449" s="1">
        <v>27.47</v>
      </c>
      <c r="H449" s="1">
        <v>28</v>
      </c>
      <c r="I449" s="1">
        <v>31.79</v>
      </c>
      <c r="J449" s="1">
        <v>31.59</v>
      </c>
      <c r="K449" s="1">
        <v>33.07</v>
      </c>
      <c r="L449" s="1">
        <v>40</v>
      </c>
      <c r="M449" s="1">
        <v>35.18</v>
      </c>
      <c r="N449" s="1">
        <v>40</v>
      </c>
      <c r="O449" s="1">
        <v>37.880000000000003</v>
      </c>
      <c r="P449" s="1">
        <v>38.89</v>
      </c>
    </row>
    <row r="450" spans="1:16" x14ac:dyDescent="0.25">
      <c r="A450" s="1">
        <v>28.73</v>
      </c>
      <c r="B450" s="1">
        <v>31.67</v>
      </c>
      <c r="C450" s="1">
        <v>31.65</v>
      </c>
      <c r="D450" s="1">
        <v>20.07</v>
      </c>
      <c r="E450" s="1">
        <v>31.44</v>
      </c>
      <c r="F450" s="1">
        <v>25.73</v>
      </c>
      <c r="G450" s="1">
        <v>32.64</v>
      </c>
      <c r="H450" s="1">
        <v>33.36</v>
      </c>
      <c r="I450" s="1">
        <v>29.2</v>
      </c>
      <c r="J450" s="1">
        <v>29.65</v>
      </c>
      <c r="K450" s="1">
        <v>33.86</v>
      </c>
      <c r="L450" s="1">
        <v>40</v>
      </c>
      <c r="M450" s="1">
        <v>34.700000000000003</v>
      </c>
      <c r="N450" s="1">
        <v>40</v>
      </c>
      <c r="O450" s="1">
        <v>36.76</v>
      </c>
      <c r="P450" s="1">
        <v>40</v>
      </c>
    </row>
    <row r="451" spans="1:16" x14ac:dyDescent="0.25">
      <c r="A451" s="1">
        <v>33.590000000000003</v>
      </c>
      <c r="B451" s="1">
        <v>25.13</v>
      </c>
      <c r="C451" s="1">
        <v>26.66</v>
      </c>
      <c r="D451" s="1">
        <v>23.85</v>
      </c>
      <c r="E451" s="1">
        <v>20.6</v>
      </c>
      <c r="F451" s="1">
        <v>25.06</v>
      </c>
      <c r="G451" s="1">
        <v>24.28</v>
      </c>
      <c r="H451" s="1">
        <v>40</v>
      </c>
      <c r="I451" s="1">
        <v>28.95</v>
      </c>
      <c r="J451" s="1">
        <v>24.32</v>
      </c>
      <c r="K451" s="1">
        <v>31.58</v>
      </c>
      <c r="L451" s="1">
        <v>32.950000000000003</v>
      </c>
      <c r="M451" s="1">
        <v>36.799999999999997</v>
      </c>
      <c r="N451" s="1">
        <v>40</v>
      </c>
      <c r="O451" s="1">
        <v>40</v>
      </c>
      <c r="P451" s="1">
        <v>37.979999999999997</v>
      </c>
    </row>
    <row r="452" spans="1:16" x14ac:dyDescent="0.25">
      <c r="A452" s="1">
        <v>32.64</v>
      </c>
      <c r="B452" s="1">
        <v>34.880000000000003</v>
      </c>
      <c r="C452" s="1">
        <v>23.85</v>
      </c>
      <c r="D452" s="1">
        <v>29.5</v>
      </c>
      <c r="E452" s="1">
        <v>31.16</v>
      </c>
      <c r="F452" s="1">
        <v>22.81</v>
      </c>
      <c r="G452" s="1">
        <v>32.56</v>
      </c>
      <c r="H452" s="1">
        <v>40</v>
      </c>
      <c r="I452" s="1">
        <v>32.31</v>
      </c>
      <c r="J452" s="1">
        <v>32.01</v>
      </c>
      <c r="K452" s="1">
        <v>31.5</v>
      </c>
      <c r="L452" s="1">
        <v>32.99</v>
      </c>
      <c r="M452" s="1">
        <v>34.04</v>
      </c>
      <c r="N452" s="1">
        <v>40</v>
      </c>
      <c r="O452" s="1">
        <v>34.35</v>
      </c>
      <c r="P452" s="1">
        <v>32.56</v>
      </c>
    </row>
    <row r="453" spans="1:16" x14ac:dyDescent="0.25">
      <c r="A453" s="1">
        <v>30.43</v>
      </c>
      <c r="B453" s="1">
        <v>40</v>
      </c>
      <c r="C453" s="1">
        <v>20.81</v>
      </c>
      <c r="D453" s="1">
        <v>30.69</v>
      </c>
      <c r="E453" s="1">
        <v>28.77</v>
      </c>
      <c r="F453" s="1">
        <v>32.700000000000003</v>
      </c>
      <c r="G453" s="1">
        <v>32.54</v>
      </c>
      <c r="H453" s="1">
        <v>40</v>
      </c>
      <c r="I453" s="1">
        <v>32.020000000000003</v>
      </c>
      <c r="J453" s="1">
        <v>27.83</v>
      </c>
      <c r="K453" s="1">
        <v>26.04</v>
      </c>
      <c r="L453" s="1">
        <v>40</v>
      </c>
      <c r="M453" s="1">
        <v>37</v>
      </c>
      <c r="N453" s="1">
        <v>40</v>
      </c>
      <c r="O453" s="1">
        <v>34.450000000000003</v>
      </c>
      <c r="P453" s="1">
        <v>32.67</v>
      </c>
    </row>
    <row r="454" spans="1:16" x14ac:dyDescent="0.25">
      <c r="A454" s="1">
        <v>33.49</v>
      </c>
      <c r="B454" s="1">
        <v>28.6</v>
      </c>
      <c r="C454" s="1">
        <v>32.15</v>
      </c>
      <c r="D454" s="1">
        <v>23.52</v>
      </c>
      <c r="E454" s="1">
        <v>32.1</v>
      </c>
      <c r="F454" s="1">
        <v>25.6</v>
      </c>
      <c r="G454" s="1">
        <v>40</v>
      </c>
      <c r="H454" s="1">
        <v>40</v>
      </c>
      <c r="I454" s="1">
        <v>28.72</v>
      </c>
      <c r="J454" s="1">
        <v>25.31</v>
      </c>
      <c r="K454" s="1">
        <v>34.22</v>
      </c>
      <c r="L454" s="1">
        <v>40</v>
      </c>
      <c r="M454" s="1">
        <v>28.29</v>
      </c>
      <c r="N454" s="1">
        <v>36.840000000000003</v>
      </c>
      <c r="O454" s="1">
        <v>40</v>
      </c>
      <c r="P454" s="1">
        <v>40</v>
      </c>
    </row>
    <row r="455" spans="1:16" x14ac:dyDescent="0.25">
      <c r="A455" s="1">
        <v>32.880000000000003</v>
      </c>
      <c r="B455" s="1">
        <v>26.61</v>
      </c>
      <c r="C455" s="1">
        <v>28.77</v>
      </c>
      <c r="D455" s="1">
        <v>29</v>
      </c>
      <c r="E455" s="1">
        <v>30.68</v>
      </c>
      <c r="F455" s="1">
        <v>30.87</v>
      </c>
      <c r="G455" s="1">
        <v>40</v>
      </c>
      <c r="H455" s="1">
        <v>31.58</v>
      </c>
      <c r="I455" s="1">
        <v>28.94</v>
      </c>
      <c r="J455" s="1">
        <v>31.83</v>
      </c>
      <c r="K455" s="1">
        <v>32.28</v>
      </c>
      <c r="L455" s="1">
        <v>32.4</v>
      </c>
      <c r="M455" s="1">
        <v>34.630000000000003</v>
      </c>
      <c r="N455" s="1">
        <v>28.25</v>
      </c>
      <c r="O455" s="1">
        <v>40</v>
      </c>
      <c r="P455" s="1">
        <v>40</v>
      </c>
    </row>
    <row r="456" spans="1:16" x14ac:dyDescent="0.25">
      <c r="A456" s="1">
        <v>26.96</v>
      </c>
      <c r="B456" s="1">
        <v>33.19</v>
      </c>
      <c r="C456" s="1">
        <v>26.99</v>
      </c>
      <c r="D456" s="1">
        <v>32.51</v>
      </c>
      <c r="E456" s="1">
        <v>24.93</v>
      </c>
      <c r="F456" s="1">
        <v>27.57</v>
      </c>
      <c r="G456" s="1">
        <v>34.19</v>
      </c>
      <c r="H456" s="1">
        <v>30.94</v>
      </c>
      <c r="I456" s="1">
        <v>26.98</v>
      </c>
      <c r="J456" s="1">
        <v>31.47</v>
      </c>
      <c r="K456" s="1">
        <v>32.65</v>
      </c>
      <c r="L456" s="1">
        <v>40</v>
      </c>
      <c r="M456" s="1">
        <v>40</v>
      </c>
      <c r="N456" s="1">
        <v>34.99</v>
      </c>
      <c r="O456" s="1">
        <v>40</v>
      </c>
      <c r="P456" s="1">
        <v>40</v>
      </c>
    </row>
    <row r="457" spans="1:16" x14ac:dyDescent="0.25">
      <c r="A457" s="1">
        <v>40</v>
      </c>
      <c r="B457" s="1">
        <v>24.53</v>
      </c>
      <c r="C457" s="1">
        <v>25.16</v>
      </c>
      <c r="D457" s="1">
        <v>20.440000000000001</v>
      </c>
      <c r="E457" s="1">
        <v>25.47</v>
      </c>
      <c r="F457" s="1">
        <v>31.66</v>
      </c>
      <c r="G457" s="1">
        <v>30.14</v>
      </c>
      <c r="H457" s="1">
        <v>34.78</v>
      </c>
      <c r="I457" s="1">
        <v>27.61</v>
      </c>
      <c r="J457" s="1">
        <v>33.96</v>
      </c>
      <c r="K457" s="1">
        <v>40</v>
      </c>
      <c r="L457" s="1">
        <v>40</v>
      </c>
      <c r="M457" s="1">
        <v>33.01</v>
      </c>
      <c r="N457" s="1">
        <v>40</v>
      </c>
      <c r="O457" s="1">
        <v>33.4</v>
      </c>
      <c r="P457" s="1">
        <v>40</v>
      </c>
    </row>
    <row r="458" spans="1:16" x14ac:dyDescent="0.25">
      <c r="A458" s="1">
        <v>31.52</v>
      </c>
      <c r="B458" s="1">
        <v>28.02</v>
      </c>
      <c r="C458" s="1">
        <v>31.86</v>
      </c>
      <c r="D458" s="1">
        <v>26.01</v>
      </c>
      <c r="E458" s="1">
        <v>30.2</v>
      </c>
      <c r="F458" s="1">
        <v>23.76</v>
      </c>
      <c r="G458" s="1">
        <v>28.5</v>
      </c>
      <c r="H458" s="1">
        <v>31.97</v>
      </c>
      <c r="I458" s="1">
        <v>32.71</v>
      </c>
      <c r="J458" s="1">
        <v>40</v>
      </c>
      <c r="K458" s="1">
        <v>31.14</v>
      </c>
      <c r="L458" s="1">
        <v>40</v>
      </c>
      <c r="M458" s="1">
        <v>40</v>
      </c>
      <c r="N458" s="1">
        <v>40</v>
      </c>
      <c r="O458" s="1">
        <v>37.14</v>
      </c>
      <c r="P458" s="1">
        <v>40</v>
      </c>
    </row>
    <row r="459" spans="1:16" x14ac:dyDescent="0.25">
      <c r="A459" s="1">
        <v>32.61</v>
      </c>
      <c r="B459" s="1">
        <v>30.98</v>
      </c>
      <c r="C459" s="1">
        <v>21.83</v>
      </c>
      <c r="D459" s="1">
        <v>21.76</v>
      </c>
      <c r="E459" s="1">
        <v>23.14</v>
      </c>
      <c r="F459" s="1">
        <v>26</v>
      </c>
      <c r="G459" s="1">
        <v>30.55</v>
      </c>
      <c r="H459" s="1">
        <v>26.27</v>
      </c>
      <c r="I459" s="1">
        <v>26.27</v>
      </c>
      <c r="J459" s="1">
        <v>32.630000000000003</v>
      </c>
      <c r="K459" s="1">
        <v>29.44</v>
      </c>
      <c r="L459" s="1">
        <v>31.7</v>
      </c>
      <c r="M459" s="1">
        <v>27.39</v>
      </c>
      <c r="N459" s="1">
        <v>34.92</v>
      </c>
      <c r="O459" s="1">
        <v>40</v>
      </c>
      <c r="P459" s="1">
        <v>40</v>
      </c>
    </row>
    <row r="460" spans="1:16" x14ac:dyDescent="0.25">
      <c r="A460" s="1">
        <v>29.07</v>
      </c>
      <c r="B460" s="1">
        <v>32.729999999999997</v>
      </c>
      <c r="C460" s="1">
        <v>34.67</v>
      </c>
      <c r="D460" s="1">
        <v>30.68</v>
      </c>
      <c r="E460" s="1">
        <v>25.95</v>
      </c>
      <c r="F460" s="1">
        <v>27.68</v>
      </c>
      <c r="G460" s="1">
        <v>23.21</v>
      </c>
      <c r="H460" s="1">
        <v>28.79</v>
      </c>
      <c r="I460" s="1">
        <v>28.31</v>
      </c>
      <c r="J460" s="1">
        <v>33.86</v>
      </c>
      <c r="K460" s="1">
        <v>40</v>
      </c>
      <c r="L460" s="1">
        <v>31.89</v>
      </c>
      <c r="M460" s="1">
        <v>40</v>
      </c>
      <c r="N460" s="1">
        <v>40</v>
      </c>
      <c r="O460" s="1">
        <v>40</v>
      </c>
      <c r="P460" s="1">
        <v>40</v>
      </c>
    </row>
    <row r="461" spans="1:16" x14ac:dyDescent="0.25">
      <c r="A461" s="1">
        <v>30.89</v>
      </c>
      <c r="B461" s="1">
        <v>26.03</v>
      </c>
      <c r="C461" s="1">
        <v>18.71</v>
      </c>
      <c r="D461" s="1">
        <v>19.11</v>
      </c>
      <c r="E461" s="1">
        <v>22.88</v>
      </c>
      <c r="F461" s="1">
        <v>32.299999999999997</v>
      </c>
      <c r="G461" s="1">
        <v>33</v>
      </c>
      <c r="H461" s="1">
        <v>24.64</v>
      </c>
      <c r="I461" s="1">
        <v>27.03</v>
      </c>
      <c r="J461" s="1">
        <v>32.020000000000003</v>
      </c>
      <c r="K461" s="1">
        <v>40</v>
      </c>
      <c r="L461" s="1">
        <v>40</v>
      </c>
      <c r="M461" s="1">
        <v>40</v>
      </c>
      <c r="N461" s="1">
        <v>33.950000000000003</v>
      </c>
      <c r="O461" s="1">
        <v>38.54</v>
      </c>
      <c r="P461" s="1">
        <v>40</v>
      </c>
    </row>
    <row r="462" spans="1:16" x14ac:dyDescent="0.25">
      <c r="A462" s="1">
        <v>40</v>
      </c>
      <c r="B462" s="1">
        <v>32.020000000000003</v>
      </c>
      <c r="C462" s="1">
        <v>33.86</v>
      </c>
      <c r="D462" s="1">
        <v>31.57</v>
      </c>
      <c r="E462" s="1">
        <v>30.96</v>
      </c>
      <c r="F462" s="1">
        <v>21.64</v>
      </c>
      <c r="G462" s="1">
        <v>32.950000000000003</v>
      </c>
      <c r="H462" s="1">
        <v>31.7</v>
      </c>
      <c r="I462" s="1">
        <v>34.200000000000003</v>
      </c>
      <c r="J462" s="1">
        <v>40</v>
      </c>
      <c r="K462" s="1">
        <v>40</v>
      </c>
      <c r="L462" s="1">
        <v>32.520000000000003</v>
      </c>
      <c r="M462" s="1">
        <v>40</v>
      </c>
      <c r="N462" s="1">
        <v>40</v>
      </c>
      <c r="O462" s="1">
        <v>40</v>
      </c>
      <c r="P462" s="1">
        <v>37.61</v>
      </c>
    </row>
    <row r="463" spans="1:16" x14ac:dyDescent="0.25">
      <c r="A463" s="1">
        <v>32.57</v>
      </c>
      <c r="B463" s="1">
        <v>33.47</v>
      </c>
      <c r="C463" s="1">
        <v>26.32</v>
      </c>
      <c r="D463" s="1">
        <v>28.89</v>
      </c>
      <c r="E463" s="1">
        <v>21.68</v>
      </c>
      <c r="F463" s="1">
        <v>27.76</v>
      </c>
      <c r="G463" s="1">
        <v>30.15</v>
      </c>
      <c r="H463" s="1">
        <v>40</v>
      </c>
      <c r="I463" s="1">
        <v>32.44</v>
      </c>
      <c r="J463" s="1">
        <v>32.26</v>
      </c>
      <c r="K463" s="1">
        <v>40</v>
      </c>
      <c r="L463" s="1">
        <v>30.92</v>
      </c>
      <c r="M463" s="1">
        <v>37.58</v>
      </c>
      <c r="N463" s="1">
        <v>40</v>
      </c>
      <c r="O463" s="1">
        <v>37.880000000000003</v>
      </c>
      <c r="P463" s="1">
        <v>37.65</v>
      </c>
    </row>
    <row r="464" spans="1:16" x14ac:dyDescent="0.25">
      <c r="A464" s="1">
        <v>34.51</v>
      </c>
      <c r="B464" s="1">
        <v>32.26</v>
      </c>
      <c r="C464" s="1">
        <v>19.190000000000001</v>
      </c>
      <c r="D464" s="1">
        <v>17.55</v>
      </c>
      <c r="E464" s="1">
        <v>31.47</v>
      </c>
      <c r="F464" s="1">
        <v>40</v>
      </c>
      <c r="G464" s="1">
        <v>26.76</v>
      </c>
      <c r="H464" s="1">
        <v>28.66</v>
      </c>
      <c r="I464" s="1">
        <v>32.28</v>
      </c>
      <c r="J464" s="1">
        <v>32.630000000000003</v>
      </c>
      <c r="K464" s="1">
        <v>32.11</v>
      </c>
      <c r="L464" s="1">
        <v>40</v>
      </c>
      <c r="M464" s="1">
        <v>40</v>
      </c>
      <c r="N464" s="1">
        <v>40</v>
      </c>
      <c r="O464" s="1">
        <v>40</v>
      </c>
      <c r="P464" s="1">
        <v>36.61</v>
      </c>
    </row>
    <row r="465" spans="1:16" x14ac:dyDescent="0.25">
      <c r="A465" s="1">
        <v>26.4</v>
      </c>
      <c r="B465" s="1">
        <v>33.119999999999997</v>
      </c>
      <c r="C465" s="1">
        <v>24.36</v>
      </c>
      <c r="D465" s="1">
        <v>31.3</v>
      </c>
      <c r="E465" s="1">
        <v>26.21</v>
      </c>
      <c r="F465" s="1">
        <v>22.14</v>
      </c>
      <c r="G465" s="1">
        <v>31.17</v>
      </c>
      <c r="H465" s="1">
        <v>32.32</v>
      </c>
      <c r="I465" s="1">
        <v>28.08</v>
      </c>
      <c r="J465" s="1">
        <v>32.700000000000003</v>
      </c>
      <c r="K465" s="1">
        <v>26.05</v>
      </c>
      <c r="L465" s="1">
        <v>40</v>
      </c>
      <c r="M465" s="1">
        <v>29.8</v>
      </c>
      <c r="N465" s="1">
        <v>37.770000000000003</v>
      </c>
      <c r="O465" s="1">
        <v>40</v>
      </c>
      <c r="P465" s="1">
        <v>32.92</v>
      </c>
    </row>
    <row r="466" spans="1:16" x14ac:dyDescent="0.25">
      <c r="A466" s="1">
        <v>33.25</v>
      </c>
      <c r="B466" s="1">
        <v>40</v>
      </c>
      <c r="C466" s="1">
        <v>17.77</v>
      </c>
      <c r="D466" s="1">
        <v>30.01</v>
      </c>
      <c r="E466" s="1">
        <v>26.37</v>
      </c>
      <c r="F466" s="1">
        <v>30.19</v>
      </c>
      <c r="G466" s="1">
        <v>31.82</v>
      </c>
      <c r="H466" s="1">
        <v>40</v>
      </c>
      <c r="I466" s="1">
        <v>33.950000000000003</v>
      </c>
      <c r="J466" s="1">
        <v>29.94</v>
      </c>
      <c r="K466" s="1">
        <v>32.75</v>
      </c>
      <c r="L466" s="1">
        <v>31.13</v>
      </c>
      <c r="M466" s="1">
        <v>40</v>
      </c>
      <c r="N466" s="1">
        <v>34.61</v>
      </c>
      <c r="O466" s="1">
        <v>34.49</v>
      </c>
      <c r="P466" s="1">
        <v>22.03</v>
      </c>
    </row>
    <row r="467" spans="1:16" x14ac:dyDescent="0.25">
      <c r="A467" s="1">
        <v>31.04</v>
      </c>
      <c r="B467" s="1">
        <v>22.5</v>
      </c>
      <c r="C467" s="1">
        <v>32.57</v>
      </c>
      <c r="D467" s="1">
        <v>24.68</v>
      </c>
      <c r="E467" s="1">
        <v>31.73</v>
      </c>
      <c r="F467" s="1">
        <v>22.45</v>
      </c>
      <c r="G467" s="1">
        <v>27.65</v>
      </c>
      <c r="H467" s="1">
        <v>30.19</v>
      </c>
      <c r="I467" s="1">
        <v>40</v>
      </c>
      <c r="J467" s="1">
        <v>23.58</v>
      </c>
      <c r="K467" s="1">
        <v>40</v>
      </c>
      <c r="L467" s="1">
        <v>32.32</v>
      </c>
      <c r="M467" s="1">
        <v>40</v>
      </c>
      <c r="N467" s="1">
        <v>34.200000000000003</v>
      </c>
      <c r="O467" s="1">
        <v>40</v>
      </c>
      <c r="P467" s="1">
        <v>35</v>
      </c>
    </row>
    <row r="468" spans="1:16" x14ac:dyDescent="0.25">
      <c r="A468" s="1">
        <v>40</v>
      </c>
      <c r="B468" s="1">
        <v>29.77</v>
      </c>
      <c r="C468" s="1">
        <v>22.07</v>
      </c>
      <c r="D468" s="1">
        <v>32.01</v>
      </c>
      <c r="E468" s="1">
        <v>22.68</v>
      </c>
      <c r="F468" s="1">
        <v>28.04</v>
      </c>
      <c r="G468" s="1">
        <v>29.96</v>
      </c>
      <c r="H468" s="1">
        <v>29.63</v>
      </c>
      <c r="I468" s="1">
        <v>28.02</v>
      </c>
      <c r="J468" s="1">
        <v>33.409999999999997</v>
      </c>
      <c r="K468" s="1">
        <v>23.87</v>
      </c>
      <c r="L468" s="1">
        <v>40</v>
      </c>
      <c r="M468" s="1">
        <v>32.85</v>
      </c>
      <c r="N468" s="1">
        <v>31.96</v>
      </c>
      <c r="O468" s="1">
        <v>40</v>
      </c>
      <c r="P468" s="1">
        <v>40</v>
      </c>
    </row>
    <row r="469" spans="1:16" x14ac:dyDescent="0.25">
      <c r="A469" s="1">
        <v>34.79</v>
      </c>
      <c r="B469" s="1">
        <v>22.43</v>
      </c>
      <c r="C469" s="1">
        <v>23.21</v>
      </c>
      <c r="D469" s="1">
        <v>19.75</v>
      </c>
      <c r="E469" s="1">
        <v>23.26</v>
      </c>
      <c r="F469" s="1">
        <v>24.85</v>
      </c>
      <c r="G469" s="1">
        <v>27.91</v>
      </c>
      <c r="H469" s="1">
        <v>29.62</v>
      </c>
      <c r="I469" s="1">
        <v>29.88</v>
      </c>
      <c r="J469" s="1">
        <v>23.94</v>
      </c>
      <c r="K469" s="1">
        <v>30.83</v>
      </c>
      <c r="L469" s="1">
        <v>36.35</v>
      </c>
      <c r="M469" s="1">
        <v>34.479999999999997</v>
      </c>
      <c r="N469" s="1">
        <v>31.98</v>
      </c>
      <c r="O469" s="1">
        <v>34.520000000000003</v>
      </c>
      <c r="P469" s="1">
        <v>40</v>
      </c>
    </row>
    <row r="470" spans="1:16" x14ac:dyDescent="0.25">
      <c r="A470" s="1">
        <v>34.17</v>
      </c>
      <c r="B470" s="1">
        <v>40</v>
      </c>
      <c r="C470" s="1">
        <v>20.68</v>
      </c>
      <c r="D470" s="1">
        <v>27.97</v>
      </c>
      <c r="E470" s="1">
        <v>22.07</v>
      </c>
      <c r="F470" s="1">
        <v>30.88</v>
      </c>
      <c r="G470" s="1">
        <v>31.26</v>
      </c>
      <c r="H470" s="1">
        <v>30.14</v>
      </c>
      <c r="I470" s="1">
        <v>30.34</v>
      </c>
      <c r="J470" s="1">
        <v>27.65</v>
      </c>
      <c r="K470" s="1">
        <v>32.5</v>
      </c>
      <c r="L470" s="1">
        <v>40</v>
      </c>
      <c r="M470" s="1">
        <v>35.090000000000003</v>
      </c>
      <c r="N470" s="1">
        <v>32.86</v>
      </c>
      <c r="O470" s="1">
        <v>40</v>
      </c>
      <c r="P470" s="1">
        <v>35.94</v>
      </c>
    </row>
    <row r="471" spans="1:16" x14ac:dyDescent="0.25">
      <c r="A471" s="1">
        <v>27.01</v>
      </c>
      <c r="B471" s="1">
        <v>29.01</v>
      </c>
      <c r="C471" s="1">
        <v>31.72</v>
      </c>
      <c r="D471" s="1">
        <v>27.38</v>
      </c>
      <c r="E471" s="1">
        <v>27.07</v>
      </c>
      <c r="F471" s="1">
        <v>30.99</v>
      </c>
      <c r="G471" s="1">
        <v>29.14</v>
      </c>
      <c r="H471" s="1">
        <v>22.41</v>
      </c>
      <c r="I471" s="1">
        <v>27.13</v>
      </c>
      <c r="J471" s="1">
        <v>31.82</v>
      </c>
      <c r="K471" s="1">
        <v>25.11</v>
      </c>
      <c r="L471" s="1">
        <v>40</v>
      </c>
      <c r="M471" s="1">
        <v>34.29</v>
      </c>
      <c r="N471" s="1">
        <v>29.33</v>
      </c>
      <c r="O471" s="1">
        <v>40</v>
      </c>
      <c r="P471" s="1">
        <v>40</v>
      </c>
    </row>
    <row r="472" spans="1:16" x14ac:dyDescent="0.25">
      <c r="A472" s="1">
        <v>33.46</v>
      </c>
      <c r="B472" s="1">
        <v>34.020000000000003</v>
      </c>
      <c r="C472" s="1">
        <v>24.55</v>
      </c>
      <c r="D472" s="1">
        <v>32.46</v>
      </c>
      <c r="E472" s="1">
        <v>26.2</v>
      </c>
      <c r="F472" s="1">
        <v>30.61</v>
      </c>
      <c r="G472" s="1">
        <v>25.2</v>
      </c>
      <c r="H472" s="1">
        <v>27.7</v>
      </c>
      <c r="I472" s="1">
        <v>40</v>
      </c>
      <c r="J472" s="1">
        <v>40</v>
      </c>
      <c r="K472" s="1">
        <v>40</v>
      </c>
      <c r="L472" s="1">
        <v>40</v>
      </c>
      <c r="M472" s="1">
        <v>40</v>
      </c>
      <c r="N472" s="1">
        <v>35.520000000000003</v>
      </c>
      <c r="O472" s="1">
        <v>40</v>
      </c>
      <c r="P472" s="1">
        <v>34.479999999999997</v>
      </c>
    </row>
    <row r="473" spans="1:16" x14ac:dyDescent="0.25">
      <c r="A473" s="1">
        <v>34.4</v>
      </c>
      <c r="B473" s="1">
        <v>36.14</v>
      </c>
      <c r="C473" s="1">
        <v>31.69</v>
      </c>
      <c r="D473" s="1">
        <v>20.010000000000002</v>
      </c>
      <c r="E473" s="1">
        <v>40</v>
      </c>
      <c r="F473" s="1">
        <v>20.72</v>
      </c>
      <c r="G473" s="1">
        <v>26.06</v>
      </c>
      <c r="H473" s="1">
        <v>24.8</v>
      </c>
      <c r="I473" s="1">
        <v>24.33</v>
      </c>
      <c r="J473" s="1">
        <v>40</v>
      </c>
      <c r="K473" s="1">
        <v>32.630000000000003</v>
      </c>
      <c r="L473" s="1">
        <v>40</v>
      </c>
      <c r="M473" s="1">
        <v>35.93</v>
      </c>
      <c r="N473" s="1">
        <v>34.53</v>
      </c>
      <c r="O473" s="1">
        <v>40</v>
      </c>
      <c r="P473" s="1">
        <v>40</v>
      </c>
    </row>
    <row r="474" spans="1:16" x14ac:dyDescent="0.25">
      <c r="A474" s="1">
        <v>33.4</v>
      </c>
      <c r="B474" s="1">
        <v>32.229999999999997</v>
      </c>
      <c r="C474" s="1">
        <v>31.82</v>
      </c>
      <c r="D474" s="1">
        <v>29.29</v>
      </c>
      <c r="E474" s="1">
        <v>17.41</v>
      </c>
      <c r="F474" s="1">
        <v>31.92</v>
      </c>
      <c r="G474" s="1">
        <v>24.58</v>
      </c>
      <c r="H474" s="1">
        <v>25.73</v>
      </c>
      <c r="I474" s="1">
        <v>33.159999999999997</v>
      </c>
      <c r="J474" s="1">
        <v>40</v>
      </c>
      <c r="K474" s="1">
        <v>40</v>
      </c>
      <c r="L474" s="1">
        <v>40</v>
      </c>
      <c r="M474" s="1">
        <v>40</v>
      </c>
      <c r="N474" s="1">
        <v>34.1</v>
      </c>
      <c r="O474" s="1">
        <v>32.76</v>
      </c>
      <c r="P474" s="1">
        <v>40</v>
      </c>
    </row>
    <row r="475" spans="1:16" x14ac:dyDescent="0.25">
      <c r="A475" s="1">
        <v>33.17</v>
      </c>
      <c r="B475" s="1">
        <v>33.31</v>
      </c>
      <c r="C475" s="1">
        <v>29.76</v>
      </c>
      <c r="D475" s="1">
        <v>18.68</v>
      </c>
      <c r="E475" s="1">
        <v>27.57</v>
      </c>
      <c r="F475" s="1">
        <v>29.15</v>
      </c>
      <c r="G475" s="1">
        <v>21.94</v>
      </c>
      <c r="H475" s="1">
        <v>25.46</v>
      </c>
      <c r="I475" s="1">
        <v>24.36</v>
      </c>
      <c r="J475" s="1">
        <v>40</v>
      </c>
      <c r="K475" s="1">
        <v>22.94</v>
      </c>
      <c r="L475" s="1">
        <v>40</v>
      </c>
      <c r="M475" s="1">
        <v>40</v>
      </c>
      <c r="N475" s="1">
        <v>40</v>
      </c>
      <c r="O475" s="1">
        <v>40</v>
      </c>
      <c r="P475" s="1">
        <v>40</v>
      </c>
    </row>
    <row r="476" spans="1:16" x14ac:dyDescent="0.25">
      <c r="A476" s="1">
        <v>32.32</v>
      </c>
      <c r="B476" s="1">
        <v>31.12</v>
      </c>
      <c r="C476" s="1">
        <v>22.35</v>
      </c>
      <c r="D476" s="1">
        <v>26.02</v>
      </c>
      <c r="E476" s="1">
        <v>20.74</v>
      </c>
      <c r="F476" s="1">
        <v>33.86</v>
      </c>
      <c r="G476" s="1">
        <v>30.57</v>
      </c>
      <c r="H476" s="1">
        <v>31.85</v>
      </c>
      <c r="I476" s="1">
        <v>27.91</v>
      </c>
      <c r="J476" s="1">
        <v>32.840000000000003</v>
      </c>
      <c r="K476" s="1">
        <v>32.86</v>
      </c>
      <c r="L476" s="1">
        <v>40</v>
      </c>
      <c r="M476" s="1">
        <v>40</v>
      </c>
      <c r="N476" s="1">
        <v>36.08</v>
      </c>
      <c r="O476" s="1">
        <v>36.42</v>
      </c>
      <c r="P476" s="1">
        <v>36.56</v>
      </c>
    </row>
    <row r="477" spans="1:16" x14ac:dyDescent="0.25">
      <c r="A477" s="1">
        <v>32.450000000000003</v>
      </c>
      <c r="B477" s="1">
        <v>27.58</v>
      </c>
      <c r="C477" s="1">
        <v>28.73</v>
      </c>
      <c r="D477" s="1">
        <v>25.06</v>
      </c>
      <c r="E477" s="1">
        <v>24.42</v>
      </c>
      <c r="F477" s="1">
        <v>29.69</v>
      </c>
      <c r="G477" s="1">
        <v>28.22</v>
      </c>
      <c r="H477" s="1">
        <v>28.38</v>
      </c>
      <c r="I477" s="1">
        <v>31.68</v>
      </c>
      <c r="J477" s="1">
        <v>28.08</v>
      </c>
      <c r="K477" s="1">
        <v>35.21</v>
      </c>
      <c r="L477" s="1">
        <v>34.89</v>
      </c>
      <c r="M477" s="1">
        <v>35.86</v>
      </c>
      <c r="N477" s="1">
        <v>40</v>
      </c>
      <c r="O477" s="1">
        <v>40</v>
      </c>
      <c r="P477" s="1">
        <v>40</v>
      </c>
    </row>
    <row r="478" spans="1:16" x14ac:dyDescent="0.25">
      <c r="A478" s="1">
        <v>34.049999999999997</v>
      </c>
      <c r="B478" s="1">
        <v>30.1</v>
      </c>
      <c r="C478" s="1">
        <v>25.48</v>
      </c>
      <c r="D478" s="1">
        <v>35.19</v>
      </c>
      <c r="E478" s="1">
        <v>17.920000000000002</v>
      </c>
      <c r="F478" s="1">
        <v>34.119999999999997</v>
      </c>
      <c r="G478" s="1">
        <v>31.9</v>
      </c>
      <c r="H478" s="1">
        <v>21.75</v>
      </c>
      <c r="I478" s="1">
        <v>33.090000000000003</v>
      </c>
      <c r="J478" s="1">
        <v>28.49</v>
      </c>
      <c r="K478" s="1">
        <v>40</v>
      </c>
      <c r="L478" s="1">
        <v>40</v>
      </c>
      <c r="M478" s="1">
        <v>33.270000000000003</v>
      </c>
      <c r="N478" s="1">
        <v>40</v>
      </c>
      <c r="O478" s="1">
        <v>33.880000000000003</v>
      </c>
      <c r="P478" s="1">
        <v>36.61</v>
      </c>
    </row>
    <row r="479" spans="1:16" x14ac:dyDescent="0.25">
      <c r="A479" s="1">
        <v>32.39</v>
      </c>
      <c r="B479" s="1">
        <v>25.96</v>
      </c>
      <c r="C479" s="1">
        <v>27.54</v>
      </c>
      <c r="D479" s="1">
        <v>24.19</v>
      </c>
      <c r="E479" s="1">
        <v>28.87</v>
      </c>
      <c r="F479" s="1">
        <v>22.92</v>
      </c>
      <c r="G479" s="1">
        <v>28.11</v>
      </c>
      <c r="H479" s="1">
        <v>31.26</v>
      </c>
      <c r="I479" s="1">
        <v>40</v>
      </c>
      <c r="J479" s="1">
        <v>40</v>
      </c>
      <c r="K479" s="1">
        <v>33.56</v>
      </c>
      <c r="L479" s="1">
        <v>33.79</v>
      </c>
      <c r="M479" s="1">
        <v>25.12</v>
      </c>
      <c r="N479" s="1">
        <v>35.97</v>
      </c>
      <c r="O479" s="1">
        <v>40</v>
      </c>
      <c r="P479" s="1">
        <v>40</v>
      </c>
    </row>
    <row r="480" spans="1:16" x14ac:dyDescent="0.25">
      <c r="A480" s="1">
        <v>28.89</v>
      </c>
      <c r="B480" s="1">
        <v>35</v>
      </c>
      <c r="C480" s="1">
        <v>29.38</v>
      </c>
      <c r="D480" s="1">
        <v>29.33</v>
      </c>
      <c r="E480" s="1">
        <v>33.35</v>
      </c>
      <c r="F480" s="1">
        <v>24.59</v>
      </c>
      <c r="G480" s="1">
        <v>31.9</v>
      </c>
      <c r="H480" s="1">
        <v>34.700000000000003</v>
      </c>
      <c r="I480" s="1">
        <v>35.24</v>
      </c>
      <c r="J480" s="1">
        <v>31.92</v>
      </c>
      <c r="K480" s="1">
        <v>23.83</v>
      </c>
      <c r="L480" s="1">
        <v>40</v>
      </c>
      <c r="M480" s="1">
        <v>40</v>
      </c>
      <c r="N480" s="1">
        <v>40</v>
      </c>
      <c r="O480" s="1">
        <v>40</v>
      </c>
      <c r="P480" s="1">
        <v>40</v>
      </c>
    </row>
    <row r="481" spans="1:16" x14ac:dyDescent="0.25">
      <c r="A481" s="1">
        <v>30.12</v>
      </c>
      <c r="B481" s="1">
        <v>20.88</v>
      </c>
      <c r="C481" s="1">
        <v>22.64</v>
      </c>
      <c r="D481" s="1">
        <v>29.79</v>
      </c>
      <c r="E481" s="1">
        <v>25.71</v>
      </c>
      <c r="F481" s="1">
        <v>32.31</v>
      </c>
      <c r="G481" s="1">
        <v>26.1</v>
      </c>
      <c r="H481" s="1">
        <v>31.62</v>
      </c>
      <c r="I481" s="1">
        <v>40</v>
      </c>
      <c r="J481" s="1">
        <v>31.61</v>
      </c>
      <c r="K481" s="1">
        <v>31.64</v>
      </c>
      <c r="L481" s="1">
        <v>33.25</v>
      </c>
      <c r="M481" s="1">
        <v>40</v>
      </c>
      <c r="N481" s="1">
        <v>35.89</v>
      </c>
      <c r="O481" s="1">
        <v>32.75</v>
      </c>
      <c r="P481" s="1">
        <v>40</v>
      </c>
    </row>
    <row r="482" spans="1:16" x14ac:dyDescent="0.25">
      <c r="A482" s="1">
        <v>24.62</v>
      </c>
      <c r="B482" s="1">
        <v>22.89</v>
      </c>
      <c r="C482" s="1">
        <v>31.76</v>
      </c>
      <c r="D482" s="1">
        <v>30.11</v>
      </c>
      <c r="E482" s="1">
        <v>21.96</v>
      </c>
      <c r="F482" s="1">
        <v>34.32</v>
      </c>
      <c r="G482" s="1">
        <v>40</v>
      </c>
      <c r="H482" s="1">
        <v>30.82</v>
      </c>
      <c r="I482" s="1">
        <v>29.61</v>
      </c>
      <c r="J482" s="1">
        <v>28.61</v>
      </c>
      <c r="K482" s="1">
        <v>34.06</v>
      </c>
      <c r="L482" s="1">
        <v>30.41</v>
      </c>
      <c r="M482" s="1">
        <v>34.130000000000003</v>
      </c>
      <c r="N482" s="1">
        <v>40</v>
      </c>
      <c r="O482" s="1">
        <v>40</v>
      </c>
      <c r="P482" s="1">
        <v>37.47</v>
      </c>
    </row>
    <row r="483" spans="1:16" x14ac:dyDescent="0.25">
      <c r="A483" s="1">
        <v>31.81</v>
      </c>
      <c r="B483" s="1">
        <v>40</v>
      </c>
      <c r="C483" s="1">
        <v>30.81</v>
      </c>
      <c r="D483" s="1">
        <v>26.66</v>
      </c>
      <c r="E483" s="1">
        <v>29.38</v>
      </c>
      <c r="F483" s="1">
        <v>30.09</v>
      </c>
      <c r="G483" s="1">
        <v>29.02</v>
      </c>
      <c r="H483" s="1">
        <v>40</v>
      </c>
      <c r="I483" s="1">
        <v>33.67</v>
      </c>
      <c r="J483" s="1">
        <v>28.57</v>
      </c>
      <c r="K483" s="1">
        <v>32.200000000000003</v>
      </c>
      <c r="L483" s="1">
        <v>33.08</v>
      </c>
      <c r="M483" s="1">
        <v>33.299999999999997</v>
      </c>
      <c r="N483" s="1">
        <v>40</v>
      </c>
      <c r="O483" s="1">
        <v>40</v>
      </c>
      <c r="P483" s="1">
        <v>37.72</v>
      </c>
    </row>
    <row r="484" spans="1:16" x14ac:dyDescent="0.25">
      <c r="A484" s="1">
        <v>32.47</v>
      </c>
      <c r="B484" s="1">
        <v>32.83</v>
      </c>
      <c r="C484" s="1">
        <v>29.77</v>
      </c>
      <c r="D484" s="1">
        <v>40</v>
      </c>
      <c r="E484" s="1">
        <v>29.43</v>
      </c>
      <c r="F484" s="1">
        <v>40</v>
      </c>
      <c r="G484" s="1">
        <v>32.07</v>
      </c>
      <c r="H484" s="1">
        <v>29.24</v>
      </c>
      <c r="I484" s="1">
        <v>29.41</v>
      </c>
      <c r="J484" s="1">
        <v>22.06</v>
      </c>
      <c r="K484" s="1">
        <v>40</v>
      </c>
      <c r="L484" s="1">
        <v>40</v>
      </c>
      <c r="M484" s="1">
        <v>32.92</v>
      </c>
      <c r="N484" s="1">
        <v>37.78</v>
      </c>
      <c r="O484" s="1">
        <v>40</v>
      </c>
      <c r="P484" s="1">
        <v>40</v>
      </c>
    </row>
    <row r="485" spans="1:16" x14ac:dyDescent="0.25">
      <c r="A485" s="1">
        <v>24.32</v>
      </c>
      <c r="B485" s="1">
        <v>31.96</v>
      </c>
      <c r="C485" s="1">
        <v>32.96</v>
      </c>
      <c r="D485" s="1">
        <v>31.4</v>
      </c>
      <c r="E485" s="1">
        <v>28.07</v>
      </c>
      <c r="F485" s="1">
        <v>31.66</v>
      </c>
      <c r="G485" s="1">
        <v>23.34</v>
      </c>
      <c r="H485" s="1">
        <v>33.520000000000003</v>
      </c>
      <c r="I485" s="1">
        <v>32.06</v>
      </c>
      <c r="J485" s="1">
        <v>34.909999999999997</v>
      </c>
      <c r="K485" s="1">
        <v>28.07</v>
      </c>
      <c r="L485" s="1">
        <v>31.91</v>
      </c>
      <c r="M485" s="1">
        <v>35.96</v>
      </c>
      <c r="N485" s="1">
        <v>40</v>
      </c>
      <c r="O485" s="1">
        <v>36.68</v>
      </c>
      <c r="P485" s="1">
        <v>35.200000000000003</v>
      </c>
    </row>
    <row r="486" spans="1:16" x14ac:dyDescent="0.25">
      <c r="A486" s="1">
        <v>30.55</v>
      </c>
      <c r="B486" s="1">
        <v>31.01</v>
      </c>
      <c r="C486" s="1">
        <v>29.21</v>
      </c>
      <c r="D486" s="1">
        <v>31.77</v>
      </c>
      <c r="E486" s="1">
        <v>24.09</v>
      </c>
      <c r="F486" s="1">
        <v>20.94</v>
      </c>
      <c r="G486" s="1">
        <v>40</v>
      </c>
      <c r="H486" s="1">
        <v>28.18</v>
      </c>
      <c r="I486" s="1">
        <v>31.47</v>
      </c>
      <c r="J486" s="1">
        <v>40</v>
      </c>
      <c r="K486" s="1">
        <v>34.29</v>
      </c>
      <c r="L486" s="1">
        <v>32.299999999999997</v>
      </c>
      <c r="M486" s="1">
        <v>33.58</v>
      </c>
      <c r="N486" s="1">
        <v>35.72</v>
      </c>
      <c r="O486" s="1">
        <v>40</v>
      </c>
      <c r="P486" s="1">
        <v>40</v>
      </c>
    </row>
    <row r="487" spans="1:16" x14ac:dyDescent="0.25">
      <c r="A487" s="1">
        <v>40</v>
      </c>
      <c r="B487" s="1">
        <v>20.51</v>
      </c>
      <c r="C487" s="1">
        <v>24.39</v>
      </c>
      <c r="D487" s="1">
        <v>40</v>
      </c>
      <c r="E487" s="1">
        <v>31.16</v>
      </c>
      <c r="F487" s="1">
        <v>33.96</v>
      </c>
      <c r="G487" s="1">
        <v>29.72</v>
      </c>
      <c r="H487" s="1">
        <v>28.01</v>
      </c>
      <c r="I487" s="1">
        <v>27.03</v>
      </c>
      <c r="J487" s="1">
        <v>32.549999999999997</v>
      </c>
      <c r="K487" s="1">
        <v>31.77</v>
      </c>
      <c r="L487" s="1">
        <v>32.369999999999997</v>
      </c>
      <c r="M487" s="1">
        <v>40</v>
      </c>
      <c r="N487" s="1">
        <v>40</v>
      </c>
      <c r="O487" s="1">
        <v>32.17</v>
      </c>
      <c r="P487" s="1">
        <v>40</v>
      </c>
    </row>
    <row r="488" spans="1:16" x14ac:dyDescent="0.25">
      <c r="A488" s="1">
        <v>29.43</v>
      </c>
      <c r="B488" s="1">
        <v>22.81</v>
      </c>
      <c r="C488" s="1">
        <v>22.05</v>
      </c>
      <c r="D488" s="1">
        <v>31.64</v>
      </c>
      <c r="E488" s="1">
        <v>32.020000000000003</v>
      </c>
      <c r="F488" s="1">
        <v>25.41</v>
      </c>
      <c r="G488" s="1">
        <v>33.450000000000003</v>
      </c>
      <c r="H488" s="1">
        <v>40</v>
      </c>
      <c r="I488" s="1">
        <v>32.549999999999997</v>
      </c>
      <c r="J488" s="1">
        <v>30.73</v>
      </c>
      <c r="K488" s="1">
        <v>33.01</v>
      </c>
      <c r="L488" s="1">
        <v>31.24</v>
      </c>
      <c r="M488" s="1">
        <v>33.159999999999997</v>
      </c>
      <c r="N488" s="1">
        <v>32.799999999999997</v>
      </c>
      <c r="O488" s="1">
        <v>40</v>
      </c>
      <c r="P488" s="1">
        <v>40</v>
      </c>
    </row>
    <row r="489" spans="1:16" x14ac:dyDescent="0.25">
      <c r="A489" s="1">
        <v>24.51</v>
      </c>
      <c r="B489" s="1">
        <v>25.33</v>
      </c>
      <c r="C489" s="1">
        <v>30.47</v>
      </c>
      <c r="D489" s="1">
        <v>26.49</v>
      </c>
      <c r="E489" s="1">
        <v>21.76</v>
      </c>
      <c r="F489" s="1">
        <v>31.08</v>
      </c>
      <c r="G489" s="1">
        <v>40</v>
      </c>
      <c r="H489" s="1">
        <v>40</v>
      </c>
      <c r="I489" s="1">
        <v>29.62</v>
      </c>
      <c r="J489" s="1">
        <v>27.91</v>
      </c>
      <c r="K489" s="1">
        <v>40</v>
      </c>
      <c r="L489" s="1">
        <v>32.020000000000003</v>
      </c>
      <c r="M489" s="1">
        <v>37.270000000000003</v>
      </c>
      <c r="N489" s="1">
        <v>40</v>
      </c>
      <c r="O489" s="1">
        <v>40</v>
      </c>
      <c r="P489" s="1">
        <v>40</v>
      </c>
    </row>
    <row r="490" spans="1:16" x14ac:dyDescent="0.25">
      <c r="A490" s="1">
        <v>24.64</v>
      </c>
      <c r="B490" s="1">
        <v>19.22</v>
      </c>
      <c r="C490" s="1">
        <v>25.32</v>
      </c>
      <c r="D490" s="1">
        <v>24.67</v>
      </c>
      <c r="E490" s="1">
        <v>30.73</v>
      </c>
      <c r="F490" s="1">
        <v>30.72</v>
      </c>
      <c r="G490" s="1">
        <v>30.2</v>
      </c>
      <c r="H490" s="1">
        <v>23.38</v>
      </c>
      <c r="I490" s="1">
        <v>24.15</v>
      </c>
      <c r="J490" s="1">
        <v>40</v>
      </c>
      <c r="K490" s="1">
        <v>32.25</v>
      </c>
      <c r="L490" s="1">
        <v>32.44</v>
      </c>
      <c r="M490" s="1">
        <v>40</v>
      </c>
      <c r="N490" s="1">
        <v>37.700000000000003</v>
      </c>
      <c r="O490" s="1">
        <v>40</v>
      </c>
      <c r="P490" s="1">
        <v>40</v>
      </c>
    </row>
    <row r="491" spans="1:16" x14ac:dyDescent="0.25">
      <c r="A491" s="1">
        <v>23.79</v>
      </c>
      <c r="B491" s="1">
        <v>31.17</v>
      </c>
      <c r="C491" s="1">
        <v>18.989999999999998</v>
      </c>
      <c r="D491" s="1">
        <v>28.12</v>
      </c>
      <c r="E491" s="1">
        <v>29.05</v>
      </c>
      <c r="F491" s="1">
        <v>29.29</v>
      </c>
      <c r="G491" s="1">
        <v>29.9</v>
      </c>
      <c r="H491" s="1">
        <v>25.44</v>
      </c>
      <c r="I491" s="1">
        <v>29.02</v>
      </c>
      <c r="J491" s="1">
        <v>31.56</v>
      </c>
      <c r="K491" s="1">
        <v>31.36</v>
      </c>
      <c r="L491" s="1">
        <v>29.21</v>
      </c>
      <c r="M491" s="1">
        <v>35.909999999999997</v>
      </c>
      <c r="N491" s="1">
        <v>34.76</v>
      </c>
      <c r="O491" s="1">
        <v>40</v>
      </c>
      <c r="P491" s="1">
        <v>40</v>
      </c>
    </row>
    <row r="492" spans="1:16" x14ac:dyDescent="0.25">
      <c r="A492" s="1">
        <v>34.89</v>
      </c>
      <c r="B492" s="1">
        <v>27.02</v>
      </c>
      <c r="C492" s="1">
        <v>18.989999999999998</v>
      </c>
      <c r="D492" s="1">
        <v>23.06</v>
      </c>
      <c r="E492" s="1">
        <v>40</v>
      </c>
      <c r="F492" s="1">
        <v>22.61</v>
      </c>
      <c r="G492" s="1">
        <v>40</v>
      </c>
      <c r="H492" s="1">
        <v>26.93</v>
      </c>
      <c r="I492" s="1">
        <v>33.85</v>
      </c>
      <c r="J492" s="1">
        <v>40</v>
      </c>
      <c r="K492" s="1">
        <v>40</v>
      </c>
      <c r="L492" s="1">
        <v>30.84</v>
      </c>
      <c r="M492" s="1">
        <v>35.630000000000003</v>
      </c>
      <c r="N492" s="1">
        <v>35.090000000000003</v>
      </c>
      <c r="O492" s="1">
        <v>37.590000000000003</v>
      </c>
      <c r="P492" s="1">
        <v>33.89</v>
      </c>
    </row>
    <row r="493" spans="1:16" x14ac:dyDescent="0.25">
      <c r="A493" s="1">
        <v>27.86</v>
      </c>
      <c r="B493" s="1">
        <v>30.93</v>
      </c>
      <c r="C493" s="1">
        <v>28.1</v>
      </c>
      <c r="D493" s="1">
        <v>21.69</v>
      </c>
      <c r="E493" s="1">
        <v>30.61</v>
      </c>
      <c r="F493" s="1">
        <v>32.229999999999997</v>
      </c>
      <c r="G493" s="1">
        <v>40</v>
      </c>
      <c r="H493" s="1">
        <v>40</v>
      </c>
      <c r="I493" s="1">
        <v>32.51</v>
      </c>
      <c r="J493" s="1">
        <v>32.56</v>
      </c>
      <c r="K493" s="1">
        <v>33.47</v>
      </c>
      <c r="L493" s="1">
        <v>30.25</v>
      </c>
      <c r="M493" s="1">
        <v>40</v>
      </c>
      <c r="N493" s="1">
        <v>40</v>
      </c>
      <c r="O493" s="1">
        <v>40</v>
      </c>
      <c r="P493" s="1">
        <v>40</v>
      </c>
    </row>
    <row r="494" spans="1:16" x14ac:dyDescent="0.25">
      <c r="A494" s="1">
        <v>28.62</v>
      </c>
      <c r="B494" s="1">
        <v>33.01</v>
      </c>
      <c r="C494" s="1">
        <v>24.26</v>
      </c>
      <c r="D494" s="1">
        <v>18.66</v>
      </c>
      <c r="E494" s="1">
        <v>28.73</v>
      </c>
      <c r="F494" s="1">
        <v>40</v>
      </c>
      <c r="G494" s="1">
        <v>21.79</v>
      </c>
      <c r="H494" s="1">
        <v>26.3</v>
      </c>
      <c r="I494" s="1">
        <v>28.41</v>
      </c>
      <c r="J494" s="1">
        <v>25.77</v>
      </c>
      <c r="K494" s="1">
        <v>34.229999999999997</v>
      </c>
      <c r="L494" s="1">
        <v>40</v>
      </c>
      <c r="M494" s="1">
        <v>36.99</v>
      </c>
      <c r="N494" s="1">
        <v>32.51</v>
      </c>
      <c r="O494" s="1">
        <v>33.79</v>
      </c>
      <c r="P494" s="1">
        <v>40</v>
      </c>
    </row>
    <row r="495" spans="1:16" x14ac:dyDescent="0.25">
      <c r="A495" s="1">
        <v>31.88</v>
      </c>
      <c r="B495" s="1">
        <v>33.130000000000003</v>
      </c>
      <c r="C495" s="1">
        <v>28.98</v>
      </c>
      <c r="D495" s="1">
        <v>26.44</v>
      </c>
      <c r="E495" s="1">
        <v>24.39</v>
      </c>
      <c r="F495" s="1">
        <v>30.27</v>
      </c>
      <c r="G495" s="1">
        <v>33.78</v>
      </c>
      <c r="H495" s="1">
        <v>33.520000000000003</v>
      </c>
      <c r="I495" s="1">
        <v>30</v>
      </c>
      <c r="J495" s="1">
        <v>30.83</v>
      </c>
      <c r="K495" s="1">
        <v>30.49</v>
      </c>
      <c r="L495" s="1">
        <v>40</v>
      </c>
      <c r="M495" s="1">
        <v>35.03</v>
      </c>
      <c r="N495" s="1">
        <v>37.880000000000003</v>
      </c>
      <c r="O495" s="1">
        <v>40</v>
      </c>
      <c r="P495" s="1">
        <v>37.909999999999997</v>
      </c>
    </row>
    <row r="496" spans="1:16" x14ac:dyDescent="0.25">
      <c r="A496" s="1">
        <v>35.9</v>
      </c>
      <c r="B496" s="1">
        <v>32.65</v>
      </c>
      <c r="C496" s="1">
        <v>29.04</v>
      </c>
      <c r="D496" s="1">
        <v>22.52</v>
      </c>
      <c r="E496" s="1">
        <v>33.42</v>
      </c>
      <c r="F496" s="1">
        <v>29.19</v>
      </c>
      <c r="G496" s="1">
        <v>26.4</v>
      </c>
      <c r="H496" s="1">
        <v>27.29</v>
      </c>
      <c r="I496" s="1">
        <v>29.91</v>
      </c>
      <c r="J496" s="1">
        <v>32.619999999999997</v>
      </c>
      <c r="K496" s="1">
        <v>31.27</v>
      </c>
      <c r="L496" s="1">
        <v>32.56</v>
      </c>
      <c r="M496" s="1">
        <v>36.44</v>
      </c>
      <c r="N496" s="1">
        <v>36.72</v>
      </c>
      <c r="O496" s="1">
        <v>30.86</v>
      </c>
      <c r="P496" s="1">
        <v>40</v>
      </c>
    </row>
    <row r="497" spans="1:16" x14ac:dyDescent="0.25">
      <c r="A497" s="1">
        <v>33.19</v>
      </c>
      <c r="B497" s="1">
        <v>21.24</v>
      </c>
      <c r="C497" s="1">
        <v>25.48</v>
      </c>
      <c r="D497" s="1">
        <v>20.04</v>
      </c>
      <c r="E497" s="1">
        <v>28.77</v>
      </c>
      <c r="F497" s="1">
        <v>40</v>
      </c>
      <c r="G497" s="1">
        <v>33.72</v>
      </c>
      <c r="H497" s="1">
        <v>26.95</v>
      </c>
      <c r="I497" s="1">
        <v>40</v>
      </c>
      <c r="J497" s="1">
        <v>22.25</v>
      </c>
      <c r="K497" s="1">
        <v>31.09</v>
      </c>
      <c r="L497" s="1">
        <v>32.86</v>
      </c>
      <c r="M497" s="1">
        <v>35.32</v>
      </c>
      <c r="N497" s="1">
        <v>40</v>
      </c>
      <c r="O497" s="1">
        <v>40</v>
      </c>
      <c r="P497" s="1">
        <v>40</v>
      </c>
    </row>
    <row r="498" spans="1:16" x14ac:dyDescent="0.25">
      <c r="A498" s="1">
        <v>25.32</v>
      </c>
      <c r="B498" s="1">
        <v>26.36</v>
      </c>
      <c r="C498" s="1">
        <v>20.239999999999998</v>
      </c>
      <c r="D498" s="1">
        <v>18.850000000000001</v>
      </c>
      <c r="E498" s="1">
        <v>31.16</v>
      </c>
      <c r="F498" s="1">
        <v>29.48</v>
      </c>
      <c r="G498" s="1">
        <v>27.67</v>
      </c>
      <c r="H498" s="1">
        <v>32.11</v>
      </c>
      <c r="I498" s="1">
        <v>40</v>
      </c>
      <c r="J498" s="1">
        <v>29.5</v>
      </c>
      <c r="K498" s="1">
        <v>40</v>
      </c>
      <c r="L498" s="1">
        <v>40</v>
      </c>
      <c r="M498" s="1">
        <v>25.87</v>
      </c>
      <c r="N498" s="1">
        <v>40</v>
      </c>
      <c r="O498" s="1">
        <v>34.6</v>
      </c>
      <c r="P498" s="1">
        <v>40</v>
      </c>
    </row>
    <row r="499" spans="1:16" x14ac:dyDescent="0.25">
      <c r="A499" s="1">
        <v>26.36</v>
      </c>
      <c r="B499" s="1">
        <v>27.24</v>
      </c>
      <c r="C499" s="1">
        <v>27.87</v>
      </c>
      <c r="D499" s="1">
        <v>22.3</v>
      </c>
      <c r="E499" s="1">
        <v>30.48</v>
      </c>
      <c r="F499" s="1">
        <v>40</v>
      </c>
      <c r="G499" s="1">
        <v>31.97</v>
      </c>
      <c r="H499" s="1">
        <v>30.11</v>
      </c>
      <c r="I499" s="1">
        <v>33.85</v>
      </c>
      <c r="J499" s="1">
        <v>28.7</v>
      </c>
      <c r="K499" s="1">
        <v>31.4</v>
      </c>
      <c r="L499" s="1">
        <v>30.95</v>
      </c>
      <c r="M499" s="1">
        <v>32.94</v>
      </c>
      <c r="N499" s="1">
        <v>36.200000000000003</v>
      </c>
      <c r="O499" s="1">
        <v>40</v>
      </c>
      <c r="P499" s="1">
        <v>37.72</v>
      </c>
    </row>
    <row r="500" spans="1:16" x14ac:dyDescent="0.25">
      <c r="A500" s="1">
        <v>35.29</v>
      </c>
      <c r="B500" s="1">
        <v>26.62</v>
      </c>
      <c r="C500" s="1">
        <v>21.57</v>
      </c>
      <c r="D500" s="1">
        <v>32.33</v>
      </c>
      <c r="E500" s="1">
        <v>30.23</v>
      </c>
      <c r="F500" s="1">
        <v>31.37</v>
      </c>
      <c r="G500" s="1">
        <v>26.8</v>
      </c>
      <c r="H500" s="1">
        <v>40</v>
      </c>
      <c r="I500" s="1">
        <v>34.67</v>
      </c>
      <c r="J500" s="1">
        <v>28.1</v>
      </c>
      <c r="K500" s="1">
        <v>30.75</v>
      </c>
      <c r="L500" s="1">
        <v>31.36</v>
      </c>
      <c r="M500" s="1">
        <v>40</v>
      </c>
      <c r="N500" s="1">
        <v>33.659999999999997</v>
      </c>
      <c r="O500" s="1">
        <v>32.79</v>
      </c>
      <c r="P500" s="1">
        <v>40</v>
      </c>
    </row>
    <row r="501" spans="1:16" x14ac:dyDescent="0.25">
      <c r="A501" s="1">
        <v>32.46</v>
      </c>
      <c r="B501" s="1">
        <v>40</v>
      </c>
      <c r="C501" s="1">
        <v>20.27</v>
      </c>
      <c r="D501" s="1">
        <v>25.65</v>
      </c>
      <c r="E501" s="1">
        <v>23.93</v>
      </c>
      <c r="F501" s="1">
        <v>26.88</v>
      </c>
      <c r="G501" s="1">
        <v>40</v>
      </c>
      <c r="H501" s="1">
        <v>31.66</v>
      </c>
      <c r="I501" s="1">
        <v>27.34</v>
      </c>
      <c r="J501" s="1">
        <v>40</v>
      </c>
      <c r="K501" s="1">
        <v>40</v>
      </c>
      <c r="L501" s="1">
        <v>33.06</v>
      </c>
      <c r="M501" s="1">
        <v>40</v>
      </c>
      <c r="N501" s="1">
        <v>36.97</v>
      </c>
      <c r="O501" s="1">
        <v>40</v>
      </c>
      <c r="P501" s="1">
        <v>40</v>
      </c>
    </row>
    <row r="502" spans="1:16" x14ac:dyDescent="0.25">
      <c r="A502" s="1">
        <v>33.47</v>
      </c>
      <c r="B502" s="1">
        <v>40</v>
      </c>
      <c r="C502" s="1">
        <v>34.61</v>
      </c>
      <c r="D502" s="1">
        <v>26.06</v>
      </c>
      <c r="E502" s="1">
        <v>31.87</v>
      </c>
      <c r="F502" s="1">
        <v>29.21</v>
      </c>
      <c r="G502" s="1">
        <v>40</v>
      </c>
      <c r="H502" s="1">
        <v>24.19</v>
      </c>
      <c r="I502" s="1">
        <v>33.57</v>
      </c>
      <c r="J502" s="1">
        <v>33.93</v>
      </c>
      <c r="K502" s="1">
        <v>28.92</v>
      </c>
      <c r="L502" s="1">
        <v>32.82</v>
      </c>
      <c r="M502" s="1">
        <v>40</v>
      </c>
      <c r="N502" s="1">
        <v>34.08</v>
      </c>
      <c r="O502" s="1">
        <v>33.799999999999997</v>
      </c>
      <c r="P502" s="1">
        <v>40</v>
      </c>
    </row>
    <row r="503" spans="1:16" x14ac:dyDescent="0.25">
      <c r="A503" s="1">
        <v>26.95</v>
      </c>
      <c r="B503" s="1">
        <v>27.81</v>
      </c>
      <c r="C503" s="1">
        <v>19.5</v>
      </c>
      <c r="D503" s="1">
        <v>33.26</v>
      </c>
      <c r="E503" s="1">
        <v>40</v>
      </c>
      <c r="F503" s="1">
        <v>22.33</v>
      </c>
      <c r="G503" s="1">
        <v>30.37</v>
      </c>
      <c r="H503" s="1">
        <v>33.53</v>
      </c>
      <c r="I503" s="1">
        <v>27.52</v>
      </c>
      <c r="J503" s="1">
        <v>40</v>
      </c>
      <c r="K503" s="1">
        <v>33.729999999999997</v>
      </c>
      <c r="L503" s="1">
        <v>40</v>
      </c>
      <c r="M503" s="1">
        <v>37.26</v>
      </c>
      <c r="N503" s="1">
        <v>33.6</v>
      </c>
      <c r="O503" s="1">
        <v>33</v>
      </c>
      <c r="P503" s="1">
        <v>40</v>
      </c>
    </row>
    <row r="504" spans="1:16" x14ac:dyDescent="0.25">
      <c r="A504" s="1">
        <v>19.68</v>
      </c>
      <c r="B504" s="1">
        <v>33.15</v>
      </c>
      <c r="C504" s="1">
        <v>26.91</v>
      </c>
      <c r="D504" s="1">
        <v>20.37</v>
      </c>
      <c r="E504" s="1">
        <v>33.83</v>
      </c>
      <c r="F504" s="1">
        <v>28.72</v>
      </c>
      <c r="G504" s="1">
        <v>26.47</v>
      </c>
      <c r="H504" s="1">
        <v>29.16</v>
      </c>
      <c r="I504" s="1">
        <v>28.93</v>
      </c>
      <c r="J504" s="1">
        <v>24.8</v>
      </c>
      <c r="K504" s="1">
        <v>31.77</v>
      </c>
      <c r="L504" s="1">
        <v>40</v>
      </c>
      <c r="M504" s="1">
        <v>34.36</v>
      </c>
      <c r="N504" s="1">
        <v>33.89</v>
      </c>
      <c r="O504" s="1">
        <v>35.590000000000003</v>
      </c>
      <c r="P504" s="1">
        <v>40</v>
      </c>
    </row>
    <row r="505" spans="1:16" x14ac:dyDescent="0.25">
      <c r="A505" s="1">
        <v>40</v>
      </c>
      <c r="B505" s="1">
        <v>22.83</v>
      </c>
      <c r="C505" s="1">
        <v>28.41</v>
      </c>
      <c r="D505" s="1">
        <v>32.39</v>
      </c>
      <c r="E505" s="1">
        <v>29.7</v>
      </c>
      <c r="F505" s="1">
        <v>26.83</v>
      </c>
      <c r="G505" s="1">
        <v>32.51</v>
      </c>
      <c r="H505" s="1">
        <v>40</v>
      </c>
      <c r="I505" s="1">
        <v>33.409999999999997</v>
      </c>
      <c r="J505" s="1">
        <v>30.47</v>
      </c>
      <c r="K505" s="1">
        <v>40</v>
      </c>
      <c r="L505" s="1">
        <v>32.659999999999997</v>
      </c>
      <c r="M505" s="1">
        <v>36.06</v>
      </c>
      <c r="N505" s="1">
        <v>40</v>
      </c>
      <c r="O505" s="1">
        <v>37.630000000000003</v>
      </c>
      <c r="P505" s="1">
        <v>40</v>
      </c>
    </row>
    <row r="506" spans="1:16" x14ac:dyDescent="0.25">
      <c r="A506" s="1">
        <v>24.06</v>
      </c>
      <c r="B506" s="1">
        <v>27.41</v>
      </c>
      <c r="C506" s="1">
        <v>22.13</v>
      </c>
      <c r="D506" s="1">
        <v>18.72</v>
      </c>
      <c r="E506" s="1">
        <v>32.49</v>
      </c>
      <c r="F506" s="1">
        <v>25.4</v>
      </c>
      <c r="G506" s="1">
        <v>29.39</v>
      </c>
      <c r="H506" s="1">
        <v>34.46</v>
      </c>
      <c r="I506" s="1">
        <v>22.95</v>
      </c>
      <c r="J506" s="1">
        <v>32.89</v>
      </c>
      <c r="K506" s="1">
        <v>40</v>
      </c>
      <c r="L506" s="1">
        <v>40</v>
      </c>
      <c r="M506" s="1">
        <v>40</v>
      </c>
      <c r="N506" s="1">
        <v>40</v>
      </c>
      <c r="O506" s="1">
        <v>38.380000000000003</v>
      </c>
      <c r="P506" s="1">
        <v>31.67</v>
      </c>
    </row>
    <row r="507" spans="1:16" x14ac:dyDescent="0.25">
      <c r="A507" s="1">
        <v>25.87</v>
      </c>
      <c r="B507" s="1">
        <v>30.76</v>
      </c>
      <c r="C507" s="1">
        <v>16.940000000000001</v>
      </c>
      <c r="D507" s="1">
        <v>19.809999999999999</v>
      </c>
      <c r="E507" s="1">
        <v>33.200000000000003</v>
      </c>
      <c r="F507" s="1">
        <v>27.48</v>
      </c>
      <c r="G507" s="1">
        <v>40</v>
      </c>
      <c r="H507" s="1">
        <v>24.33</v>
      </c>
      <c r="I507" s="1">
        <v>29.02</v>
      </c>
      <c r="J507" s="1">
        <v>31.71</v>
      </c>
      <c r="K507" s="1">
        <v>40</v>
      </c>
      <c r="L507" s="1">
        <v>40</v>
      </c>
      <c r="M507" s="1">
        <v>35.9</v>
      </c>
      <c r="N507" s="1">
        <v>34.57</v>
      </c>
      <c r="O507" s="1">
        <v>34.03</v>
      </c>
      <c r="P507" s="1">
        <v>40</v>
      </c>
    </row>
    <row r="508" spans="1:16" x14ac:dyDescent="0.25">
      <c r="A508" s="1">
        <v>40</v>
      </c>
      <c r="B508" s="1">
        <v>26.92</v>
      </c>
      <c r="C508" s="1">
        <v>32.549999999999997</v>
      </c>
      <c r="D508" s="1">
        <v>21.42</v>
      </c>
      <c r="E508" s="1">
        <v>31.43</v>
      </c>
      <c r="F508" s="1">
        <v>25.48</v>
      </c>
      <c r="G508" s="1">
        <v>27.73</v>
      </c>
      <c r="H508" s="1">
        <v>32.19</v>
      </c>
      <c r="I508" s="1">
        <v>30.75</v>
      </c>
      <c r="J508" s="1">
        <v>32.17</v>
      </c>
      <c r="K508" s="1">
        <v>33.450000000000003</v>
      </c>
      <c r="L508" s="1">
        <v>40</v>
      </c>
      <c r="M508" s="1">
        <v>36.799999999999997</v>
      </c>
      <c r="N508" s="1">
        <v>40</v>
      </c>
      <c r="O508" s="1">
        <v>33.14</v>
      </c>
      <c r="P508" s="1">
        <v>37.89</v>
      </c>
    </row>
    <row r="509" spans="1:16" x14ac:dyDescent="0.25">
      <c r="A509" s="1">
        <v>27.49</v>
      </c>
      <c r="B509" s="1">
        <v>40</v>
      </c>
      <c r="C509" s="1">
        <v>25.89</v>
      </c>
      <c r="D509" s="1">
        <v>29.44</v>
      </c>
      <c r="E509" s="1">
        <v>26.75</v>
      </c>
      <c r="F509" s="1">
        <v>30.29</v>
      </c>
      <c r="G509" s="1">
        <v>28.93</v>
      </c>
      <c r="H509" s="1">
        <v>28.38</v>
      </c>
      <c r="I509" s="1">
        <v>26.75</v>
      </c>
      <c r="J509" s="1">
        <v>28.27</v>
      </c>
      <c r="K509" s="1">
        <v>40</v>
      </c>
      <c r="L509" s="1">
        <v>40</v>
      </c>
      <c r="M509" s="1">
        <v>40</v>
      </c>
      <c r="N509" s="1">
        <v>40</v>
      </c>
      <c r="O509" s="1">
        <v>40</v>
      </c>
      <c r="P509" s="1">
        <v>40</v>
      </c>
    </row>
    <row r="510" spans="1:16" x14ac:dyDescent="0.25">
      <c r="A510" s="1">
        <v>31.79</v>
      </c>
      <c r="B510" s="1">
        <v>33.26</v>
      </c>
      <c r="C510" s="1">
        <v>20.69</v>
      </c>
      <c r="D510" s="1">
        <v>32.799999999999997</v>
      </c>
      <c r="E510" s="1">
        <v>19.170000000000002</v>
      </c>
      <c r="F510" s="1">
        <v>29.58</v>
      </c>
      <c r="G510" s="1">
        <v>30.84</v>
      </c>
      <c r="H510" s="1">
        <v>24.05</v>
      </c>
      <c r="I510" s="1">
        <v>28.24</v>
      </c>
      <c r="J510" s="1">
        <v>32.9</v>
      </c>
      <c r="K510" s="1">
        <v>31.7</v>
      </c>
      <c r="L510" s="1">
        <v>30.35</v>
      </c>
      <c r="M510" s="1">
        <v>32.25</v>
      </c>
      <c r="N510" s="1">
        <v>40</v>
      </c>
      <c r="O510" s="1">
        <v>34.43</v>
      </c>
      <c r="P510" s="1">
        <v>35.58</v>
      </c>
    </row>
    <row r="511" spans="1:16" x14ac:dyDescent="0.25">
      <c r="A511" s="1">
        <v>31.35</v>
      </c>
      <c r="B511" s="1">
        <v>32.49</v>
      </c>
      <c r="C511" s="1">
        <v>23.42</v>
      </c>
      <c r="D511" s="1">
        <v>26.9</v>
      </c>
      <c r="E511" s="1">
        <v>29.16</v>
      </c>
      <c r="F511" s="1">
        <v>28.33</v>
      </c>
      <c r="G511" s="1">
        <v>24.47</v>
      </c>
      <c r="H511" s="1">
        <v>31.5</v>
      </c>
      <c r="I511" s="1">
        <v>32.81</v>
      </c>
      <c r="J511" s="1">
        <v>31.68</v>
      </c>
      <c r="K511" s="1">
        <v>33.76</v>
      </c>
      <c r="L511" s="1">
        <v>23</v>
      </c>
      <c r="M511" s="1">
        <v>35.630000000000003</v>
      </c>
      <c r="N511" s="1">
        <v>40</v>
      </c>
      <c r="O511" s="1">
        <v>40</v>
      </c>
      <c r="P511" s="1">
        <v>36.44</v>
      </c>
    </row>
    <row r="512" spans="1:16" x14ac:dyDescent="0.25">
      <c r="A512" s="1">
        <v>31.58</v>
      </c>
      <c r="B512" s="1">
        <v>31.66</v>
      </c>
      <c r="C512" s="1">
        <v>33.51</v>
      </c>
      <c r="D512" s="1">
        <v>21.75</v>
      </c>
      <c r="E512" s="1">
        <v>20.56</v>
      </c>
      <c r="F512" s="1">
        <v>34.229999999999997</v>
      </c>
      <c r="G512" s="1">
        <v>18.86</v>
      </c>
      <c r="H512" s="1">
        <v>30.19</v>
      </c>
      <c r="I512" s="1">
        <v>40</v>
      </c>
      <c r="J512" s="1">
        <v>40</v>
      </c>
      <c r="K512" s="1">
        <v>40</v>
      </c>
      <c r="L512" s="1">
        <v>32.82</v>
      </c>
      <c r="M512" s="1">
        <v>34.24</v>
      </c>
      <c r="N512" s="1">
        <v>32.71</v>
      </c>
      <c r="O512" s="1">
        <v>36.270000000000003</v>
      </c>
      <c r="P512" s="1">
        <v>40</v>
      </c>
    </row>
    <row r="513" spans="1:16" x14ac:dyDescent="0.25">
      <c r="A513" s="1">
        <v>30.62</v>
      </c>
      <c r="B513" s="1">
        <v>28.59</v>
      </c>
      <c r="C513" s="1">
        <v>40</v>
      </c>
      <c r="D513" s="1">
        <v>40</v>
      </c>
      <c r="E513" s="1">
        <v>24.34</v>
      </c>
      <c r="F513" s="1">
        <v>40</v>
      </c>
      <c r="G513" s="1">
        <v>26.39</v>
      </c>
      <c r="H513" s="1">
        <v>31.91</v>
      </c>
      <c r="I513" s="1">
        <v>24.98</v>
      </c>
      <c r="J513" s="1">
        <v>40</v>
      </c>
      <c r="K513" s="1">
        <v>40</v>
      </c>
      <c r="L513" s="1">
        <v>40</v>
      </c>
      <c r="M513" s="1">
        <v>35.119999999999997</v>
      </c>
      <c r="N513" s="1">
        <v>38.53</v>
      </c>
      <c r="O513" s="1">
        <v>40</v>
      </c>
      <c r="P513" s="1">
        <v>40</v>
      </c>
    </row>
    <row r="514" spans="1:16" x14ac:dyDescent="0.25">
      <c r="A514" s="1">
        <v>24.83</v>
      </c>
      <c r="B514" s="1">
        <v>34.21</v>
      </c>
      <c r="C514" s="1">
        <v>40</v>
      </c>
      <c r="D514" s="1">
        <v>21.21</v>
      </c>
      <c r="E514" s="1">
        <v>25.12</v>
      </c>
      <c r="F514" s="1">
        <v>31.26</v>
      </c>
      <c r="G514" s="1">
        <v>32.53</v>
      </c>
      <c r="H514" s="1">
        <v>33.159999999999997</v>
      </c>
      <c r="I514" s="1">
        <v>32.32</v>
      </c>
      <c r="J514" s="1">
        <v>28.96</v>
      </c>
      <c r="K514" s="1">
        <v>40</v>
      </c>
      <c r="L514" s="1">
        <v>40</v>
      </c>
      <c r="M514" s="1">
        <v>36.33</v>
      </c>
      <c r="N514" s="1">
        <v>34.44</v>
      </c>
      <c r="O514" s="1">
        <v>40</v>
      </c>
      <c r="P514" s="1">
        <v>40</v>
      </c>
    </row>
    <row r="515" spans="1:16" x14ac:dyDescent="0.25">
      <c r="A515" s="1">
        <v>40</v>
      </c>
      <c r="B515" s="1">
        <v>32.39</v>
      </c>
      <c r="C515" s="1">
        <v>23.69</v>
      </c>
      <c r="D515" s="1">
        <v>18.77</v>
      </c>
      <c r="E515" s="1">
        <v>28.59</v>
      </c>
      <c r="F515" s="1">
        <v>25.3</v>
      </c>
      <c r="G515" s="1">
        <v>22.98</v>
      </c>
      <c r="H515" s="1">
        <v>24.78</v>
      </c>
      <c r="I515" s="1">
        <v>33.6</v>
      </c>
      <c r="J515" s="1">
        <v>34.21</v>
      </c>
      <c r="K515" s="1">
        <v>40</v>
      </c>
      <c r="L515" s="1">
        <v>40</v>
      </c>
      <c r="M515" s="1">
        <v>35.69</v>
      </c>
      <c r="N515" s="1">
        <v>37.89</v>
      </c>
      <c r="O515" s="1">
        <v>40</v>
      </c>
      <c r="P515" s="1">
        <v>31.28</v>
      </c>
    </row>
    <row r="516" spans="1:16" x14ac:dyDescent="0.25">
      <c r="A516" s="1">
        <v>20.96</v>
      </c>
      <c r="B516" s="1">
        <v>24.52</v>
      </c>
      <c r="C516" s="1">
        <v>33.44</v>
      </c>
      <c r="D516" s="1">
        <v>30.75</v>
      </c>
      <c r="E516" s="1">
        <v>19.7</v>
      </c>
      <c r="F516" s="1">
        <v>29.52</v>
      </c>
      <c r="G516" s="1">
        <v>27.39</v>
      </c>
      <c r="H516" s="1">
        <v>20.28</v>
      </c>
      <c r="I516" s="1">
        <v>31.33</v>
      </c>
      <c r="J516" s="1">
        <v>29.62</v>
      </c>
      <c r="K516" s="1">
        <v>32.93</v>
      </c>
      <c r="L516" s="1">
        <v>40</v>
      </c>
      <c r="M516" s="1">
        <v>40</v>
      </c>
      <c r="N516" s="1">
        <v>36.21</v>
      </c>
      <c r="O516" s="1">
        <v>40</v>
      </c>
      <c r="P516" s="1">
        <v>40</v>
      </c>
    </row>
    <row r="517" spans="1:16" x14ac:dyDescent="0.25">
      <c r="A517" s="1">
        <v>30.27</v>
      </c>
      <c r="B517" s="1">
        <v>32.15</v>
      </c>
      <c r="C517" s="1">
        <v>24.83</v>
      </c>
      <c r="D517" s="1">
        <v>24.34</v>
      </c>
      <c r="E517" s="1">
        <v>22.14</v>
      </c>
      <c r="F517" s="1">
        <v>20.8</v>
      </c>
      <c r="G517" s="1">
        <v>26.22</v>
      </c>
      <c r="H517" s="1">
        <v>35.67</v>
      </c>
      <c r="I517" s="1">
        <v>29.7</v>
      </c>
      <c r="J517" s="1">
        <v>26.48</v>
      </c>
      <c r="K517" s="1">
        <v>30.74</v>
      </c>
      <c r="L517" s="1">
        <v>34.47</v>
      </c>
      <c r="M517" s="1">
        <v>30.85</v>
      </c>
      <c r="N517" s="1">
        <v>35.35</v>
      </c>
      <c r="O517" s="1">
        <v>31.91</v>
      </c>
      <c r="P517" s="1">
        <v>37.94</v>
      </c>
    </row>
    <row r="518" spans="1:16" x14ac:dyDescent="0.25">
      <c r="A518" s="1">
        <v>32.18</v>
      </c>
      <c r="B518" s="1">
        <v>18.79</v>
      </c>
      <c r="C518" s="1">
        <v>19.239999999999998</v>
      </c>
      <c r="D518" s="1">
        <v>18.48</v>
      </c>
      <c r="E518" s="1">
        <v>22.29</v>
      </c>
      <c r="F518" s="1">
        <v>22.36</v>
      </c>
      <c r="G518" s="1">
        <v>21.24</v>
      </c>
      <c r="H518" s="1">
        <v>40</v>
      </c>
      <c r="I518" s="1">
        <v>24.59</v>
      </c>
      <c r="J518" s="1">
        <v>40</v>
      </c>
      <c r="K518" s="1">
        <v>30</v>
      </c>
      <c r="L518" s="1">
        <v>28.88</v>
      </c>
      <c r="M518" s="1">
        <v>40</v>
      </c>
      <c r="N518" s="1">
        <v>32.75</v>
      </c>
      <c r="O518" s="1">
        <v>36.6</v>
      </c>
      <c r="P518" s="1">
        <v>35.270000000000003</v>
      </c>
    </row>
    <row r="519" spans="1:16" x14ac:dyDescent="0.25">
      <c r="A519" s="1">
        <v>33.57</v>
      </c>
      <c r="B519" s="1">
        <v>33.32</v>
      </c>
      <c r="C519" s="1">
        <v>26.27</v>
      </c>
      <c r="D519" s="1">
        <v>30.23</v>
      </c>
      <c r="E519" s="1">
        <v>26.87</v>
      </c>
      <c r="F519" s="1">
        <v>28.98</v>
      </c>
      <c r="G519" s="1">
        <v>22.89</v>
      </c>
      <c r="H519" s="1">
        <v>40</v>
      </c>
      <c r="I519" s="1">
        <v>40</v>
      </c>
      <c r="J519" s="1">
        <v>25.91</v>
      </c>
      <c r="K519" s="1">
        <v>40</v>
      </c>
      <c r="L519" s="1">
        <v>33.130000000000003</v>
      </c>
      <c r="M519" s="1">
        <v>40</v>
      </c>
      <c r="N519" s="1">
        <v>40</v>
      </c>
      <c r="O519" s="1">
        <v>40</v>
      </c>
      <c r="P519" s="1">
        <v>40</v>
      </c>
    </row>
    <row r="520" spans="1:16" x14ac:dyDescent="0.25">
      <c r="A520" s="1">
        <v>33.92</v>
      </c>
      <c r="B520" s="1">
        <v>23.46</v>
      </c>
      <c r="C520" s="1">
        <v>27.15</v>
      </c>
      <c r="D520" s="1">
        <v>21.46</v>
      </c>
      <c r="E520" s="1">
        <v>24.93</v>
      </c>
      <c r="F520" s="1">
        <v>34.119999999999997</v>
      </c>
      <c r="G520" s="1">
        <v>31.63</v>
      </c>
      <c r="H520" s="1">
        <v>31.23</v>
      </c>
      <c r="I520" s="1">
        <v>28.69</v>
      </c>
      <c r="J520" s="1">
        <v>26.02</v>
      </c>
      <c r="K520" s="1">
        <v>40</v>
      </c>
      <c r="L520" s="1">
        <v>40</v>
      </c>
      <c r="M520" s="1">
        <v>32.72</v>
      </c>
      <c r="N520" s="1">
        <v>40</v>
      </c>
      <c r="O520" s="1">
        <v>40</v>
      </c>
      <c r="P520" s="1">
        <v>40</v>
      </c>
    </row>
    <row r="521" spans="1:16" x14ac:dyDescent="0.25">
      <c r="A521" s="1">
        <v>30.42</v>
      </c>
      <c r="B521" s="1">
        <v>29.11</v>
      </c>
      <c r="C521" s="1">
        <v>30.11</v>
      </c>
      <c r="D521" s="1">
        <v>24.17</v>
      </c>
      <c r="E521" s="1">
        <v>25.03</v>
      </c>
      <c r="F521" s="1">
        <v>27.98</v>
      </c>
      <c r="G521" s="1">
        <v>40</v>
      </c>
      <c r="H521" s="1">
        <v>40</v>
      </c>
      <c r="I521" s="1">
        <v>27.78</v>
      </c>
      <c r="J521" s="1">
        <v>33.43</v>
      </c>
      <c r="K521" s="1">
        <v>32.69</v>
      </c>
      <c r="L521" s="1">
        <v>40</v>
      </c>
      <c r="M521" s="1">
        <v>35.49</v>
      </c>
      <c r="N521" s="1">
        <v>31.06</v>
      </c>
      <c r="O521" s="1">
        <v>35.15</v>
      </c>
      <c r="P521" s="1">
        <v>33.75</v>
      </c>
    </row>
    <row r="522" spans="1:16" x14ac:dyDescent="0.25">
      <c r="A522" s="1">
        <v>31.48</v>
      </c>
      <c r="B522" s="1">
        <v>25.84</v>
      </c>
      <c r="C522" s="1">
        <v>28.89</v>
      </c>
      <c r="D522" s="1">
        <v>25.59</v>
      </c>
      <c r="E522" s="1">
        <v>32.64</v>
      </c>
      <c r="F522" s="1">
        <v>20.309999999999999</v>
      </c>
      <c r="G522" s="1">
        <v>34.81</v>
      </c>
      <c r="H522" s="1">
        <v>27.43</v>
      </c>
      <c r="I522" s="1">
        <v>40</v>
      </c>
      <c r="J522" s="1">
        <v>34.18</v>
      </c>
      <c r="K522" s="1">
        <v>31.95</v>
      </c>
      <c r="L522" s="1">
        <v>30.06</v>
      </c>
      <c r="M522" s="1">
        <v>40</v>
      </c>
      <c r="N522" s="1">
        <v>40</v>
      </c>
      <c r="O522" s="1">
        <v>40</v>
      </c>
      <c r="P522" s="1">
        <v>40</v>
      </c>
    </row>
    <row r="523" spans="1:16" x14ac:dyDescent="0.25">
      <c r="A523" s="1">
        <v>40</v>
      </c>
      <c r="B523" s="1">
        <v>23.03</v>
      </c>
      <c r="C523" s="1">
        <v>32.03</v>
      </c>
      <c r="D523" s="1">
        <v>21.32</v>
      </c>
      <c r="E523" s="1">
        <v>20.62</v>
      </c>
      <c r="F523" s="1">
        <v>25.54</v>
      </c>
      <c r="G523" s="1">
        <v>30.9</v>
      </c>
      <c r="H523" s="1">
        <v>40</v>
      </c>
      <c r="I523" s="1">
        <v>40</v>
      </c>
      <c r="J523" s="1">
        <v>31.01</v>
      </c>
      <c r="K523" s="1">
        <v>35.130000000000003</v>
      </c>
      <c r="L523" s="1">
        <v>28.15</v>
      </c>
      <c r="M523" s="1">
        <v>36.07</v>
      </c>
      <c r="N523" s="1">
        <v>33.94</v>
      </c>
      <c r="O523" s="1">
        <v>40</v>
      </c>
      <c r="P523" s="1">
        <v>40</v>
      </c>
    </row>
    <row r="524" spans="1:16" x14ac:dyDescent="0.25">
      <c r="A524" s="1">
        <v>30.39</v>
      </c>
      <c r="B524" s="1">
        <v>40</v>
      </c>
      <c r="C524" s="1">
        <v>24.87</v>
      </c>
      <c r="D524" s="1">
        <v>25.5</v>
      </c>
      <c r="E524" s="1">
        <v>32.92</v>
      </c>
      <c r="F524" s="1">
        <v>24.81</v>
      </c>
      <c r="G524" s="1">
        <v>40</v>
      </c>
      <c r="H524" s="1">
        <v>32.9</v>
      </c>
      <c r="I524" s="1">
        <v>29.35</v>
      </c>
      <c r="J524" s="1">
        <v>40</v>
      </c>
      <c r="K524" s="1">
        <v>30.51</v>
      </c>
      <c r="L524" s="1">
        <v>29.75</v>
      </c>
      <c r="M524" s="1">
        <v>40</v>
      </c>
      <c r="N524" s="1">
        <v>36.020000000000003</v>
      </c>
      <c r="O524" s="1">
        <v>37.36</v>
      </c>
      <c r="P524" s="1">
        <v>37.56</v>
      </c>
    </row>
    <row r="525" spans="1:16" x14ac:dyDescent="0.25">
      <c r="A525" s="1">
        <v>31.74</v>
      </c>
      <c r="B525" s="1">
        <v>27.29</v>
      </c>
      <c r="C525" s="1">
        <v>27.7</v>
      </c>
      <c r="D525" s="1">
        <v>40</v>
      </c>
      <c r="E525" s="1">
        <v>40</v>
      </c>
      <c r="F525" s="1">
        <v>26.47</v>
      </c>
      <c r="G525" s="1">
        <v>40</v>
      </c>
      <c r="H525" s="1">
        <v>21.35</v>
      </c>
      <c r="I525" s="1">
        <v>29.84</v>
      </c>
      <c r="J525" s="1">
        <v>31.37</v>
      </c>
      <c r="K525" s="1">
        <v>40</v>
      </c>
      <c r="L525" s="1">
        <v>40</v>
      </c>
      <c r="M525" s="1">
        <v>40</v>
      </c>
      <c r="N525" s="1">
        <v>36.56</v>
      </c>
      <c r="O525" s="1">
        <v>40</v>
      </c>
      <c r="P525" s="1">
        <v>40</v>
      </c>
    </row>
    <row r="526" spans="1:16" x14ac:dyDescent="0.25">
      <c r="A526" s="1">
        <v>32.76</v>
      </c>
      <c r="B526" s="1">
        <v>34.92</v>
      </c>
      <c r="C526" s="1">
        <v>40</v>
      </c>
      <c r="D526" s="1">
        <v>29.97</v>
      </c>
      <c r="E526" s="1">
        <v>29.24</v>
      </c>
      <c r="F526" s="1">
        <v>27.68</v>
      </c>
      <c r="G526" s="1">
        <v>31.04</v>
      </c>
      <c r="H526" s="1">
        <v>28.21</v>
      </c>
      <c r="I526" s="1">
        <v>25.87</v>
      </c>
      <c r="J526" s="1">
        <v>34.56</v>
      </c>
      <c r="K526" s="1">
        <v>27.74</v>
      </c>
      <c r="L526" s="1">
        <v>40</v>
      </c>
      <c r="M526" s="1">
        <v>40</v>
      </c>
      <c r="N526" s="1">
        <v>40</v>
      </c>
      <c r="O526" s="1">
        <v>34.6</v>
      </c>
    </row>
    <row r="527" spans="1:16" x14ac:dyDescent="0.25">
      <c r="A527" s="1">
        <v>34.729999999999997</v>
      </c>
      <c r="B527" s="1">
        <v>22.78</v>
      </c>
      <c r="C527" s="1">
        <v>21.91</v>
      </c>
      <c r="D527" s="1">
        <v>26.99</v>
      </c>
      <c r="E527" s="1">
        <v>28.97</v>
      </c>
      <c r="F527" s="1">
        <v>17.53</v>
      </c>
      <c r="G527" s="1">
        <v>25.74</v>
      </c>
      <c r="H527" s="1">
        <v>27.25</v>
      </c>
      <c r="I527" s="1">
        <v>30.48</v>
      </c>
      <c r="J527" s="1">
        <v>32.450000000000003</v>
      </c>
      <c r="K527" s="1">
        <v>26.92</v>
      </c>
      <c r="L527" s="1">
        <v>31.43</v>
      </c>
      <c r="M527" s="1">
        <v>32.450000000000003</v>
      </c>
      <c r="N527" s="1">
        <v>33.450000000000003</v>
      </c>
      <c r="O527" s="1">
        <v>34.369999999999997</v>
      </c>
    </row>
    <row r="528" spans="1:16" x14ac:dyDescent="0.25">
      <c r="A528" s="1">
        <v>26.52</v>
      </c>
      <c r="B528" s="1">
        <v>25.46</v>
      </c>
      <c r="C528" s="1">
        <v>29.94</v>
      </c>
      <c r="D528" s="1">
        <v>23.1</v>
      </c>
      <c r="E528" s="1">
        <v>21.79</v>
      </c>
      <c r="F528" s="1">
        <v>32.32</v>
      </c>
      <c r="G528" s="1">
        <v>25.71</v>
      </c>
      <c r="H528" s="1">
        <v>27.52</v>
      </c>
      <c r="I528" s="1">
        <v>40</v>
      </c>
      <c r="J528" s="1">
        <v>40</v>
      </c>
      <c r="K528" s="1">
        <v>40</v>
      </c>
      <c r="L528" s="1">
        <v>31.72</v>
      </c>
      <c r="M528" s="1">
        <v>31.92</v>
      </c>
      <c r="N528" s="1">
        <v>40</v>
      </c>
      <c r="O528" s="1">
        <v>40</v>
      </c>
    </row>
    <row r="529" spans="1:15" x14ac:dyDescent="0.25">
      <c r="A529" s="1">
        <v>33.36</v>
      </c>
      <c r="B529" s="1">
        <v>25.47</v>
      </c>
      <c r="C529" s="1">
        <v>28.12</v>
      </c>
      <c r="D529" s="1">
        <v>29.94</v>
      </c>
      <c r="E529" s="1">
        <v>23.11</v>
      </c>
      <c r="F529" s="1">
        <v>29.14</v>
      </c>
      <c r="G529" s="1">
        <v>25.84</v>
      </c>
      <c r="H529" s="1">
        <v>24.28</v>
      </c>
      <c r="I529" s="1">
        <v>32.69</v>
      </c>
      <c r="J529" s="1">
        <v>29.06</v>
      </c>
      <c r="K529" s="1">
        <v>40</v>
      </c>
      <c r="L529" s="1">
        <v>40</v>
      </c>
      <c r="M529" s="1">
        <v>26.48</v>
      </c>
      <c r="N529" s="1">
        <v>35.26</v>
      </c>
      <c r="O529" s="1">
        <v>32.94</v>
      </c>
    </row>
    <row r="530" spans="1:15" x14ac:dyDescent="0.25">
      <c r="A530" s="1">
        <v>40</v>
      </c>
      <c r="B530" s="1">
        <v>21.06</v>
      </c>
      <c r="C530" s="1">
        <v>22.94</v>
      </c>
      <c r="D530" s="1">
        <v>28.49</v>
      </c>
      <c r="E530" s="1">
        <v>31.18</v>
      </c>
      <c r="F530" s="1">
        <v>21.1</v>
      </c>
      <c r="G530" s="1">
        <v>23.9</v>
      </c>
      <c r="H530" s="1">
        <v>27.76</v>
      </c>
      <c r="I530" s="1">
        <v>25.32</v>
      </c>
      <c r="J530" s="1">
        <v>31.89</v>
      </c>
      <c r="K530" s="1">
        <v>40</v>
      </c>
      <c r="L530" s="1">
        <v>40</v>
      </c>
      <c r="M530" s="1">
        <v>37.619999999999997</v>
      </c>
      <c r="N530" s="1">
        <v>40</v>
      </c>
      <c r="O530" s="1">
        <v>40</v>
      </c>
    </row>
    <row r="531" spans="1:15" x14ac:dyDescent="0.25">
      <c r="A531" s="1">
        <v>32.64</v>
      </c>
      <c r="B531" s="1">
        <v>30.18</v>
      </c>
      <c r="C531" s="1">
        <v>32.6</v>
      </c>
      <c r="D531" s="1">
        <v>28.55</v>
      </c>
      <c r="E531" s="1">
        <v>31.27</v>
      </c>
      <c r="F531" s="1">
        <v>22.34</v>
      </c>
      <c r="G531" s="1">
        <v>31.15</v>
      </c>
      <c r="H531" s="1">
        <v>27.88</v>
      </c>
      <c r="I531" s="1">
        <v>40</v>
      </c>
      <c r="J531" s="1">
        <v>28.87</v>
      </c>
      <c r="K531" s="1">
        <v>30.65</v>
      </c>
      <c r="L531" s="1">
        <v>30.81</v>
      </c>
      <c r="M531" s="1">
        <v>35.71</v>
      </c>
      <c r="N531" s="1">
        <v>30.58</v>
      </c>
      <c r="O531" s="1">
        <v>40</v>
      </c>
    </row>
    <row r="532" spans="1:15" x14ac:dyDescent="0.25">
      <c r="A532" s="1">
        <v>34.630000000000003</v>
      </c>
      <c r="B532" s="1">
        <v>25.93</v>
      </c>
      <c r="C532" s="1">
        <v>29.66</v>
      </c>
      <c r="D532" s="1">
        <v>32.6</v>
      </c>
      <c r="E532" s="1">
        <v>28.28</v>
      </c>
      <c r="F532" s="1">
        <v>33.270000000000003</v>
      </c>
      <c r="G532" s="1">
        <v>23</v>
      </c>
      <c r="H532" s="1">
        <v>25.79</v>
      </c>
      <c r="I532" s="1">
        <v>28.61</v>
      </c>
      <c r="J532" s="1">
        <v>26.42</v>
      </c>
      <c r="K532" s="1">
        <v>40</v>
      </c>
      <c r="L532" s="1">
        <v>32.61</v>
      </c>
      <c r="M532" s="1">
        <v>31.08</v>
      </c>
      <c r="N532" s="1">
        <v>36.5</v>
      </c>
      <c r="O532" s="1">
        <v>40</v>
      </c>
    </row>
    <row r="533" spans="1:15" x14ac:dyDescent="0.25">
      <c r="A533" s="1">
        <v>35.340000000000003</v>
      </c>
      <c r="B533" s="1">
        <v>29.46</v>
      </c>
      <c r="C533" s="1">
        <v>31.26</v>
      </c>
      <c r="D533" s="1">
        <v>33.130000000000003</v>
      </c>
      <c r="E533" s="1">
        <v>16.18</v>
      </c>
      <c r="F533" s="1">
        <v>23.86</v>
      </c>
      <c r="G533" s="1">
        <v>24.62</v>
      </c>
      <c r="H533" s="1">
        <v>27.68</v>
      </c>
      <c r="I533" s="1">
        <v>34.08</v>
      </c>
      <c r="J533" s="1">
        <v>40</v>
      </c>
      <c r="K533" s="1">
        <v>40</v>
      </c>
      <c r="L533" s="1">
        <v>32.54</v>
      </c>
      <c r="M533" s="1">
        <v>37.54</v>
      </c>
      <c r="N533" s="1">
        <v>40</v>
      </c>
      <c r="O533" s="1">
        <v>40</v>
      </c>
    </row>
    <row r="534" spans="1:15" x14ac:dyDescent="0.25">
      <c r="A534" s="1">
        <v>32.51</v>
      </c>
      <c r="B534" s="1">
        <v>29.84</v>
      </c>
      <c r="C534" s="1">
        <v>25.04</v>
      </c>
      <c r="D534" s="1">
        <v>25.79</v>
      </c>
      <c r="E534" s="1">
        <v>18.899999999999999</v>
      </c>
      <c r="F534" s="1">
        <v>20.54</v>
      </c>
      <c r="G534" s="1">
        <v>24.96</v>
      </c>
      <c r="H534" s="1">
        <v>40</v>
      </c>
      <c r="I534" s="1">
        <v>40</v>
      </c>
      <c r="J534" s="1">
        <v>32.630000000000003</v>
      </c>
      <c r="K534" s="1">
        <v>32.03</v>
      </c>
      <c r="L534" s="1">
        <v>40</v>
      </c>
      <c r="M534" s="1">
        <v>30.54</v>
      </c>
      <c r="N534" s="1">
        <v>36.81</v>
      </c>
      <c r="O534" s="1">
        <v>40</v>
      </c>
    </row>
    <row r="535" spans="1:15" x14ac:dyDescent="0.25">
      <c r="A535" s="1">
        <v>33.799999999999997</v>
      </c>
      <c r="B535" s="1">
        <v>23.38</v>
      </c>
      <c r="C535" s="1">
        <v>27.9</v>
      </c>
      <c r="D535" s="1">
        <v>20.96</v>
      </c>
      <c r="E535" s="1">
        <v>26.19</v>
      </c>
      <c r="F535" s="1">
        <v>33.049999999999997</v>
      </c>
      <c r="G535" s="1">
        <v>27.18</v>
      </c>
      <c r="H535" s="1">
        <v>23.23</v>
      </c>
      <c r="I535" s="1">
        <v>28.62</v>
      </c>
      <c r="J535" s="1">
        <v>33.42</v>
      </c>
      <c r="K535" s="1">
        <v>40</v>
      </c>
      <c r="L535" s="1">
        <v>30.89</v>
      </c>
      <c r="M535" s="1">
        <v>40</v>
      </c>
      <c r="N535" s="1">
        <v>31.73</v>
      </c>
      <c r="O535" s="1">
        <v>36.659999999999997</v>
      </c>
    </row>
    <row r="536" spans="1:15" x14ac:dyDescent="0.25">
      <c r="A536" s="1">
        <v>32.83</v>
      </c>
      <c r="B536" s="1">
        <v>26.56</v>
      </c>
      <c r="C536" s="1">
        <v>20.91</v>
      </c>
      <c r="D536" s="1">
        <v>29.47</v>
      </c>
      <c r="E536" s="1">
        <v>23.84</v>
      </c>
      <c r="F536" s="1">
        <v>28.2</v>
      </c>
      <c r="G536" s="1">
        <v>26.85</v>
      </c>
      <c r="H536" s="1">
        <v>32.479999999999997</v>
      </c>
      <c r="I536" s="1">
        <v>40</v>
      </c>
      <c r="J536" s="1">
        <v>40</v>
      </c>
      <c r="K536" s="1">
        <v>40</v>
      </c>
      <c r="L536" s="1">
        <v>30.19</v>
      </c>
      <c r="M536" s="1">
        <v>35.85</v>
      </c>
      <c r="N536" s="1">
        <v>36.409999999999997</v>
      </c>
      <c r="O536" s="1">
        <v>31.89</v>
      </c>
    </row>
    <row r="537" spans="1:15" x14ac:dyDescent="0.25">
      <c r="A537" s="1">
        <v>32.83</v>
      </c>
      <c r="B537" s="1">
        <v>29.96</v>
      </c>
      <c r="C537" s="1">
        <v>25.47</v>
      </c>
      <c r="D537" s="1">
        <v>16.420000000000002</v>
      </c>
      <c r="E537" s="1">
        <v>28.44</v>
      </c>
      <c r="F537" s="1">
        <v>25.92</v>
      </c>
      <c r="G537" s="1">
        <v>40</v>
      </c>
      <c r="H537" s="1">
        <v>29.51</v>
      </c>
      <c r="I537" s="1">
        <v>31.33</v>
      </c>
      <c r="J537" s="1">
        <v>40</v>
      </c>
      <c r="K537" s="1">
        <v>40</v>
      </c>
      <c r="L537" s="1">
        <v>27.11</v>
      </c>
      <c r="M537" s="1">
        <v>35.49</v>
      </c>
      <c r="N537" s="1">
        <v>38.06</v>
      </c>
      <c r="O537" s="1">
        <v>38.090000000000003</v>
      </c>
    </row>
    <row r="538" spans="1:15" x14ac:dyDescent="0.25">
      <c r="A538" s="1">
        <v>28.72</v>
      </c>
      <c r="B538" s="1">
        <v>32.299999999999997</v>
      </c>
      <c r="C538" s="1">
        <v>18.260000000000002</v>
      </c>
      <c r="D538" s="1">
        <v>19.170000000000002</v>
      </c>
      <c r="E538" s="1">
        <v>25.36</v>
      </c>
      <c r="F538" s="1">
        <v>21.65</v>
      </c>
      <c r="G538" s="1">
        <v>19.809999999999999</v>
      </c>
      <c r="H538" s="1">
        <v>23.22</v>
      </c>
      <c r="I538" s="1">
        <v>40</v>
      </c>
      <c r="J538" s="1">
        <v>40</v>
      </c>
      <c r="K538" s="1">
        <v>32.700000000000003</v>
      </c>
      <c r="L538" s="1">
        <v>28.55</v>
      </c>
      <c r="M538" s="1">
        <v>34.92</v>
      </c>
      <c r="N538" s="1">
        <v>34.07</v>
      </c>
      <c r="O538" s="1">
        <v>40</v>
      </c>
    </row>
    <row r="539" spans="1:15" x14ac:dyDescent="0.25">
      <c r="A539" s="1">
        <v>24.81</v>
      </c>
      <c r="B539" s="1">
        <v>31.93</v>
      </c>
      <c r="C539" s="1">
        <v>16.25</v>
      </c>
      <c r="D539" s="1">
        <v>30.2</v>
      </c>
      <c r="E539" s="1">
        <v>32.11</v>
      </c>
      <c r="F539" s="1">
        <v>22.71</v>
      </c>
      <c r="G539" s="1">
        <v>32.11</v>
      </c>
      <c r="H539" s="1">
        <v>30.52</v>
      </c>
      <c r="I539" s="1">
        <v>29.61</v>
      </c>
      <c r="J539" s="1">
        <v>32.78</v>
      </c>
      <c r="K539" s="1">
        <v>33.4</v>
      </c>
      <c r="L539" s="1">
        <v>30.72</v>
      </c>
      <c r="M539" s="1">
        <v>40</v>
      </c>
      <c r="N539" s="1">
        <v>40</v>
      </c>
      <c r="O539" s="1">
        <v>40</v>
      </c>
    </row>
    <row r="540" spans="1:15" x14ac:dyDescent="0.25">
      <c r="A540" s="1">
        <v>19.71</v>
      </c>
      <c r="B540" s="1">
        <v>33.72</v>
      </c>
      <c r="C540" s="1">
        <v>27.06</v>
      </c>
      <c r="D540" s="1">
        <v>40</v>
      </c>
      <c r="E540" s="1">
        <v>15.62</v>
      </c>
      <c r="F540" s="1">
        <v>29.83</v>
      </c>
      <c r="G540" s="1">
        <v>21.58</v>
      </c>
      <c r="H540" s="1">
        <v>23.43</v>
      </c>
      <c r="I540" s="1">
        <v>34.01</v>
      </c>
      <c r="J540" s="1">
        <v>34.130000000000003</v>
      </c>
      <c r="K540" s="1">
        <v>32.299999999999997</v>
      </c>
      <c r="L540" s="1">
        <v>31.81</v>
      </c>
      <c r="M540" s="1">
        <v>30.94</v>
      </c>
      <c r="N540" s="1">
        <v>37.72</v>
      </c>
      <c r="O540" s="1">
        <v>40</v>
      </c>
    </row>
    <row r="541" spans="1:15" x14ac:dyDescent="0.25">
      <c r="A541" s="1">
        <v>40</v>
      </c>
      <c r="B541" s="1">
        <v>25.28</v>
      </c>
      <c r="C541" s="1">
        <v>20.47</v>
      </c>
      <c r="D541" s="1">
        <v>29.5</v>
      </c>
      <c r="E541" s="1">
        <v>21.68</v>
      </c>
      <c r="F541" s="1">
        <v>28.65</v>
      </c>
      <c r="G541" s="1">
        <v>25.34</v>
      </c>
      <c r="H541" s="1">
        <v>40</v>
      </c>
      <c r="I541" s="1">
        <v>32.46</v>
      </c>
      <c r="J541" s="1">
        <v>34.770000000000003</v>
      </c>
      <c r="K541" s="1">
        <v>28.53</v>
      </c>
      <c r="L541" s="1">
        <v>40</v>
      </c>
      <c r="M541" s="1">
        <v>35.94</v>
      </c>
      <c r="N541" s="1">
        <v>34.659999999999997</v>
      </c>
      <c r="O541" s="1">
        <v>40</v>
      </c>
    </row>
    <row r="542" spans="1:15" x14ac:dyDescent="0.25">
      <c r="A542" s="1">
        <v>27.15</v>
      </c>
      <c r="B542" s="1">
        <v>31.29</v>
      </c>
      <c r="C542" s="1">
        <v>24.52</v>
      </c>
      <c r="D542" s="1">
        <v>27.52</v>
      </c>
      <c r="E542" s="1">
        <v>25.15</v>
      </c>
      <c r="F542" s="1">
        <v>24.39</v>
      </c>
      <c r="G542" s="1">
        <v>24.04</v>
      </c>
      <c r="H542" s="1">
        <v>29.93</v>
      </c>
      <c r="I542" s="1">
        <v>40</v>
      </c>
      <c r="J542" s="1">
        <v>40</v>
      </c>
      <c r="K542" s="1">
        <v>29.19</v>
      </c>
      <c r="L542" s="1">
        <v>40</v>
      </c>
      <c r="M542" s="1">
        <v>34.72</v>
      </c>
      <c r="N542" s="1">
        <v>36.15</v>
      </c>
      <c r="O542" s="1">
        <v>29.59</v>
      </c>
    </row>
    <row r="543" spans="1:15" x14ac:dyDescent="0.25">
      <c r="A543" s="1">
        <v>34.76</v>
      </c>
      <c r="B543" s="1">
        <v>34.340000000000003</v>
      </c>
      <c r="C543" s="1">
        <v>30.09</v>
      </c>
      <c r="D543" s="1">
        <v>27.33</v>
      </c>
      <c r="E543" s="1">
        <v>19.39</v>
      </c>
      <c r="F543" s="1">
        <v>30.58</v>
      </c>
      <c r="G543" s="1">
        <v>30.77</v>
      </c>
      <c r="H543" s="1">
        <v>27.55</v>
      </c>
      <c r="I543" s="1">
        <v>24.44</v>
      </c>
      <c r="J543" s="1">
        <v>31.63</v>
      </c>
      <c r="K543" s="1">
        <v>32.11</v>
      </c>
      <c r="L543" s="1">
        <v>40</v>
      </c>
      <c r="M543" s="1">
        <v>40</v>
      </c>
      <c r="N543" s="1">
        <v>37.93</v>
      </c>
      <c r="O543" s="1">
        <v>36.950000000000003</v>
      </c>
    </row>
    <row r="544" spans="1:15" x14ac:dyDescent="0.25">
      <c r="A544" s="1">
        <v>40</v>
      </c>
      <c r="B544" s="1">
        <v>32.299999999999997</v>
      </c>
      <c r="C544" s="1">
        <v>35.24</v>
      </c>
      <c r="D544" s="1">
        <v>22.37</v>
      </c>
      <c r="E544" s="1">
        <v>23.08</v>
      </c>
      <c r="F544" s="1">
        <v>40</v>
      </c>
      <c r="G544" s="1">
        <v>29.58</v>
      </c>
      <c r="H544" s="1">
        <v>33.35</v>
      </c>
      <c r="I544" s="1">
        <v>29.65</v>
      </c>
      <c r="J544" s="1">
        <v>40</v>
      </c>
      <c r="K544" s="1">
        <v>28.88</v>
      </c>
      <c r="L544" s="1">
        <v>25.34</v>
      </c>
      <c r="M544" s="1">
        <v>35.840000000000003</v>
      </c>
      <c r="N544" s="1">
        <v>36.85</v>
      </c>
      <c r="O544" s="1">
        <v>40</v>
      </c>
    </row>
    <row r="545" spans="1:15" x14ac:dyDescent="0.25">
      <c r="A545" s="1">
        <v>19.47</v>
      </c>
      <c r="B545" s="1">
        <v>22.32</v>
      </c>
      <c r="C545" s="1">
        <v>22.21</v>
      </c>
      <c r="D545" s="1">
        <v>30.6</v>
      </c>
      <c r="E545" s="1">
        <v>25.28</v>
      </c>
      <c r="F545" s="1">
        <v>29.88</v>
      </c>
      <c r="G545" s="1">
        <v>26.98</v>
      </c>
      <c r="H545" s="1">
        <v>33.409999999999997</v>
      </c>
      <c r="I545" s="1">
        <v>27.12</v>
      </c>
      <c r="J545" s="1">
        <v>32.19</v>
      </c>
      <c r="K545" s="1">
        <v>40</v>
      </c>
      <c r="L545" s="1">
        <v>35</v>
      </c>
      <c r="M545" s="1">
        <v>35.869999999999997</v>
      </c>
      <c r="N545" s="1">
        <v>36.35</v>
      </c>
      <c r="O545" s="1">
        <v>40</v>
      </c>
    </row>
    <row r="546" spans="1:15" x14ac:dyDescent="0.25">
      <c r="A546" s="1">
        <v>33.659999999999997</v>
      </c>
      <c r="B546" s="1">
        <v>27.23</v>
      </c>
      <c r="C546" s="1">
        <v>35.26</v>
      </c>
      <c r="D546" s="1">
        <v>27.5</v>
      </c>
      <c r="E546" s="1">
        <v>32.54</v>
      </c>
      <c r="F546" s="1">
        <v>26.43</v>
      </c>
      <c r="G546" s="1">
        <v>32.53</v>
      </c>
      <c r="H546" s="1">
        <v>26.03</v>
      </c>
      <c r="I546" s="1">
        <v>27.67</v>
      </c>
      <c r="J546" s="1">
        <v>31.24</v>
      </c>
      <c r="K546" s="1">
        <v>40</v>
      </c>
      <c r="L546" s="1">
        <v>31.3</v>
      </c>
      <c r="M546" s="1">
        <v>40</v>
      </c>
      <c r="N546" s="1">
        <v>38.229999999999997</v>
      </c>
      <c r="O546" s="1">
        <v>40</v>
      </c>
    </row>
    <row r="547" spans="1:15" x14ac:dyDescent="0.25">
      <c r="A547" s="1">
        <v>32.43</v>
      </c>
      <c r="B547" s="1">
        <v>23.99</v>
      </c>
      <c r="C547" s="1">
        <v>28.16</v>
      </c>
      <c r="D547" s="1">
        <v>21.09</v>
      </c>
      <c r="E547" s="1">
        <v>21.29</v>
      </c>
      <c r="F547" s="1">
        <v>30.57</v>
      </c>
      <c r="G547" s="1">
        <v>29.79</v>
      </c>
      <c r="H547" s="1">
        <v>32.520000000000003</v>
      </c>
      <c r="I547" s="1">
        <v>40</v>
      </c>
      <c r="J547" s="1">
        <v>29.95</v>
      </c>
      <c r="K547" s="1">
        <v>32.619999999999997</v>
      </c>
      <c r="L547" s="1">
        <v>33.4</v>
      </c>
      <c r="M547" s="1">
        <v>35.97</v>
      </c>
      <c r="N547" s="1">
        <v>31.26</v>
      </c>
      <c r="O547" s="1">
        <v>40</v>
      </c>
    </row>
    <row r="548" spans="1:15" x14ac:dyDescent="0.25">
      <c r="A548" s="1">
        <v>24.81</v>
      </c>
      <c r="B548" s="1">
        <v>30.22</v>
      </c>
      <c r="C548" s="1">
        <v>27.42</v>
      </c>
      <c r="D548" s="1">
        <v>23.9</v>
      </c>
      <c r="E548" s="1">
        <v>27.86</v>
      </c>
      <c r="F548" s="1">
        <v>34.54</v>
      </c>
      <c r="G548" s="1">
        <v>23.57</v>
      </c>
      <c r="H548" s="1">
        <v>30.81</v>
      </c>
      <c r="I548" s="1">
        <v>32.200000000000003</v>
      </c>
      <c r="J548" s="1">
        <v>40</v>
      </c>
      <c r="K548" s="1">
        <v>32.71</v>
      </c>
      <c r="L548" s="1">
        <v>40</v>
      </c>
      <c r="M548" s="1">
        <v>40</v>
      </c>
      <c r="N548" s="1">
        <v>34.380000000000003</v>
      </c>
      <c r="O548" s="1">
        <v>40</v>
      </c>
    </row>
    <row r="549" spans="1:15" x14ac:dyDescent="0.25">
      <c r="A549" s="1">
        <v>35.17</v>
      </c>
      <c r="B549" s="1">
        <v>25.1</v>
      </c>
      <c r="C549" s="1">
        <v>25.91</v>
      </c>
      <c r="D549" s="1">
        <v>33.65</v>
      </c>
      <c r="E549" s="1">
        <v>24.94</v>
      </c>
      <c r="F549" s="1">
        <v>26.75</v>
      </c>
      <c r="G549" s="1">
        <v>20.99</v>
      </c>
      <c r="H549" s="1">
        <v>30.84</v>
      </c>
      <c r="I549" s="1">
        <v>40</v>
      </c>
      <c r="J549" s="1">
        <v>31.78</v>
      </c>
      <c r="K549" s="1">
        <v>40</v>
      </c>
      <c r="L549" s="1">
        <v>31.26</v>
      </c>
      <c r="M549" s="1">
        <v>29.76</v>
      </c>
      <c r="N549" s="1">
        <v>40</v>
      </c>
      <c r="O549" s="1">
        <v>40</v>
      </c>
    </row>
    <row r="550" spans="1:15" x14ac:dyDescent="0.25">
      <c r="A550" s="1">
        <v>23.57</v>
      </c>
      <c r="B550" s="1">
        <v>29.64</v>
      </c>
      <c r="C550" s="1">
        <v>28.7</v>
      </c>
      <c r="D550" s="1">
        <v>22.44</v>
      </c>
      <c r="E550" s="1">
        <v>22.77</v>
      </c>
      <c r="F550" s="1">
        <v>40</v>
      </c>
      <c r="G550" s="1">
        <v>31.45</v>
      </c>
      <c r="H550" s="1">
        <v>31.72</v>
      </c>
      <c r="I550" s="1">
        <v>33.450000000000003</v>
      </c>
      <c r="J550" s="1">
        <v>31.29</v>
      </c>
      <c r="K550" s="1">
        <v>40</v>
      </c>
      <c r="L550" s="1">
        <v>40</v>
      </c>
      <c r="M550" s="1">
        <v>37.51</v>
      </c>
      <c r="N550" s="1">
        <v>40</v>
      </c>
      <c r="O550" s="1">
        <v>35.78</v>
      </c>
    </row>
    <row r="551" spans="1:15" x14ac:dyDescent="0.25">
      <c r="A551" s="1">
        <v>40</v>
      </c>
      <c r="B551" s="1">
        <v>22.77</v>
      </c>
      <c r="C551" s="1">
        <v>23.93</v>
      </c>
      <c r="D551" s="1">
        <v>21.2</v>
      </c>
      <c r="E551" s="1">
        <v>19.16</v>
      </c>
      <c r="F551" s="1">
        <v>40</v>
      </c>
      <c r="G551" s="1">
        <v>22.59</v>
      </c>
      <c r="H551" s="1">
        <v>34.130000000000003</v>
      </c>
      <c r="I551" s="1">
        <v>31.85</v>
      </c>
      <c r="J551" s="1">
        <v>32.049999999999997</v>
      </c>
      <c r="K551" s="1">
        <v>30.03</v>
      </c>
      <c r="L551" s="1">
        <v>40</v>
      </c>
      <c r="M551" s="1">
        <v>40</v>
      </c>
      <c r="N551" s="1">
        <v>40</v>
      </c>
      <c r="O551" s="1">
        <v>40</v>
      </c>
    </row>
    <row r="552" spans="1:15" x14ac:dyDescent="0.25">
      <c r="A552" s="1">
        <v>34.799999999999997</v>
      </c>
      <c r="B552" s="1">
        <v>40</v>
      </c>
      <c r="C552" s="1">
        <v>26.28</v>
      </c>
      <c r="D552" s="1">
        <v>19.36</v>
      </c>
      <c r="E552" s="1">
        <v>30.15</v>
      </c>
      <c r="F552" s="1">
        <v>32.85</v>
      </c>
      <c r="G552" s="1">
        <v>32.950000000000003</v>
      </c>
      <c r="H552" s="1">
        <v>21.42</v>
      </c>
      <c r="I552" s="1">
        <v>32.78</v>
      </c>
      <c r="J552" s="1">
        <v>40</v>
      </c>
      <c r="K552" s="1">
        <v>40</v>
      </c>
      <c r="L552" s="1">
        <v>35.26</v>
      </c>
      <c r="M552" s="1">
        <v>32.44</v>
      </c>
      <c r="N552" s="1">
        <v>40</v>
      </c>
      <c r="O552" s="1">
        <v>40</v>
      </c>
    </row>
    <row r="553" spans="1:15" x14ac:dyDescent="0.25">
      <c r="A553" s="1">
        <v>34.39</v>
      </c>
      <c r="B553" s="1">
        <v>23.49</v>
      </c>
      <c r="C553" s="1">
        <v>22.93</v>
      </c>
      <c r="D553" s="1">
        <v>26.7</v>
      </c>
      <c r="E553" s="1">
        <v>33.49</v>
      </c>
      <c r="F553" s="1">
        <v>23.34</v>
      </c>
      <c r="G553" s="1">
        <v>33.549999999999997</v>
      </c>
      <c r="H553" s="1">
        <v>34.130000000000003</v>
      </c>
      <c r="I553" s="1">
        <v>33.11</v>
      </c>
      <c r="J553" s="1">
        <v>30.47</v>
      </c>
      <c r="K553" s="1">
        <v>32.68</v>
      </c>
      <c r="L553" s="1">
        <v>32.06</v>
      </c>
      <c r="M553" s="1">
        <v>36.56</v>
      </c>
      <c r="N553" s="1">
        <v>36.24</v>
      </c>
      <c r="O553" s="1">
        <v>40</v>
      </c>
    </row>
    <row r="554" spans="1:15" x14ac:dyDescent="0.25">
      <c r="A554" s="1">
        <v>33.590000000000003</v>
      </c>
      <c r="B554" s="1">
        <v>25.95</v>
      </c>
      <c r="C554" s="1">
        <v>19.350000000000001</v>
      </c>
      <c r="D554" s="1">
        <v>21.18</v>
      </c>
      <c r="E554" s="1">
        <v>31.27</v>
      </c>
      <c r="F554" s="1">
        <v>27.48</v>
      </c>
      <c r="G554" s="1">
        <v>31.75</v>
      </c>
      <c r="H554" s="1">
        <v>29.51</v>
      </c>
      <c r="I554" s="1">
        <v>30.8</v>
      </c>
      <c r="J554" s="1">
        <v>40</v>
      </c>
      <c r="K554" s="1">
        <v>29.61</v>
      </c>
      <c r="L554" s="1">
        <v>40</v>
      </c>
      <c r="M554" s="1">
        <v>40</v>
      </c>
      <c r="N554" s="1">
        <v>32.28</v>
      </c>
      <c r="O554" s="1">
        <v>40</v>
      </c>
    </row>
    <row r="555" spans="1:15" x14ac:dyDescent="0.25">
      <c r="A555" s="1">
        <v>35.340000000000003</v>
      </c>
      <c r="B555" s="1">
        <v>33.82</v>
      </c>
      <c r="C555" s="1">
        <v>28.57</v>
      </c>
      <c r="D555" s="1">
        <v>23.33</v>
      </c>
      <c r="E555" s="1">
        <v>26.82</v>
      </c>
      <c r="F555" s="1">
        <v>26.57</v>
      </c>
      <c r="G555" s="1">
        <v>25.93</v>
      </c>
      <c r="H555" s="1">
        <v>33.090000000000003</v>
      </c>
      <c r="I555" s="1">
        <v>40</v>
      </c>
      <c r="J555" s="1">
        <v>32.31</v>
      </c>
      <c r="K555" s="1">
        <v>32.83</v>
      </c>
      <c r="L555" s="1">
        <v>40</v>
      </c>
      <c r="M555" s="1">
        <v>40</v>
      </c>
      <c r="N555" s="1">
        <v>40</v>
      </c>
      <c r="O555" s="1">
        <v>40</v>
      </c>
    </row>
    <row r="556" spans="1:15" x14ac:dyDescent="0.25">
      <c r="A556" s="1">
        <v>40</v>
      </c>
      <c r="B556" s="1">
        <v>25.11</v>
      </c>
      <c r="C556" s="1">
        <v>24.24</v>
      </c>
      <c r="D556" s="1">
        <v>27.93</v>
      </c>
      <c r="E556" s="1">
        <v>24.42</v>
      </c>
      <c r="F556" s="1">
        <v>23.51</v>
      </c>
      <c r="G556" s="1">
        <v>29.22</v>
      </c>
      <c r="H556" s="1">
        <v>32.39</v>
      </c>
      <c r="I556" s="1">
        <v>32.340000000000003</v>
      </c>
      <c r="J556" s="1">
        <v>31.06</v>
      </c>
      <c r="K556" s="1">
        <v>26.8</v>
      </c>
      <c r="L556" s="1">
        <v>31.6</v>
      </c>
      <c r="M556" s="1">
        <v>33.08</v>
      </c>
      <c r="N556" s="1">
        <v>40</v>
      </c>
      <c r="O556" s="1">
        <v>40</v>
      </c>
    </row>
    <row r="557" spans="1:15" x14ac:dyDescent="0.25">
      <c r="A557" s="1">
        <v>26.89</v>
      </c>
      <c r="B557" s="1">
        <v>22.37</v>
      </c>
      <c r="C557" s="1">
        <v>20.18</v>
      </c>
      <c r="D557" s="1">
        <v>21.19</v>
      </c>
      <c r="E557" s="1">
        <v>30.73</v>
      </c>
      <c r="F557" s="1">
        <v>21.33</v>
      </c>
      <c r="G557" s="1">
        <v>40</v>
      </c>
      <c r="H557" s="1">
        <v>26.06</v>
      </c>
      <c r="I557" s="1">
        <v>34.89</v>
      </c>
      <c r="J557" s="1">
        <v>29.12</v>
      </c>
      <c r="K557" s="1">
        <v>40</v>
      </c>
      <c r="L557" s="1">
        <v>40</v>
      </c>
      <c r="M557" s="1">
        <v>32.880000000000003</v>
      </c>
      <c r="N557" s="1">
        <v>31.39</v>
      </c>
      <c r="O557" s="1">
        <v>40</v>
      </c>
    </row>
    <row r="558" spans="1:15" x14ac:dyDescent="0.25">
      <c r="A558" s="1">
        <v>29.48</v>
      </c>
      <c r="B558" s="1">
        <v>40</v>
      </c>
      <c r="C558" s="1">
        <v>25.03</v>
      </c>
      <c r="D558" s="1">
        <v>23.66</v>
      </c>
      <c r="E558" s="1">
        <v>29.37</v>
      </c>
      <c r="F558" s="1">
        <v>20.7</v>
      </c>
      <c r="G558" s="1">
        <v>27.99</v>
      </c>
      <c r="H558" s="1">
        <v>40</v>
      </c>
      <c r="I558" s="1">
        <v>31.23</v>
      </c>
      <c r="J558" s="1">
        <v>40</v>
      </c>
      <c r="K558" s="1">
        <v>40</v>
      </c>
      <c r="L558" s="1">
        <v>32.04</v>
      </c>
      <c r="M558" s="1">
        <v>40</v>
      </c>
      <c r="N558" s="1">
        <v>40</v>
      </c>
      <c r="O558" s="1">
        <v>37.65</v>
      </c>
    </row>
    <row r="559" spans="1:15" x14ac:dyDescent="0.25">
      <c r="A559" s="1">
        <v>34.76</v>
      </c>
      <c r="B559" s="1">
        <v>21.14</v>
      </c>
      <c r="C559" s="1">
        <v>21.38</v>
      </c>
      <c r="D559" s="1">
        <v>30.75</v>
      </c>
      <c r="E559" s="1">
        <v>40</v>
      </c>
      <c r="F559" s="1">
        <v>40</v>
      </c>
      <c r="G559" s="1">
        <v>40</v>
      </c>
      <c r="H559" s="1">
        <v>40</v>
      </c>
      <c r="I559" s="1">
        <v>33.090000000000003</v>
      </c>
      <c r="J559" s="1">
        <v>40</v>
      </c>
      <c r="K559" s="1">
        <v>40</v>
      </c>
      <c r="L559" s="1">
        <v>40</v>
      </c>
      <c r="M559" s="1">
        <v>40</v>
      </c>
      <c r="N559" s="1">
        <v>37.6</v>
      </c>
      <c r="O559" s="1">
        <v>40</v>
      </c>
    </row>
    <row r="560" spans="1:15" x14ac:dyDescent="0.25">
      <c r="A560" s="1">
        <v>27.31</v>
      </c>
      <c r="B560" s="1">
        <v>17.59</v>
      </c>
      <c r="C560" s="1">
        <v>24.03</v>
      </c>
      <c r="D560" s="1">
        <v>20.29</v>
      </c>
      <c r="E560" s="1">
        <v>33.92</v>
      </c>
      <c r="F560" s="1">
        <v>36.049999999999997</v>
      </c>
      <c r="G560" s="1">
        <v>33.11</v>
      </c>
      <c r="H560" s="1">
        <v>32.229999999999997</v>
      </c>
      <c r="I560" s="1">
        <v>40</v>
      </c>
      <c r="J560" s="1">
        <v>40</v>
      </c>
      <c r="K560" s="1">
        <v>40</v>
      </c>
      <c r="L560" s="1">
        <v>22.72</v>
      </c>
      <c r="M560" s="1">
        <v>40</v>
      </c>
      <c r="N560" s="1">
        <v>36.950000000000003</v>
      </c>
      <c r="O560" s="1">
        <v>40</v>
      </c>
    </row>
    <row r="561" spans="1:15" x14ac:dyDescent="0.25">
      <c r="A561" s="1">
        <v>40</v>
      </c>
      <c r="B561" s="1">
        <v>33.6</v>
      </c>
      <c r="C561" s="1">
        <v>26.62</v>
      </c>
      <c r="D561" s="1">
        <v>21.92</v>
      </c>
      <c r="E561" s="1">
        <v>19.350000000000001</v>
      </c>
      <c r="F561" s="1">
        <v>28.49</v>
      </c>
      <c r="G561" s="1">
        <v>28.74</v>
      </c>
      <c r="H561" s="1">
        <v>40</v>
      </c>
      <c r="I561" s="1">
        <v>31.87</v>
      </c>
      <c r="J561" s="1">
        <v>25.15</v>
      </c>
      <c r="K561" s="1">
        <v>33.71</v>
      </c>
      <c r="L561" s="1">
        <v>28.77</v>
      </c>
      <c r="M561" s="1">
        <v>35.270000000000003</v>
      </c>
      <c r="N561" s="1">
        <v>40</v>
      </c>
      <c r="O561" s="1">
        <v>40</v>
      </c>
    </row>
    <row r="562" spans="1:15" x14ac:dyDescent="0.25">
      <c r="A562" s="1">
        <v>27.04</v>
      </c>
      <c r="B562" s="1">
        <v>25.85</v>
      </c>
      <c r="C562" s="1">
        <v>26.55</v>
      </c>
      <c r="D562" s="1">
        <v>32.51</v>
      </c>
      <c r="E562" s="1">
        <v>23.19</v>
      </c>
      <c r="F562" s="1">
        <v>32.65</v>
      </c>
      <c r="G562" s="1">
        <v>27.72</v>
      </c>
      <c r="H562" s="1">
        <v>29.59</v>
      </c>
      <c r="I562" s="1">
        <v>29.61</v>
      </c>
      <c r="J562" s="1">
        <v>33.42</v>
      </c>
      <c r="K562" s="1">
        <v>31.63</v>
      </c>
      <c r="L562" s="1">
        <v>31.58</v>
      </c>
      <c r="M562" s="1">
        <v>31.73</v>
      </c>
      <c r="N562" s="1">
        <v>31.95</v>
      </c>
      <c r="O562" s="1">
        <v>40</v>
      </c>
    </row>
    <row r="563" spans="1:15" x14ac:dyDescent="0.25">
      <c r="A563" s="1">
        <v>31.91</v>
      </c>
      <c r="B563" s="1">
        <v>19.28</v>
      </c>
      <c r="C563" s="1">
        <v>23.33</v>
      </c>
      <c r="D563" s="1">
        <v>29.27</v>
      </c>
      <c r="E563" s="1">
        <v>28.08</v>
      </c>
      <c r="F563" s="1">
        <v>30.52</v>
      </c>
      <c r="G563" s="1">
        <v>25.3</v>
      </c>
      <c r="H563" s="1">
        <v>31.81</v>
      </c>
      <c r="I563" s="1">
        <v>28.24</v>
      </c>
      <c r="J563" s="1">
        <v>34.26</v>
      </c>
      <c r="K563" s="1">
        <v>25.59</v>
      </c>
      <c r="L563" s="1">
        <v>40</v>
      </c>
      <c r="M563" s="1">
        <v>31.53</v>
      </c>
      <c r="N563" s="1">
        <v>31.08</v>
      </c>
      <c r="O563" s="1">
        <v>40</v>
      </c>
    </row>
    <row r="564" spans="1:15" x14ac:dyDescent="0.25">
      <c r="A564" s="1">
        <v>33.020000000000003</v>
      </c>
      <c r="B564" s="1">
        <v>24.43</v>
      </c>
      <c r="C564" s="1">
        <v>19.420000000000002</v>
      </c>
      <c r="D564" s="1">
        <v>16.940000000000001</v>
      </c>
      <c r="E564" s="1">
        <v>17.64</v>
      </c>
      <c r="F564" s="1">
        <v>25.41</v>
      </c>
      <c r="G564" s="1">
        <v>21.68</v>
      </c>
      <c r="H564" s="1">
        <v>29.46</v>
      </c>
      <c r="I564" s="1">
        <v>40</v>
      </c>
      <c r="J564" s="1">
        <v>28.6</v>
      </c>
      <c r="K564" s="1">
        <v>33.31</v>
      </c>
      <c r="L564" s="1">
        <v>40</v>
      </c>
      <c r="M564" s="1">
        <v>40</v>
      </c>
      <c r="N564" s="1">
        <v>40</v>
      </c>
      <c r="O564" s="1">
        <v>36.82</v>
      </c>
    </row>
    <row r="565" spans="1:15" x14ac:dyDescent="0.25">
      <c r="A565" s="1">
        <v>31.25</v>
      </c>
      <c r="B565" s="1">
        <v>25.82</v>
      </c>
      <c r="C565" s="1">
        <v>24.89</v>
      </c>
      <c r="D565" s="1">
        <v>26.38</v>
      </c>
      <c r="E565" s="1">
        <v>20.88</v>
      </c>
      <c r="F565" s="1">
        <v>29.35</v>
      </c>
      <c r="G565" s="1">
        <v>23.93</v>
      </c>
      <c r="H565" s="1">
        <v>26.32</v>
      </c>
      <c r="I565" s="1">
        <v>40</v>
      </c>
      <c r="J565" s="1">
        <v>40</v>
      </c>
      <c r="K565" s="1">
        <v>40</v>
      </c>
      <c r="L565" s="1">
        <v>31.52</v>
      </c>
      <c r="M565" s="1">
        <v>40</v>
      </c>
      <c r="N565" s="1">
        <v>37.67</v>
      </c>
      <c r="O565" s="1">
        <v>40</v>
      </c>
    </row>
    <row r="566" spans="1:15" x14ac:dyDescent="0.25">
      <c r="A566" s="1">
        <v>32.020000000000003</v>
      </c>
      <c r="B566" s="1">
        <v>32.950000000000003</v>
      </c>
      <c r="C566" s="1">
        <v>29.99</v>
      </c>
      <c r="D566" s="1">
        <v>27.95</v>
      </c>
      <c r="E566" s="1">
        <v>31.98</v>
      </c>
      <c r="F566" s="1">
        <v>33.14</v>
      </c>
      <c r="G566" s="1">
        <v>40</v>
      </c>
      <c r="H566" s="1">
        <v>26.82</v>
      </c>
      <c r="I566" s="1">
        <v>31.37</v>
      </c>
      <c r="J566" s="1">
        <v>40</v>
      </c>
      <c r="K566" s="1">
        <v>40</v>
      </c>
      <c r="L566" s="1">
        <v>40</v>
      </c>
      <c r="M566" s="1">
        <v>34.04</v>
      </c>
      <c r="N566" s="1">
        <v>33.43</v>
      </c>
      <c r="O566" s="1">
        <v>40</v>
      </c>
    </row>
    <row r="567" spans="1:15" x14ac:dyDescent="0.25">
      <c r="A567" s="1">
        <v>20.059999999999999</v>
      </c>
      <c r="B567" s="1">
        <v>26.37</v>
      </c>
      <c r="C567" s="1">
        <v>25.74</v>
      </c>
      <c r="D567" s="1">
        <v>31.32</v>
      </c>
      <c r="E567" s="1">
        <v>40</v>
      </c>
      <c r="F567" s="1">
        <v>20.54</v>
      </c>
      <c r="G567" s="1">
        <v>40</v>
      </c>
      <c r="H567" s="1">
        <v>26.89</v>
      </c>
      <c r="I567" s="1">
        <v>28.58</v>
      </c>
      <c r="J567" s="1">
        <v>40</v>
      </c>
      <c r="K567" s="1">
        <v>40</v>
      </c>
      <c r="L567" s="1">
        <v>40</v>
      </c>
      <c r="M567" s="1">
        <v>40</v>
      </c>
      <c r="N567" s="1">
        <v>40</v>
      </c>
      <c r="O567" s="1">
        <v>40</v>
      </c>
    </row>
    <row r="568" spans="1:15" x14ac:dyDescent="0.25">
      <c r="A568" s="1">
        <v>26.03</v>
      </c>
      <c r="B568" s="1">
        <v>24.49</v>
      </c>
      <c r="C568" s="1">
        <v>28.98</v>
      </c>
      <c r="D568" s="1">
        <v>32.85</v>
      </c>
      <c r="E568" s="1">
        <v>25.75</v>
      </c>
      <c r="F568" s="1">
        <v>33.770000000000003</v>
      </c>
      <c r="G568" s="1">
        <v>28.68</v>
      </c>
      <c r="H568" s="1">
        <v>26.27</v>
      </c>
      <c r="I568" s="1">
        <v>34.369999999999997</v>
      </c>
      <c r="J568" s="1">
        <v>32.229999999999997</v>
      </c>
      <c r="K568" s="1">
        <v>40</v>
      </c>
      <c r="L568" s="1">
        <v>40</v>
      </c>
      <c r="M568" s="1">
        <v>40</v>
      </c>
      <c r="N568" s="1">
        <v>38.340000000000003</v>
      </c>
      <c r="O568" s="1">
        <v>40</v>
      </c>
    </row>
    <row r="569" spans="1:15" x14ac:dyDescent="0.25">
      <c r="A569" s="1">
        <v>31.57</v>
      </c>
      <c r="B569" s="1">
        <v>26.2</v>
      </c>
      <c r="C569" s="1">
        <v>32.68</v>
      </c>
      <c r="D569" s="1">
        <v>20.82</v>
      </c>
      <c r="E569" s="1">
        <v>28.22</v>
      </c>
      <c r="F569" s="1">
        <v>24.25</v>
      </c>
      <c r="G569" s="1">
        <v>40</v>
      </c>
      <c r="H569" s="1">
        <v>40</v>
      </c>
      <c r="I569" s="1">
        <v>30.74</v>
      </c>
      <c r="J569" s="1">
        <v>31.14</v>
      </c>
      <c r="K569" s="1">
        <v>33.58</v>
      </c>
      <c r="L569" s="1">
        <v>40</v>
      </c>
      <c r="M569" s="1">
        <v>33.479999999999997</v>
      </c>
      <c r="N569" s="1">
        <v>35.54</v>
      </c>
      <c r="O569" s="1">
        <v>40</v>
      </c>
    </row>
    <row r="570" spans="1:15" x14ac:dyDescent="0.25">
      <c r="A570" s="1">
        <v>31.65</v>
      </c>
      <c r="B570" s="1">
        <v>27.02</v>
      </c>
      <c r="C570" s="1">
        <v>30.7</v>
      </c>
      <c r="D570" s="1">
        <v>31.04</v>
      </c>
      <c r="E570" s="1">
        <v>28.91</v>
      </c>
      <c r="F570" s="1">
        <v>40</v>
      </c>
      <c r="G570" s="1">
        <v>30.38</v>
      </c>
      <c r="H570" s="1">
        <v>28.08</v>
      </c>
      <c r="I570" s="1">
        <v>27.5</v>
      </c>
      <c r="J570" s="1">
        <v>32.909999999999997</v>
      </c>
      <c r="K570" s="1">
        <v>31.03</v>
      </c>
      <c r="L570" s="1">
        <v>30.07</v>
      </c>
      <c r="M570" s="1">
        <v>35.909999999999997</v>
      </c>
      <c r="N570" s="1">
        <v>29.56</v>
      </c>
      <c r="O570" s="1">
        <v>33.75</v>
      </c>
    </row>
    <row r="571" spans="1:15" x14ac:dyDescent="0.25">
      <c r="A571" s="1">
        <v>27.31</v>
      </c>
      <c r="B571" s="1">
        <v>33.4</v>
      </c>
      <c r="C571" s="1">
        <v>23.26</v>
      </c>
      <c r="D571" s="1">
        <v>22.76</v>
      </c>
      <c r="E571" s="1">
        <v>24.16</v>
      </c>
      <c r="F571" s="1">
        <v>32.450000000000003</v>
      </c>
      <c r="G571" s="1">
        <v>26.73</v>
      </c>
      <c r="H571" s="1">
        <v>40</v>
      </c>
      <c r="I571" s="1">
        <v>25.41</v>
      </c>
      <c r="J571" s="1">
        <v>30.25</v>
      </c>
      <c r="K571" s="1">
        <v>32.81</v>
      </c>
      <c r="L571" s="1">
        <v>30.86</v>
      </c>
      <c r="M571" s="1">
        <v>40</v>
      </c>
      <c r="N571" s="1">
        <v>37.71</v>
      </c>
      <c r="O571" s="1">
        <v>37.83</v>
      </c>
    </row>
    <row r="572" spans="1:15" x14ac:dyDescent="0.25">
      <c r="A572" s="1">
        <v>40</v>
      </c>
      <c r="B572" s="1">
        <v>30.53</v>
      </c>
      <c r="C572" s="1">
        <v>29.57</v>
      </c>
      <c r="D572" s="1">
        <v>30.1</v>
      </c>
      <c r="E572" s="1">
        <v>27.72</v>
      </c>
      <c r="F572" s="1">
        <v>30.54</v>
      </c>
      <c r="G572" s="1">
        <v>32.47</v>
      </c>
      <c r="H572" s="1">
        <v>31.97</v>
      </c>
      <c r="I572" s="1">
        <v>33.380000000000003</v>
      </c>
      <c r="J572" s="1">
        <v>30.41</v>
      </c>
      <c r="K572" s="1">
        <v>30.19</v>
      </c>
      <c r="L572" s="1">
        <v>31.68</v>
      </c>
      <c r="M572" s="1">
        <v>35.89</v>
      </c>
      <c r="N572" s="1">
        <v>40</v>
      </c>
      <c r="O572" s="1">
        <v>40</v>
      </c>
    </row>
    <row r="573" spans="1:15" x14ac:dyDescent="0.25">
      <c r="A573" s="1">
        <v>24.91</v>
      </c>
      <c r="B573" s="1">
        <v>28.62</v>
      </c>
      <c r="C573" s="1">
        <v>32.590000000000003</v>
      </c>
      <c r="D573" s="1">
        <v>25.42</v>
      </c>
      <c r="E573" s="1">
        <v>26.5</v>
      </c>
      <c r="F573" s="1">
        <v>27.08</v>
      </c>
      <c r="G573" s="1">
        <v>25.09</v>
      </c>
      <c r="H573" s="1">
        <v>30.94</v>
      </c>
      <c r="I573" s="1">
        <v>32.65</v>
      </c>
      <c r="J573" s="1">
        <v>40</v>
      </c>
      <c r="K573" s="1">
        <v>28.98</v>
      </c>
      <c r="L573" s="1">
        <v>40</v>
      </c>
      <c r="M573" s="1">
        <v>33.380000000000003</v>
      </c>
      <c r="N573" s="1">
        <v>40</v>
      </c>
      <c r="O573" s="1">
        <v>40</v>
      </c>
    </row>
    <row r="574" spans="1:15" x14ac:dyDescent="0.25">
      <c r="A574" s="1">
        <v>30.33</v>
      </c>
      <c r="B574" s="1">
        <v>27.02</v>
      </c>
      <c r="C574" s="1">
        <v>30.93</v>
      </c>
      <c r="D574" s="1">
        <v>33.909999999999997</v>
      </c>
      <c r="E574" s="1">
        <v>25.24</v>
      </c>
      <c r="F574" s="1">
        <v>31.46</v>
      </c>
      <c r="G574" s="1">
        <v>23.71</v>
      </c>
      <c r="H574" s="1">
        <v>30.13</v>
      </c>
      <c r="I574" s="1">
        <v>40</v>
      </c>
      <c r="J574" s="1">
        <v>40</v>
      </c>
      <c r="K574" s="1">
        <v>33.630000000000003</v>
      </c>
      <c r="L574" s="1">
        <v>30.13</v>
      </c>
      <c r="M574" s="1">
        <v>40</v>
      </c>
      <c r="N574" s="1">
        <v>40</v>
      </c>
      <c r="O574" s="1">
        <v>40</v>
      </c>
    </row>
    <row r="575" spans="1:15" x14ac:dyDescent="0.25">
      <c r="A575" s="1">
        <v>22.74</v>
      </c>
      <c r="B575" s="1">
        <v>30.45</v>
      </c>
      <c r="C575" s="1">
        <v>23.06</v>
      </c>
      <c r="D575" s="1">
        <v>23.83</v>
      </c>
      <c r="E575" s="1">
        <v>23.49</v>
      </c>
      <c r="F575" s="1">
        <v>25.26</v>
      </c>
      <c r="G575" s="1">
        <v>30.04</v>
      </c>
      <c r="H575" s="1">
        <v>40</v>
      </c>
      <c r="I575" s="1">
        <v>31.63</v>
      </c>
      <c r="J575" s="1">
        <v>27.19</v>
      </c>
      <c r="K575" s="1">
        <v>40</v>
      </c>
      <c r="L575" s="1">
        <v>40</v>
      </c>
      <c r="M575" s="1">
        <v>32.130000000000003</v>
      </c>
      <c r="N575" s="1">
        <v>40</v>
      </c>
      <c r="O575" s="1">
        <v>40</v>
      </c>
    </row>
    <row r="576" spans="1:15" x14ac:dyDescent="0.25">
      <c r="A576" s="1">
        <v>29.32</v>
      </c>
      <c r="B576" s="1">
        <v>33.35</v>
      </c>
      <c r="C576" s="1">
        <v>40</v>
      </c>
      <c r="D576" s="1">
        <v>25.77</v>
      </c>
      <c r="E576" s="1">
        <v>34.33</v>
      </c>
      <c r="F576" s="1">
        <v>24.42</v>
      </c>
      <c r="G576" s="1">
        <v>40</v>
      </c>
      <c r="H576" s="1">
        <v>26.34</v>
      </c>
      <c r="I576" s="1">
        <v>32.659999999999997</v>
      </c>
      <c r="J576" s="1">
        <v>40</v>
      </c>
      <c r="K576" s="1">
        <v>32.1</v>
      </c>
      <c r="L576" s="1">
        <v>31.63</v>
      </c>
      <c r="M576" s="1">
        <v>35.729999999999997</v>
      </c>
      <c r="N576" s="1">
        <v>32.89</v>
      </c>
      <c r="O576" s="1">
        <v>33.35</v>
      </c>
    </row>
    <row r="577" spans="1:15" x14ac:dyDescent="0.25">
      <c r="A577" s="1">
        <v>29.14</v>
      </c>
      <c r="B577" s="1">
        <v>33.26</v>
      </c>
      <c r="C577" s="1">
        <v>22.97</v>
      </c>
      <c r="D577" s="1">
        <v>23.31</v>
      </c>
      <c r="E577" s="1">
        <v>30.71</v>
      </c>
      <c r="F577" s="1">
        <v>30.15</v>
      </c>
      <c r="G577" s="1">
        <v>40</v>
      </c>
      <c r="H577" s="1">
        <v>40</v>
      </c>
      <c r="I577" s="1">
        <v>40</v>
      </c>
      <c r="J577" s="1">
        <v>28.98</v>
      </c>
      <c r="K577" s="1">
        <v>32.24</v>
      </c>
      <c r="L577" s="1">
        <v>40</v>
      </c>
      <c r="M577" s="1">
        <v>33</v>
      </c>
      <c r="N577" s="1">
        <v>40</v>
      </c>
      <c r="O577" s="1">
        <v>40</v>
      </c>
    </row>
    <row r="578" spans="1:15" x14ac:dyDescent="0.25">
      <c r="A578" s="1">
        <v>29.28</v>
      </c>
      <c r="B578" s="1">
        <v>31.89</v>
      </c>
      <c r="C578" s="1">
        <v>23.79</v>
      </c>
      <c r="D578" s="1">
        <v>26.98</v>
      </c>
      <c r="E578" s="1">
        <v>31.48</v>
      </c>
      <c r="F578" s="1">
        <v>29.92</v>
      </c>
      <c r="G578" s="1">
        <v>31.28</v>
      </c>
      <c r="H578" s="1">
        <v>30.31</v>
      </c>
      <c r="I578" s="1">
        <v>27.13</v>
      </c>
      <c r="J578" s="1">
        <v>32.57</v>
      </c>
      <c r="K578" s="1">
        <v>40</v>
      </c>
      <c r="L578" s="1">
        <v>40</v>
      </c>
      <c r="M578" s="1">
        <v>33.46</v>
      </c>
      <c r="N578" s="1">
        <v>40</v>
      </c>
      <c r="O578" s="1">
        <v>29.54</v>
      </c>
    </row>
    <row r="579" spans="1:15" x14ac:dyDescent="0.25">
      <c r="A579" s="1">
        <v>34.15</v>
      </c>
      <c r="B579" s="1">
        <v>40</v>
      </c>
      <c r="C579" s="1">
        <v>24.89</v>
      </c>
      <c r="D579" s="1">
        <v>31.95</v>
      </c>
      <c r="E579" s="1">
        <v>23.16</v>
      </c>
      <c r="F579" s="1">
        <v>27.74</v>
      </c>
      <c r="G579" s="1">
        <v>30.74</v>
      </c>
      <c r="H579" s="1">
        <v>32.659999999999997</v>
      </c>
      <c r="I579" s="1">
        <v>32.92</v>
      </c>
      <c r="J579" s="1">
        <v>33.049999999999997</v>
      </c>
      <c r="K579" s="1">
        <v>32.08</v>
      </c>
      <c r="L579" s="1">
        <v>33.58</v>
      </c>
      <c r="M579" s="1">
        <v>40</v>
      </c>
      <c r="N579" s="1">
        <v>34.369999999999997</v>
      </c>
      <c r="O579" s="1">
        <v>40</v>
      </c>
    </row>
    <row r="580" spans="1:15" x14ac:dyDescent="0.25">
      <c r="A580" s="1">
        <v>27.95</v>
      </c>
      <c r="B580" s="1">
        <v>30.74</v>
      </c>
      <c r="C580" s="1">
        <v>33.19</v>
      </c>
      <c r="D580" s="1">
        <v>26.06</v>
      </c>
      <c r="E580" s="1">
        <v>29.51</v>
      </c>
      <c r="F580" s="1">
        <v>29.93</v>
      </c>
      <c r="G580" s="1">
        <v>30.94</v>
      </c>
      <c r="H580" s="1">
        <v>30.78</v>
      </c>
      <c r="I580" s="1">
        <v>40</v>
      </c>
      <c r="J580" s="1">
        <v>33.89</v>
      </c>
      <c r="K580" s="1">
        <v>27.06</v>
      </c>
      <c r="L580" s="1">
        <v>40</v>
      </c>
      <c r="M580" s="1">
        <v>25.88</v>
      </c>
      <c r="N580" s="1">
        <v>34.799999999999997</v>
      </c>
      <c r="O580" s="1">
        <v>35.19</v>
      </c>
    </row>
    <row r="581" spans="1:15" x14ac:dyDescent="0.25">
      <c r="A581" s="1">
        <v>40</v>
      </c>
      <c r="B581" s="1">
        <v>33.64</v>
      </c>
      <c r="C581" s="1">
        <v>22.13</v>
      </c>
      <c r="D581" s="1">
        <v>26.71</v>
      </c>
      <c r="E581" s="1">
        <v>18.12</v>
      </c>
      <c r="F581" s="1">
        <v>29.1</v>
      </c>
      <c r="G581" s="1">
        <v>25.24</v>
      </c>
      <c r="H581" s="1">
        <v>40</v>
      </c>
      <c r="I581" s="1">
        <v>40</v>
      </c>
      <c r="J581" s="1">
        <v>40</v>
      </c>
      <c r="K581" s="1">
        <v>26.93</v>
      </c>
      <c r="L581" s="1">
        <v>40</v>
      </c>
      <c r="M581" s="1">
        <v>40</v>
      </c>
      <c r="N581" s="1">
        <v>40</v>
      </c>
      <c r="O581" s="1">
        <v>40</v>
      </c>
    </row>
    <row r="582" spans="1:15" x14ac:dyDescent="0.25">
      <c r="A582" s="1">
        <v>40</v>
      </c>
      <c r="B582" s="1">
        <v>27.12</v>
      </c>
      <c r="C582" s="1">
        <v>28.87</v>
      </c>
      <c r="D582" s="1">
        <v>29.52</v>
      </c>
      <c r="E582" s="1">
        <v>19.63</v>
      </c>
      <c r="F582" s="1">
        <v>26.18</v>
      </c>
      <c r="G582" s="1">
        <v>30.13</v>
      </c>
      <c r="H582" s="1">
        <v>40</v>
      </c>
      <c r="I582" s="1">
        <v>40</v>
      </c>
      <c r="J582" s="1">
        <v>40</v>
      </c>
      <c r="K582" s="1">
        <v>32.659999999999997</v>
      </c>
      <c r="L582" s="1">
        <v>31.89</v>
      </c>
      <c r="M582" s="1">
        <v>30.05</v>
      </c>
      <c r="N582" s="1">
        <v>40</v>
      </c>
      <c r="O582" s="1">
        <v>32.46</v>
      </c>
    </row>
    <row r="583" spans="1:15" x14ac:dyDescent="0.25">
      <c r="A583" s="1">
        <v>32.07</v>
      </c>
      <c r="B583" s="1">
        <v>31.82</v>
      </c>
      <c r="C583" s="1">
        <v>23.45</v>
      </c>
      <c r="D583" s="1">
        <v>19.16</v>
      </c>
      <c r="E583" s="1">
        <v>30.48</v>
      </c>
      <c r="F583" s="1">
        <v>32.74</v>
      </c>
      <c r="G583" s="1">
        <v>31.45</v>
      </c>
      <c r="H583" s="1">
        <v>30.3</v>
      </c>
      <c r="I583" s="1">
        <v>30.73</v>
      </c>
      <c r="J583" s="1">
        <v>31.78</v>
      </c>
      <c r="K583" s="1">
        <v>40</v>
      </c>
      <c r="L583" s="1">
        <v>32.15</v>
      </c>
      <c r="M583" s="1">
        <v>40</v>
      </c>
      <c r="N583" s="1">
        <v>36.880000000000003</v>
      </c>
      <c r="O583" s="1">
        <v>36.950000000000003</v>
      </c>
    </row>
    <row r="584" spans="1:15" x14ac:dyDescent="0.25">
      <c r="A584" s="1">
        <v>27.3</v>
      </c>
      <c r="B584" s="1">
        <v>31.8</v>
      </c>
      <c r="C584" s="1">
        <v>18.36</v>
      </c>
      <c r="D584" s="1">
        <v>20.93</v>
      </c>
      <c r="E584" s="1">
        <v>23.42</v>
      </c>
      <c r="F584" s="1">
        <v>31.61</v>
      </c>
      <c r="G584" s="1">
        <v>30.43</v>
      </c>
      <c r="H584" s="1">
        <v>40</v>
      </c>
      <c r="I584" s="1">
        <v>32.42</v>
      </c>
      <c r="J584" s="1">
        <v>33.93</v>
      </c>
      <c r="K584" s="1">
        <v>40</v>
      </c>
      <c r="L584" s="1">
        <v>28.73</v>
      </c>
      <c r="M584" s="1">
        <v>32.25</v>
      </c>
      <c r="N584" s="1">
        <v>35.130000000000003</v>
      </c>
      <c r="O584" s="1">
        <v>36.47</v>
      </c>
    </row>
    <row r="585" spans="1:15" x14ac:dyDescent="0.25">
      <c r="A585" s="1">
        <v>28.22</v>
      </c>
      <c r="B585" s="1">
        <v>26.83</v>
      </c>
      <c r="C585" s="1">
        <v>26.54</v>
      </c>
      <c r="D585" s="1">
        <v>26.12</v>
      </c>
      <c r="E585" s="1">
        <v>25.46</v>
      </c>
      <c r="F585" s="1">
        <v>20.16</v>
      </c>
      <c r="G585" s="1">
        <v>25.77</v>
      </c>
      <c r="H585" s="1">
        <v>32.69</v>
      </c>
      <c r="I585" s="1">
        <v>31.93</v>
      </c>
      <c r="J585" s="1">
        <v>30.69</v>
      </c>
      <c r="K585" s="1">
        <v>33.58</v>
      </c>
      <c r="L585" s="1">
        <v>35.85</v>
      </c>
      <c r="M585" s="1">
        <v>35.340000000000003</v>
      </c>
      <c r="N585" s="1">
        <v>40</v>
      </c>
      <c r="O585" s="1">
        <v>40</v>
      </c>
    </row>
    <row r="586" spans="1:15" x14ac:dyDescent="0.25">
      <c r="A586" s="1">
        <v>32.25</v>
      </c>
      <c r="B586" s="1">
        <v>40</v>
      </c>
      <c r="C586" s="1">
        <v>29.11</v>
      </c>
      <c r="D586" s="1">
        <v>29.68</v>
      </c>
      <c r="E586" s="1">
        <v>28.52</v>
      </c>
      <c r="F586" s="1">
        <v>33.450000000000003</v>
      </c>
      <c r="G586" s="1">
        <v>23.01</v>
      </c>
      <c r="H586" s="1">
        <v>29.97</v>
      </c>
      <c r="I586" s="1">
        <v>28.58</v>
      </c>
      <c r="J586" s="1">
        <v>29.14</v>
      </c>
      <c r="K586" s="1">
        <v>27.8</v>
      </c>
      <c r="L586" s="1">
        <v>34.520000000000003</v>
      </c>
      <c r="M586" s="1">
        <v>34.85</v>
      </c>
      <c r="N586" s="1">
        <v>37.9</v>
      </c>
      <c r="O586" s="1">
        <v>40</v>
      </c>
    </row>
    <row r="587" spans="1:15" x14ac:dyDescent="0.25">
      <c r="A587" s="1">
        <v>27.21</v>
      </c>
      <c r="B587" s="1">
        <v>25.95</v>
      </c>
      <c r="C587" s="1">
        <v>33.479999999999997</v>
      </c>
      <c r="D587" s="1">
        <v>31.11</v>
      </c>
      <c r="E587" s="1">
        <v>27.02</v>
      </c>
      <c r="F587" s="1">
        <v>30.43</v>
      </c>
      <c r="G587" s="1">
        <v>29.94</v>
      </c>
      <c r="H587" s="1">
        <v>27.5</v>
      </c>
      <c r="I587" s="1">
        <v>31.58</v>
      </c>
      <c r="J587" s="1">
        <v>23.48</v>
      </c>
      <c r="K587" s="1">
        <v>31.92</v>
      </c>
      <c r="L587" s="1">
        <v>40</v>
      </c>
      <c r="M587" s="1">
        <v>40</v>
      </c>
      <c r="N587" s="1">
        <v>36.99</v>
      </c>
      <c r="O587" s="1">
        <v>40</v>
      </c>
    </row>
    <row r="588" spans="1:15" x14ac:dyDescent="0.25">
      <c r="A588" s="1">
        <v>23.62</v>
      </c>
      <c r="B588" s="1">
        <v>27.17</v>
      </c>
      <c r="C588" s="1">
        <v>31.11</v>
      </c>
      <c r="D588" s="1">
        <v>30.75</v>
      </c>
      <c r="E588" s="1">
        <v>28.43</v>
      </c>
      <c r="F588" s="1">
        <v>31.78</v>
      </c>
      <c r="G588" s="1">
        <v>29.21</v>
      </c>
      <c r="H588" s="1">
        <v>32.979999999999997</v>
      </c>
      <c r="I588" s="1">
        <v>40</v>
      </c>
      <c r="J588" s="1">
        <v>40</v>
      </c>
      <c r="K588" s="1">
        <v>28.82</v>
      </c>
      <c r="L588" s="1">
        <v>35.11</v>
      </c>
      <c r="M588" s="1">
        <v>36.380000000000003</v>
      </c>
      <c r="N588" s="1">
        <v>33.68</v>
      </c>
      <c r="O588" s="1">
        <v>40</v>
      </c>
    </row>
    <row r="589" spans="1:15" x14ac:dyDescent="0.25">
      <c r="A589" s="1">
        <v>40</v>
      </c>
      <c r="B589" s="1">
        <v>34.01</v>
      </c>
      <c r="C589" s="1">
        <v>31.2</v>
      </c>
      <c r="D589" s="1">
        <v>30.29</v>
      </c>
      <c r="E589" s="1">
        <v>32.840000000000003</v>
      </c>
      <c r="F589" s="1">
        <v>36.049999999999997</v>
      </c>
      <c r="G589" s="1">
        <v>31.13</v>
      </c>
      <c r="H589" s="1">
        <v>31.46</v>
      </c>
      <c r="I589" s="1">
        <v>27.22</v>
      </c>
      <c r="J589" s="1">
        <v>40</v>
      </c>
      <c r="K589" s="1">
        <v>32.86</v>
      </c>
      <c r="L589" s="1">
        <v>32.299999999999997</v>
      </c>
      <c r="M589" s="1">
        <v>40</v>
      </c>
      <c r="N589" s="1">
        <v>40</v>
      </c>
      <c r="O589" s="1">
        <v>25.82</v>
      </c>
    </row>
    <row r="590" spans="1:15" x14ac:dyDescent="0.25">
      <c r="A590" s="1">
        <v>31.45</v>
      </c>
      <c r="B590" s="1">
        <v>22.88</v>
      </c>
      <c r="C590" s="1">
        <v>21.12</v>
      </c>
      <c r="D590" s="1">
        <v>25.28</v>
      </c>
      <c r="E590" s="1">
        <v>30.35</v>
      </c>
      <c r="F590" s="1">
        <v>24.69</v>
      </c>
      <c r="G590" s="1">
        <v>34.56</v>
      </c>
      <c r="H590" s="1">
        <v>24.33</v>
      </c>
      <c r="I590" s="1">
        <v>40</v>
      </c>
      <c r="J590" s="1">
        <v>31.1</v>
      </c>
      <c r="K590" s="1">
        <v>31.96</v>
      </c>
      <c r="L590" s="1">
        <v>26.6</v>
      </c>
      <c r="M590" s="1">
        <v>40</v>
      </c>
      <c r="N590" s="1">
        <v>37.869999999999997</v>
      </c>
      <c r="O590" s="1">
        <v>40</v>
      </c>
    </row>
    <row r="591" spans="1:15" x14ac:dyDescent="0.25">
      <c r="A591" s="1">
        <v>25.67</v>
      </c>
      <c r="B591" s="1">
        <v>22.39</v>
      </c>
      <c r="C591" s="1">
        <v>26.28</v>
      </c>
      <c r="D591" s="1">
        <v>23</v>
      </c>
      <c r="E591" s="1">
        <v>31.58</v>
      </c>
      <c r="F591" s="1">
        <v>21.87</v>
      </c>
      <c r="G591" s="1">
        <v>32.65</v>
      </c>
      <c r="H591" s="1">
        <v>23.61</v>
      </c>
      <c r="I591" s="1">
        <v>31.15</v>
      </c>
      <c r="J591" s="1">
        <v>40</v>
      </c>
      <c r="K591" s="1">
        <v>33.56</v>
      </c>
      <c r="L591" s="1">
        <v>35.15</v>
      </c>
      <c r="M591" s="1">
        <v>37.97</v>
      </c>
      <c r="N591" s="1">
        <v>40</v>
      </c>
      <c r="O591" s="1">
        <v>35.049999999999997</v>
      </c>
    </row>
    <row r="592" spans="1:15" x14ac:dyDescent="0.25">
      <c r="A592" s="1">
        <v>27.06</v>
      </c>
      <c r="B592" s="1">
        <v>27.02</v>
      </c>
      <c r="C592" s="1">
        <v>19.079999999999998</v>
      </c>
      <c r="D592" s="1">
        <v>28</v>
      </c>
      <c r="E592" s="1">
        <v>23.04</v>
      </c>
      <c r="F592" s="1">
        <v>27.68</v>
      </c>
      <c r="G592" s="1">
        <v>20.97</v>
      </c>
      <c r="H592" s="1">
        <v>31.69</v>
      </c>
      <c r="I592" s="1">
        <v>34.020000000000003</v>
      </c>
      <c r="J592" s="1">
        <v>40</v>
      </c>
      <c r="K592" s="1">
        <v>32.630000000000003</v>
      </c>
      <c r="L592" s="1">
        <v>40</v>
      </c>
      <c r="M592" s="1">
        <v>40</v>
      </c>
      <c r="N592" s="1">
        <v>36.11</v>
      </c>
      <c r="O592" s="1">
        <v>40</v>
      </c>
    </row>
    <row r="593" spans="1:15" x14ac:dyDescent="0.25">
      <c r="A593" s="1">
        <v>29.22</v>
      </c>
      <c r="B593" s="1">
        <v>23.85</v>
      </c>
      <c r="C593" s="1">
        <v>24.7</v>
      </c>
      <c r="D593" s="1">
        <v>19.899999999999999</v>
      </c>
      <c r="E593" s="1">
        <v>32.049999999999997</v>
      </c>
      <c r="F593" s="1">
        <v>33.590000000000003</v>
      </c>
      <c r="G593" s="1">
        <v>40</v>
      </c>
      <c r="H593" s="1">
        <v>29.04</v>
      </c>
      <c r="I593" s="1">
        <v>22.03</v>
      </c>
      <c r="J593" s="1">
        <v>33.47</v>
      </c>
      <c r="K593" s="1">
        <v>29.01</v>
      </c>
      <c r="L593" s="1">
        <v>35.06</v>
      </c>
      <c r="M593" s="1">
        <v>29.98</v>
      </c>
      <c r="N593" s="1">
        <v>40</v>
      </c>
      <c r="O593" s="1">
        <v>40</v>
      </c>
    </row>
    <row r="594" spans="1:15" x14ac:dyDescent="0.25">
      <c r="A594" s="1">
        <v>35.369999999999997</v>
      </c>
      <c r="B594" s="1">
        <v>28.23</v>
      </c>
      <c r="C594" s="1">
        <v>32.6</v>
      </c>
      <c r="D594" s="1">
        <v>27.96</v>
      </c>
      <c r="E594" s="1">
        <v>32.19</v>
      </c>
      <c r="F594" s="1">
        <v>31.71</v>
      </c>
      <c r="G594" s="1">
        <v>29.99</v>
      </c>
      <c r="H594" s="1">
        <v>30.1</v>
      </c>
      <c r="I594" s="1">
        <v>33</v>
      </c>
      <c r="J594" s="1">
        <v>40</v>
      </c>
      <c r="K594" s="1">
        <v>40</v>
      </c>
      <c r="L594" s="1">
        <v>37.65</v>
      </c>
      <c r="M594" s="1">
        <v>36.99</v>
      </c>
      <c r="N594" s="1">
        <v>40</v>
      </c>
      <c r="O594" s="1">
        <v>36.24</v>
      </c>
    </row>
    <row r="595" spans="1:15" x14ac:dyDescent="0.25">
      <c r="A595" s="1">
        <v>32.57</v>
      </c>
      <c r="B595" s="1">
        <v>30.31</v>
      </c>
      <c r="C595" s="1">
        <v>22.79</v>
      </c>
      <c r="D595" s="1">
        <v>28.41</v>
      </c>
      <c r="E595" s="1">
        <v>31.59</v>
      </c>
      <c r="F595" s="1">
        <v>40</v>
      </c>
      <c r="G595" s="1">
        <v>31.82</v>
      </c>
      <c r="H595" s="1">
        <v>26.84</v>
      </c>
      <c r="I595" s="1">
        <v>40</v>
      </c>
      <c r="J595" s="1">
        <v>40</v>
      </c>
      <c r="K595" s="1">
        <v>29.14</v>
      </c>
      <c r="L595" s="1">
        <v>40</v>
      </c>
      <c r="M595" s="1">
        <v>32.659999999999997</v>
      </c>
      <c r="N595" s="1">
        <v>40</v>
      </c>
      <c r="O595" s="1">
        <v>40</v>
      </c>
    </row>
    <row r="596" spans="1:15" x14ac:dyDescent="0.25">
      <c r="A596" s="1">
        <v>32.9</v>
      </c>
      <c r="B596" s="1">
        <v>40</v>
      </c>
      <c r="C596" s="1">
        <v>21.65</v>
      </c>
      <c r="D596" s="1">
        <v>20.399999999999999</v>
      </c>
      <c r="E596" s="1">
        <v>23.15</v>
      </c>
      <c r="F596" s="1">
        <v>31.07</v>
      </c>
      <c r="G596" s="1">
        <v>32.94</v>
      </c>
      <c r="H596" s="1">
        <v>40</v>
      </c>
      <c r="I596" s="1">
        <v>32.33</v>
      </c>
      <c r="J596" s="1">
        <v>40</v>
      </c>
      <c r="K596" s="1">
        <v>32.39</v>
      </c>
      <c r="L596" s="1">
        <v>40</v>
      </c>
      <c r="M596" s="1">
        <v>33.56</v>
      </c>
      <c r="N596" s="1">
        <v>40</v>
      </c>
      <c r="O596" s="1">
        <v>33.729999999999997</v>
      </c>
    </row>
    <row r="597" spans="1:15" x14ac:dyDescent="0.25">
      <c r="A597" s="1">
        <v>29.78</v>
      </c>
      <c r="B597" s="1">
        <v>21.39</v>
      </c>
      <c r="C597" s="1">
        <v>28.23</v>
      </c>
      <c r="D597" s="1">
        <v>30.56</v>
      </c>
      <c r="E597" s="1">
        <v>22.16</v>
      </c>
      <c r="F597" s="1">
        <v>30.04</v>
      </c>
      <c r="G597" s="1">
        <v>22.26</v>
      </c>
      <c r="H597" s="1">
        <v>40</v>
      </c>
      <c r="I597" s="1">
        <v>28.85</v>
      </c>
      <c r="J597" s="1">
        <v>21.38</v>
      </c>
      <c r="K597" s="1">
        <v>32.68</v>
      </c>
      <c r="L597" s="1">
        <v>34.89</v>
      </c>
      <c r="M597" s="1">
        <v>40</v>
      </c>
      <c r="N597" s="1">
        <v>38.67</v>
      </c>
      <c r="O597" s="1">
        <v>40</v>
      </c>
    </row>
    <row r="598" spans="1:15" x14ac:dyDescent="0.25">
      <c r="A598" s="1">
        <v>20.55</v>
      </c>
      <c r="B598" s="1">
        <v>26.88</v>
      </c>
      <c r="C598" s="1">
        <v>22.23</v>
      </c>
      <c r="D598" s="1">
        <v>26.92</v>
      </c>
      <c r="E598" s="1">
        <v>29.65</v>
      </c>
      <c r="F598" s="1">
        <v>27.84</v>
      </c>
      <c r="G598" s="1">
        <v>32.520000000000003</v>
      </c>
      <c r="H598" s="1">
        <v>32.729999999999997</v>
      </c>
      <c r="I598" s="1">
        <v>33.14</v>
      </c>
      <c r="J598" s="1">
        <v>40</v>
      </c>
      <c r="K598" s="1">
        <v>40</v>
      </c>
      <c r="L598" s="1">
        <v>34.770000000000003</v>
      </c>
      <c r="M598" s="1">
        <v>32.36</v>
      </c>
      <c r="N598" s="1">
        <v>40</v>
      </c>
      <c r="O598" s="1">
        <v>40</v>
      </c>
    </row>
    <row r="599" spans="1:15" x14ac:dyDescent="0.25">
      <c r="A599" s="1">
        <v>32.25</v>
      </c>
      <c r="B599" s="1">
        <v>31.44</v>
      </c>
      <c r="C599" s="1">
        <v>21.38</v>
      </c>
      <c r="D599" s="1">
        <v>25.31</v>
      </c>
      <c r="E599" s="1">
        <v>31.36</v>
      </c>
      <c r="F599" s="1">
        <v>29.77</v>
      </c>
      <c r="G599" s="1">
        <v>32.64</v>
      </c>
      <c r="H599" s="1">
        <v>20.02</v>
      </c>
      <c r="I599" s="1">
        <v>30.53</v>
      </c>
      <c r="J599" s="1">
        <v>40</v>
      </c>
      <c r="K599" s="1">
        <v>31.73</v>
      </c>
      <c r="L599" s="1">
        <v>40</v>
      </c>
      <c r="M599" s="1">
        <v>31.58</v>
      </c>
      <c r="N599" s="1">
        <v>40</v>
      </c>
      <c r="O599" s="1">
        <v>35.89</v>
      </c>
    </row>
    <row r="600" spans="1:15" x14ac:dyDescent="0.25">
      <c r="A600" s="1">
        <v>18.920000000000002</v>
      </c>
      <c r="B600" s="1">
        <v>26.28</v>
      </c>
      <c r="C600" s="1">
        <v>22.48</v>
      </c>
      <c r="D600" s="1">
        <v>25.7</v>
      </c>
      <c r="E600" s="1">
        <v>40</v>
      </c>
      <c r="F600" s="1">
        <v>32.25</v>
      </c>
      <c r="G600" s="1">
        <v>40</v>
      </c>
      <c r="H600" s="1">
        <v>40</v>
      </c>
      <c r="I600" s="1">
        <v>40</v>
      </c>
      <c r="J600" s="1">
        <v>40</v>
      </c>
      <c r="K600" s="1">
        <v>40</v>
      </c>
      <c r="L600" s="1">
        <v>40</v>
      </c>
      <c r="M600" s="1">
        <v>25.38</v>
      </c>
      <c r="N600" s="1">
        <v>40</v>
      </c>
      <c r="O600" s="1">
        <v>40</v>
      </c>
    </row>
    <row r="601" spans="1:15" x14ac:dyDescent="0.25">
      <c r="A601" s="1">
        <v>31.87</v>
      </c>
      <c r="B601" s="1">
        <v>20.34</v>
      </c>
      <c r="C601" s="1">
        <v>19.93</v>
      </c>
      <c r="D601" s="1">
        <v>23.05</v>
      </c>
      <c r="E601" s="1">
        <v>25.44</v>
      </c>
      <c r="F601" s="1">
        <v>20.36</v>
      </c>
      <c r="G601" s="1">
        <v>24.26</v>
      </c>
      <c r="H601" s="1">
        <v>30.62</v>
      </c>
      <c r="I601" s="1">
        <v>32.04</v>
      </c>
      <c r="J601" s="1">
        <v>32.58</v>
      </c>
      <c r="K601" s="1">
        <v>40</v>
      </c>
      <c r="L601" s="1">
        <v>36.700000000000003</v>
      </c>
      <c r="M601" s="1">
        <v>35.979999999999997</v>
      </c>
      <c r="N601" s="1">
        <v>40</v>
      </c>
      <c r="O601" s="1">
        <v>40</v>
      </c>
    </row>
    <row r="602" spans="1:15" x14ac:dyDescent="0.25">
      <c r="A602" s="1">
        <v>32.99</v>
      </c>
      <c r="B602" s="1">
        <v>31.96</v>
      </c>
      <c r="C602" s="1">
        <v>30.97</v>
      </c>
      <c r="D602" s="1">
        <v>40</v>
      </c>
      <c r="E602" s="1">
        <v>26.61</v>
      </c>
      <c r="F602" s="1">
        <v>31.43</v>
      </c>
      <c r="G602" s="1">
        <v>32.159999999999997</v>
      </c>
      <c r="H602" s="1">
        <v>40</v>
      </c>
      <c r="I602" s="1">
        <v>28.81</v>
      </c>
      <c r="J602" s="1">
        <v>27.31</v>
      </c>
      <c r="K602" s="1">
        <v>40</v>
      </c>
      <c r="L602" s="1">
        <v>40</v>
      </c>
      <c r="M602" s="1">
        <v>29.42</v>
      </c>
      <c r="N602" s="1">
        <v>36.54</v>
      </c>
      <c r="O602" s="1">
        <v>34.46</v>
      </c>
    </row>
    <row r="603" spans="1:15" x14ac:dyDescent="0.25">
      <c r="A603" s="1">
        <v>26.78</v>
      </c>
      <c r="B603" s="1">
        <v>28.04</v>
      </c>
      <c r="C603" s="1">
        <v>25.67</v>
      </c>
      <c r="D603" s="1">
        <v>20.77</v>
      </c>
      <c r="E603" s="1">
        <v>32.76</v>
      </c>
      <c r="F603" s="1">
        <v>23.9</v>
      </c>
      <c r="G603" s="1">
        <v>26.83</v>
      </c>
      <c r="H603" s="1">
        <v>33.18</v>
      </c>
      <c r="I603" s="1">
        <v>40</v>
      </c>
      <c r="J603" s="1">
        <v>29.15</v>
      </c>
      <c r="K603" s="1">
        <v>31.58</v>
      </c>
      <c r="L603" s="1">
        <v>32.729999999999997</v>
      </c>
      <c r="M603" s="1">
        <v>33.33</v>
      </c>
      <c r="N603" s="1">
        <v>40</v>
      </c>
      <c r="O603" s="1">
        <v>40</v>
      </c>
    </row>
    <row r="604" spans="1:15" x14ac:dyDescent="0.25">
      <c r="A604" s="1">
        <v>36.18</v>
      </c>
      <c r="B604" s="1">
        <v>40</v>
      </c>
      <c r="C604" s="1">
        <v>33.380000000000003</v>
      </c>
      <c r="D604" s="1">
        <v>25.54</v>
      </c>
      <c r="E604" s="1">
        <v>27.03</v>
      </c>
      <c r="F604" s="1">
        <v>23.74</v>
      </c>
      <c r="G604" s="1">
        <v>31.62</v>
      </c>
      <c r="H604" s="1">
        <v>24.47</v>
      </c>
      <c r="I604" s="1">
        <v>33.29</v>
      </c>
      <c r="J604" s="1">
        <v>23.67</v>
      </c>
      <c r="K604" s="1">
        <v>40</v>
      </c>
      <c r="L604" s="1">
        <v>33.67</v>
      </c>
      <c r="M604" s="1">
        <v>40</v>
      </c>
      <c r="N604" s="1">
        <v>35.299999999999997</v>
      </c>
      <c r="O604" s="1">
        <v>40</v>
      </c>
    </row>
    <row r="605" spans="1:15" x14ac:dyDescent="0.25">
      <c r="A605" s="1">
        <v>28.37</v>
      </c>
      <c r="B605" s="1">
        <v>25.65</v>
      </c>
      <c r="C605" s="1">
        <v>33.44</v>
      </c>
      <c r="D605" s="1">
        <v>29.43</v>
      </c>
      <c r="E605" s="1">
        <v>22.56</v>
      </c>
      <c r="F605" s="1">
        <v>22.17</v>
      </c>
      <c r="G605" s="1">
        <v>31.47</v>
      </c>
      <c r="H605" s="1">
        <v>30.87</v>
      </c>
      <c r="I605" s="1">
        <v>31.32</v>
      </c>
      <c r="J605" s="1">
        <v>28.9</v>
      </c>
      <c r="K605" s="1">
        <v>40</v>
      </c>
      <c r="L605" s="1">
        <v>32.97</v>
      </c>
      <c r="M605" s="1">
        <v>32.76</v>
      </c>
      <c r="N605" s="1">
        <v>40</v>
      </c>
      <c r="O605" s="1">
        <v>40</v>
      </c>
    </row>
    <row r="606" spans="1:15" x14ac:dyDescent="0.25">
      <c r="A606" s="1">
        <v>26.57</v>
      </c>
      <c r="B606" s="1">
        <v>33.32</v>
      </c>
      <c r="C606" s="1">
        <v>18.559999999999999</v>
      </c>
      <c r="D606" s="1">
        <v>18.690000000000001</v>
      </c>
      <c r="E606" s="1">
        <v>27.51</v>
      </c>
      <c r="F606" s="1">
        <v>32.659999999999997</v>
      </c>
      <c r="G606" s="1">
        <v>31.73</v>
      </c>
      <c r="H606" s="1">
        <v>40</v>
      </c>
      <c r="I606" s="1">
        <v>34</v>
      </c>
      <c r="J606" s="1">
        <v>34.14</v>
      </c>
      <c r="K606" s="1">
        <v>29.98</v>
      </c>
      <c r="L606" s="1">
        <v>34.49</v>
      </c>
      <c r="M606" s="1">
        <v>34.29</v>
      </c>
      <c r="N606" s="1">
        <v>37.96</v>
      </c>
    </row>
    <row r="607" spans="1:15" x14ac:dyDescent="0.25">
      <c r="A607" s="1">
        <v>29.66</v>
      </c>
      <c r="B607" s="1">
        <v>26.99</v>
      </c>
      <c r="C607" s="1">
        <v>21.54</v>
      </c>
      <c r="D607" s="1">
        <v>40</v>
      </c>
      <c r="E607" s="1">
        <v>25.7</v>
      </c>
      <c r="F607" s="1">
        <v>34.729999999999997</v>
      </c>
      <c r="G607" s="1">
        <v>24.98</v>
      </c>
      <c r="H607" s="1">
        <v>40</v>
      </c>
      <c r="I607" s="1">
        <v>31.58</v>
      </c>
      <c r="J607" s="1">
        <v>32.64</v>
      </c>
      <c r="K607" s="1">
        <v>32.369999999999997</v>
      </c>
      <c r="L607" s="1">
        <v>24.05</v>
      </c>
      <c r="M607" s="1">
        <v>31.41</v>
      </c>
      <c r="N607" s="1">
        <v>40</v>
      </c>
    </row>
    <row r="608" spans="1:15" x14ac:dyDescent="0.25">
      <c r="A608" s="1">
        <v>22.29</v>
      </c>
      <c r="B608" s="1">
        <v>27.97</v>
      </c>
      <c r="C608" s="1">
        <v>31.93</v>
      </c>
      <c r="D608" s="1">
        <v>18.7</v>
      </c>
      <c r="E608" s="1">
        <v>29.82</v>
      </c>
      <c r="F608" s="1">
        <v>30.95</v>
      </c>
      <c r="G608" s="1">
        <v>40</v>
      </c>
      <c r="H608" s="1">
        <v>40</v>
      </c>
      <c r="I608" s="1">
        <v>33.049999999999997</v>
      </c>
      <c r="J608" s="1">
        <v>31.7</v>
      </c>
      <c r="K608" s="1">
        <v>32.270000000000003</v>
      </c>
      <c r="L608" s="1">
        <v>40</v>
      </c>
      <c r="M608" s="1">
        <v>34.57</v>
      </c>
      <c r="N608" s="1">
        <v>40</v>
      </c>
    </row>
    <row r="609" spans="1:14" x14ac:dyDescent="0.25">
      <c r="A609" s="1">
        <v>31.79</v>
      </c>
      <c r="B609" s="1">
        <v>27.38</v>
      </c>
      <c r="C609" s="1">
        <v>24.84</v>
      </c>
      <c r="D609" s="1">
        <v>27.91</v>
      </c>
      <c r="E609" s="1">
        <v>19.559999999999999</v>
      </c>
      <c r="F609" s="1">
        <v>30.09</v>
      </c>
      <c r="G609" s="1">
        <v>23.8</v>
      </c>
      <c r="H609" s="1">
        <v>28.69</v>
      </c>
      <c r="I609" s="1">
        <v>40</v>
      </c>
      <c r="J609" s="1">
        <v>32.69</v>
      </c>
      <c r="K609" s="1">
        <v>29.13</v>
      </c>
      <c r="L609" s="1">
        <v>40</v>
      </c>
      <c r="M609" s="1">
        <v>38.090000000000003</v>
      </c>
      <c r="N609" s="1">
        <v>40</v>
      </c>
    </row>
    <row r="610" spans="1:14" x14ac:dyDescent="0.25">
      <c r="A610" s="1">
        <v>32.01</v>
      </c>
      <c r="B610" s="1">
        <v>23.17</v>
      </c>
      <c r="C610" s="1">
        <v>31.96</v>
      </c>
      <c r="D610" s="1">
        <v>31.54</v>
      </c>
      <c r="E610" s="1">
        <v>28.48</v>
      </c>
      <c r="F610" s="1">
        <v>30.99</v>
      </c>
      <c r="G610" s="1">
        <v>26.24</v>
      </c>
      <c r="H610" s="1">
        <v>33.15</v>
      </c>
      <c r="I610" s="1">
        <v>20.94</v>
      </c>
      <c r="J610" s="1">
        <v>40</v>
      </c>
      <c r="K610" s="1">
        <v>30.88</v>
      </c>
      <c r="L610" s="1">
        <v>33.46</v>
      </c>
      <c r="M610" s="1">
        <v>33</v>
      </c>
      <c r="N610" s="1">
        <v>40</v>
      </c>
    </row>
    <row r="611" spans="1:14" x14ac:dyDescent="0.25">
      <c r="A611" s="1">
        <v>32.25</v>
      </c>
      <c r="B611" s="1">
        <v>31.9</v>
      </c>
      <c r="C611" s="1">
        <v>22.9</v>
      </c>
      <c r="D611" s="1">
        <v>32</v>
      </c>
      <c r="E611" s="1">
        <v>21.85</v>
      </c>
      <c r="F611" s="1">
        <v>26.74</v>
      </c>
      <c r="G611" s="1">
        <v>27</v>
      </c>
      <c r="H611" s="1">
        <v>31.99</v>
      </c>
      <c r="I611" s="1">
        <v>40</v>
      </c>
      <c r="J611" s="1">
        <v>32.93</v>
      </c>
      <c r="K611" s="1">
        <v>32.42</v>
      </c>
      <c r="L611" s="1">
        <v>34.659999999999997</v>
      </c>
      <c r="M611" s="1">
        <v>31.89</v>
      </c>
      <c r="N611" s="1">
        <v>40</v>
      </c>
    </row>
    <row r="612" spans="1:14" x14ac:dyDescent="0.25">
      <c r="A612" s="1">
        <v>31.03</v>
      </c>
      <c r="B612" s="1">
        <v>24.26</v>
      </c>
      <c r="C612" s="1">
        <v>24.33</v>
      </c>
      <c r="D612" s="1">
        <v>29.31</v>
      </c>
      <c r="E612" s="1">
        <v>29.93</v>
      </c>
      <c r="F612" s="1">
        <v>40</v>
      </c>
      <c r="G612" s="1">
        <v>33.86</v>
      </c>
      <c r="H612" s="1">
        <v>32.17</v>
      </c>
      <c r="I612" s="1">
        <v>40</v>
      </c>
      <c r="J612" s="1">
        <v>30.23</v>
      </c>
      <c r="K612" s="1">
        <v>32.9</v>
      </c>
      <c r="L612" s="1">
        <v>40</v>
      </c>
      <c r="M612" s="1">
        <v>35.39</v>
      </c>
      <c r="N612" s="1">
        <v>40</v>
      </c>
    </row>
    <row r="613" spans="1:14" x14ac:dyDescent="0.25">
      <c r="A613" s="1">
        <v>33.020000000000003</v>
      </c>
      <c r="B613" s="1">
        <v>40</v>
      </c>
      <c r="C613" s="1">
        <v>33.409999999999997</v>
      </c>
      <c r="D613" s="1">
        <v>20.71</v>
      </c>
      <c r="E613" s="1">
        <v>22.6</v>
      </c>
      <c r="F613" s="1">
        <v>21.15</v>
      </c>
      <c r="G613" s="1">
        <v>33.94</v>
      </c>
      <c r="H613" s="1">
        <v>30.7</v>
      </c>
      <c r="I613" s="1">
        <v>25.53</v>
      </c>
      <c r="J613" s="1">
        <v>40</v>
      </c>
      <c r="K613" s="1">
        <v>35.1</v>
      </c>
      <c r="L613" s="1">
        <v>35.549999999999997</v>
      </c>
      <c r="M613" s="1">
        <v>33.590000000000003</v>
      </c>
      <c r="N613" s="1">
        <v>33.32</v>
      </c>
    </row>
    <row r="614" spans="1:14" x14ac:dyDescent="0.25">
      <c r="A614" s="1">
        <v>35.28</v>
      </c>
      <c r="B614" s="1">
        <v>23.79</v>
      </c>
      <c r="C614" s="1">
        <v>32.479999999999997</v>
      </c>
      <c r="D614" s="1">
        <v>22.93</v>
      </c>
      <c r="E614" s="1">
        <v>28.98</v>
      </c>
      <c r="F614" s="1">
        <v>23.12</v>
      </c>
      <c r="G614" s="1">
        <v>29.89</v>
      </c>
      <c r="H614" s="1">
        <v>30.05</v>
      </c>
      <c r="I614" s="1">
        <v>27.52</v>
      </c>
      <c r="J614" s="1">
        <v>32.07</v>
      </c>
      <c r="K614" s="1">
        <v>28.42</v>
      </c>
      <c r="L614" s="1">
        <v>36.82</v>
      </c>
      <c r="M614" s="1">
        <v>33.58</v>
      </c>
      <c r="N614" s="1">
        <v>40</v>
      </c>
    </row>
    <row r="615" spans="1:14" x14ac:dyDescent="0.25">
      <c r="A615" s="1">
        <v>40</v>
      </c>
      <c r="B615" s="1">
        <v>40</v>
      </c>
      <c r="C615" s="1">
        <v>29.23</v>
      </c>
      <c r="D615" s="1">
        <v>29.12</v>
      </c>
      <c r="E615" s="1">
        <v>30.57</v>
      </c>
      <c r="F615" s="1">
        <v>40</v>
      </c>
      <c r="G615" s="1">
        <v>40</v>
      </c>
      <c r="H615" s="1">
        <v>32.21</v>
      </c>
      <c r="I615" s="1">
        <v>28.93</v>
      </c>
      <c r="J615" s="1">
        <v>24.88</v>
      </c>
      <c r="K615" s="1">
        <v>30.08</v>
      </c>
      <c r="L615" s="1">
        <v>40</v>
      </c>
      <c r="M615" s="1">
        <v>28.94</v>
      </c>
      <c r="N615" s="1">
        <v>33.76</v>
      </c>
    </row>
    <row r="616" spans="1:14" x14ac:dyDescent="0.25">
      <c r="A616" s="1">
        <v>34.83</v>
      </c>
      <c r="B616" s="1">
        <v>19.920000000000002</v>
      </c>
      <c r="C616" s="1">
        <v>19.11</v>
      </c>
      <c r="D616" s="1">
        <v>28.5</v>
      </c>
      <c r="E616" s="1">
        <v>25.15</v>
      </c>
      <c r="F616" s="1">
        <v>29.9</v>
      </c>
      <c r="G616" s="1">
        <v>28.63</v>
      </c>
      <c r="H616" s="1">
        <v>33.56</v>
      </c>
      <c r="I616" s="1">
        <v>28.83</v>
      </c>
      <c r="J616" s="1">
        <v>40</v>
      </c>
      <c r="K616" s="1">
        <v>30.26</v>
      </c>
      <c r="L616" s="1">
        <v>28.63</v>
      </c>
      <c r="M616" s="1">
        <v>34.81</v>
      </c>
      <c r="N616" s="1">
        <v>34.369999999999997</v>
      </c>
    </row>
    <row r="617" spans="1:14" x14ac:dyDescent="0.25">
      <c r="A617" s="1">
        <v>40</v>
      </c>
      <c r="B617" s="1">
        <v>27.83</v>
      </c>
      <c r="C617" s="1">
        <v>17.89</v>
      </c>
      <c r="D617" s="1">
        <v>30.69</v>
      </c>
      <c r="E617" s="1">
        <v>30.48</v>
      </c>
      <c r="F617" s="1">
        <v>30.61</v>
      </c>
      <c r="G617" s="1">
        <v>26.73</v>
      </c>
      <c r="H617" s="1">
        <v>24.84</v>
      </c>
      <c r="I617" s="1">
        <v>32.729999999999997</v>
      </c>
      <c r="J617" s="1">
        <v>40</v>
      </c>
      <c r="K617" s="1">
        <v>35.54</v>
      </c>
      <c r="L617" s="1">
        <v>40</v>
      </c>
      <c r="M617" s="1">
        <v>40</v>
      </c>
      <c r="N617" s="1">
        <v>40</v>
      </c>
    </row>
    <row r="618" spans="1:14" x14ac:dyDescent="0.25">
      <c r="A618" s="1">
        <v>25.84</v>
      </c>
      <c r="B618" s="1">
        <v>30.25</v>
      </c>
      <c r="C618" s="1">
        <v>40</v>
      </c>
      <c r="D618" s="1">
        <v>18.63</v>
      </c>
      <c r="E618" s="1">
        <v>24.29</v>
      </c>
      <c r="F618" s="1">
        <v>28.58</v>
      </c>
      <c r="G618" s="1">
        <v>40</v>
      </c>
      <c r="H618" s="1">
        <v>34.9</v>
      </c>
      <c r="I618" s="1">
        <v>28.89</v>
      </c>
      <c r="J618" s="1">
        <v>29.83</v>
      </c>
      <c r="K618" s="1">
        <v>40</v>
      </c>
      <c r="L618" s="1">
        <v>40</v>
      </c>
      <c r="M618" s="1">
        <v>33.619999999999997</v>
      </c>
      <c r="N618" s="1">
        <v>33.46</v>
      </c>
    </row>
    <row r="619" spans="1:14" x14ac:dyDescent="0.25">
      <c r="A619" s="1">
        <v>24.51</v>
      </c>
      <c r="B619" s="1">
        <v>28.9</v>
      </c>
      <c r="C619" s="1">
        <v>23.33</v>
      </c>
      <c r="D619" s="1">
        <v>30.69</v>
      </c>
      <c r="E619" s="1">
        <v>32.159999999999997</v>
      </c>
      <c r="F619" s="1">
        <v>27.13</v>
      </c>
      <c r="G619" s="1">
        <v>24.09</v>
      </c>
      <c r="H619" s="1">
        <v>22.88</v>
      </c>
      <c r="I619" s="1">
        <v>31.85</v>
      </c>
      <c r="J619" s="1">
        <v>25.91</v>
      </c>
      <c r="K619" s="1">
        <v>32.020000000000003</v>
      </c>
      <c r="L619" s="1">
        <v>29.87</v>
      </c>
      <c r="M619" s="1">
        <v>32.86</v>
      </c>
      <c r="N619" s="1">
        <v>40</v>
      </c>
    </row>
    <row r="620" spans="1:14" x14ac:dyDescent="0.25">
      <c r="A620" s="1">
        <v>24.49</v>
      </c>
      <c r="B620" s="1">
        <v>31.71</v>
      </c>
      <c r="C620" s="1">
        <v>28.51</v>
      </c>
      <c r="D620" s="1">
        <v>21.31</v>
      </c>
      <c r="E620" s="1">
        <v>24.08</v>
      </c>
      <c r="F620" s="1">
        <v>26.32</v>
      </c>
      <c r="G620" s="1">
        <v>23.77</v>
      </c>
      <c r="H620" s="1">
        <v>28.37</v>
      </c>
      <c r="I620" s="1">
        <v>34.65</v>
      </c>
      <c r="J620" s="1">
        <v>40</v>
      </c>
      <c r="K620" s="1">
        <v>32.450000000000003</v>
      </c>
      <c r="L620" s="1">
        <v>40</v>
      </c>
      <c r="M620" s="1">
        <v>36.61</v>
      </c>
      <c r="N620" s="1">
        <v>40</v>
      </c>
    </row>
    <row r="621" spans="1:14" x14ac:dyDescent="0.25">
      <c r="A621" s="1">
        <v>26.42</v>
      </c>
      <c r="B621" s="1">
        <v>40</v>
      </c>
      <c r="C621" s="1">
        <v>29.19</v>
      </c>
      <c r="D621" s="1">
        <v>29.51</v>
      </c>
      <c r="E621" s="1">
        <v>26.74</v>
      </c>
      <c r="F621" s="1">
        <v>31.78</v>
      </c>
      <c r="G621" s="1">
        <v>31.5</v>
      </c>
      <c r="H621" s="1">
        <v>27.94</v>
      </c>
      <c r="I621" s="1">
        <v>40</v>
      </c>
      <c r="J621" s="1">
        <v>29.53</v>
      </c>
      <c r="K621" s="1">
        <v>25.43</v>
      </c>
      <c r="L621" s="1">
        <v>40</v>
      </c>
      <c r="M621" s="1">
        <v>40</v>
      </c>
      <c r="N621" s="1">
        <v>25.58</v>
      </c>
    </row>
    <row r="622" spans="1:14" x14ac:dyDescent="0.25">
      <c r="A622" s="1">
        <v>24.89</v>
      </c>
      <c r="B622" s="1">
        <v>27.51</v>
      </c>
      <c r="C622" s="1">
        <v>22.11</v>
      </c>
      <c r="D622" s="1">
        <v>33.53</v>
      </c>
      <c r="E622" s="1">
        <v>33.14</v>
      </c>
      <c r="F622" s="1">
        <v>21.39</v>
      </c>
      <c r="G622" s="1">
        <v>40</v>
      </c>
      <c r="H622" s="1">
        <v>32.630000000000003</v>
      </c>
      <c r="I622" s="1">
        <v>32.5</v>
      </c>
      <c r="J622" s="1">
        <v>32.78</v>
      </c>
      <c r="K622" s="1">
        <v>30.73</v>
      </c>
      <c r="L622" s="1">
        <v>32.229999999999997</v>
      </c>
      <c r="M622" s="1">
        <v>40</v>
      </c>
      <c r="N622" s="1">
        <v>40</v>
      </c>
    </row>
    <row r="623" spans="1:14" x14ac:dyDescent="0.25">
      <c r="A623" s="1">
        <v>27.89</v>
      </c>
      <c r="B623" s="1">
        <v>20.28</v>
      </c>
      <c r="C623" s="1">
        <v>28.77</v>
      </c>
      <c r="D623" s="1">
        <v>28.62</v>
      </c>
      <c r="E623" s="1">
        <v>31.13</v>
      </c>
      <c r="F623" s="1">
        <v>31.42</v>
      </c>
      <c r="G623" s="1">
        <v>31.01</v>
      </c>
      <c r="H623" s="1">
        <v>33.76</v>
      </c>
      <c r="I623" s="1">
        <v>34.93</v>
      </c>
      <c r="J623" s="1">
        <v>31.32</v>
      </c>
      <c r="K623" s="1">
        <v>32.630000000000003</v>
      </c>
      <c r="L623" s="1">
        <v>24.79</v>
      </c>
      <c r="M623" s="1">
        <v>37.799999999999997</v>
      </c>
      <c r="N623" s="1">
        <v>37.46</v>
      </c>
    </row>
    <row r="624" spans="1:14" x14ac:dyDescent="0.25">
      <c r="A624" s="1">
        <v>25.25</v>
      </c>
      <c r="B624" s="1">
        <v>19.73</v>
      </c>
      <c r="C624" s="1">
        <v>31.34</v>
      </c>
      <c r="D624" s="1">
        <v>40</v>
      </c>
      <c r="E624" s="1">
        <v>27.02</v>
      </c>
      <c r="F624" s="1">
        <v>30.11</v>
      </c>
      <c r="G624" s="1">
        <v>29.28</v>
      </c>
      <c r="H624" s="1">
        <v>32.46</v>
      </c>
      <c r="I624" s="1">
        <v>28.98</v>
      </c>
      <c r="J624" s="1">
        <v>40</v>
      </c>
      <c r="K624" s="1">
        <v>40</v>
      </c>
      <c r="L624" s="1">
        <v>40</v>
      </c>
      <c r="M624" s="1">
        <v>40</v>
      </c>
      <c r="N624" s="1">
        <v>37.43</v>
      </c>
    </row>
    <row r="625" spans="1:14" x14ac:dyDescent="0.25">
      <c r="A625" s="1">
        <v>34.130000000000003</v>
      </c>
      <c r="B625" s="1">
        <v>40</v>
      </c>
      <c r="C625" s="1">
        <v>29.62</v>
      </c>
      <c r="D625" s="1">
        <v>25.98</v>
      </c>
      <c r="E625" s="1">
        <v>30.35</v>
      </c>
      <c r="F625" s="1">
        <v>32.700000000000003</v>
      </c>
      <c r="G625" s="1">
        <v>27.45</v>
      </c>
      <c r="H625" s="1">
        <v>31.06</v>
      </c>
      <c r="I625" s="1">
        <v>31.09</v>
      </c>
      <c r="J625" s="1">
        <v>26.6</v>
      </c>
      <c r="K625" s="1">
        <v>40</v>
      </c>
      <c r="L625" s="1">
        <v>40</v>
      </c>
      <c r="M625" s="1">
        <v>33.64</v>
      </c>
      <c r="N625" s="1">
        <v>40</v>
      </c>
    </row>
    <row r="626" spans="1:14" x14ac:dyDescent="0.25">
      <c r="A626" s="1">
        <v>32.270000000000003</v>
      </c>
      <c r="B626" s="1">
        <v>25.14</v>
      </c>
      <c r="C626" s="1">
        <v>26.47</v>
      </c>
      <c r="D626" s="1">
        <v>29.01</v>
      </c>
      <c r="E626" s="1">
        <v>25.85</v>
      </c>
      <c r="F626" s="1">
        <v>31.74</v>
      </c>
      <c r="G626" s="1">
        <v>40</v>
      </c>
      <c r="H626" s="1">
        <v>25.1</v>
      </c>
      <c r="I626" s="1">
        <v>24.64</v>
      </c>
      <c r="J626" s="1">
        <v>40</v>
      </c>
      <c r="K626" s="1">
        <v>40</v>
      </c>
      <c r="L626" s="1">
        <v>32.68</v>
      </c>
      <c r="M626" s="1">
        <v>35.450000000000003</v>
      </c>
      <c r="N626" s="1">
        <v>36.200000000000003</v>
      </c>
    </row>
    <row r="627" spans="1:14" x14ac:dyDescent="0.25">
      <c r="A627" s="1">
        <v>31.33</v>
      </c>
      <c r="B627" s="1">
        <v>32.04</v>
      </c>
      <c r="C627" s="1">
        <v>32.54</v>
      </c>
      <c r="D627" s="1">
        <v>27.58</v>
      </c>
      <c r="E627" s="1">
        <v>40</v>
      </c>
      <c r="F627" s="1">
        <v>18.13</v>
      </c>
      <c r="G627" s="1">
        <v>24.56</v>
      </c>
      <c r="H627" s="1">
        <v>27.13</v>
      </c>
      <c r="I627" s="1">
        <v>40</v>
      </c>
      <c r="J627" s="1">
        <v>32.369999999999997</v>
      </c>
      <c r="K627" s="1">
        <v>33.97</v>
      </c>
      <c r="L627" s="1">
        <v>40</v>
      </c>
      <c r="M627" s="1">
        <v>40</v>
      </c>
      <c r="N627" s="1">
        <v>40</v>
      </c>
    </row>
    <row r="628" spans="1:14" x14ac:dyDescent="0.25">
      <c r="A628" s="1">
        <v>32.69</v>
      </c>
      <c r="B628" s="1">
        <v>30.31</v>
      </c>
      <c r="C628" s="1">
        <v>24.13</v>
      </c>
      <c r="D628" s="1">
        <v>33.5</v>
      </c>
      <c r="E628" s="1">
        <v>24.98</v>
      </c>
      <c r="F628" s="1">
        <v>26.48</v>
      </c>
      <c r="G628" s="1">
        <v>32.64</v>
      </c>
      <c r="H628" s="1">
        <v>31.49</v>
      </c>
      <c r="I628" s="1">
        <v>30.45</v>
      </c>
      <c r="J628" s="1">
        <v>30.13</v>
      </c>
      <c r="K628" s="1">
        <v>30.53</v>
      </c>
      <c r="L628" s="1">
        <v>34.78</v>
      </c>
      <c r="M628" s="1">
        <v>40</v>
      </c>
      <c r="N628" s="1">
        <v>40</v>
      </c>
    </row>
    <row r="629" spans="1:14" x14ac:dyDescent="0.25">
      <c r="A629" s="1">
        <v>25.45</v>
      </c>
      <c r="B629" s="1">
        <v>20.9</v>
      </c>
      <c r="C629" s="1">
        <v>31.08</v>
      </c>
      <c r="D629" s="1">
        <v>23.55</v>
      </c>
      <c r="E629" s="1">
        <v>32.31</v>
      </c>
      <c r="F629" s="1">
        <v>24.98</v>
      </c>
      <c r="G629" s="1">
        <v>30.42</v>
      </c>
      <c r="H629" s="1">
        <v>31.99</v>
      </c>
      <c r="I629" s="1">
        <v>26.53</v>
      </c>
      <c r="J629" s="1">
        <v>35.85</v>
      </c>
      <c r="K629" s="1">
        <v>32.54</v>
      </c>
      <c r="L629" s="1">
        <v>40</v>
      </c>
      <c r="M629" s="1">
        <v>35.86</v>
      </c>
      <c r="N629" s="1">
        <v>40</v>
      </c>
    </row>
    <row r="630" spans="1:14" x14ac:dyDescent="0.25">
      <c r="A630" s="1">
        <v>25.34</v>
      </c>
      <c r="B630" s="1">
        <v>24.45</v>
      </c>
      <c r="C630" s="1">
        <v>23.07</v>
      </c>
      <c r="D630" s="1">
        <v>30.53</v>
      </c>
      <c r="E630" s="1">
        <v>21.69</v>
      </c>
      <c r="F630" s="1">
        <v>29.45</v>
      </c>
      <c r="G630" s="1">
        <v>30.15</v>
      </c>
      <c r="H630" s="1">
        <v>24.35</v>
      </c>
      <c r="I630" s="1">
        <v>31.32</v>
      </c>
      <c r="J630" s="1">
        <v>32.5</v>
      </c>
      <c r="K630" s="1">
        <v>40</v>
      </c>
      <c r="L630" s="1">
        <v>34.93</v>
      </c>
      <c r="M630" s="1">
        <v>40</v>
      </c>
      <c r="N630" s="1">
        <v>23.7</v>
      </c>
    </row>
    <row r="631" spans="1:14" x14ac:dyDescent="0.25">
      <c r="A631" s="1">
        <v>19.37</v>
      </c>
      <c r="B631" s="1">
        <v>32.479999999999997</v>
      </c>
      <c r="C631" s="1">
        <v>32.56</v>
      </c>
      <c r="D631" s="1">
        <v>28.43</v>
      </c>
      <c r="E631" s="1">
        <v>31.04</v>
      </c>
      <c r="F631" s="1">
        <v>33.64</v>
      </c>
      <c r="G631" s="1">
        <v>32.72</v>
      </c>
      <c r="H631" s="1">
        <v>40</v>
      </c>
      <c r="I631" s="1">
        <v>28.57</v>
      </c>
      <c r="J631" s="1">
        <v>31.67</v>
      </c>
      <c r="K631" s="1">
        <v>40</v>
      </c>
      <c r="L631" s="1">
        <v>33.89</v>
      </c>
      <c r="M631" s="1">
        <v>33.04</v>
      </c>
      <c r="N631" s="1">
        <v>37.450000000000003</v>
      </c>
    </row>
    <row r="632" spans="1:14" x14ac:dyDescent="0.25">
      <c r="A632" s="1">
        <v>34.11</v>
      </c>
      <c r="B632" s="1">
        <v>29.88</v>
      </c>
      <c r="C632" s="1">
        <v>20.3</v>
      </c>
      <c r="D632" s="1">
        <v>24.59</v>
      </c>
      <c r="E632" s="1">
        <v>24.02</v>
      </c>
      <c r="F632" s="1">
        <v>23.41</v>
      </c>
      <c r="G632" s="1">
        <v>32.020000000000003</v>
      </c>
      <c r="H632" s="1">
        <v>31.26</v>
      </c>
      <c r="I632" s="1">
        <v>29.5</v>
      </c>
      <c r="J632" s="1">
        <v>31.56</v>
      </c>
      <c r="K632" s="1">
        <v>30.88</v>
      </c>
      <c r="L632" s="1">
        <v>40</v>
      </c>
      <c r="M632" s="1">
        <v>32.57</v>
      </c>
      <c r="N632" s="1">
        <v>38.21</v>
      </c>
    </row>
    <row r="633" spans="1:14" x14ac:dyDescent="0.25">
      <c r="A633" s="1">
        <v>33.549999999999997</v>
      </c>
      <c r="B633" s="1">
        <v>26.44</v>
      </c>
      <c r="C633" s="1">
        <v>40</v>
      </c>
      <c r="D633" s="1">
        <v>19.72</v>
      </c>
      <c r="E633" s="1">
        <v>25.62</v>
      </c>
      <c r="F633" s="1">
        <v>31.17</v>
      </c>
      <c r="G633" s="1">
        <v>28.89</v>
      </c>
      <c r="H633" s="1">
        <v>31.01</v>
      </c>
      <c r="I633" s="1">
        <v>40</v>
      </c>
      <c r="J633" s="1">
        <v>40</v>
      </c>
      <c r="K633" s="1">
        <v>35.130000000000003</v>
      </c>
      <c r="L633" s="1">
        <v>40</v>
      </c>
      <c r="M633" s="1">
        <v>29.35</v>
      </c>
      <c r="N633" s="1">
        <v>40</v>
      </c>
    </row>
    <row r="634" spans="1:14" x14ac:dyDescent="0.25">
      <c r="A634" s="1">
        <v>25.18</v>
      </c>
      <c r="B634" s="1">
        <v>22.54</v>
      </c>
      <c r="C634" s="1">
        <v>21.32</v>
      </c>
      <c r="D634" s="1">
        <v>25.49</v>
      </c>
      <c r="E634" s="1">
        <v>22.42</v>
      </c>
      <c r="F634" s="1">
        <v>22.98</v>
      </c>
      <c r="G634" s="1">
        <v>29.52</v>
      </c>
      <c r="H634" s="1">
        <v>32.96</v>
      </c>
      <c r="I634" s="1">
        <v>28.05</v>
      </c>
      <c r="J634" s="1">
        <v>28.11</v>
      </c>
      <c r="K634" s="1">
        <v>32.26</v>
      </c>
      <c r="L634" s="1">
        <v>37.880000000000003</v>
      </c>
      <c r="M634" s="1">
        <v>40</v>
      </c>
      <c r="N634" s="1">
        <v>40</v>
      </c>
    </row>
    <row r="635" spans="1:14" x14ac:dyDescent="0.25">
      <c r="A635" s="1">
        <v>24.07</v>
      </c>
      <c r="B635" s="1">
        <v>22.42</v>
      </c>
      <c r="C635" s="1">
        <v>20.97</v>
      </c>
      <c r="D635" s="1">
        <v>40</v>
      </c>
      <c r="E635" s="1">
        <v>27.64</v>
      </c>
      <c r="F635" s="1">
        <v>40</v>
      </c>
      <c r="G635" s="1">
        <v>28.81</v>
      </c>
      <c r="H635" s="1">
        <v>29.54</v>
      </c>
      <c r="I635" s="1">
        <v>40</v>
      </c>
      <c r="J635" s="1">
        <v>40</v>
      </c>
      <c r="K635" s="1">
        <v>32.770000000000003</v>
      </c>
      <c r="L635" s="1">
        <v>33.61</v>
      </c>
      <c r="M635" s="1">
        <v>40</v>
      </c>
      <c r="N635" s="1">
        <v>40</v>
      </c>
    </row>
    <row r="636" spans="1:14" x14ac:dyDescent="0.25">
      <c r="A636" s="1">
        <v>27.78</v>
      </c>
      <c r="B636" s="1">
        <v>31.82</v>
      </c>
      <c r="C636" s="1">
        <v>23.92</v>
      </c>
      <c r="D636" s="1">
        <v>18.420000000000002</v>
      </c>
      <c r="E636" s="1">
        <v>33.46</v>
      </c>
      <c r="F636" s="1">
        <v>30.44</v>
      </c>
      <c r="G636" s="1">
        <v>31.69</v>
      </c>
      <c r="H636" s="1">
        <v>40</v>
      </c>
      <c r="I636" s="1">
        <v>31.11</v>
      </c>
      <c r="J636" s="1">
        <v>40</v>
      </c>
      <c r="K636" s="1">
        <v>40</v>
      </c>
      <c r="L636" s="1">
        <v>40</v>
      </c>
      <c r="M636" s="1">
        <v>34.479999999999997</v>
      </c>
      <c r="N636" s="1">
        <v>40</v>
      </c>
    </row>
    <row r="637" spans="1:14" x14ac:dyDescent="0.25">
      <c r="A637" s="1">
        <v>32.51</v>
      </c>
      <c r="B637" s="1">
        <v>21.65</v>
      </c>
      <c r="C637" s="1">
        <v>24.81</v>
      </c>
      <c r="D637" s="1">
        <v>29.26</v>
      </c>
      <c r="E637" s="1">
        <v>25.06</v>
      </c>
      <c r="F637" s="1">
        <v>40</v>
      </c>
      <c r="G637" s="1">
        <v>40</v>
      </c>
      <c r="H637" s="1">
        <v>28.58</v>
      </c>
      <c r="I637" s="1">
        <v>29</v>
      </c>
      <c r="J637" s="1">
        <v>27.6</v>
      </c>
      <c r="K637" s="1">
        <v>31.2</v>
      </c>
      <c r="L637" s="1">
        <v>40</v>
      </c>
      <c r="M637" s="1">
        <v>29.19</v>
      </c>
      <c r="N637" s="1">
        <v>35.229999999999997</v>
      </c>
    </row>
    <row r="638" spans="1:14" x14ac:dyDescent="0.25">
      <c r="A638" s="1">
        <v>28</v>
      </c>
      <c r="B638" s="1">
        <v>23.05</v>
      </c>
      <c r="C638" s="1">
        <v>32.049999999999997</v>
      </c>
      <c r="D638" s="1">
        <v>40</v>
      </c>
      <c r="E638" s="1">
        <v>29.14</v>
      </c>
      <c r="F638" s="1">
        <v>22.93</v>
      </c>
      <c r="G638" s="1">
        <v>23.59</v>
      </c>
      <c r="H638" s="1">
        <v>33.96</v>
      </c>
      <c r="I638" s="1">
        <v>40</v>
      </c>
      <c r="J638" s="1">
        <v>33.81</v>
      </c>
      <c r="K638" s="1">
        <v>32.68</v>
      </c>
      <c r="L638" s="1">
        <v>33.04</v>
      </c>
      <c r="M638" s="1">
        <v>40</v>
      </c>
      <c r="N638" s="1">
        <v>40</v>
      </c>
    </row>
    <row r="639" spans="1:14" x14ac:dyDescent="0.25">
      <c r="A639" s="1">
        <v>29.89</v>
      </c>
      <c r="B639" s="1">
        <v>24.54</v>
      </c>
      <c r="C639" s="1">
        <v>40</v>
      </c>
      <c r="D639" s="1">
        <v>25.88</v>
      </c>
      <c r="E639" s="1">
        <v>31.58</v>
      </c>
      <c r="F639" s="1">
        <v>31.39</v>
      </c>
      <c r="G639" s="1">
        <v>30.58</v>
      </c>
      <c r="H639" s="1">
        <v>26.83</v>
      </c>
      <c r="I639" s="1">
        <v>31.27</v>
      </c>
      <c r="J639" s="1">
        <v>29.34</v>
      </c>
      <c r="K639" s="1">
        <v>28.6</v>
      </c>
      <c r="L639" s="1">
        <v>29.99</v>
      </c>
      <c r="M639" s="1">
        <v>29.36</v>
      </c>
      <c r="N639" s="1">
        <v>40</v>
      </c>
    </row>
    <row r="640" spans="1:14" x14ac:dyDescent="0.25">
      <c r="A640" s="1">
        <v>29.61</v>
      </c>
      <c r="B640" s="1">
        <v>31.59</v>
      </c>
      <c r="C640" s="1">
        <v>33.880000000000003</v>
      </c>
      <c r="D640" s="1">
        <v>40</v>
      </c>
      <c r="E640" s="1">
        <v>26.19</v>
      </c>
      <c r="F640" s="1">
        <v>23.54</v>
      </c>
      <c r="G640" s="1">
        <v>27.02</v>
      </c>
      <c r="H640" s="1">
        <v>27.19</v>
      </c>
      <c r="I640" s="1">
        <v>30.36</v>
      </c>
      <c r="J640" s="1">
        <v>40</v>
      </c>
      <c r="K640" s="1">
        <v>40</v>
      </c>
      <c r="L640" s="1">
        <v>31.68</v>
      </c>
      <c r="M640" s="1">
        <v>31.32</v>
      </c>
      <c r="N640" s="1">
        <v>40</v>
      </c>
    </row>
    <row r="641" spans="1:14" x14ac:dyDescent="0.25">
      <c r="A641" s="1">
        <v>17.440000000000001</v>
      </c>
      <c r="B641" s="1">
        <v>28.18</v>
      </c>
      <c r="C641" s="1">
        <v>36.43</v>
      </c>
      <c r="D641" s="1">
        <v>29.56</v>
      </c>
      <c r="E641" s="1">
        <v>29.08</v>
      </c>
      <c r="F641" s="1">
        <v>35.82</v>
      </c>
      <c r="G641" s="1">
        <v>40</v>
      </c>
      <c r="H641" s="1">
        <v>33.479999999999997</v>
      </c>
      <c r="I641" s="1">
        <v>30.07</v>
      </c>
      <c r="J641" s="1">
        <v>23.86</v>
      </c>
      <c r="K641" s="1">
        <v>30.76</v>
      </c>
      <c r="L641" s="1">
        <v>40</v>
      </c>
      <c r="M641" s="1">
        <v>40</v>
      </c>
      <c r="N641" s="1">
        <v>40</v>
      </c>
    </row>
    <row r="642" spans="1:14" x14ac:dyDescent="0.25">
      <c r="A642" s="1">
        <v>31.74</v>
      </c>
      <c r="B642" s="1">
        <v>35.58</v>
      </c>
      <c r="C642" s="1">
        <v>33.97</v>
      </c>
      <c r="D642" s="1">
        <v>35.79</v>
      </c>
      <c r="E642" s="1">
        <v>29.13</v>
      </c>
      <c r="F642" s="1">
        <v>40</v>
      </c>
      <c r="G642" s="1">
        <v>31.14</v>
      </c>
      <c r="H642" s="1">
        <v>26.7</v>
      </c>
      <c r="I642" s="1">
        <v>29.15</v>
      </c>
      <c r="J642" s="1">
        <v>24.19</v>
      </c>
      <c r="K642" s="1">
        <v>27.53</v>
      </c>
      <c r="L642" s="1">
        <v>33.9</v>
      </c>
      <c r="M642" s="1">
        <v>40</v>
      </c>
      <c r="N642" s="1">
        <v>37.479999999999997</v>
      </c>
    </row>
    <row r="643" spans="1:14" x14ac:dyDescent="0.25">
      <c r="A643" s="1">
        <v>30</v>
      </c>
      <c r="B643" s="1">
        <v>32.42</v>
      </c>
      <c r="C643" s="1">
        <v>26.42</v>
      </c>
      <c r="D643" s="1">
        <v>40</v>
      </c>
      <c r="E643" s="1">
        <v>25.15</v>
      </c>
      <c r="F643" s="1">
        <v>25.24</v>
      </c>
      <c r="G643" s="1">
        <v>26.99</v>
      </c>
      <c r="H643" s="1">
        <v>24.5</v>
      </c>
      <c r="I643" s="1">
        <v>32.54</v>
      </c>
      <c r="J643" s="1">
        <v>27.65</v>
      </c>
      <c r="K643" s="1">
        <v>40</v>
      </c>
      <c r="L643" s="1">
        <v>40</v>
      </c>
      <c r="M643" s="1">
        <v>32.619999999999997</v>
      </c>
      <c r="N643" s="1">
        <v>40</v>
      </c>
    </row>
    <row r="644" spans="1:14" x14ac:dyDescent="0.25">
      <c r="A644" s="1">
        <v>20.55</v>
      </c>
      <c r="B644" s="1">
        <v>30.8</v>
      </c>
      <c r="C644" s="1">
        <v>30.37</v>
      </c>
      <c r="D644" s="1">
        <v>22.19</v>
      </c>
      <c r="E644" s="1">
        <v>27.69</v>
      </c>
      <c r="F644" s="1">
        <v>30.26</v>
      </c>
      <c r="G644" s="1">
        <v>33.32</v>
      </c>
      <c r="H644" s="1">
        <v>27.24</v>
      </c>
      <c r="I644" s="1">
        <v>35.56</v>
      </c>
      <c r="J644" s="1">
        <v>28.9</v>
      </c>
      <c r="K644" s="1">
        <v>35</v>
      </c>
      <c r="L644" s="1">
        <v>32.020000000000003</v>
      </c>
      <c r="M644" s="1">
        <v>33.57</v>
      </c>
      <c r="N644" s="1">
        <v>33.93</v>
      </c>
    </row>
    <row r="645" spans="1:14" x14ac:dyDescent="0.25">
      <c r="A645" s="1">
        <v>28.04</v>
      </c>
      <c r="B645" s="1">
        <v>27.26</v>
      </c>
      <c r="C645" s="1">
        <v>21.73</v>
      </c>
      <c r="D645" s="1">
        <v>30.61</v>
      </c>
      <c r="E645" s="1">
        <v>26</v>
      </c>
      <c r="F645" s="1">
        <v>33.97</v>
      </c>
      <c r="G645" s="1">
        <v>29.49</v>
      </c>
      <c r="H645" s="1">
        <v>29.28</v>
      </c>
      <c r="I645" s="1">
        <v>32.880000000000003</v>
      </c>
      <c r="J645" s="1">
        <v>26.69</v>
      </c>
      <c r="K645" s="1">
        <v>40</v>
      </c>
      <c r="L645" s="1">
        <v>31.26</v>
      </c>
      <c r="M645" s="1">
        <v>34.020000000000003</v>
      </c>
      <c r="N645" s="1">
        <v>40</v>
      </c>
    </row>
    <row r="646" spans="1:14" x14ac:dyDescent="0.25">
      <c r="A646" s="1">
        <v>19.02</v>
      </c>
      <c r="B646" s="1">
        <v>33</v>
      </c>
      <c r="C646" s="1">
        <v>30.43</v>
      </c>
      <c r="D646" s="1">
        <v>23.26</v>
      </c>
      <c r="E646" s="1">
        <v>40</v>
      </c>
      <c r="F646" s="1">
        <v>27.48</v>
      </c>
      <c r="G646" s="1">
        <v>40</v>
      </c>
      <c r="H646" s="1">
        <v>26.15</v>
      </c>
      <c r="I646" s="1">
        <v>40</v>
      </c>
      <c r="J646" s="1">
        <v>32.11</v>
      </c>
      <c r="K646" s="1">
        <v>34.22</v>
      </c>
      <c r="L646" s="1">
        <v>34.479999999999997</v>
      </c>
      <c r="M646" s="1">
        <v>34.14</v>
      </c>
      <c r="N646" s="1">
        <v>36.1</v>
      </c>
    </row>
    <row r="647" spans="1:14" x14ac:dyDescent="0.25">
      <c r="A647" s="1">
        <v>33.01</v>
      </c>
      <c r="B647" s="1">
        <v>31.84</v>
      </c>
      <c r="C647" s="1">
        <v>28.44</v>
      </c>
      <c r="D647" s="1">
        <v>25.61</v>
      </c>
      <c r="E647" s="1">
        <v>27.54</v>
      </c>
      <c r="F647" s="1">
        <v>31.62</v>
      </c>
      <c r="G647" s="1">
        <v>23.02</v>
      </c>
      <c r="H647" s="1">
        <v>28.18</v>
      </c>
      <c r="I647" s="1">
        <v>29.67</v>
      </c>
      <c r="J647" s="1">
        <v>33.590000000000003</v>
      </c>
      <c r="K647" s="1">
        <v>29.02</v>
      </c>
      <c r="L647" s="1">
        <v>26.9</v>
      </c>
      <c r="M647" s="1">
        <v>34.82</v>
      </c>
      <c r="N647" s="1">
        <v>34.58</v>
      </c>
    </row>
    <row r="648" spans="1:14" x14ac:dyDescent="0.25">
      <c r="A648" s="1">
        <v>34.24</v>
      </c>
      <c r="B648" s="1">
        <v>20.99</v>
      </c>
      <c r="C648" s="1">
        <v>24.01</v>
      </c>
      <c r="D648" s="1">
        <v>33.56</v>
      </c>
      <c r="E648" s="1">
        <v>20.55</v>
      </c>
      <c r="F648" s="1">
        <v>33.99</v>
      </c>
      <c r="G648" s="1">
        <v>32.090000000000003</v>
      </c>
      <c r="H648" s="1">
        <v>28.43</v>
      </c>
      <c r="I648" s="1">
        <v>35.78</v>
      </c>
      <c r="J648" s="1">
        <v>31.97</v>
      </c>
      <c r="K648" s="1">
        <v>28.82</v>
      </c>
      <c r="L648" s="1">
        <v>27.37</v>
      </c>
      <c r="M648" s="1">
        <v>40</v>
      </c>
    </row>
    <row r="649" spans="1:14" x14ac:dyDescent="0.25">
      <c r="A649" s="1">
        <v>27.84</v>
      </c>
      <c r="B649" s="1">
        <v>40</v>
      </c>
      <c r="C649" s="1">
        <v>40</v>
      </c>
      <c r="D649" s="1">
        <v>23.84</v>
      </c>
      <c r="E649" s="1">
        <v>27.02</v>
      </c>
      <c r="F649" s="1">
        <v>22.57</v>
      </c>
      <c r="G649" s="1">
        <v>31.65</v>
      </c>
      <c r="H649" s="1">
        <v>30.74</v>
      </c>
      <c r="I649" s="1">
        <v>26.05</v>
      </c>
      <c r="J649" s="1">
        <v>40</v>
      </c>
      <c r="K649" s="1">
        <v>33.42</v>
      </c>
      <c r="L649" s="1">
        <v>40</v>
      </c>
      <c r="M649" s="1">
        <v>40</v>
      </c>
    </row>
    <row r="650" spans="1:14" x14ac:dyDescent="0.25">
      <c r="A650" s="1">
        <v>27.99</v>
      </c>
      <c r="B650" s="1">
        <v>25.14</v>
      </c>
      <c r="C650" s="1">
        <v>31.85</v>
      </c>
      <c r="D650" s="1">
        <v>29.88</v>
      </c>
      <c r="E650" s="1">
        <v>40</v>
      </c>
      <c r="F650" s="1">
        <v>40</v>
      </c>
      <c r="G650" s="1">
        <v>27.42</v>
      </c>
      <c r="H650" s="1">
        <v>28.65</v>
      </c>
      <c r="I650" s="1">
        <v>33.46</v>
      </c>
      <c r="J650" s="1">
        <v>23.87</v>
      </c>
      <c r="K650" s="1">
        <v>33.07</v>
      </c>
      <c r="L650" s="1">
        <v>40</v>
      </c>
      <c r="M650" s="1">
        <v>27.04</v>
      </c>
    </row>
    <row r="651" spans="1:14" x14ac:dyDescent="0.25">
      <c r="A651" s="1">
        <v>28.83</v>
      </c>
      <c r="B651" s="1">
        <v>25.8</v>
      </c>
      <c r="C651" s="1">
        <v>32.590000000000003</v>
      </c>
      <c r="D651" s="1">
        <v>30.85</v>
      </c>
      <c r="E651" s="1">
        <v>20.72</v>
      </c>
      <c r="F651" s="1">
        <v>25.73</v>
      </c>
      <c r="G651" s="1">
        <v>30.66</v>
      </c>
      <c r="H651" s="1">
        <v>30.64</v>
      </c>
      <c r="I651" s="1">
        <v>40</v>
      </c>
      <c r="J651" s="1">
        <v>24.66</v>
      </c>
      <c r="K651" s="1">
        <v>26.84</v>
      </c>
      <c r="L651" s="1">
        <v>28.03</v>
      </c>
      <c r="M651" s="1">
        <v>40</v>
      </c>
    </row>
    <row r="652" spans="1:14" x14ac:dyDescent="0.25">
      <c r="A652" s="1">
        <v>25.55</v>
      </c>
      <c r="B652" s="1">
        <v>27.68</v>
      </c>
      <c r="C652" s="1">
        <v>24.96</v>
      </c>
      <c r="D652" s="1">
        <v>25.1</v>
      </c>
      <c r="E652" s="1">
        <v>30.85</v>
      </c>
      <c r="F652" s="1">
        <v>27.75</v>
      </c>
      <c r="G652" s="1">
        <v>27.83</v>
      </c>
      <c r="H652" s="1">
        <v>40</v>
      </c>
      <c r="I652" s="1">
        <v>19.3</v>
      </c>
      <c r="J652" s="1">
        <v>33.14</v>
      </c>
      <c r="K652" s="1">
        <v>32.39</v>
      </c>
      <c r="L652" s="1">
        <v>40</v>
      </c>
      <c r="M652" s="1">
        <v>34.97</v>
      </c>
    </row>
    <row r="653" spans="1:14" x14ac:dyDescent="0.25">
      <c r="A653" s="1">
        <v>28.36</v>
      </c>
      <c r="B653" s="1">
        <v>25.47</v>
      </c>
      <c r="C653" s="1">
        <v>28.78</v>
      </c>
      <c r="D653" s="1">
        <v>29.02</v>
      </c>
      <c r="E653" s="1">
        <v>30.93</v>
      </c>
      <c r="F653" s="1">
        <v>32.1</v>
      </c>
      <c r="G653" s="1">
        <v>25.63</v>
      </c>
      <c r="H653" s="1">
        <v>28.49</v>
      </c>
      <c r="I653" s="1">
        <v>40</v>
      </c>
      <c r="J653" s="1">
        <v>33.340000000000003</v>
      </c>
      <c r="K653" s="1">
        <v>40</v>
      </c>
      <c r="L653" s="1">
        <v>33.33</v>
      </c>
      <c r="M653" s="1">
        <v>31.63</v>
      </c>
    </row>
    <row r="654" spans="1:14" x14ac:dyDescent="0.25">
      <c r="A654" s="1">
        <v>40</v>
      </c>
      <c r="B654" s="1">
        <v>23.99</v>
      </c>
      <c r="C654" s="1">
        <v>32.770000000000003</v>
      </c>
      <c r="D654" s="1">
        <v>31.92</v>
      </c>
      <c r="E654" s="1">
        <v>31.45</v>
      </c>
      <c r="F654" s="1">
        <v>31.43</v>
      </c>
      <c r="G654" s="1">
        <v>25.52</v>
      </c>
      <c r="H654" s="1">
        <v>28.09</v>
      </c>
      <c r="I654" s="1">
        <v>27.46</v>
      </c>
      <c r="J654" s="1">
        <v>28.57</v>
      </c>
      <c r="K654" s="1">
        <v>28.5</v>
      </c>
      <c r="L654" s="1">
        <v>40</v>
      </c>
      <c r="M654" s="1">
        <v>40</v>
      </c>
    </row>
    <row r="655" spans="1:14" x14ac:dyDescent="0.25">
      <c r="A655" s="1">
        <v>28.26</v>
      </c>
      <c r="B655" s="1">
        <v>40</v>
      </c>
      <c r="C655" s="1">
        <v>40</v>
      </c>
      <c r="D655" s="1">
        <v>32.130000000000003</v>
      </c>
      <c r="E655" s="1">
        <v>30.7</v>
      </c>
      <c r="F655" s="1">
        <v>22.46</v>
      </c>
      <c r="G655" s="1">
        <v>29.85</v>
      </c>
      <c r="H655" s="1">
        <v>31.82</v>
      </c>
      <c r="I655" s="1">
        <v>32.9</v>
      </c>
      <c r="J655" s="1">
        <v>28.82</v>
      </c>
      <c r="K655" s="1">
        <v>30.45</v>
      </c>
      <c r="L655" s="1">
        <v>33.119999999999997</v>
      </c>
      <c r="M655" s="1">
        <v>35.22</v>
      </c>
    </row>
    <row r="656" spans="1:14" x14ac:dyDescent="0.25">
      <c r="A656" s="1">
        <v>33.26</v>
      </c>
      <c r="B656" s="1">
        <v>17.690000000000001</v>
      </c>
      <c r="C656" s="1">
        <v>18.809999999999999</v>
      </c>
      <c r="D656" s="1">
        <v>26.85</v>
      </c>
      <c r="E656" s="1">
        <v>21.47</v>
      </c>
      <c r="F656" s="1">
        <v>29.54</v>
      </c>
      <c r="G656" s="1">
        <v>29.68</v>
      </c>
      <c r="H656" s="1">
        <v>40</v>
      </c>
      <c r="I656" s="1">
        <v>29.98</v>
      </c>
      <c r="J656" s="1">
        <v>31.66</v>
      </c>
      <c r="K656" s="1">
        <v>26.67</v>
      </c>
      <c r="L656" s="1">
        <v>40</v>
      </c>
      <c r="M656" s="1">
        <v>34.270000000000003</v>
      </c>
    </row>
    <row r="657" spans="1:13" x14ac:dyDescent="0.25">
      <c r="A657" s="1">
        <v>30.15</v>
      </c>
      <c r="B657" s="1">
        <v>30.32</v>
      </c>
      <c r="C657" s="1">
        <v>23.41</v>
      </c>
      <c r="D657" s="1">
        <v>26.94</v>
      </c>
      <c r="E657" s="1">
        <v>23.25</v>
      </c>
      <c r="F657" s="1">
        <v>25.21</v>
      </c>
      <c r="G657" s="1">
        <v>30.79</v>
      </c>
      <c r="H657" s="1">
        <v>29.41</v>
      </c>
      <c r="I657" s="1">
        <v>34.479999999999997</v>
      </c>
      <c r="J657" s="1">
        <v>24.56</v>
      </c>
      <c r="K657" s="1">
        <v>33.96</v>
      </c>
      <c r="L657" s="1">
        <v>40</v>
      </c>
      <c r="M657" s="1">
        <v>32.049999999999997</v>
      </c>
    </row>
    <row r="658" spans="1:13" x14ac:dyDescent="0.25">
      <c r="A658" s="1">
        <v>31.23</v>
      </c>
      <c r="B658" s="1">
        <v>25.36</v>
      </c>
      <c r="C658" s="1">
        <v>23.87</v>
      </c>
      <c r="D658" s="1">
        <v>17.72</v>
      </c>
      <c r="E658" s="1">
        <v>30.92</v>
      </c>
      <c r="F658" s="1">
        <v>33.880000000000003</v>
      </c>
      <c r="G658" s="1">
        <v>32.43</v>
      </c>
      <c r="H658" s="1">
        <v>40</v>
      </c>
      <c r="I658" s="1">
        <v>33.72</v>
      </c>
      <c r="J658" s="1">
        <v>35.15</v>
      </c>
      <c r="K658" s="1">
        <v>28.79</v>
      </c>
      <c r="L658" s="1">
        <v>34.799999999999997</v>
      </c>
      <c r="M658" s="1">
        <v>40</v>
      </c>
    </row>
    <row r="659" spans="1:13" x14ac:dyDescent="0.25">
      <c r="A659" s="1">
        <v>33.58</v>
      </c>
      <c r="B659" s="1">
        <v>25.4</v>
      </c>
      <c r="C659" s="1">
        <v>18.649999999999999</v>
      </c>
      <c r="D659" s="1">
        <v>29.9</v>
      </c>
      <c r="E659" s="1">
        <v>22.15</v>
      </c>
      <c r="F659" s="1">
        <v>40</v>
      </c>
      <c r="G659" s="1">
        <v>21.24</v>
      </c>
      <c r="H659" s="1">
        <v>28.17</v>
      </c>
      <c r="I659" s="1">
        <v>31.4</v>
      </c>
      <c r="J659" s="1">
        <v>40</v>
      </c>
      <c r="K659" s="1">
        <v>28.6</v>
      </c>
      <c r="L659" s="1">
        <v>33.869999999999997</v>
      </c>
      <c r="M659" s="1">
        <v>40</v>
      </c>
    </row>
    <row r="660" spans="1:13" x14ac:dyDescent="0.25">
      <c r="A660" s="1">
        <v>33.729999999999997</v>
      </c>
      <c r="B660" s="1">
        <v>31.48</v>
      </c>
      <c r="C660" s="1">
        <v>23.37</v>
      </c>
      <c r="D660" s="1">
        <v>32.92</v>
      </c>
      <c r="E660" s="1">
        <v>19.53</v>
      </c>
      <c r="F660" s="1">
        <v>40</v>
      </c>
      <c r="G660" s="1">
        <v>37.42</v>
      </c>
      <c r="H660" s="1">
        <v>20.98</v>
      </c>
      <c r="I660" s="1">
        <v>30.92</v>
      </c>
      <c r="J660" s="1">
        <v>28.14</v>
      </c>
      <c r="K660" s="1">
        <v>33.18</v>
      </c>
      <c r="L660" s="1">
        <v>26.85</v>
      </c>
      <c r="M660" s="1">
        <v>30.53</v>
      </c>
    </row>
    <row r="661" spans="1:13" x14ac:dyDescent="0.25">
      <c r="A661" s="1">
        <v>40</v>
      </c>
      <c r="B661" s="1">
        <v>33.270000000000003</v>
      </c>
      <c r="C661" s="1">
        <v>40</v>
      </c>
      <c r="D661" s="1">
        <v>23.75</v>
      </c>
      <c r="E661" s="1">
        <v>27.99</v>
      </c>
      <c r="F661" s="1">
        <v>30.79</v>
      </c>
      <c r="G661" s="1">
        <v>34.17</v>
      </c>
      <c r="H661" s="1">
        <v>40</v>
      </c>
      <c r="I661" s="1">
        <v>32.07</v>
      </c>
      <c r="J661" s="1">
        <v>30.56</v>
      </c>
      <c r="K661" s="1">
        <v>33.07</v>
      </c>
      <c r="L661" s="1">
        <v>40</v>
      </c>
      <c r="M661" s="1">
        <v>35.479999999999997</v>
      </c>
    </row>
    <row r="662" spans="1:13" x14ac:dyDescent="0.25">
      <c r="A662" s="1">
        <v>32.97</v>
      </c>
      <c r="B662" s="1">
        <v>34.21</v>
      </c>
      <c r="C662" s="1">
        <v>18.36</v>
      </c>
      <c r="D662" s="1">
        <v>27.32</v>
      </c>
      <c r="E662" s="1">
        <v>21.84</v>
      </c>
      <c r="F662" s="1">
        <v>40</v>
      </c>
      <c r="G662" s="1">
        <v>40</v>
      </c>
      <c r="H662" s="1">
        <v>40</v>
      </c>
      <c r="I662" s="1">
        <v>25.38</v>
      </c>
      <c r="J662" s="1">
        <v>40</v>
      </c>
      <c r="K662" s="1">
        <v>34.44</v>
      </c>
      <c r="L662" s="1">
        <v>40</v>
      </c>
      <c r="M662" s="1">
        <v>34.15</v>
      </c>
    </row>
    <row r="663" spans="1:13" x14ac:dyDescent="0.25">
      <c r="A663" s="1">
        <v>34.58</v>
      </c>
      <c r="B663" s="1">
        <v>33.42</v>
      </c>
      <c r="C663" s="1">
        <v>30.05</v>
      </c>
      <c r="D663" s="1">
        <v>28.04</v>
      </c>
      <c r="E663" s="1">
        <v>30.58</v>
      </c>
      <c r="F663" s="1">
        <v>27.92</v>
      </c>
      <c r="G663" s="1">
        <v>33.93</v>
      </c>
      <c r="H663" s="1">
        <v>28.8</v>
      </c>
      <c r="I663" s="1">
        <v>26.49</v>
      </c>
      <c r="J663" s="1">
        <v>28.42</v>
      </c>
      <c r="K663" s="1">
        <v>40</v>
      </c>
      <c r="L663" s="1">
        <v>27.95</v>
      </c>
      <c r="M663" s="1">
        <v>37.200000000000003</v>
      </c>
    </row>
    <row r="664" spans="1:13" x14ac:dyDescent="0.25">
      <c r="A664" s="1">
        <v>33.96</v>
      </c>
      <c r="B664" s="1">
        <v>30.94</v>
      </c>
      <c r="C664" s="1">
        <v>28.93</v>
      </c>
      <c r="D664" s="1">
        <v>25.82</v>
      </c>
      <c r="E664" s="1">
        <v>29.03</v>
      </c>
      <c r="F664" s="1">
        <v>32.44</v>
      </c>
      <c r="G664" s="1">
        <v>40</v>
      </c>
      <c r="H664" s="1">
        <v>26.77</v>
      </c>
      <c r="I664" s="1">
        <v>40</v>
      </c>
      <c r="J664" s="1">
        <v>29.29</v>
      </c>
      <c r="K664" s="1">
        <v>31.66</v>
      </c>
      <c r="L664" s="1">
        <v>36.56</v>
      </c>
      <c r="M664" s="1">
        <v>34.880000000000003</v>
      </c>
    </row>
    <row r="665" spans="1:13" x14ac:dyDescent="0.25">
      <c r="A665" s="1">
        <v>30.67</v>
      </c>
      <c r="B665" s="1">
        <v>30.49</v>
      </c>
      <c r="C665" s="1">
        <v>28.08</v>
      </c>
      <c r="D665" s="1">
        <v>25.95</v>
      </c>
      <c r="E665" s="1">
        <v>30.37</v>
      </c>
      <c r="F665" s="1">
        <v>19.55</v>
      </c>
      <c r="G665" s="1">
        <v>28.55</v>
      </c>
      <c r="H665" s="1">
        <v>27.02</v>
      </c>
      <c r="I665" s="1">
        <v>30.58</v>
      </c>
      <c r="J665" s="1">
        <v>32.92</v>
      </c>
      <c r="K665" s="1">
        <v>32.46</v>
      </c>
      <c r="L665" s="1">
        <v>34.159999999999997</v>
      </c>
      <c r="M665" s="1">
        <v>35.9</v>
      </c>
    </row>
    <row r="666" spans="1:13" x14ac:dyDescent="0.25">
      <c r="A666" s="1">
        <v>23.72</v>
      </c>
      <c r="B666" s="1">
        <v>29.9</v>
      </c>
      <c r="C666" s="1">
        <v>24.32</v>
      </c>
      <c r="D666" s="1">
        <v>27.09</v>
      </c>
      <c r="E666" s="1">
        <v>31.61</v>
      </c>
      <c r="F666" s="1">
        <v>35.5</v>
      </c>
      <c r="G666" s="1">
        <v>22.91</v>
      </c>
      <c r="H666" s="1">
        <v>40</v>
      </c>
      <c r="I666" s="1">
        <v>27.68</v>
      </c>
      <c r="J666" s="1">
        <v>33.630000000000003</v>
      </c>
      <c r="K666" s="1">
        <v>36.520000000000003</v>
      </c>
      <c r="L666" s="1">
        <v>35.67</v>
      </c>
      <c r="M666" s="1">
        <v>36.03</v>
      </c>
    </row>
    <row r="667" spans="1:13" x14ac:dyDescent="0.25">
      <c r="A667" s="1">
        <v>34.729999999999997</v>
      </c>
      <c r="B667" s="1">
        <v>27.51</v>
      </c>
      <c r="C667" s="1">
        <v>30.75</v>
      </c>
      <c r="D667" s="1">
        <v>25.55</v>
      </c>
      <c r="E667" s="1">
        <v>22.71</v>
      </c>
      <c r="F667" s="1">
        <v>21.84</v>
      </c>
      <c r="G667" s="1">
        <v>40</v>
      </c>
      <c r="H667" s="1">
        <v>26.26</v>
      </c>
      <c r="I667" s="1">
        <v>26.47</v>
      </c>
      <c r="J667" s="1">
        <v>32.53</v>
      </c>
      <c r="K667" s="1">
        <v>35.270000000000003</v>
      </c>
      <c r="L667" s="1">
        <v>28.04</v>
      </c>
      <c r="M667" s="1">
        <v>36.57</v>
      </c>
    </row>
    <row r="668" spans="1:13" x14ac:dyDescent="0.25">
      <c r="A668" s="1">
        <v>25.79</v>
      </c>
      <c r="B668" s="1">
        <v>30.24</v>
      </c>
      <c r="C668" s="1">
        <v>21.71</v>
      </c>
      <c r="D668" s="1">
        <v>30.74</v>
      </c>
      <c r="E668" s="1">
        <v>25.99</v>
      </c>
      <c r="F668" s="1">
        <v>25.68</v>
      </c>
      <c r="G668" s="1">
        <v>17.86</v>
      </c>
      <c r="H668" s="1">
        <v>35.25</v>
      </c>
      <c r="I668" s="1">
        <v>33.700000000000003</v>
      </c>
      <c r="J668" s="1">
        <v>32.18</v>
      </c>
      <c r="K668" s="1">
        <v>29.84</v>
      </c>
      <c r="L668" s="1">
        <v>32.950000000000003</v>
      </c>
      <c r="M668" s="1">
        <v>40</v>
      </c>
    </row>
    <row r="669" spans="1:13" x14ac:dyDescent="0.25">
      <c r="A669" s="1">
        <v>33.590000000000003</v>
      </c>
      <c r="B669" s="1">
        <v>21.5</v>
      </c>
      <c r="C669" s="1">
        <v>25.25</v>
      </c>
      <c r="D669" s="1">
        <v>27.65</v>
      </c>
      <c r="E669" s="1">
        <v>29.87</v>
      </c>
      <c r="F669" s="1">
        <v>24.05</v>
      </c>
      <c r="G669" s="1">
        <v>36.25</v>
      </c>
      <c r="H669" s="1">
        <v>34.619999999999997</v>
      </c>
      <c r="I669" s="1">
        <v>28.05</v>
      </c>
      <c r="J669" s="1">
        <v>40</v>
      </c>
      <c r="K669" s="1">
        <v>40</v>
      </c>
      <c r="L669" s="1">
        <v>40</v>
      </c>
      <c r="M669" s="1">
        <v>33.909999999999997</v>
      </c>
    </row>
    <row r="670" spans="1:13" x14ac:dyDescent="0.25">
      <c r="A670" s="1">
        <v>24.72</v>
      </c>
      <c r="B670" s="1">
        <v>31.66</v>
      </c>
      <c r="C670" s="1">
        <v>25.34</v>
      </c>
      <c r="D670" s="1">
        <v>20.52</v>
      </c>
      <c r="E670" s="1">
        <v>40</v>
      </c>
      <c r="F670" s="1">
        <v>30.72</v>
      </c>
      <c r="G670" s="1">
        <v>26.38</v>
      </c>
      <c r="H670" s="1">
        <v>30.01</v>
      </c>
      <c r="I670" s="1">
        <v>31.26</v>
      </c>
      <c r="J670" s="1">
        <v>32.659999999999997</v>
      </c>
      <c r="K670" s="1">
        <v>40</v>
      </c>
      <c r="L670" s="1">
        <v>40</v>
      </c>
      <c r="M670" s="1">
        <v>32.96</v>
      </c>
    </row>
    <row r="671" spans="1:13" x14ac:dyDescent="0.25">
      <c r="A671" s="1">
        <v>21.7</v>
      </c>
      <c r="B671" s="1">
        <v>32.11</v>
      </c>
      <c r="C671" s="1">
        <v>27.41</v>
      </c>
      <c r="D671" s="1">
        <v>34.11</v>
      </c>
      <c r="E671" s="1">
        <v>40</v>
      </c>
      <c r="F671" s="1">
        <v>29.23</v>
      </c>
      <c r="G671" s="1">
        <v>26.01</v>
      </c>
      <c r="H671" s="1">
        <v>30.62</v>
      </c>
      <c r="I671" s="1">
        <v>25.56</v>
      </c>
      <c r="J671" s="1">
        <v>40</v>
      </c>
      <c r="K671" s="1">
        <v>40</v>
      </c>
      <c r="L671" s="1">
        <v>31.8</v>
      </c>
      <c r="M671" s="1">
        <v>32.08</v>
      </c>
    </row>
    <row r="672" spans="1:13" x14ac:dyDescent="0.25">
      <c r="A672" s="1">
        <v>29.9</v>
      </c>
      <c r="B672" s="1">
        <v>22.94</v>
      </c>
      <c r="C672" s="1">
        <v>23.21</v>
      </c>
      <c r="D672" s="1">
        <v>29.52</v>
      </c>
      <c r="E672" s="1">
        <v>27.74</v>
      </c>
      <c r="F672" s="1">
        <v>24.21</v>
      </c>
      <c r="G672" s="1">
        <v>26.79</v>
      </c>
      <c r="H672" s="1">
        <v>23.17</v>
      </c>
      <c r="I672" s="1">
        <v>33.83</v>
      </c>
      <c r="J672" s="1">
        <v>40</v>
      </c>
      <c r="K672" s="1">
        <v>32.049999999999997</v>
      </c>
      <c r="L672" s="1">
        <v>40</v>
      </c>
      <c r="M672" s="1">
        <v>40</v>
      </c>
    </row>
    <row r="673" spans="1:13" x14ac:dyDescent="0.25">
      <c r="A673" s="1">
        <v>22.74</v>
      </c>
      <c r="B673" s="1">
        <v>21.66</v>
      </c>
      <c r="C673" s="1">
        <v>21.93</v>
      </c>
      <c r="D673" s="1">
        <v>32.44</v>
      </c>
      <c r="E673" s="1">
        <v>34.85</v>
      </c>
      <c r="F673" s="1">
        <v>28.78</v>
      </c>
      <c r="G673" s="1">
        <v>31.36</v>
      </c>
      <c r="H673" s="1">
        <v>29.89</v>
      </c>
      <c r="I673" s="1">
        <v>32.44</v>
      </c>
      <c r="J673" s="1">
        <v>34.5</v>
      </c>
      <c r="K673" s="1">
        <v>40</v>
      </c>
      <c r="L673" s="1">
        <v>40</v>
      </c>
      <c r="M673" s="1">
        <v>33.69</v>
      </c>
    </row>
    <row r="674" spans="1:13" x14ac:dyDescent="0.25">
      <c r="A674" s="1">
        <v>30.78</v>
      </c>
      <c r="B674" s="1">
        <v>26.54</v>
      </c>
      <c r="C674" s="1">
        <v>28.94</v>
      </c>
      <c r="D674" s="1">
        <v>22.86</v>
      </c>
      <c r="E674" s="1">
        <v>40</v>
      </c>
      <c r="F674" s="1">
        <v>28.22</v>
      </c>
      <c r="G674" s="1">
        <v>24.26</v>
      </c>
      <c r="H674" s="1">
        <v>26.83</v>
      </c>
      <c r="I674" s="1">
        <v>33.020000000000003</v>
      </c>
      <c r="J674" s="1">
        <v>31.53</v>
      </c>
      <c r="K674" s="1">
        <v>32.47</v>
      </c>
      <c r="L674" s="1">
        <v>40</v>
      </c>
      <c r="M674" s="1">
        <v>34.67</v>
      </c>
    </row>
    <row r="675" spans="1:13" x14ac:dyDescent="0.25">
      <c r="A675" s="1">
        <v>19.61</v>
      </c>
      <c r="B675" s="1">
        <v>26.1</v>
      </c>
      <c r="C675" s="1">
        <v>23.57</v>
      </c>
      <c r="D675" s="1">
        <v>29.46</v>
      </c>
      <c r="E675" s="1">
        <v>28.23</v>
      </c>
      <c r="F675" s="1">
        <v>33.24</v>
      </c>
      <c r="G675" s="1">
        <v>27.69</v>
      </c>
      <c r="H675" s="1">
        <v>40</v>
      </c>
      <c r="I675" s="1">
        <v>31.14</v>
      </c>
      <c r="J675" s="1">
        <v>34.11</v>
      </c>
      <c r="K675" s="1">
        <v>34.35</v>
      </c>
      <c r="L675" s="1">
        <v>40</v>
      </c>
      <c r="M675" s="1">
        <v>36.46</v>
      </c>
    </row>
    <row r="676" spans="1:13" x14ac:dyDescent="0.25">
      <c r="A676" s="1">
        <v>32.39</v>
      </c>
      <c r="B676" s="1">
        <v>23.39</v>
      </c>
      <c r="C676" s="1">
        <v>27.45</v>
      </c>
      <c r="D676" s="1">
        <v>26.81</v>
      </c>
      <c r="E676" s="1">
        <v>30.66</v>
      </c>
      <c r="F676" s="1">
        <v>27.7</v>
      </c>
      <c r="G676" s="1">
        <v>31.94</v>
      </c>
      <c r="H676" s="1">
        <v>32.67</v>
      </c>
      <c r="I676" s="1">
        <v>32.979999999999997</v>
      </c>
      <c r="J676" s="1">
        <v>34.07</v>
      </c>
      <c r="K676" s="1">
        <v>30.21</v>
      </c>
      <c r="L676" s="1">
        <v>40</v>
      </c>
      <c r="M676" s="1">
        <v>40</v>
      </c>
    </row>
    <row r="677" spans="1:13" x14ac:dyDescent="0.25">
      <c r="A677" s="1">
        <v>31.52</v>
      </c>
      <c r="B677" s="1">
        <v>30.87</v>
      </c>
      <c r="C677" s="1">
        <v>19.79</v>
      </c>
      <c r="D677" s="1">
        <v>32.54</v>
      </c>
      <c r="E677" s="1">
        <v>27.64</v>
      </c>
      <c r="F677" s="1">
        <v>31.89</v>
      </c>
      <c r="G677" s="1">
        <v>30</v>
      </c>
      <c r="H677" s="1">
        <v>40</v>
      </c>
      <c r="I677" s="1">
        <v>28.84</v>
      </c>
      <c r="J677" s="1">
        <v>28.15</v>
      </c>
      <c r="K677" s="1">
        <v>40</v>
      </c>
      <c r="L677" s="1">
        <v>28.52</v>
      </c>
      <c r="M677" s="1">
        <v>33.43</v>
      </c>
    </row>
    <row r="678" spans="1:13" x14ac:dyDescent="0.25">
      <c r="A678" s="1">
        <v>29.97</v>
      </c>
      <c r="B678" s="1">
        <v>33.659999999999997</v>
      </c>
      <c r="C678" s="1">
        <v>18.940000000000001</v>
      </c>
      <c r="D678" s="1">
        <v>27.71</v>
      </c>
      <c r="E678" s="1">
        <v>20</v>
      </c>
      <c r="F678" s="1">
        <v>30.46</v>
      </c>
      <c r="G678" s="1">
        <v>20.309999999999999</v>
      </c>
      <c r="H678" s="1">
        <v>29.2</v>
      </c>
      <c r="I678" s="1">
        <v>31.64</v>
      </c>
      <c r="J678" s="1">
        <v>40</v>
      </c>
      <c r="K678" s="1">
        <v>33.590000000000003</v>
      </c>
      <c r="L678" s="1">
        <v>40</v>
      </c>
      <c r="M678" s="1">
        <v>31.84</v>
      </c>
    </row>
    <row r="679" spans="1:13" x14ac:dyDescent="0.25">
      <c r="A679" s="1">
        <v>26.71</v>
      </c>
      <c r="B679" s="1">
        <v>32.25</v>
      </c>
      <c r="C679" s="1">
        <v>21.39</v>
      </c>
      <c r="D679" s="1">
        <v>21.6</v>
      </c>
      <c r="E679" s="1">
        <v>40</v>
      </c>
      <c r="F679" s="1">
        <v>31.61</v>
      </c>
      <c r="G679" s="1">
        <v>27.52</v>
      </c>
      <c r="H679" s="1">
        <v>40</v>
      </c>
      <c r="I679" s="1">
        <v>27.02</v>
      </c>
      <c r="J679" s="1">
        <v>25.61</v>
      </c>
      <c r="K679" s="1">
        <v>40</v>
      </c>
      <c r="L679" s="1">
        <v>29.6</v>
      </c>
      <c r="M679" s="1">
        <v>33.99</v>
      </c>
    </row>
    <row r="680" spans="1:13" x14ac:dyDescent="0.25">
      <c r="A680" s="1">
        <v>40</v>
      </c>
      <c r="B680" s="1">
        <v>32.76</v>
      </c>
      <c r="C680" s="1">
        <v>24.86</v>
      </c>
      <c r="D680" s="1">
        <v>24.62</v>
      </c>
      <c r="E680" s="1">
        <v>25.02</v>
      </c>
      <c r="F680" s="1">
        <v>25.52</v>
      </c>
      <c r="G680" s="1">
        <v>33.880000000000003</v>
      </c>
      <c r="H680" s="1">
        <v>29.74</v>
      </c>
      <c r="I680" s="1">
        <v>30.82</v>
      </c>
      <c r="J680" s="1">
        <v>26.91</v>
      </c>
      <c r="K680" s="1">
        <v>32.96</v>
      </c>
      <c r="L680" s="1">
        <v>40</v>
      </c>
      <c r="M680" s="1">
        <v>40</v>
      </c>
    </row>
    <row r="681" spans="1:13" x14ac:dyDescent="0.25">
      <c r="A681" s="1">
        <v>32.14</v>
      </c>
      <c r="B681" s="1">
        <v>25.71</v>
      </c>
      <c r="C681" s="1">
        <v>24.09</v>
      </c>
      <c r="D681" s="1">
        <v>34.29</v>
      </c>
      <c r="E681" s="1">
        <v>29.22</v>
      </c>
      <c r="F681" s="1">
        <v>33.380000000000003</v>
      </c>
      <c r="G681" s="1">
        <v>26.19</v>
      </c>
      <c r="H681" s="1">
        <v>23.28</v>
      </c>
      <c r="I681" s="1">
        <v>40</v>
      </c>
      <c r="J681" s="1">
        <v>32.130000000000003</v>
      </c>
      <c r="K681" s="1">
        <v>34.89</v>
      </c>
      <c r="L681" s="1">
        <v>40</v>
      </c>
      <c r="M681" s="1">
        <v>40</v>
      </c>
    </row>
    <row r="682" spans="1:13" x14ac:dyDescent="0.25">
      <c r="A682" s="1">
        <v>29.63</v>
      </c>
      <c r="B682" s="1">
        <v>40</v>
      </c>
      <c r="C682" s="1">
        <v>40</v>
      </c>
      <c r="D682" s="1">
        <v>26.08</v>
      </c>
      <c r="E682" s="1">
        <v>24.99</v>
      </c>
      <c r="F682" s="1">
        <v>21.62</v>
      </c>
      <c r="G682" s="1">
        <v>32.590000000000003</v>
      </c>
      <c r="H682" s="1">
        <v>40</v>
      </c>
      <c r="I682" s="1">
        <v>32.24</v>
      </c>
      <c r="J682" s="1">
        <v>30.49</v>
      </c>
      <c r="K682" s="1">
        <v>32.229999999999997</v>
      </c>
      <c r="L682" s="1">
        <v>32.700000000000003</v>
      </c>
      <c r="M682" s="1">
        <v>33.89</v>
      </c>
    </row>
    <row r="683" spans="1:13" x14ac:dyDescent="0.25">
      <c r="A683" s="1">
        <v>32.69</v>
      </c>
      <c r="B683" s="1">
        <v>25.69</v>
      </c>
      <c r="C683" s="1">
        <v>31.4</v>
      </c>
      <c r="D683" s="1">
        <v>22.01</v>
      </c>
      <c r="E683" s="1">
        <v>28.41</v>
      </c>
      <c r="F683" s="1">
        <v>30.92</v>
      </c>
      <c r="G683" s="1">
        <v>23.31</v>
      </c>
      <c r="H683" s="1">
        <v>19.96</v>
      </c>
      <c r="I683" s="1">
        <v>31.49</v>
      </c>
      <c r="J683" s="1">
        <v>22.03</v>
      </c>
      <c r="K683" s="1">
        <v>40</v>
      </c>
      <c r="L683" s="1">
        <v>31.24</v>
      </c>
      <c r="M683" s="1">
        <v>40</v>
      </c>
    </row>
    <row r="684" spans="1:13" x14ac:dyDescent="0.25">
      <c r="A684" s="1">
        <v>32.520000000000003</v>
      </c>
      <c r="B684" s="1">
        <v>40</v>
      </c>
      <c r="C684" s="1">
        <v>24.26</v>
      </c>
      <c r="D684" s="1">
        <v>40</v>
      </c>
      <c r="E684" s="1">
        <v>26.11</v>
      </c>
      <c r="F684" s="1">
        <v>31.56</v>
      </c>
      <c r="G684" s="1">
        <v>29.4</v>
      </c>
      <c r="H684" s="1">
        <v>40</v>
      </c>
      <c r="I684" s="1">
        <v>32.69</v>
      </c>
      <c r="J684" s="1">
        <v>29.2</v>
      </c>
      <c r="K684" s="1">
        <v>33.5</v>
      </c>
      <c r="L684" s="1">
        <v>28.57</v>
      </c>
      <c r="M684" s="1">
        <v>34.85</v>
      </c>
    </row>
    <row r="685" spans="1:13" x14ac:dyDescent="0.25">
      <c r="A685" s="1">
        <v>40</v>
      </c>
      <c r="B685" s="1">
        <v>22.93</v>
      </c>
      <c r="C685" s="1">
        <v>28.65</v>
      </c>
      <c r="D685" s="1">
        <v>32.33</v>
      </c>
      <c r="E685" s="1">
        <v>26.98</v>
      </c>
      <c r="F685" s="1">
        <v>30.74</v>
      </c>
      <c r="G685" s="1">
        <v>31.6</v>
      </c>
      <c r="H685" s="1">
        <v>25.18</v>
      </c>
      <c r="I685" s="1">
        <v>40</v>
      </c>
      <c r="J685" s="1">
        <v>29.42</v>
      </c>
      <c r="K685" s="1">
        <v>40</v>
      </c>
      <c r="L685" s="1">
        <v>31.85</v>
      </c>
      <c r="M685" s="1">
        <v>40</v>
      </c>
    </row>
    <row r="686" spans="1:13" x14ac:dyDescent="0.25">
      <c r="A686" s="1">
        <v>23.67</v>
      </c>
      <c r="B686" s="1">
        <v>29.3</v>
      </c>
      <c r="C686" s="1">
        <v>29.23</v>
      </c>
      <c r="D686" s="1">
        <v>21.4</v>
      </c>
      <c r="E686" s="1">
        <v>28.83</v>
      </c>
      <c r="F686" s="1">
        <v>33.840000000000003</v>
      </c>
      <c r="G686" s="1">
        <v>27.39</v>
      </c>
      <c r="H686" s="1">
        <v>22.61</v>
      </c>
      <c r="I686" s="1">
        <v>32.18</v>
      </c>
      <c r="J686" s="1">
        <v>40</v>
      </c>
      <c r="K686" s="1">
        <v>33.71</v>
      </c>
      <c r="L686" s="1">
        <v>33.67</v>
      </c>
      <c r="M686" s="1">
        <v>36.56</v>
      </c>
    </row>
    <row r="687" spans="1:13" x14ac:dyDescent="0.25">
      <c r="A687" s="1">
        <v>21.3</v>
      </c>
      <c r="B687" s="1">
        <v>19.920000000000002</v>
      </c>
      <c r="C687" s="1">
        <v>29.1</v>
      </c>
      <c r="D687" s="1">
        <v>24.32</v>
      </c>
      <c r="E687" s="1">
        <v>29.06</v>
      </c>
      <c r="F687" s="1">
        <v>34.43</v>
      </c>
      <c r="G687" s="1">
        <v>31.11</v>
      </c>
      <c r="H687" s="1">
        <v>40</v>
      </c>
      <c r="I687" s="1">
        <v>29.85</v>
      </c>
      <c r="J687" s="1">
        <v>33.07</v>
      </c>
      <c r="K687" s="1">
        <v>31.93</v>
      </c>
      <c r="L687" s="1">
        <v>32.1</v>
      </c>
      <c r="M687" s="1">
        <v>35.159999999999997</v>
      </c>
    </row>
    <row r="688" spans="1:13" x14ac:dyDescent="0.25">
      <c r="A688" s="1">
        <v>33.54</v>
      </c>
      <c r="B688" s="1">
        <v>15.91</v>
      </c>
      <c r="C688" s="1">
        <v>27.02</v>
      </c>
      <c r="D688" s="1">
        <v>29.18</v>
      </c>
      <c r="E688" s="1">
        <v>30.52</v>
      </c>
      <c r="F688" s="1">
        <v>25.78</v>
      </c>
      <c r="G688" s="1">
        <v>30.06</v>
      </c>
      <c r="H688" s="1">
        <v>27.44</v>
      </c>
      <c r="I688" s="1">
        <v>31.17</v>
      </c>
      <c r="J688" s="1">
        <v>40</v>
      </c>
      <c r="K688" s="1">
        <v>32.83</v>
      </c>
      <c r="L688" s="1">
        <v>28.44</v>
      </c>
      <c r="M688" s="1">
        <v>28.72</v>
      </c>
    </row>
    <row r="689" spans="1:13" x14ac:dyDescent="0.25">
      <c r="A689" s="1">
        <v>32.94</v>
      </c>
      <c r="B689" s="1">
        <v>29.12</v>
      </c>
      <c r="C689" s="1">
        <v>29.4</v>
      </c>
      <c r="D689" s="1">
        <v>19.25</v>
      </c>
      <c r="E689" s="1">
        <v>23.27</v>
      </c>
      <c r="F689" s="1">
        <v>27.67</v>
      </c>
      <c r="G689" s="1">
        <v>31.66</v>
      </c>
      <c r="H689" s="1">
        <v>32.92</v>
      </c>
      <c r="I689" s="1">
        <v>34.979999999999997</v>
      </c>
      <c r="J689" s="1">
        <v>29.55</v>
      </c>
      <c r="K689" s="1">
        <v>29.19</v>
      </c>
      <c r="L689" s="1">
        <v>40</v>
      </c>
      <c r="M689" s="1">
        <v>32.369999999999997</v>
      </c>
    </row>
    <row r="690" spans="1:13" x14ac:dyDescent="0.25">
      <c r="A690" s="1">
        <v>29.47</v>
      </c>
      <c r="B690" s="1">
        <v>30.54</v>
      </c>
      <c r="C690" s="1">
        <v>20.54</v>
      </c>
      <c r="D690" s="1">
        <v>16.75</v>
      </c>
      <c r="E690" s="1">
        <v>31.01</v>
      </c>
      <c r="F690" s="1">
        <v>26.55</v>
      </c>
      <c r="G690" s="1">
        <v>34.72</v>
      </c>
      <c r="H690" s="1">
        <v>25.55</v>
      </c>
      <c r="I690" s="1">
        <v>27.22</v>
      </c>
      <c r="J690" s="1">
        <v>40</v>
      </c>
      <c r="K690" s="1">
        <v>40</v>
      </c>
      <c r="L690" s="1">
        <v>35.18</v>
      </c>
      <c r="M690" s="1">
        <v>31.73</v>
      </c>
    </row>
    <row r="691" spans="1:13" x14ac:dyDescent="0.25">
      <c r="A691" s="1">
        <v>40</v>
      </c>
      <c r="B691" s="1">
        <v>26.05</v>
      </c>
      <c r="C691" s="1">
        <v>28.99</v>
      </c>
      <c r="D691" s="1">
        <v>21.97</v>
      </c>
      <c r="E691" s="1">
        <v>32.35</v>
      </c>
      <c r="F691" s="1">
        <v>22.39</v>
      </c>
      <c r="G691" s="1">
        <v>28.48</v>
      </c>
      <c r="H691" s="1">
        <v>29.44</v>
      </c>
      <c r="I691" s="1">
        <v>40</v>
      </c>
      <c r="J691" s="1">
        <v>31.46</v>
      </c>
      <c r="K691" s="1">
        <v>31.21</v>
      </c>
      <c r="L691" s="1">
        <v>40</v>
      </c>
      <c r="M691" s="1">
        <v>35.82</v>
      </c>
    </row>
    <row r="692" spans="1:13" x14ac:dyDescent="0.25">
      <c r="A692" s="1">
        <v>31.24</v>
      </c>
      <c r="B692" s="1">
        <v>21.99</v>
      </c>
      <c r="C692" s="1">
        <v>24.63</v>
      </c>
      <c r="D692" s="1">
        <v>18.850000000000001</v>
      </c>
      <c r="E692" s="1">
        <v>23.2</v>
      </c>
      <c r="F692" s="1">
        <v>26.56</v>
      </c>
      <c r="G692" s="1">
        <v>31.29</v>
      </c>
      <c r="H692" s="1">
        <v>29.5</v>
      </c>
      <c r="I692" s="1">
        <v>40</v>
      </c>
      <c r="J692" s="1">
        <v>27.13</v>
      </c>
      <c r="K692" s="1">
        <v>40</v>
      </c>
      <c r="L692" s="1">
        <v>35.99</v>
      </c>
      <c r="M692" s="1">
        <v>34.729999999999997</v>
      </c>
    </row>
    <row r="693" spans="1:13" x14ac:dyDescent="0.25">
      <c r="A693" s="1">
        <v>34.93</v>
      </c>
      <c r="B693" s="1">
        <v>20.25</v>
      </c>
      <c r="C693" s="1">
        <v>19.579999999999998</v>
      </c>
      <c r="D693" s="1">
        <v>31.81</v>
      </c>
      <c r="E693" s="1">
        <v>28.69</v>
      </c>
      <c r="F693" s="1">
        <v>35</v>
      </c>
      <c r="G693" s="1">
        <v>23.49</v>
      </c>
      <c r="H693" s="1">
        <v>30.64</v>
      </c>
      <c r="I693" s="1">
        <v>24.86</v>
      </c>
      <c r="J693" s="1">
        <v>40</v>
      </c>
      <c r="K693" s="1">
        <v>29.87</v>
      </c>
      <c r="L693" s="1">
        <v>36.93</v>
      </c>
      <c r="M693" s="1">
        <v>35.22</v>
      </c>
    </row>
    <row r="694" spans="1:13" x14ac:dyDescent="0.25">
      <c r="A694" s="1">
        <v>40</v>
      </c>
      <c r="B694" s="1">
        <v>28.09</v>
      </c>
      <c r="C694" s="1">
        <v>30.28</v>
      </c>
      <c r="D694" s="1">
        <v>26.25</v>
      </c>
      <c r="E694" s="1">
        <v>40</v>
      </c>
      <c r="F694" s="1">
        <v>30.73</v>
      </c>
      <c r="G694" s="1">
        <v>31.53</v>
      </c>
      <c r="H694" s="1">
        <v>27.24</v>
      </c>
      <c r="I694" s="1">
        <v>21.95</v>
      </c>
      <c r="J694" s="1">
        <v>30.52</v>
      </c>
      <c r="K694" s="1">
        <v>32.29</v>
      </c>
      <c r="L694" s="1">
        <v>34.85</v>
      </c>
      <c r="M694" s="1">
        <v>32.840000000000003</v>
      </c>
    </row>
    <row r="695" spans="1:13" x14ac:dyDescent="0.25">
      <c r="A695" s="1">
        <v>21.74</v>
      </c>
      <c r="B695" s="1">
        <v>32.65</v>
      </c>
      <c r="C695" s="1">
        <v>20.56</v>
      </c>
      <c r="D695" s="1">
        <v>19.239999999999998</v>
      </c>
      <c r="E695" s="1">
        <v>32.36</v>
      </c>
      <c r="F695" s="1">
        <v>31.45</v>
      </c>
      <c r="G695" s="1">
        <v>27.7</v>
      </c>
      <c r="H695" s="1">
        <v>19.350000000000001</v>
      </c>
      <c r="I695" s="1">
        <v>31.38</v>
      </c>
      <c r="J695" s="1">
        <v>31.21</v>
      </c>
      <c r="K695" s="1">
        <v>27.19</v>
      </c>
      <c r="L695" s="1">
        <v>40</v>
      </c>
      <c r="M695" s="1">
        <v>35.76</v>
      </c>
    </row>
    <row r="696" spans="1:13" x14ac:dyDescent="0.25">
      <c r="A696" s="1">
        <v>40</v>
      </c>
      <c r="B696" s="1">
        <v>19.71</v>
      </c>
      <c r="C696" s="1">
        <v>25.1</v>
      </c>
      <c r="D696" s="1">
        <v>25.38</v>
      </c>
      <c r="E696" s="1">
        <v>20.3</v>
      </c>
      <c r="F696" s="1">
        <v>25.75</v>
      </c>
      <c r="G696" s="1">
        <v>33.119999999999997</v>
      </c>
      <c r="H696" s="1">
        <v>23.4</v>
      </c>
      <c r="I696" s="1">
        <v>24.06</v>
      </c>
      <c r="J696" s="1">
        <v>31.55</v>
      </c>
      <c r="K696" s="1">
        <v>32.06</v>
      </c>
      <c r="L696" s="1">
        <v>33.5</v>
      </c>
      <c r="M696" s="1">
        <v>34.28</v>
      </c>
    </row>
    <row r="697" spans="1:13" x14ac:dyDescent="0.25">
      <c r="A697" s="1">
        <v>26.33</v>
      </c>
      <c r="B697" s="1">
        <v>31.48</v>
      </c>
      <c r="C697" s="1">
        <v>24.15</v>
      </c>
      <c r="D697" s="1">
        <v>40</v>
      </c>
      <c r="E697" s="1">
        <v>25.98</v>
      </c>
      <c r="F697" s="1">
        <v>28.09</v>
      </c>
      <c r="G697" s="1">
        <v>32.090000000000003</v>
      </c>
      <c r="H697" s="1">
        <v>40</v>
      </c>
      <c r="I697" s="1">
        <v>27.36</v>
      </c>
      <c r="J697" s="1">
        <v>29.5</v>
      </c>
      <c r="K697" s="1">
        <v>33.44</v>
      </c>
      <c r="L697" s="1">
        <v>40</v>
      </c>
      <c r="M697" s="1">
        <v>40</v>
      </c>
    </row>
    <row r="698" spans="1:13" x14ac:dyDescent="0.25">
      <c r="A698" s="1">
        <v>35.159999999999997</v>
      </c>
      <c r="B698" s="1">
        <v>31.48</v>
      </c>
      <c r="C698" s="1">
        <v>40</v>
      </c>
      <c r="D698" s="1">
        <v>24.9</v>
      </c>
      <c r="E698" s="1">
        <v>26.81</v>
      </c>
      <c r="F698" s="1">
        <v>30.09</v>
      </c>
      <c r="G698" s="1">
        <v>30.35</v>
      </c>
      <c r="H698" s="1">
        <v>35.92</v>
      </c>
      <c r="I698" s="1">
        <v>32.43</v>
      </c>
      <c r="J698" s="1">
        <v>31.17</v>
      </c>
      <c r="K698" s="1">
        <v>40</v>
      </c>
      <c r="L698" s="1">
        <v>35.69</v>
      </c>
      <c r="M698" s="1">
        <v>38.01</v>
      </c>
    </row>
    <row r="699" spans="1:13" x14ac:dyDescent="0.25">
      <c r="A699" s="1">
        <v>26.27</v>
      </c>
      <c r="B699" s="1">
        <v>24.97</v>
      </c>
      <c r="C699" s="1">
        <v>31.35</v>
      </c>
      <c r="D699" s="1">
        <v>24.3</v>
      </c>
      <c r="E699" s="1">
        <v>32.119999999999997</v>
      </c>
      <c r="F699" s="1">
        <v>31.45</v>
      </c>
      <c r="G699" s="1">
        <v>30.13</v>
      </c>
      <c r="H699" s="1">
        <v>27.15</v>
      </c>
      <c r="I699" s="1">
        <v>31.7</v>
      </c>
      <c r="J699" s="1">
        <v>40</v>
      </c>
      <c r="K699" s="1">
        <v>28.67</v>
      </c>
      <c r="L699" s="1">
        <v>40</v>
      </c>
      <c r="M699" s="1">
        <v>40</v>
      </c>
    </row>
    <row r="700" spans="1:13" x14ac:dyDescent="0.25">
      <c r="A700" s="1">
        <v>40</v>
      </c>
      <c r="B700" s="1">
        <v>31.73</v>
      </c>
      <c r="C700" s="1">
        <v>27.6</v>
      </c>
      <c r="D700" s="1">
        <v>40</v>
      </c>
      <c r="E700" s="1">
        <v>23.8</v>
      </c>
      <c r="F700" s="1">
        <v>28.2</v>
      </c>
      <c r="G700" s="1">
        <v>25.02</v>
      </c>
      <c r="H700" s="1">
        <v>27.96</v>
      </c>
      <c r="I700" s="1">
        <v>32.68</v>
      </c>
      <c r="J700" s="1">
        <v>40</v>
      </c>
      <c r="K700" s="1">
        <v>36.14</v>
      </c>
      <c r="L700" s="1">
        <v>37.880000000000003</v>
      </c>
      <c r="M700" s="1">
        <v>35.99</v>
      </c>
    </row>
    <row r="701" spans="1:13" x14ac:dyDescent="0.25">
      <c r="A701" s="1">
        <v>21.47</v>
      </c>
      <c r="B701" s="1">
        <v>32.53</v>
      </c>
      <c r="C701" s="1">
        <v>31.49</v>
      </c>
      <c r="D701" s="1">
        <v>30.62</v>
      </c>
      <c r="E701" s="1">
        <v>25.5</v>
      </c>
      <c r="F701" s="1">
        <v>29.98</v>
      </c>
      <c r="G701" s="1">
        <v>30.82</v>
      </c>
      <c r="H701" s="1">
        <v>35.74</v>
      </c>
      <c r="I701" s="1">
        <v>32.67</v>
      </c>
      <c r="J701" s="1">
        <v>26.97</v>
      </c>
      <c r="K701" s="1">
        <v>35.450000000000003</v>
      </c>
      <c r="L701" s="1">
        <v>27.9</v>
      </c>
      <c r="M701" s="1">
        <v>40</v>
      </c>
    </row>
    <row r="702" spans="1:13" x14ac:dyDescent="0.25">
      <c r="A702" s="1">
        <v>29.81</v>
      </c>
      <c r="B702" s="1">
        <v>26.41</v>
      </c>
      <c r="C702" s="1">
        <v>27.18</v>
      </c>
      <c r="D702" s="1">
        <v>35.01</v>
      </c>
      <c r="E702" s="1">
        <v>30.5</v>
      </c>
      <c r="F702" s="1">
        <v>28.5</v>
      </c>
      <c r="G702" s="1">
        <v>29.57</v>
      </c>
      <c r="H702" s="1">
        <v>32.39</v>
      </c>
      <c r="I702" s="1">
        <v>40</v>
      </c>
      <c r="J702" s="1">
        <v>32.03</v>
      </c>
      <c r="K702" s="1">
        <v>40</v>
      </c>
      <c r="L702" s="1">
        <v>27.3</v>
      </c>
      <c r="M702" s="1">
        <v>35.92</v>
      </c>
    </row>
    <row r="703" spans="1:13" x14ac:dyDescent="0.25">
      <c r="A703" s="1">
        <v>31.9</v>
      </c>
      <c r="B703" s="1">
        <v>30.53</v>
      </c>
      <c r="C703" s="1">
        <v>27.32</v>
      </c>
      <c r="D703" s="1">
        <v>21.28</v>
      </c>
      <c r="E703" s="1">
        <v>29.42</v>
      </c>
      <c r="F703" s="1">
        <v>34.39</v>
      </c>
      <c r="G703" s="1">
        <v>33.119999999999997</v>
      </c>
      <c r="H703" s="1">
        <v>30.45</v>
      </c>
      <c r="I703" s="1">
        <v>33.51</v>
      </c>
      <c r="J703" s="1">
        <v>29.08</v>
      </c>
      <c r="K703" s="1">
        <v>33.5</v>
      </c>
      <c r="L703" s="1">
        <v>40</v>
      </c>
      <c r="M703" s="1">
        <v>40</v>
      </c>
    </row>
    <row r="704" spans="1:13" x14ac:dyDescent="0.25">
      <c r="A704" s="1">
        <v>23.97</v>
      </c>
      <c r="B704" s="1">
        <v>22.13</v>
      </c>
      <c r="C704" s="1">
        <v>32</v>
      </c>
      <c r="D704" s="1">
        <v>32.25</v>
      </c>
      <c r="E704" s="1">
        <v>29.34</v>
      </c>
      <c r="F704" s="1">
        <v>30.59</v>
      </c>
      <c r="G704" s="1">
        <v>34.79</v>
      </c>
      <c r="H704" s="1">
        <v>28.69</v>
      </c>
      <c r="I704" s="1">
        <v>25.53</v>
      </c>
      <c r="J704" s="1">
        <v>40</v>
      </c>
      <c r="K704" s="1">
        <v>33.729999999999997</v>
      </c>
      <c r="L704" s="1">
        <v>40</v>
      </c>
      <c r="M704" s="1">
        <v>34.71</v>
      </c>
    </row>
    <row r="705" spans="1:13" x14ac:dyDescent="0.25">
      <c r="A705" s="1">
        <v>17.05</v>
      </c>
      <c r="B705" s="1">
        <v>28.79</v>
      </c>
      <c r="C705" s="1">
        <v>36.47</v>
      </c>
      <c r="D705" s="1">
        <v>24.97</v>
      </c>
      <c r="E705" s="1">
        <v>21.86</v>
      </c>
      <c r="F705" s="1">
        <v>27.77</v>
      </c>
      <c r="G705" s="1">
        <v>30.58</v>
      </c>
      <c r="H705" s="1">
        <v>27.06</v>
      </c>
      <c r="I705" s="1">
        <v>30.45</v>
      </c>
      <c r="J705" s="1">
        <v>31.95</v>
      </c>
      <c r="K705" s="1">
        <v>22.23</v>
      </c>
      <c r="L705" s="1">
        <v>30.19</v>
      </c>
      <c r="M705" s="1">
        <v>40</v>
      </c>
    </row>
    <row r="706" spans="1:13" x14ac:dyDescent="0.25">
      <c r="A706" s="1">
        <v>32.799999999999997</v>
      </c>
      <c r="B706" s="1">
        <v>22.4</v>
      </c>
      <c r="C706" s="1">
        <v>29.13</v>
      </c>
      <c r="D706" s="1">
        <v>27.87</v>
      </c>
      <c r="E706" s="1">
        <v>25.93</v>
      </c>
      <c r="F706" s="1">
        <v>26.96</v>
      </c>
      <c r="G706" s="1">
        <v>29.92</v>
      </c>
      <c r="H706" s="1">
        <v>32.56</v>
      </c>
      <c r="I706" s="1">
        <v>40</v>
      </c>
      <c r="J706" s="1">
        <v>33.96</v>
      </c>
      <c r="K706" s="1">
        <v>32.479999999999997</v>
      </c>
      <c r="L706" s="1">
        <v>37.51</v>
      </c>
      <c r="M706" s="1">
        <v>36.880000000000003</v>
      </c>
    </row>
    <row r="707" spans="1:13" x14ac:dyDescent="0.25">
      <c r="A707" s="1">
        <v>19.27</v>
      </c>
      <c r="B707" s="1">
        <v>31.97</v>
      </c>
      <c r="C707" s="1">
        <v>31.79</v>
      </c>
      <c r="D707" s="1">
        <v>30.13</v>
      </c>
      <c r="E707" s="1">
        <v>32.700000000000003</v>
      </c>
      <c r="F707" s="1">
        <v>31.59</v>
      </c>
      <c r="G707" s="1">
        <v>30.51</v>
      </c>
      <c r="H707" s="1">
        <v>35.19</v>
      </c>
      <c r="I707" s="1">
        <v>30.76</v>
      </c>
      <c r="J707" s="1">
        <v>31.73</v>
      </c>
      <c r="K707" s="1">
        <v>33.450000000000003</v>
      </c>
      <c r="L707" s="1">
        <v>40</v>
      </c>
      <c r="M707" s="1">
        <v>37.549999999999997</v>
      </c>
    </row>
    <row r="708" spans="1:13" x14ac:dyDescent="0.25">
      <c r="A708" s="1">
        <v>40</v>
      </c>
      <c r="B708" s="1">
        <v>30.69</v>
      </c>
      <c r="C708" s="1">
        <v>35.07</v>
      </c>
      <c r="D708" s="1">
        <v>26.65</v>
      </c>
      <c r="E708" s="1">
        <v>31.22</v>
      </c>
      <c r="F708" s="1">
        <v>29</v>
      </c>
      <c r="G708" s="1">
        <v>29.2</v>
      </c>
      <c r="H708" s="1">
        <v>33.79</v>
      </c>
      <c r="I708" s="1">
        <v>30.65</v>
      </c>
      <c r="J708" s="1">
        <v>29.15</v>
      </c>
      <c r="K708" s="1">
        <v>33.99</v>
      </c>
      <c r="L708" s="1">
        <v>35.94</v>
      </c>
      <c r="M708" s="1">
        <v>40</v>
      </c>
    </row>
    <row r="709" spans="1:13" x14ac:dyDescent="0.25">
      <c r="A709" s="1">
        <v>30.75</v>
      </c>
      <c r="B709" s="1">
        <v>23.67</v>
      </c>
      <c r="C709" s="1">
        <v>18.41</v>
      </c>
      <c r="D709" s="1">
        <v>25.29</v>
      </c>
      <c r="E709" s="1">
        <v>19.829999999999998</v>
      </c>
      <c r="F709" s="1">
        <v>33.28</v>
      </c>
      <c r="G709" s="1">
        <v>23.94</v>
      </c>
      <c r="H709" s="1">
        <v>30.6</v>
      </c>
      <c r="I709" s="1">
        <v>30.41</v>
      </c>
      <c r="J709" s="1">
        <v>33.880000000000003</v>
      </c>
      <c r="K709" s="1">
        <v>29.98</v>
      </c>
      <c r="L709" s="1">
        <v>33.880000000000003</v>
      </c>
      <c r="M709" s="1">
        <v>36.380000000000003</v>
      </c>
    </row>
    <row r="710" spans="1:13" x14ac:dyDescent="0.25">
      <c r="A710" s="1">
        <v>21.7</v>
      </c>
      <c r="B710" s="1">
        <v>17.72</v>
      </c>
      <c r="C710" s="1">
        <v>24.81</v>
      </c>
      <c r="D710" s="1">
        <v>40</v>
      </c>
      <c r="E710" s="1">
        <v>22.26</v>
      </c>
      <c r="F710" s="1">
        <v>25.67</v>
      </c>
      <c r="G710" s="1">
        <v>40</v>
      </c>
      <c r="H710" s="1">
        <v>23.38</v>
      </c>
      <c r="I710" s="1">
        <v>40</v>
      </c>
      <c r="J710" s="1">
        <v>40</v>
      </c>
      <c r="K710" s="1">
        <v>33.409999999999997</v>
      </c>
      <c r="L710" s="1">
        <v>37.520000000000003</v>
      </c>
      <c r="M710" s="1">
        <v>40</v>
      </c>
    </row>
    <row r="711" spans="1:13" x14ac:dyDescent="0.25">
      <c r="A711" s="1">
        <v>31.49</v>
      </c>
      <c r="B711" s="1">
        <v>22.72</v>
      </c>
      <c r="C711" s="1">
        <v>32.47</v>
      </c>
      <c r="D711" s="1">
        <v>19.309999999999999</v>
      </c>
      <c r="E711" s="1">
        <v>28.46</v>
      </c>
      <c r="F711" s="1">
        <v>40</v>
      </c>
      <c r="G711" s="1">
        <v>22.94</v>
      </c>
      <c r="H711" s="1">
        <v>27.54</v>
      </c>
      <c r="I711" s="1">
        <v>30.17</v>
      </c>
      <c r="J711" s="1">
        <v>40</v>
      </c>
      <c r="K711" s="1">
        <v>28.49</v>
      </c>
      <c r="L711" s="1">
        <v>37.86</v>
      </c>
      <c r="M711" s="1">
        <v>40</v>
      </c>
    </row>
    <row r="712" spans="1:13" x14ac:dyDescent="0.25">
      <c r="A712" s="1">
        <v>32.979999999999997</v>
      </c>
      <c r="B712" s="1">
        <v>28.61</v>
      </c>
      <c r="C712" s="1">
        <v>33.43</v>
      </c>
      <c r="D712" s="1">
        <v>40</v>
      </c>
      <c r="E712" s="1">
        <v>25.41</v>
      </c>
      <c r="F712" s="1">
        <v>31.06</v>
      </c>
      <c r="G712" s="1">
        <v>26.16</v>
      </c>
      <c r="H712" s="1">
        <v>40</v>
      </c>
      <c r="I712" s="1">
        <v>34.85</v>
      </c>
      <c r="J712" s="1">
        <v>29.81</v>
      </c>
      <c r="K712" s="1">
        <v>40</v>
      </c>
      <c r="L712" s="1">
        <v>40</v>
      </c>
      <c r="M712" s="1">
        <v>37.58</v>
      </c>
    </row>
    <row r="713" spans="1:13" x14ac:dyDescent="0.25">
      <c r="A713" s="1">
        <v>31.76</v>
      </c>
      <c r="B713" s="1">
        <v>33.71</v>
      </c>
      <c r="C713" s="1">
        <v>40</v>
      </c>
      <c r="D713" s="1">
        <v>24.48</v>
      </c>
      <c r="E713" s="1">
        <v>25.06</v>
      </c>
      <c r="F713" s="1">
        <v>27.07</v>
      </c>
      <c r="G713" s="1">
        <v>32.08</v>
      </c>
      <c r="H713" s="1">
        <v>30.1</v>
      </c>
      <c r="I713" s="1">
        <v>27.99</v>
      </c>
      <c r="J713" s="1">
        <v>34.94</v>
      </c>
      <c r="K713" s="1">
        <v>30.78</v>
      </c>
      <c r="L713" s="1">
        <v>37.700000000000003</v>
      </c>
      <c r="M713" s="1">
        <v>40</v>
      </c>
    </row>
    <row r="714" spans="1:13" x14ac:dyDescent="0.25">
      <c r="A714" s="1">
        <v>33.200000000000003</v>
      </c>
      <c r="B714" s="1">
        <v>40</v>
      </c>
      <c r="C714" s="1">
        <v>20.02</v>
      </c>
      <c r="D714" s="1">
        <v>23.65</v>
      </c>
      <c r="E714" s="1">
        <v>21.83</v>
      </c>
      <c r="F714" s="1">
        <v>29.4</v>
      </c>
      <c r="G714" s="1">
        <v>30.01</v>
      </c>
      <c r="H714" s="1">
        <v>33.79</v>
      </c>
      <c r="I714" s="1">
        <v>40</v>
      </c>
      <c r="J714" s="1">
        <v>30.48</v>
      </c>
      <c r="K714" s="1">
        <v>40</v>
      </c>
      <c r="L714" s="1">
        <v>40</v>
      </c>
      <c r="M714" s="1">
        <v>40</v>
      </c>
    </row>
    <row r="715" spans="1:13" x14ac:dyDescent="0.25">
      <c r="A715" s="1">
        <v>30.63</v>
      </c>
      <c r="B715" s="1">
        <v>26.82</v>
      </c>
      <c r="C715" s="1">
        <v>36.26</v>
      </c>
      <c r="D715" s="1">
        <v>24.17</v>
      </c>
      <c r="E715" s="1">
        <v>29.84</v>
      </c>
      <c r="F715" s="1">
        <v>32.520000000000003</v>
      </c>
      <c r="G715" s="1">
        <v>32.99</v>
      </c>
      <c r="H715" s="1">
        <v>32.950000000000003</v>
      </c>
      <c r="I715" s="1">
        <v>40</v>
      </c>
      <c r="J715" s="1">
        <v>31.12</v>
      </c>
      <c r="K715" s="1">
        <v>32.97</v>
      </c>
      <c r="L715" s="1">
        <v>40</v>
      </c>
      <c r="M715" s="1">
        <v>40</v>
      </c>
    </row>
    <row r="716" spans="1:13" x14ac:dyDescent="0.25">
      <c r="A716" s="1">
        <v>21.14</v>
      </c>
      <c r="B716" s="1">
        <v>25.36</v>
      </c>
      <c r="C716" s="1">
        <v>32.200000000000003</v>
      </c>
      <c r="D716" s="1">
        <v>29.68</v>
      </c>
      <c r="E716" s="1">
        <v>25.59</v>
      </c>
      <c r="F716" s="1">
        <v>27.95</v>
      </c>
      <c r="G716" s="1">
        <v>24.64</v>
      </c>
      <c r="H716" s="1">
        <v>33.25</v>
      </c>
      <c r="I716" s="1">
        <v>29.97</v>
      </c>
      <c r="J716" s="1">
        <v>40</v>
      </c>
      <c r="K716" s="1">
        <v>28.73</v>
      </c>
      <c r="L716" s="1">
        <v>35.6</v>
      </c>
      <c r="M716" s="1">
        <v>40</v>
      </c>
    </row>
    <row r="717" spans="1:13" x14ac:dyDescent="0.25">
      <c r="A717" s="1">
        <v>32.799999999999997</v>
      </c>
      <c r="B717" s="1">
        <v>32.86</v>
      </c>
      <c r="C717" s="1">
        <v>24.15</v>
      </c>
      <c r="D717" s="1">
        <v>26.67</v>
      </c>
      <c r="E717" s="1">
        <v>21.57</v>
      </c>
      <c r="F717" s="1">
        <v>29.69</v>
      </c>
      <c r="G717" s="1">
        <v>31.05</v>
      </c>
      <c r="H717" s="1">
        <v>33.28</v>
      </c>
      <c r="I717" s="1">
        <v>40</v>
      </c>
      <c r="J717" s="1">
        <v>32.85</v>
      </c>
      <c r="K717" s="1">
        <v>30.57</v>
      </c>
      <c r="L717" s="1">
        <v>40</v>
      </c>
      <c r="M717" s="1">
        <v>34.83</v>
      </c>
    </row>
    <row r="718" spans="1:13" x14ac:dyDescent="0.25">
      <c r="A718" s="1">
        <v>32.56</v>
      </c>
      <c r="B718" s="1">
        <v>29.51</v>
      </c>
      <c r="C718" s="1">
        <v>21.83</v>
      </c>
      <c r="D718" s="1">
        <v>19.77</v>
      </c>
      <c r="E718" s="1">
        <v>19.96</v>
      </c>
      <c r="F718" s="1">
        <v>29.27</v>
      </c>
      <c r="G718" s="1">
        <v>32.979999999999997</v>
      </c>
      <c r="H718" s="1">
        <v>40</v>
      </c>
      <c r="I718" s="1">
        <v>30.55</v>
      </c>
      <c r="J718" s="1">
        <v>40</v>
      </c>
      <c r="K718" s="1">
        <v>40</v>
      </c>
      <c r="L718" s="1">
        <v>33.880000000000003</v>
      </c>
      <c r="M718" s="1">
        <v>40</v>
      </c>
    </row>
    <row r="719" spans="1:13" x14ac:dyDescent="0.25">
      <c r="A719" s="1">
        <v>32.64</v>
      </c>
      <c r="B719" s="1">
        <v>21.73</v>
      </c>
      <c r="C719" s="1">
        <v>20.9</v>
      </c>
      <c r="D719" s="1">
        <v>25.17</v>
      </c>
      <c r="E719" s="1">
        <v>28.37</v>
      </c>
      <c r="F719" s="1">
        <v>22.33</v>
      </c>
      <c r="G719" s="1">
        <v>26.64</v>
      </c>
      <c r="H719" s="1">
        <v>32.67</v>
      </c>
      <c r="I719" s="1">
        <v>40</v>
      </c>
      <c r="J719" s="1">
        <v>34.200000000000003</v>
      </c>
      <c r="K719" s="1">
        <v>28.86</v>
      </c>
      <c r="L719" s="1">
        <v>33.32</v>
      </c>
      <c r="M719" s="1">
        <v>40</v>
      </c>
    </row>
    <row r="720" spans="1:13" x14ac:dyDescent="0.25">
      <c r="A720" s="1">
        <v>23.67</v>
      </c>
      <c r="B720" s="1">
        <v>40</v>
      </c>
      <c r="C720" s="1">
        <v>27.2</v>
      </c>
      <c r="D720" s="1">
        <v>31.77</v>
      </c>
      <c r="E720" s="1">
        <v>21.86</v>
      </c>
      <c r="F720" s="1">
        <v>24.99</v>
      </c>
      <c r="G720" s="1">
        <v>30.99</v>
      </c>
      <c r="H720" s="1">
        <v>30.55</v>
      </c>
      <c r="I720" s="1">
        <v>32.24</v>
      </c>
      <c r="J720" s="1">
        <v>29.61</v>
      </c>
      <c r="K720" s="1">
        <v>33.479999999999997</v>
      </c>
      <c r="L720" s="1">
        <v>32.69</v>
      </c>
      <c r="M720" s="1">
        <v>35.69</v>
      </c>
    </row>
    <row r="721" spans="1:13" x14ac:dyDescent="0.25">
      <c r="A721" s="1">
        <v>28.33</v>
      </c>
      <c r="B721" s="1">
        <v>19.97</v>
      </c>
      <c r="C721" s="1">
        <v>32.04</v>
      </c>
      <c r="D721" s="1">
        <v>19.600000000000001</v>
      </c>
      <c r="E721" s="1">
        <v>19.989999999999998</v>
      </c>
      <c r="F721" s="1">
        <v>21.37</v>
      </c>
      <c r="G721" s="1">
        <v>34.85</v>
      </c>
      <c r="H721" s="1">
        <v>31.67</v>
      </c>
      <c r="I721" s="1">
        <v>32.5</v>
      </c>
      <c r="J721" s="1">
        <v>29.97</v>
      </c>
      <c r="K721" s="1">
        <v>33.950000000000003</v>
      </c>
      <c r="L721" s="1">
        <v>34.950000000000003</v>
      </c>
      <c r="M721" s="1">
        <v>30.12</v>
      </c>
    </row>
    <row r="722" spans="1:13" x14ac:dyDescent="0.25">
      <c r="A722" s="1">
        <v>30.94</v>
      </c>
      <c r="B722" s="1">
        <v>19.579999999999998</v>
      </c>
      <c r="C722" s="1">
        <v>28.87</v>
      </c>
      <c r="D722" s="1">
        <v>25.28</v>
      </c>
      <c r="E722" s="1">
        <v>28.9</v>
      </c>
      <c r="F722" s="1">
        <v>33.64</v>
      </c>
      <c r="G722" s="1">
        <v>23.69</v>
      </c>
      <c r="H722" s="1">
        <v>40</v>
      </c>
      <c r="I722" s="1">
        <v>40</v>
      </c>
      <c r="J722" s="1">
        <v>32.01</v>
      </c>
      <c r="K722" s="1">
        <v>32.31</v>
      </c>
      <c r="L722" s="1">
        <v>31.3</v>
      </c>
      <c r="M722" s="1">
        <v>34.56</v>
      </c>
    </row>
    <row r="723" spans="1:13" x14ac:dyDescent="0.25">
      <c r="A723" s="1">
        <v>23.55</v>
      </c>
      <c r="B723" s="1">
        <v>31.99</v>
      </c>
      <c r="C723" s="1">
        <v>30.14</v>
      </c>
      <c r="D723" s="1">
        <v>27.13</v>
      </c>
      <c r="E723" s="1">
        <v>33.130000000000003</v>
      </c>
      <c r="F723" s="1">
        <v>24.05</v>
      </c>
      <c r="G723" s="1">
        <v>23.3</v>
      </c>
      <c r="H723" s="1">
        <v>32.049999999999997</v>
      </c>
      <c r="I723" s="1">
        <v>40</v>
      </c>
      <c r="J723" s="1">
        <v>31.79</v>
      </c>
      <c r="K723" s="1">
        <v>40</v>
      </c>
      <c r="L723" s="1">
        <v>40</v>
      </c>
      <c r="M723" s="1">
        <v>40</v>
      </c>
    </row>
    <row r="724" spans="1:13" x14ac:dyDescent="0.25">
      <c r="A724" s="1">
        <v>22.93</v>
      </c>
      <c r="B724" s="1">
        <v>18.510000000000002</v>
      </c>
      <c r="C724" s="1">
        <v>15.99</v>
      </c>
      <c r="D724" s="1">
        <v>30.59</v>
      </c>
      <c r="E724" s="1">
        <v>31.58</v>
      </c>
      <c r="F724" s="1">
        <v>22.8</v>
      </c>
      <c r="G724" s="1">
        <v>32.01</v>
      </c>
      <c r="H724" s="1">
        <v>27.86</v>
      </c>
      <c r="I724" s="1">
        <v>26.27</v>
      </c>
      <c r="J724" s="1">
        <v>40</v>
      </c>
      <c r="K724" s="1">
        <v>40</v>
      </c>
      <c r="L724" s="1">
        <v>32.619999999999997</v>
      </c>
      <c r="M724" s="1">
        <v>40</v>
      </c>
    </row>
    <row r="725" spans="1:13" x14ac:dyDescent="0.25">
      <c r="A725" s="1">
        <v>33.090000000000003</v>
      </c>
      <c r="B725" s="1">
        <v>33.270000000000003</v>
      </c>
      <c r="C725" s="1">
        <v>32.159999999999997</v>
      </c>
      <c r="D725" s="1">
        <v>25.13</v>
      </c>
      <c r="E725" s="1">
        <v>18.13</v>
      </c>
      <c r="F725" s="1">
        <v>33.229999999999997</v>
      </c>
      <c r="G725" s="1">
        <v>28.85</v>
      </c>
      <c r="H725" s="1">
        <v>31.74</v>
      </c>
      <c r="I725" s="1">
        <v>40</v>
      </c>
      <c r="J725" s="1">
        <v>31.94</v>
      </c>
      <c r="K725" s="1">
        <v>40</v>
      </c>
      <c r="L725" s="1">
        <v>40</v>
      </c>
      <c r="M725" s="1">
        <v>40</v>
      </c>
    </row>
    <row r="726" spans="1:13" x14ac:dyDescent="0.25">
      <c r="A726" s="1">
        <v>26.95</v>
      </c>
      <c r="B726" s="1">
        <v>32.700000000000003</v>
      </c>
      <c r="C726" s="1">
        <v>23.25</v>
      </c>
      <c r="D726" s="1">
        <v>25.75</v>
      </c>
      <c r="E726" s="1">
        <v>40</v>
      </c>
      <c r="F726" s="1">
        <v>40</v>
      </c>
      <c r="G726" s="1">
        <v>23.41</v>
      </c>
      <c r="H726" s="1">
        <v>31.58</v>
      </c>
      <c r="I726" s="1">
        <v>40</v>
      </c>
      <c r="J726" s="1">
        <v>40</v>
      </c>
      <c r="K726" s="1">
        <v>34.92</v>
      </c>
      <c r="L726" s="1">
        <v>32.090000000000003</v>
      </c>
      <c r="M726" s="1">
        <v>30.89</v>
      </c>
    </row>
    <row r="727" spans="1:13" x14ac:dyDescent="0.25">
      <c r="A727" s="1">
        <v>32.53</v>
      </c>
      <c r="B727" s="1">
        <v>26.08</v>
      </c>
      <c r="C727" s="1">
        <v>30.75</v>
      </c>
      <c r="D727" s="1">
        <v>19</v>
      </c>
      <c r="E727" s="1">
        <v>26.73</v>
      </c>
      <c r="F727" s="1">
        <v>26.6</v>
      </c>
      <c r="G727" s="1">
        <v>40</v>
      </c>
      <c r="H727" s="1">
        <v>28.15</v>
      </c>
      <c r="I727" s="1">
        <v>26.71</v>
      </c>
      <c r="J727" s="1">
        <v>30.12</v>
      </c>
      <c r="K727" s="1">
        <v>34</v>
      </c>
      <c r="L727" s="1">
        <v>40</v>
      </c>
      <c r="M727" s="1">
        <v>36.82</v>
      </c>
    </row>
    <row r="728" spans="1:13" x14ac:dyDescent="0.25">
      <c r="A728" s="1">
        <v>27.28</v>
      </c>
      <c r="B728" s="1">
        <v>24.46</v>
      </c>
      <c r="C728" s="1">
        <v>22.87</v>
      </c>
      <c r="D728" s="1">
        <v>28.74</v>
      </c>
      <c r="E728" s="1">
        <v>30.16</v>
      </c>
      <c r="F728" s="1">
        <v>33.83</v>
      </c>
      <c r="G728" s="1">
        <v>18.29</v>
      </c>
      <c r="H728" s="1">
        <v>40</v>
      </c>
      <c r="I728" s="1">
        <v>31.22</v>
      </c>
      <c r="J728" s="1">
        <v>40</v>
      </c>
      <c r="K728" s="1">
        <v>30.15</v>
      </c>
      <c r="L728" s="1">
        <v>40</v>
      </c>
      <c r="M728" s="1">
        <v>37.549999999999997</v>
      </c>
    </row>
    <row r="729" spans="1:13" x14ac:dyDescent="0.25">
      <c r="A729" s="1">
        <v>28.55</v>
      </c>
      <c r="B729" s="1">
        <v>17.96</v>
      </c>
      <c r="C729" s="1">
        <v>25.7</v>
      </c>
      <c r="D729" s="1">
        <v>32.44</v>
      </c>
      <c r="E729" s="1">
        <v>34.03</v>
      </c>
      <c r="F729" s="1">
        <v>19.850000000000001</v>
      </c>
      <c r="G729" s="1">
        <v>34.17</v>
      </c>
      <c r="H729" s="1">
        <v>40</v>
      </c>
      <c r="I729" s="1">
        <v>40</v>
      </c>
      <c r="J729" s="1">
        <v>31.82</v>
      </c>
      <c r="K729" s="1">
        <v>40</v>
      </c>
      <c r="L729" s="1">
        <v>34.799999999999997</v>
      </c>
      <c r="M729" s="1">
        <v>40</v>
      </c>
    </row>
    <row r="730" spans="1:13" x14ac:dyDescent="0.25">
      <c r="A730" s="1">
        <v>30.23</v>
      </c>
      <c r="B730" s="1">
        <v>22.59</v>
      </c>
      <c r="C730" s="1">
        <v>20.56</v>
      </c>
      <c r="D730" s="1">
        <v>33.6</v>
      </c>
      <c r="E730" s="1">
        <v>23.76</v>
      </c>
      <c r="F730" s="1">
        <v>28.07</v>
      </c>
      <c r="G730" s="1">
        <v>31.58</v>
      </c>
      <c r="H730" s="1">
        <v>23.5</v>
      </c>
      <c r="I730" s="1">
        <v>34.42</v>
      </c>
      <c r="J730" s="1">
        <v>34.14</v>
      </c>
      <c r="K730" s="1">
        <v>30.32</v>
      </c>
      <c r="L730" s="1">
        <v>40</v>
      </c>
      <c r="M730" s="1">
        <v>36.1</v>
      </c>
    </row>
    <row r="731" spans="1:13" x14ac:dyDescent="0.25">
      <c r="A731" s="1">
        <v>31.54</v>
      </c>
      <c r="B731" s="1">
        <v>26.2</v>
      </c>
      <c r="C731" s="1">
        <v>22.11</v>
      </c>
      <c r="D731" s="1">
        <v>32.82</v>
      </c>
      <c r="E731" s="1">
        <v>30.17</v>
      </c>
      <c r="F731" s="1">
        <v>29.68</v>
      </c>
      <c r="G731" s="1">
        <v>33.450000000000003</v>
      </c>
      <c r="H731" s="1">
        <v>23.45</v>
      </c>
      <c r="I731" s="1">
        <v>40</v>
      </c>
      <c r="J731" s="1">
        <v>29.54</v>
      </c>
      <c r="K731" s="1">
        <v>40</v>
      </c>
      <c r="L731" s="1">
        <v>40</v>
      </c>
      <c r="M731" s="1">
        <v>40</v>
      </c>
    </row>
    <row r="732" spans="1:13" x14ac:dyDescent="0.25">
      <c r="A732" s="1">
        <v>26.95</v>
      </c>
      <c r="B732" s="1">
        <v>30.79</v>
      </c>
      <c r="C732" s="1">
        <v>27.12</v>
      </c>
      <c r="D732" s="1">
        <v>29.75</v>
      </c>
      <c r="E732" s="1">
        <v>40</v>
      </c>
      <c r="F732" s="1">
        <v>27.07</v>
      </c>
      <c r="G732" s="1">
        <v>22.45</v>
      </c>
      <c r="H732" s="1">
        <v>26.48</v>
      </c>
      <c r="I732" s="1">
        <v>34.69</v>
      </c>
      <c r="J732" s="1">
        <v>32.200000000000003</v>
      </c>
      <c r="K732" s="1">
        <v>33.31</v>
      </c>
      <c r="L732" s="1">
        <v>36.36</v>
      </c>
      <c r="M732" s="1">
        <v>40</v>
      </c>
    </row>
    <row r="733" spans="1:13" x14ac:dyDescent="0.25">
      <c r="A733" s="1">
        <v>30.77</v>
      </c>
      <c r="B733" s="1">
        <v>40</v>
      </c>
      <c r="C733" s="1">
        <v>31.32</v>
      </c>
      <c r="D733" s="1">
        <v>40</v>
      </c>
      <c r="E733" s="1">
        <v>34.75</v>
      </c>
      <c r="F733" s="1">
        <v>31.99</v>
      </c>
      <c r="G733" s="1">
        <v>40</v>
      </c>
      <c r="H733" s="1">
        <v>31.59</v>
      </c>
      <c r="I733" s="1">
        <v>32.03</v>
      </c>
      <c r="J733" s="1">
        <v>25.24</v>
      </c>
      <c r="K733" s="1">
        <v>40</v>
      </c>
      <c r="L733" s="1">
        <v>31.77</v>
      </c>
      <c r="M733" s="1">
        <v>40</v>
      </c>
    </row>
    <row r="734" spans="1:13" x14ac:dyDescent="0.25">
      <c r="A734" s="1">
        <v>40</v>
      </c>
      <c r="B734" s="1">
        <v>30.1</v>
      </c>
      <c r="C734" s="1">
        <v>32.25</v>
      </c>
      <c r="D734" s="1">
        <v>26.06</v>
      </c>
      <c r="E734" s="1">
        <v>29.42</v>
      </c>
      <c r="F734" s="1">
        <v>23.82</v>
      </c>
      <c r="G734" s="1">
        <v>40</v>
      </c>
      <c r="H734" s="1">
        <v>33.19</v>
      </c>
      <c r="I734" s="1">
        <v>25.21</v>
      </c>
      <c r="J734" s="1">
        <v>33.18</v>
      </c>
      <c r="K734" s="1">
        <v>35.24</v>
      </c>
      <c r="L734" s="1">
        <v>29.03</v>
      </c>
      <c r="M734" s="1">
        <v>40</v>
      </c>
    </row>
    <row r="735" spans="1:13" x14ac:dyDescent="0.25">
      <c r="A735" s="1">
        <v>27.87</v>
      </c>
      <c r="B735" s="1">
        <v>34.47</v>
      </c>
      <c r="C735" s="1">
        <v>26.48</v>
      </c>
      <c r="D735" s="1">
        <v>20.75</v>
      </c>
      <c r="E735" s="1">
        <v>25.8</v>
      </c>
      <c r="F735" s="1">
        <v>32.840000000000003</v>
      </c>
      <c r="G735" s="1">
        <v>25.96</v>
      </c>
      <c r="H735" s="1">
        <v>27.09</v>
      </c>
      <c r="I735" s="1">
        <v>40</v>
      </c>
      <c r="J735" s="1">
        <v>40</v>
      </c>
      <c r="K735" s="1">
        <v>40</v>
      </c>
      <c r="L735" s="1">
        <v>35.130000000000003</v>
      </c>
      <c r="M735" s="1">
        <v>36.1</v>
      </c>
    </row>
    <row r="736" spans="1:13" x14ac:dyDescent="0.25">
      <c r="A736" s="1">
        <v>33.700000000000003</v>
      </c>
      <c r="B736" s="1">
        <v>40</v>
      </c>
      <c r="C736" s="1">
        <v>40</v>
      </c>
      <c r="D736" s="1">
        <v>33.22</v>
      </c>
      <c r="E736" s="1">
        <v>23.96</v>
      </c>
      <c r="F736" s="1">
        <v>24.32</v>
      </c>
      <c r="G736" s="1">
        <v>40</v>
      </c>
      <c r="H736" s="1">
        <v>33.159999999999997</v>
      </c>
      <c r="I736" s="1">
        <v>40</v>
      </c>
      <c r="J736" s="1">
        <v>32.14</v>
      </c>
      <c r="K736" s="1">
        <v>31.24</v>
      </c>
      <c r="L736" s="1">
        <v>27.41</v>
      </c>
      <c r="M736" s="1">
        <v>34.19</v>
      </c>
    </row>
    <row r="737" spans="1:13" x14ac:dyDescent="0.25">
      <c r="A737" s="1">
        <v>21.98</v>
      </c>
      <c r="B737" s="1">
        <v>26.51</v>
      </c>
      <c r="C737" s="1">
        <v>26.97</v>
      </c>
      <c r="D737" s="1">
        <v>21.75</v>
      </c>
      <c r="E737" s="1">
        <v>26.42</v>
      </c>
      <c r="F737" s="1">
        <v>32.590000000000003</v>
      </c>
      <c r="G737" s="1">
        <v>32.5</v>
      </c>
      <c r="H737" s="1">
        <v>20.88</v>
      </c>
      <c r="I737" s="1">
        <v>40</v>
      </c>
      <c r="J737" s="1">
        <v>33.630000000000003</v>
      </c>
      <c r="K737" s="1">
        <v>30.93</v>
      </c>
      <c r="L737" s="1">
        <v>31.54</v>
      </c>
      <c r="M737" s="1">
        <v>40</v>
      </c>
    </row>
    <row r="738" spans="1:13" x14ac:dyDescent="0.25">
      <c r="A738" s="1">
        <v>36.96</v>
      </c>
      <c r="B738" s="1">
        <v>22.65</v>
      </c>
      <c r="C738" s="1">
        <v>24.65</v>
      </c>
      <c r="D738" s="1">
        <v>17.329999999999998</v>
      </c>
      <c r="E738" s="1">
        <v>35.299999999999997</v>
      </c>
      <c r="F738" s="1">
        <v>26.71</v>
      </c>
      <c r="G738" s="1">
        <v>33.35</v>
      </c>
      <c r="H738" s="1">
        <v>32.28</v>
      </c>
      <c r="I738" s="1">
        <v>40</v>
      </c>
      <c r="J738" s="1">
        <v>31.6</v>
      </c>
      <c r="K738" s="1">
        <v>31.37</v>
      </c>
      <c r="L738" s="1">
        <v>26.46</v>
      </c>
      <c r="M738" s="1">
        <v>40</v>
      </c>
    </row>
    <row r="739" spans="1:13" x14ac:dyDescent="0.25">
      <c r="A739" s="1">
        <v>33.86</v>
      </c>
      <c r="B739" s="1">
        <v>29.66</v>
      </c>
      <c r="C739" s="1">
        <v>20.97</v>
      </c>
      <c r="D739" s="1">
        <v>30.9</v>
      </c>
      <c r="E739" s="1">
        <v>23.91</v>
      </c>
      <c r="F739" s="1">
        <v>26.97</v>
      </c>
      <c r="G739" s="1">
        <v>33.4</v>
      </c>
      <c r="H739" s="1">
        <v>26.67</v>
      </c>
      <c r="I739" s="1">
        <v>32.21</v>
      </c>
      <c r="J739" s="1">
        <v>31.14</v>
      </c>
      <c r="K739" s="1">
        <v>40</v>
      </c>
      <c r="L739" s="1">
        <v>34.4</v>
      </c>
      <c r="M739" s="1">
        <v>40</v>
      </c>
    </row>
    <row r="740" spans="1:13" x14ac:dyDescent="0.25">
      <c r="A740" s="1">
        <v>26.19</v>
      </c>
      <c r="B740" s="1">
        <v>29.28</v>
      </c>
      <c r="C740" s="1">
        <v>29.48</v>
      </c>
      <c r="D740" s="1">
        <v>26.36</v>
      </c>
      <c r="E740" s="1">
        <v>40</v>
      </c>
      <c r="F740" s="1">
        <v>31.75</v>
      </c>
      <c r="G740" s="1">
        <v>33.770000000000003</v>
      </c>
      <c r="H740" s="1">
        <v>33.42</v>
      </c>
      <c r="I740" s="1">
        <v>28.99</v>
      </c>
      <c r="J740" s="1">
        <v>40</v>
      </c>
      <c r="K740" s="1">
        <v>40</v>
      </c>
      <c r="L740" s="1">
        <v>30.38</v>
      </c>
      <c r="M740" s="1">
        <v>36.69</v>
      </c>
    </row>
    <row r="741" spans="1:13" x14ac:dyDescent="0.25">
      <c r="A741" s="1">
        <v>33.92</v>
      </c>
      <c r="B741" s="1">
        <v>19.920000000000002</v>
      </c>
      <c r="C741" s="1">
        <v>29.16</v>
      </c>
      <c r="D741" s="1">
        <v>24.42</v>
      </c>
      <c r="E741" s="1">
        <v>33.22</v>
      </c>
      <c r="F741" s="1">
        <v>21.79</v>
      </c>
      <c r="G741" s="1">
        <v>30.37</v>
      </c>
      <c r="H741" s="1">
        <v>30.9</v>
      </c>
      <c r="I741" s="1">
        <v>40</v>
      </c>
      <c r="J741" s="1">
        <v>33.92</v>
      </c>
      <c r="K741" s="1">
        <v>40</v>
      </c>
      <c r="L741" s="1">
        <v>26.78</v>
      </c>
      <c r="M741" s="1">
        <v>40</v>
      </c>
    </row>
    <row r="742" spans="1:13" x14ac:dyDescent="0.25">
      <c r="A742" s="1">
        <v>26.72</v>
      </c>
      <c r="B742" s="1">
        <v>22.69</v>
      </c>
      <c r="C742" s="1">
        <v>24.41</v>
      </c>
      <c r="D742" s="1">
        <v>20.81</v>
      </c>
      <c r="E742" s="1">
        <v>24.23</v>
      </c>
      <c r="F742" s="1">
        <v>22.38</v>
      </c>
      <c r="G742" s="1">
        <v>31.03</v>
      </c>
      <c r="H742" s="1">
        <v>23.88</v>
      </c>
      <c r="I742" s="1">
        <v>29.52</v>
      </c>
      <c r="J742" s="1">
        <v>32.56</v>
      </c>
      <c r="K742" s="1">
        <v>32.44</v>
      </c>
      <c r="L742" s="1">
        <v>40</v>
      </c>
      <c r="M742" s="1">
        <v>34.93</v>
      </c>
    </row>
    <row r="743" spans="1:13" x14ac:dyDescent="0.25">
      <c r="A743" s="1">
        <v>29.27</v>
      </c>
      <c r="B743" s="1">
        <v>32.33</v>
      </c>
      <c r="C743" s="1">
        <v>19.07</v>
      </c>
      <c r="D743" s="1">
        <v>23.17</v>
      </c>
      <c r="E743" s="1">
        <v>24.19</v>
      </c>
      <c r="F743" s="1">
        <v>29.39</v>
      </c>
      <c r="G743" s="1">
        <v>28.26</v>
      </c>
      <c r="H743" s="1">
        <v>30.98</v>
      </c>
      <c r="I743" s="1">
        <v>40</v>
      </c>
      <c r="J743" s="1">
        <v>31.91</v>
      </c>
      <c r="K743" s="1">
        <v>29.33</v>
      </c>
      <c r="L743" s="1">
        <v>28.86</v>
      </c>
      <c r="M743" s="1">
        <v>40</v>
      </c>
    </row>
    <row r="744" spans="1:13" x14ac:dyDescent="0.25">
      <c r="A744" s="1">
        <v>29.84</v>
      </c>
      <c r="B744" s="1">
        <v>21.92</v>
      </c>
      <c r="C744" s="1">
        <v>30.14</v>
      </c>
      <c r="D744" s="1">
        <v>23.8</v>
      </c>
      <c r="E744" s="1">
        <v>29.71</v>
      </c>
      <c r="F744" s="1">
        <v>32.06</v>
      </c>
      <c r="G744" s="1">
        <v>27.74</v>
      </c>
      <c r="H744" s="1">
        <v>26.65</v>
      </c>
      <c r="I744" s="1">
        <v>33.630000000000003</v>
      </c>
      <c r="J744" s="1">
        <v>19.98</v>
      </c>
      <c r="K744" s="1">
        <v>31.52</v>
      </c>
      <c r="L744" s="1">
        <v>40</v>
      </c>
      <c r="M744" s="1">
        <v>30.78</v>
      </c>
    </row>
    <row r="745" spans="1:13" x14ac:dyDescent="0.25">
      <c r="A745" s="1">
        <v>29.57</v>
      </c>
      <c r="B745" s="1">
        <v>24.29</v>
      </c>
      <c r="C745" s="1">
        <v>19.739999999999998</v>
      </c>
      <c r="D745" s="1">
        <v>26.35</v>
      </c>
      <c r="E745" s="1">
        <v>23.3</v>
      </c>
      <c r="F745" s="1">
        <v>32.47</v>
      </c>
      <c r="G745" s="1">
        <v>40</v>
      </c>
      <c r="H745" s="1">
        <v>40</v>
      </c>
      <c r="I745" s="1">
        <v>40</v>
      </c>
      <c r="J745" s="1">
        <v>32.86</v>
      </c>
      <c r="K745" s="1">
        <v>34.76</v>
      </c>
      <c r="L745" s="1">
        <v>32.979999999999997</v>
      </c>
      <c r="M745" s="1">
        <v>36.270000000000003</v>
      </c>
    </row>
    <row r="746" spans="1:13" x14ac:dyDescent="0.25">
      <c r="A746" s="1">
        <v>40</v>
      </c>
      <c r="B746" s="1">
        <v>29.34</v>
      </c>
      <c r="C746" s="1">
        <v>33.03</v>
      </c>
      <c r="D746" s="1">
        <v>23.37</v>
      </c>
      <c r="E746" s="1">
        <v>31.94</v>
      </c>
      <c r="F746" s="1">
        <v>40</v>
      </c>
      <c r="G746" s="1">
        <v>35.15</v>
      </c>
      <c r="H746" s="1">
        <v>22.55</v>
      </c>
      <c r="I746" s="1">
        <v>28.89</v>
      </c>
      <c r="J746" s="1">
        <v>40</v>
      </c>
      <c r="K746" s="1">
        <v>30.43</v>
      </c>
      <c r="L746" s="1">
        <v>36.4</v>
      </c>
      <c r="M746" s="1">
        <v>38.72</v>
      </c>
    </row>
    <row r="747" spans="1:13" x14ac:dyDescent="0.25">
      <c r="A747" s="1">
        <v>29.3</v>
      </c>
      <c r="B747" s="1">
        <v>34.15</v>
      </c>
      <c r="C747" s="1">
        <v>21.3</v>
      </c>
      <c r="D747" s="1">
        <v>30.23</v>
      </c>
      <c r="E747" s="1">
        <v>27.1</v>
      </c>
      <c r="F747" s="1">
        <v>22.44</v>
      </c>
      <c r="G747" s="1">
        <v>40</v>
      </c>
      <c r="H747" s="1">
        <v>31.38</v>
      </c>
      <c r="I747" s="1">
        <v>32.44</v>
      </c>
      <c r="J747" s="1">
        <v>40</v>
      </c>
      <c r="K747" s="1">
        <v>40</v>
      </c>
      <c r="L747" s="1">
        <v>33.75</v>
      </c>
      <c r="M747" s="1">
        <v>40</v>
      </c>
    </row>
    <row r="748" spans="1:13" x14ac:dyDescent="0.25">
      <c r="A748" s="1">
        <v>40</v>
      </c>
      <c r="B748" s="1">
        <v>23.23</v>
      </c>
      <c r="C748" s="1">
        <v>24.57</v>
      </c>
      <c r="D748" s="1">
        <v>25.95</v>
      </c>
      <c r="E748" s="1">
        <v>31.23</v>
      </c>
      <c r="F748" s="1">
        <v>30.27</v>
      </c>
      <c r="G748" s="1">
        <v>35.799999999999997</v>
      </c>
      <c r="H748" s="1">
        <v>34.799999999999997</v>
      </c>
      <c r="I748" s="1">
        <v>40</v>
      </c>
      <c r="J748" s="1">
        <v>40</v>
      </c>
      <c r="K748" s="1">
        <v>40</v>
      </c>
      <c r="L748" s="1">
        <v>33.630000000000003</v>
      </c>
      <c r="M748" s="1">
        <v>37.42</v>
      </c>
    </row>
    <row r="749" spans="1:13" x14ac:dyDescent="0.25">
      <c r="A749" s="1">
        <v>33.79</v>
      </c>
      <c r="B749" s="1">
        <v>22.08</v>
      </c>
      <c r="C749" s="1">
        <v>32.9</v>
      </c>
      <c r="D749" s="1">
        <v>22.15</v>
      </c>
      <c r="E749" s="1">
        <v>40</v>
      </c>
      <c r="F749" s="1">
        <v>28.08</v>
      </c>
      <c r="G749" s="1">
        <v>32.58</v>
      </c>
      <c r="H749" s="1">
        <v>24.86</v>
      </c>
      <c r="I749" s="1">
        <v>33</v>
      </c>
      <c r="J749" s="1">
        <v>23.29</v>
      </c>
      <c r="K749" s="1">
        <v>32.840000000000003</v>
      </c>
      <c r="L749" s="1">
        <v>33.43</v>
      </c>
      <c r="M749" s="1">
        <v>33.380000000000003</v>
      </c>
    </row>
    <row r="750" spans="1:13" x14ac:dyDescent="0.25">
      <c r="A750" s="1">
        <v>28.87</v>
      </c>
      <c r="B750" s="1">
        <v>31.62</v>
      </c>
      <c r="C750" s="1">
        <v>15.79</v>
      </c>
      <c r="D750" s="1">
        <v>20.54</v>
      </c>
      <c r="E750" s="1">
        <v>40</v>
      </c>
      <c r="F750" s="1">
        <v>24.57</v>
      </c>
      <c r="G750" s="1">
        <v>40</v>
      </c>
      <c r="H750" s="1">
        <v>31.85</v>
      </c>
      <c r="I750" s="1">
        <v>31.21</v>
      </c>
      <c r="J750" s="1">
        <v>33.19</v>
      </c>
      <c r="K750" s="1">
        <v>40</v>
      </c>
      <c r="L750" s="1">
        <v>31.25</v>
      </c>
      <c r="M750" s="1">
        <v>25.89</v>
      </c>
    </row>
    <row r="751" spans="1:13" x14ac:dyDescent="0.25">
      <c r="A751" s="1">
        <v>27.45</v>
      </c>
      <c r="B751" s="1">
        <v>22.82</v>
      </c>
      <c r="C751" s="1">
        <v>29.93</v>
      </c>
      <c r="D751" s="1">
        <v>33.770000000000003</v>
      </c>
      <c r="E751" s="1">
        <v>31.85</v>
      </c>
      <c r="F751" s="1">
        <v>40</v>
      </c>
      <c r="G751" s="1">
        <v>29.18</v>
      </c>
      <c r="H751" s="1">
        <v>40</v>
      </c>
      <c r="I751" s="1">
        <v>33.85</v>
      </c>
      <c r="J751" s="1">
        <v>40</v>
      </c>
      <c r="K751" s="1">
        <v>31.27</v>
      </c>
      <c r="L751" s="1">
        <v>40</v>
      </c>
      <c r="M751" s="1">
        <v>40</v>
      </c>
    </row>
    <row r="752" spans="1:13" x14ac:dyDescent="0.25">
      <c r="A752" s="1">
        <v>32.799999999999997</v>
      </c>
      <c r="B752" s="1">
        <v>29.7</v>
      </c>
      <c r="C752" s="1">
        <v>20.309999999999999</v>
      </c>
      <c r="D752" s="1">
        <v>21.52</v>
      </c>
      <c r="E752" s="1">
        <v>32.99</v>
      </c>
      <c r="F752" s="1">
        <v>29.08</v>
      </c>
      <c r="G752" s="1">
        <v>34.549999999999997</v>
      </c>
      <c r="H752" s="1">
        <v>32.119999999999997</v>
      </c>
      <c r="I752" s="1">
        <v>32.44</v>
      </c>
      <c r="J752" s="1">
        <v>40</v>
      </c>
      <c r="K752" s="1">
        <v>31.85</v>
      </c>
      <c r="L752" s="1">
        <v>40</v>
      </c>
      <c r="M752" s="1">
        <v>29.53</v>
      </c>
    </row>
    <row r="753" spans="1:13" x14ac:dyDescent="0.25">
      <c r="A753" s="1">
        <v>33.15</v>
      </c>
      <c r="B753" s="1">
        <v>24.57</v>
      </c>
      <c r="C753" s="1">
        <v>25.06</v>
      </c>
      <c r="D753" s="1">
        <v>20.86</v>
      </c>
      <c r="E753" s="1">
        <v>31.97</v>
      </c>
      <c r="F753" s="1">
        <v>31.36</v>
      </c>
      <c r="G753" s="1">
        <v>32.299999999999997</v>
      </c>
      <c r="H753" s="1">
        <v>40</v>
      </c>
      <c r="I753" s="1">
        <v>32.56</v>
      </c>
      <c r="J753" s="1">
        <v>29.63</v>
      </c>
      <c r="K753" s="1">
        <v>32.46</v>
      </c>
      <c r="L753" s="1">
        <v>32.619999999999997</v>
      </c>
      <c r="M753" s="1">
        <v>40</v>
      </c>
    </row>
    <row r="754" spans="1:13" x14ac:dyDescent="0.25">
      <c r="A754" s="1">
        <v>21.27</v>
      </c>
      <c r="B754" s="1">
        <v>28.66</v>
      </c>
      <c r="C754" s="1">
        <v>17.82</v>
      </c>
      <c r="D754" s="1">
        <v>25.29</v>
      </c>
      <c r="E754" s="1">
        <v>40</v>
      </c>
      <c r="F754" s="1">
        <v>32.92</v>
      </c>
      <c r="G754" s="1">
        <v>40</v>
      </c>
      <c r="H754" s="1">
        <v>19.55</v>
      </c>
      <c r="I754" s="1">
        <v>28.11</v>
      </c>
      <c r="J754" s="1">
        <v>31.64</v>
      </c>
      <c r="K754" s="1">
        <v>33.42</v>
      </c>
      <c r="L754" s="1">
        <v>28.33</v>
      </c>
      <c r="M754" s="1">
        <v>40</v>
      </c>
    </row>
    <row r="755" spans="1:13" x14ac:dyDescent="0.25">
      <c r="A755" s="1">
        <v>31.63</v>
      </c>
      <c r="B755" s="1">
        <v>28.99</v>
      </c>
      <c r="C755" s="1">
        <v>22.19</v>
      </c>
      <c r="D755" s="1">
        <v>29.12</v>
      </c>
      <c r="E755" s="1">
        <v>29.94</v>
      </c>
      <c r="F755" s="1">
        <v>36.229999999999997</v>
      </c>
      <c r="G755" s="1">
        <v>33.17</v>
      </c>
      <c r="H755" s="1">
        <v>28.49</v>
      </c>
      <c r="I755" s="1">
        <v>40</v>
      </c>
      <c r="J755" s="1">
        <v>28.58</v>
      </c>
      <c r="K755" s="1">
        <v>40</v>
      </c>
      <c r="L755" s="1">
        <v>40</v>
      </c>
      <c r="M755" s="1">
        <v>34.96</v>
      </c>
    </row>
    <row r="756" spans="1:13" x14ac:dyDescent="0.25">
      <c r="A756" s="1">
        <v>32.28</v>
      </c>
      <c r="B756" s="1">
        <v>22.86</v>
      </c>
      <c r="C756" s="1">
        <v>19.239999999999998</v>
      </c>
      <c r="D756" s="1">
        <v>27.58</v>
      </c>
      <c r="E756" s="1">
        <v>29.26</v>
      </c>
      <c r="F756" s="1">
        <v>32.380000000000003</v>
      </c>
      <c r="G756" s="1">
        <v>31.42</v>
      </c>
      <c r="H756" s="1">
        <v>40</v>
      </c>
      <c r="I756" s="1">
        <v>33.020000000000003</v>
      </c>
      <c r="J756" s="1">
        <v>40</v>
      </c>
      <c r="K756" s="1">
        <v>30.85</v>
      </c>
      <c r="L756" s="1">
        <v>29.31</v>
      </c>
      <c r="M756" s="1">
        <v>40</v>
      </c>
    </row>
    <row r="757" spans="1:13" x14ac:dyDescent="0.25">
      <c r="A757" s="1">
        <v>23.11</v>
      </c>
      <c r="B757" s="1">
        <v>22.18</v>
      </c>
      <c r="C757" s="1">
        <v>34.24</v>
      </c>
      <c r="D757" s="1">
        <v>30.44</v>
      </c>
      <c r="E757" s="1">
        <v>20.48</v>
      </c>
      <c r="F757" s="1">
        <v>40</v>
      </c>
      <c r="G757" s="1">
        <v>27.12</v>
      </c>
      <c r="H757" s="1">
        <v>40</v>
      </c>
      <c r="I757" s="1">
        <v>29.83</v>
      </c>
      <c r="J757" s="1">
        <v>33.68</v>
      </c>
      <c r="K757" s="1">
        <v>31.98</v>
      </c>
      <c r="L757" s="1">
        <v>40</v>
      </c>
      <c r="M757" s="1">
        <v>28.18</v>
      </c>
    </row>
    <row r="758" spans="1:13" x14ac:dyDescent="0.25">
      <c r="A758" s="1">
        <v>30.85</v>
      </c>
      <c r="B758" s="1">
        <v>30.6</v>
      </c>
      <c r="C758" s="1">
        <v>21.84</v>
      </c>
      <c r="D758" s="1">
        <v>40</v>
      </c>
      <c r="E758" s="1">
        <v>28.13</v>
      </c>
      <c r="F758" s="1">
        <v>30.22</v>
      </c>
      <c r="G758" s="1">
        <v>28.96</v>
      </c>
      <c r="H758" s="1">
        <v>25.75</v>
      </c>
      <c r="I758" s="1">
        <v>32.159999999999997</v>
      </c>
      <c r="J758" s="1">
        <v>35.26</v>
      </c>
      <c r="K758" s="1">
        <v>40</v>
      </c>
      <c r="L758" s="1">
        <v>37.04</v>
      </c>
      <c r="M758" s="1">
        <v>32.880000000000003</v>
      </c>
    </row>
    <row r="759" spans="1:13" x14ac:dyDescent="0.25">
      <c r="A759" s="1">
        <v>31.87</v>
      </c>
      <c r="B759" s="1">
        <v>32.58</v>
      </c>
      <c r="C759" s="1">
        <v>30.34</v>
      </c>
      <c r="D759" s="1">
        <v>26.11</v>
      </c>
      <c r="E759" s="1">
        <v>28.85</v>
      </c>
      <c r="F759" s="1">
        <v>40</v>
      </c>
      <c r="G759" s="1">
        <v>32.369999999999997</v>
      </c>
      <c r="H759" s="1">
        <v>40</v>
      </c>
      <c r="I759" s="1">
        <v>30.95</v>
      </c>
      <c r="J759" s="1">
        <v>32.43</v>
      </c>
      <c r="K759" s="1">
        <v>40</v>
      </c>
      <c r="L759" s="1">
        <v>35.76</v>
      </c>
      <c r="M759" s="1">
        <v>40</v>
      </c>
    </row>
    <row r="760" spans="1:13" x14ac:dyDescent="0.25">
      <c r="A760" s="1">
        <v>31.2</v>
      </c>
      <c r="B760" s="1">
        <v>29.4</v>
      </c>
      <c r="C760" s="1">
        <v>20.14</v>
      </c>
      <c r="D760" s="1">
        <v>20.3</v>
      </c>
      <c r="E760" s="1">
        <v>30.63</v>
      </c>
      <c r="F760" s="1">
        <v>40</v>
      </c>
      <c r="G760" s="1">
        <v>32.69</v>
      </c>
      <c r="H760" s="1">
        <v>34.33</v>
      </c>
      <c r="I760" s="1">
        <v>40</v>
      </c>
      <c r="J760" s="1">
        <v>26.57</v>
      </c>
      <c r="K760" s="1">
        <v>40</v>
      </c>
      <c r="L760" s="1">
        <v>40</v>
      </c>
      <c r="M760" s="1">
        <v>40</v>
      </c>
    </row>
    <row r="761" spans="1:13" x14ac:dyDescent="0.25">
      <c r="A761" s="1">
        <v>31.95</v>
      </c>
      <c r="B761" s="1">
        <v>20.55</v>
      </c>
      <c r="C761" s="1">
        <v>21.66</v>
      </c>
      <c r="D761" s="1">
        <v>40</v>
      </c>
      <c r="E761" s="1">
        <v>40</v>
      </c>
      <c r="F761" s="1">
        <v>31.65</v>
      </c>
      <c r="G761" s="1">
        <v>40</v>
      </c>
      <c r="H761" s="1">
        <v>32.979999999999997</v>
      </c>
      <c r="I761" s="1">
        <v>30.34</v>
      </c>
      <c r="J761" s="1">
        <v>30.81</v>
      </c>
      <c r="K761" s="1">
        <v>30.08</v>
      </c>
      <c r="L761" s="1">
        <v>40</v>
      </c>
      <c r="M761" s="1">
        <v>40</v>
      </c>
    </row>
    <row r="762" spans="1:13" x14ac:dyDescent="0.25">
      <c r="A762" s="1">
        <v>40</v>
      </c>
      <c r="B762" s="1">
        <v>24.01</v>
      </c>
      <c r="C762" s="1">
        <v>27.14</v>
      </c>
      <c r="D762" s="1">
        <v>34.909999999999997</v>
      </c>
      <c r="E762" s="1">
        <v>40</v>
      </c>
      <c r="F762" s="1">
        <v>22.58</v>
      </c>
      <c r="G762" s="1">
        <v>40</v>
      </c>
      <c r="H762" s="1">
        <v>33.590000000000003</v>
      </c>
      <c r="I762" s="1">
        <v>27.11</v>
      </c>
      <c r="J762" s="1">
        <v>40</v>
      </c>
      <c r="K762" s="1">
        <v>30.39</v>
      </c>
      <c r="L762" s="1">
        <v>36.049999999999997</v>
      </c>
      <c r="M762" s="1">
        <v>40</v>
      </c>
    </row>
    <row r="763" spans="1:13" x14ac:dyDescent="0.25">
      <c r="A763" s="1">
        <v>33.85</v>
      </c>
      <c r="B763" s="1">
        <v>31.23</v>
      </c>
      <c r="C763" s="1">
        <v>25.56</v>
      </c>
      <c r="D763" s="1">
        <v>27.61</v>
      </c>
      <c r="E763" s="1">
        <v>28.49</v>
      </c>
      <c r="F763" s="1">
        <v>27.41</v>
      </c>
      <c r="G763" s="1">
        <v>29.25</v>
      </c>
      <c r="H763" s="1">
        <v>28.09</v>
      </c>
      <c r="I763" s="1">
        <v>40</v>
      </c>
      <c r="J763" s="1">
        <v>26.72</v>
      </c>
      <c r="K763" s="1">
        <v>32.15</v>
      </c>
      <c r="L763" s="1">
        <v>27.57</v>
      </c>
      <c r="M763" s="1">
        <v>26.94</v>
      </c>
    </row>
    <row r="764" spans="1:13" x14ac:dyDescent="0.25">
      <c r="A764" s="1">
        <v>40</v>
      </c>
      <c r="B764" s="1">
        <v>21.39</v>
      </c>
      <c r="C764" s="1">
        <v>31.48</v>
      </c>
      <c r="D764" s="1">
        <v>40</v>
      </c>
      <c r="E764" s="1">
        <v>22.95</v>
      </c>
      <c r="F764" s="1">
        <v>28.86</v>
      </c>
      <c r="G764" s="1">
        <v>33</v>
      </c>
      <c r="H764" s="1">
        <v>32.19</v>
      </c>
      <c r="I764" s="1">
        <v>40</v>
      </c>
      <c r="J764" s="1">
        <v>33.979999999999997</v>
      </c>
      <c r="K764" s="1">
        <v>36.85</v>
      </c>
      <c r="L764" s="1">
        <v>35.880000000000003</v>
      </c>
      <c r="M764" s="1">
        <v>33.53</v>
      </c>
    </row>
    <row r="765" spans="1:13" x14ac:dyDescent="0.25">
      <c r="A765" s="1">
        <v>32.24</v>
      </c>
      <c r="B765" s="1">
        <v>24.46</v>
      </c>
      <c r="C765" s="1">
        <v>27.93</v>
      </c>
      <c r="D765" s="1">
        <v>27.82</v>
      </c>
      <c r="E765" s="1">
        <v>23.53</v>
      </c>
      <c r="F765" s="1">
        <v>28</v>
      </c>
      <c r="G765" s="1">
        <v>31.11</v>
      </c>
      <c r="H765" s="1">
        <v>40</v>
      </c>
      <c r="I765" s="1">
        <v>29.9</v>
      </c>
      <c r="J765" s="1">
        <v>34.74</v>
      </c>
      <c r="K765" s="1">
        <v>33.659999999999997</v>
      </c>
      <c r="L765" s="1">
        <v>39.159999999999997</v>
      </c>
      <c r="M765" s="1">
        <v>32.68</v>
      </c>
    </row>
    <row r="766" spans="1:13" x14ac:dyDescent="0.25">
      <c r="A766" s="1">
        <v>31.44</v>
      </c>
      <c r="B766" s="1">
        <v>26.17</v>
      </c>
      <c r="C766" s="1">
        <v>34.68</v>
      </c>
      <c r="D766" s="1">
        <v>24.43</v>
      </c>
      <c r="E766" s="1">
        <v>22.89</v>
      </c>
      <c r="F766" s="1">
        <v>32.89</v>
      </c>
      <c r="G766" s="1">
        <v>40</v>
      </c>
      <c r="H766" s="1">
        <v>20.309999999999999</v>
      </c>
      <c r="I766" s="1">
        <v>30.21</v>
      </c>
      <c r="J766" s="1">
        <v>33.369999999999997</v>
      </c>
      <c r="K766" s="1">
        <v>40</v>
      </c>
      <c r="L766" s="1">
        <v>40</v>
      </c>
      <c r="M766" s="1">
        <v>40</v>
      </c>
    </row>
    <row r="767" spans="1:13" x14ac:dyDescent="0.25">
      <c r="A767" s="1">
        <v>28.76</v>
      </c>
      <c r="B767" s="1">
        <v>18.54</v>
      </c>
      <c r="C767" s="1">
        <v>25.78</v>
      </c>
      <c r="D767" s="1">
        <v>21.04</v>
      </c>
      <c r="E767" s="1">
        <v>25.25</v>
      </c>
      <c r="F767" s="1">
        <v>32.659999999999997</v>
      </c>
      <c r="G767" s="1">
        <v>27.53</v>
      </c>
      <c r="H767" s="1">
        <v>40</v>
      </c>
      <c r="I767" s="1">
        <v>33.65</v>
      </c>
      <c r="J767" s="1">
        <v>31.41</v>
      </c>
      <c r="K767" s="1">
        <v>30.16</v>
      </c>
      <c r="L767" s="1">
        <v>27.45</v>
      </c>
      <c r="M767" s="1">
        <v>40</v>
      </c>
    </row>
    <row r="768" spans="1:13" x14ac:dyDescent="0.25">
      <c r="A768" s="1">
        <v>33.270000000000003</v>
      </c>
      <c r="B768" s="1">
        <v>21.59</v>
      </c>
      <c r="C768" s="1">
        <v>21.26</v>
      </c>
      <c r="D768" s="1">
        <v>30.72</v>
      </c>
      <c r="E768" s="1">
        <v>20.170000000000002</v>
      </c>
      <c r="F768" s="1">
        <v>25</v>
      </c>
      <c r="G768" s="1">
        <v>26.62</v>
      </c>
      <c r="H768" s="1">
        <v>27.86</v>
      </c>
      <c r="I768" s="1">
        <v>26.85</v>
      </c>
      <c r="J768" s="1">
        <v>40</v>
      </c>
      <c r="K768" s="1">
        <v>34.54</v>
      </c>
      <c r="L768" s="1">
        <v>33.729999999999997</v>
      </c>
      <c r="M768" s="1">
        <v>36.6</v>
      </c>
    </row>
    <row r="769" spans="1:13" x14ac:dyDescent="0.25">
      <c r="A769" s="1">
        <v>34.85</v>
      </c>
      <c r="B769" s="1">
        <v>19.73</v>
      </c>
      <c r="C769" s="1">
        <v>30.25</v>
      </c>
      <c r="D769" s="1">
        <v>32.29</v>
      </c>
      <c r="E769" s="1">
        <v>28.34</v>
      </c>
      <c r="F769" s="1">
        <v>29.59</v>
      </c>
      <c r="G769" s="1">
        <v>30</v>
      </c>
      <c r="H769" s="1">
        <v>33.24</v>
      </c>
      <c r="I769" s="1">
        <v>40</v>
      </c>
      <c r="J769" s="1">
        <v>29.46</v>
      </c>
      <c r="K769" s="1">
        <v>40</v>
      </c>
      <c r="L769" s="1">
        <v>40</v>
      </c>
      <c r="M769" s="1">
        <v>40</v>
      </c>
    </row>
    <row r="770" spans="1:13" x14ac:dyDescent="0.25">
      <c r="A770" s="1">
        <v>26.23</v>
      </c>
      <c r="B770" s="1">
        <v>22</v>
      </c>
      <c r="C770" s="1">
        <v>40</v>
      </c>
      <c r="D770" s="1">
        <v>28.41</v>
      </c>
      <c r="E770" s="1">
        <v>25.22</v>
      </c>
      <c r="F770" s="1">
        <v>32.700000000000003</v>
      </c>
      <c r="G770" s="1">
        <v>23.87</v>
      </c>
      <c r="H770" s="1">
        <v>28.68</v>
      </c>
      <c r="I770" s="1">
        <v>32.78</v>
      </c>
      <c r="J770" s="1">
        <v>40</v>
      </c>
      <c r="K770" s="1">
        <v>40</v>
      </c>
      <c r="L770" s="1">
        <v>33.869999999999997</v>
      </c>
      <c r="M770" s="1">
        <v>40</v>
      </c>
    </row>
    <row r="771" spans="1:13" x14ac:dyDescent="0.25">
      <c r="A771" s="1">
        <v>32.590000000000003</v>
      </c>
      <c r="B771" s="1">
        <v>19.96</v>
      </c>
      <c r="C771" s="1">
        <v>22.89</v>
      </c>
      <c r="D771" s="1">
        <v>23.73</v>
      </c>
      <c r="E771" s="1">
        <v>24.93</v>
      </c>
      <c r="F771" s="1">
        <v>40</v>
      </c>
      <c r="G771" s="1">
        <v>32.840000000000003</v>
      </c>
      <c r="H771" s="1">
        <v>25.67</v>
      </c>
      <c r="I771" s="1">
        <v>40</v>
      </c>
      <c r="J771" s="1">
        <v>32.340000000000003</v>
      </c>
      <c r="K771" s="1">
        <v>40</v>
      </c>
      <c r="L771" s="1">
        <v>40</v>
      </c>
      <c r="M771" s="1">
        <v>31.96</v>
      </c>
    </row>
    <row r="772" spans="1:13" x14ac:dyDescent="0.25">
      <c r="A772" s="1">
        <v>18.36</v>
      </c>
      <c r="B772" s="1">
        <v>26.72</v>
      </c>
      <c r="C772" s="1">
        <v>27.24</v>
      </c>
      <c r="D772" s="1">
        <v>23.69</v>
      </c>
      <c r="E772" s="1">
        <v>25.08</v>
      </c>
      <c r="F772" s="1">
        <v>24.83</v>
      </c>
      <c r="G772" s="1">
        <v>31.22</v>
      </c>
      <c r="H772" s="1">
        <v>31.55</v>
      </c>
      <c r="I772" s="1">
        <v>40</v>
      </c>
      <c r="J772" s="1">
        <v>33.4</v>
      </c>
      <c r="K772" s="1">
        <v>40</v>
      </c>
      <c r="L772" s="1">
        <v>40</v>
      </c>
      <c r="M772" s="1">
        <v>32.65</v>
      </c>
    </row>
    <row r="773" spans="1:13" x14ac:dyDescent="0.25">
      <c r="A773" s="1">
        <v>20.440000000000001</v>
      </c>
      <c r="B773" s="1">
        <v>25.34</v>
      </c>
      <c r="C773" s="1">
        <v>23.55</v>
      </c>
      <c r="D773" s="1">
        <v>26.93</v>
      </c>
      <c r="E773" s="1">
        <v>31.29</v>
      </c>
      <c r="F773" s="1">
        <v>28.34</v>
      </c>
      <c r="G773" s="1">
        <v>29.74</v>
      </c>
      <c r="H773" s="1">
        <v>32.6</v>
      </c>
      <c r="I773" s="1">
        <v>30.7</v>
      </c>
      <c r="J773" s="1">
        <v>28.22</v>
      </c>
      <c r="K773" s="1">
        <v>40</v>
      </c>
      <c r="L773" s="1">
        <v>33.520000000000003</v>
      </c>
      <c r="M773" s="1">
        <v>40</v>
      </c>
    </row>
    <row r="774" spans="1:13" x14ac:dyDescent="0.25">
      <c r="A774" s="1">
        <v>40</v>
      </c>
      <c r="B774" s="1">
        <v>27.56</v>
      </c>
      <c r="C774" s="1">
        <v>32.58</v>
      </c>
      <c r="D774" s="1">
        <v>28.54</v>
      </c>
      <c r="E774" s="1">
        <v>26.13</v>
      </c>
      <c r="F774" s="1">
        <v>19.54</v>
      </c>
      <c r="G774" s="1">
        <v>31.83</v>
      </c>
      <c r="H774" s="1">
        <v>33.340000000000003</v>
      </c>
      <c r="I774" s="1">
        <v>27.98</v>
      </c>
      <c r="J774" s="1">
        <v>25.2</v>
      </c>
      <c r="K774" s="1">
        <v>30.58</v>
      </c>
      <c r="L774" s="1">
        <v>32.08</v>
      </c>
      <c r="M774" s="1">
        <v>40</v>
      </c>
    </row>
    <row r="775" spans="1:13" x14ac:dyDescent="0.25">
      <c r="A775" s="1">
        <v>32.46</v>
      </c>
      <c r="B775" s="1">
        <v>24.43</v>
      </c>
      <c r="C775" s="1">
        <v>34.799999999999997</v>
      </c>
      <c r="D775" s="1">
        <v>23.58</v>
      </c>
      <c r="E775" s="1">
        <v>22.39</v>
      </c>
      <c r="F775" s="1">
        <v>29.93</v>
      </c>
      <c r="G775" s="1">
        <v>32.130000000000003</v>
      </c>
      <c r="H775" s="1">
        <v>40</v>
      </c>
      <c r="I775" s="1">
        <v>35.35</v>
      </c>
      <c r="J775" s="1">
        <v>40</v>
      </c>
      <c r="K775" s="1">
        <v>40</v>
      </c>
      <c r="L775" s="1">
        <v>40</v>
      </c>
      <c r="M775" s="1">
        <v>35.71</v>
      </c>
    </row>
    <row r="776" spans="1:13" x14ac:dyDescent="0.25">
      <c r="A776" s="1">
        <v>26.97</v>
      </c>
      <c r="B776" s="1">
        <v>26.58</v>
      </c>
      <c r="C776" s="1">
        <v>32.97</v>
      </c>
      <c r="D776" s="1">
        <v>28.94</v>
      </c>
      <c r="E776" s="1">
        <v>24.68</v>
      </c>
      <c r="F776" s="1">
        <v>27.75</v>
      </c>
      <c r="G776" s="1">
        <v>27</v>
      </c>
      <c r="H776" s="1">
        <v>35.43</v>
      </c>
      <c r="I776" s="1">
        <v>28.54</v>
      </c>
      <c r="J776" s="1">
        <v>40</v>
      </c>
      <c r="K776" s="1">
        <v>40</v>
      </c>
      <c r="L776" s="1">
        <v>40</v>
      </c>
      <c r="M776" s="1">
        <v>31.55</v>
      </c>
    </row>
    <row r="777" spans="1:13" x14ac:dyDescent="0.25">
      <c r="A777" s="1">
        <v>22.54</v>
      </c>
      <c r="B777" s="1">
        <v>29.17</v>
      </c>
      <c r="C777" s="1">
        <v>29.92</v>
      </c>
      <c r="D777" s="1">
        <v>31.23</v>
      </c>
      <c r="E777" s="1">
        <v>27.89</v>
      </c>
      <c r="F777" s="1">
        <v>25.55</v>
      </c>
      <c r="G777" s="1">
        <v>27.91</v>
      </c>
      <c r="H777" s="1">
        <v>33.200000000000003</v>
      </c>
      <c r="I777" s="1">
        <v>31.27</v>
      </c>
      <c r="J777" s="1">
        <v>40</v>
      </c>
      <c r="K777" s="1">
        <v>31.39</v>
      </c>
      <c r="L777" s="1">
        <v>40</v>
      </c>
      <c r="M777" s="1">
        <v>36.83</v>
      </c>
    </row>
    <row r="778" spans="1:13" x14ac:dyDescent="0.25">
      <c r="A778" s="1">
        <v>19.78</v>
      </c>
      <c r="B778" s="1">
        <v>24.31</v>
      </c>
      <c r="C778" s="1">
        <v>32.42</v>
      </c>
      <c r="D778" s="1">
        <v>40</v>
      </c>
      <c r="E778" s="1">
        <v>40</v>
      </c>
      <c r="F778" s="1">
        <v>32.75</v>
      </c>
      <c r="G778" s="1">
        <v>28.62</v>
      </c>
      <c r="H778" s="1">
        <v>32.43</v>
      </c>
      <c r="I778" s="1">
        <v>40</v>
      </c>
      <c r="J778" s="1">
        <v>30.95</v>
      </c>
      <c r="K778" s="1">
        <v>40</v>
      </c>
      <c r="L778" s="1">
        <v>35.950000000000003</v>
      </c>
      <c r="M778" s="1">
        <v>33</v>
      </c>
    </row>
    <row r="779" spans="1:13" x14ac:dyDescent="0.25">
      <c r="A779" s="1">
        <v>26.96</v>
      </c>
      <c r="B779" s="1">
        <v>29.94</v>
      </c>
      <c r="C779" s="1">
        <v>26.28</v>
      </c>
      <c r="D779" s="1">
        <v>31.75</v>
      </c>
      <c r="E779" s="1">
        <v>25.47</v>
      </c>
      <c r="F779" s="1">
        <v>26.98</v>
      </c>
      <c r="G779" s="1">
        <v>32.49</v>
      </c>
      <c r="H779" s="1">
        <v>29.6</v>
      </c>
      <c r="I779" s="1">
        <v>40</v>
      </c>
      <c r="J779" s="1">
        <v>27.65</v>
      </c>
      <c r="K779" s="1">
        <v>40</v>
      </c>
      <c r="L779" s="1">
        <v>32.35</v>
      </c>
      <c r="M779" s="1">
        <v>40</v>
      </c>
    </row>
    <row r="780" spans="1:13" x14ac:dyDescent="0.25">
      <c r="A780" s="1">
        <v>32.43</v>
      </c>
      <c r="B780" s="1">
        <v>17.96</v>
      </c>
      <c r="C780" s="1">
        <v>28.02</v>
      </c>
      <c r="D780" s="1">
        <v>28.61</v>
      </c>
      <c r="E780" s="1">
        <v>27.35</v>
      </c>
      <c r="F780" s="1">
        <v>30.39</v>
      </c>
      <c r="G780" s="1">
        <v>26.4</v>
      </c>
      <c r="H780" s="1">
        <v>33.979999999999997</v>
      </c>
      <c r="I780" s="1">
        <v>40</v>
      </c>
      <c r="J780" s="1">
        <v>32.729999999999997</v>
      </c>
      <c r="K780" s="1">
        <v>32.25</v>
      </c>
      <c r="L780" s="1">
        <v>33.68</v>
      </c>
      <c r="M780" s="1">
        <v>40</v>
      </c>
    </row>
    <row r="781" spans="1:13" x14ac:dyDescent="0.25">
      <c r="A781" s="1">
        <v>33.97</v>
      </c>
      <c r="B781" s="1">
        <v>33.83</v>
      </c>
      <c r="C781" s="1">
        <v>18.77</v>
      </c>
      <c r="D781" s="1">
        <v>20.62</v>
      </c>
      <c r="E781" s="1">
        <v>25.99</v>
      </c>
      <c r="F781" s="1">
        <v>30.9</v>
      </c>
      <c r="G781" s="1">
        <v>31.74</v>
      </c>
      <c r="H781" s="1">
        <v>40</v>
      </c>
      <c r="I781" s="1">
        <v>30.25</v>
      </c>
      <c r="J781" s="1">
        <v>40</v>
      </c>
      <c r="K781" s="1">
        <v>40</v>
      </c>
      <c r="L781" s="1">
        <v>29.76</v>
      </c>
      <c r="M781" s="1">
        <v>40</v>
      </c>
    </row>
    <row r="782" spans="1:13" x14ac:dyDescent="0.25">
      <c r="A782" s="1">
        <v>24.29</v>
      </c>
      <c r="B782" s="1">
        <v>29.69</v>
      </c>
      <c r="C782" s="1">
        <v>27.46</v>
      </c>
      <c r="D782" s="1">
        <v>18.66</v>
      </c>
      <c r="E782" s="1">
        <v>26.96</v>
      </c>
      <c r="F782" s="1">
        <v>27.54</v>
      </c>
      <c r="G782" s="1">
        <v>29.71</v>
      </c>
      <c r="H782" s="1">
        <v>31.31</v>
      </c>
      <c r="I782" s="1">
        <v>26.8</v>
      </c>
      <c r="J782" s="1">
        <v>40</v>
      </c>
      <c r="K782" s="1">
        <v>40</v>
      </c>
      <c r="L782" s="1">
        <v>27.33</v>
      </c>
      <c r="M782" s="1">
        <v>37.9</v>
      </c>
    </row>
    <row r="783" spans="1:13" x14ac:dyDescent="0.25">
      <c r="A783" s="1">
        <v>26.6</v>
      </c>
      <c r="B783" s="1">
        <v>29.99</v>
      </c>
      <c r="C783" s="1">
        <v>26.41</v>
      </c>
      <c r="D783" s="1">
        <v>23.95</v>
      </c>
      <c r="E783" s="1">
        <v>33.14</v>
      </c>
      <c r="F783" s="1">
        <v>40</v>
      </c>
      <c r="G783" s="1">
        <v>32.5</v>
      </c>
      <c r="H783" s="1">
        <v>29.83</v>
      </c>
      <c r="I783" s="1">
        <v>32.619999999999997</v>
      </c>
      <c r="J783" s="1">
        <v>40</v>
      </c>
      <c r="K783" s="1">
        <v>40</v>
      </c>
      <c r="L783" s="1">
        <v>31.32</v>
      </c>
      <c r="M783" s="1">
        <v>33.659999999999997</v>
      </c>
    </row>
    <row r="784" spans="1:13" x14ac:dyDescent="0.25">
      <c r="A784" s="1">
        <v>29.77</v>
      </c>
      <c r="B784" s="1">
        <v>27.84</v>
      </c>
      <c r="C784" s="1">
        <v>40</v>
      </c>
      <c r="D784" s="1">
        <v>30.3</v>
      </c>
      <c r="E784" s="1">
        <v>26.67</v>
      </c>
      <c r="F784" s="1">
        <v>22.51</v>
      </c>
      <c r="G784" s="1">
        <v>32.659999999999997</v>
      </c>
      <c r="H784" s="1">
        <v>34.119999999999997</v>
      </c>
      <c r="I784" s="1">
        <v>33.74</v>
      </c>
      <c r="J784" s="1">
        <v>33.799999999999997</v>
      </c>
      <c r="K784" s="1">
        <v>40</v>
      </c>
      <c r="L784" s="1">
        <v>27.41</v>
      </c>
      <c r="M784" s="1">
        <v>34.33</v>
      </c>
    </row>
    <row r="785" spans="1:13" x14ac:dyDescent="0.25">
      <c r="A785" s="1">
        <v>25.86</v>
      </c>
      <c r="B785" s="1">
        <v>25.75</v>
      </c>
      <c r="C785" s="1">
        <v>28.45</v>
      </c>
      <c r="D785" s="1">
        <v>29.51</v>
      </c>
      <c r="E785" s="1">
        <v>29.31</v>
      </c>
      <c r="F785" s="1">
        <v>30.23</v>
      </c>
      <c r="G785" s="1">
        <v>40</v>
      </c>
      <c r="H785" s="1">
        <v>31.2</v>
      </c>
      <c r="I785" s="1">
        <v>32.630000000000003</v>
      </c>
      <c r="J785" s="1">
        <v>40</v>
      </c>
      <c r="K785" s="1">
        <v>40</v>
      </c>
      <c r="L785" s="1">
        <v>33.31</v>
      </c>
      <c r="M785" s="1">
        <v>34.85</v>
      </c>
    </row>
    <row r="786" spans="1:13" x14ac:dyDescent="0.25">
      <c r="A786" s="1">
        <v>30.2</v>
      </c>
      <c r="B786" s="1">
        <v>32.619999999999997</v>
      </c>
      <c r="C786" s="1">
        <v>24.37</v>
      </c>
      <c r="D786" s="1">
        <v>23.61</v>
      </c>
      <c r="E786" s="1">
        <v>33.479999999999997</v>
      </c>
      <c r="F786" s="1">
        <v>33.909999999999997</v>
      </c>
      <c r="G786" s="1">
        <v>40</v>
      </c>
      <c r="H786" s="1">
        <v>32.07</v>
      </c>
      <c r="I786" s="1">
        <v>31.57</v>
      </c>
      <c r="J786" s="1">
        <v>40</v>
      </c>
      <c r="K786" s="1">
        <v>30.65</v>
      </c>
      <c r="L786" s="1">
        <v>40</v>
      </c>
      <c r="M786" s="1">
        <v>40</v>
      </c>
    </row>
    <row r="787" spans="1:13" x14ac:dyDescent="0.25">
      <c r="A787" s="1">
        <v>31.9</v>
      </c>
      <c r="B787" s="1">
        <v>22.29</v>
      </c>
      <c r="C787" s="1">
        <v>22.12</v>
      </c>
      <c r="D787" s="1">
        <v>30.18</v>
      </c>
      <c r="E787" s="1">
        <v>25.88</v>
      </c>
      <c r="F787" s="1">
        <v>32.979999999999997</v>
      </c>
      <c r="G787" s="1">
        <v>26.29</v>
      </c>
      <c r="H787" s="1">
        <v>40</v>
      </c>
      <c r="I787" s="1">
        <v>40</v>
      </c>
      <c r="J787" s="1">
        <v>25.01</v>
      </c>
      <c r="K787" s="1">
        <v>30.86</v>
      </c>
      <c r="L787" s="1">
        <v>35.770000000000003</v>
      </c>
      <c r="M787" s="1">
        <v>40</v>
      </c>
    </row>
    <row r="788" spans="1:13" x14ac:dyDescent="0.25">
      <c r="A788" s="1">
        <v>17.41</v>
      </c>
      <c r="B788" s="1">
        <v>26.18</v>
      </c>
      <c r="C788" s="1">
        <v>31.87</v>
      </c>
      <c r="D788" s="1">
        <v>25.78</v>
      </c>
      <c r="E788" s="1">
        <v>28.28</v>
      </c>
      <c r="F788" s="1">
        <v>28.84</v>
      </c>
      <c r="G788" s="1">
        <v>23.39</v>
      </c>
      <c r="H788" s="1">
        <v>32.229999999999997</v>
      </c>
      <c r="I788" s="1">
        <v>40</v>
      </c>
      <c r="J788" s="1">
        <v>40</v>
      </c>
      <c r="K788" s="1">
        <v>31.71</v>
      </c>
      <c r="L788" s="1">
        <v>32.299999999999997</v>
      </c>
      <c r="M788" s="1">
        <v>40</v>
      </c>
    </row>
    <row r="789" spans="1:13" x14ac:dyDescent="0.25">
      <c r="A789" s="1">
        <v>31.43</v>
      </c>
      <c r="B789" s="1">
        <v>32.31</v>
      </c>
      <c r="C789" s="1">
        <v>32.14</v>
      </c>
      <c r="D789" s="1">
        <v>22.08</v>
      </c>
      <c r="E789" s="1">
        <v>40</v>
      </c>
      <c r="F789" s="1">
        <v>32.4</v>
      </c>
      <c r="G789" s="1">
        <v>24.63</v>
      </c>
      <c r="H789" s="1">
        <v>30.78</v>
      </c>
      <c r="I789" s="1">
        <v>34.549999999999997</v>
      </c>
      <c r="J789" s="1">
        <v>32.36</v>
      </c>
      <c r="K789" s="1">
        <v>40</v>
      </c>
      <c r="L789" s="1">
        <v>35.229999999999997</v>
      </c>
      <c r="M789" s="1">
        <v>40</v>
      </c>
    </row>
    <row r="790" spans="1:13" x14ac:dyDescent="0.25">
      <c r="A790" s="1">
        <v>32.83</v>
      </c>
      <c r="B790" s="1">
        <v>19.86</v>
      </c>
      <c r="C790" s="1">
        <v>36.43</v>
      </c>
      <c r="D790" s="1">
        <v>24.99</v>
      </c>
      <c r="E790" s="1">
        <v>23.02</v>
      </c>
      <c r="F790" s="1">
        <v>40</v>
      </c>
      <c r="G790" s="1">
        <v>26.55</v>
      </c>
      <c r="H790" s="1">
        <v>30.32</v>
      </c>
      <c r="I790" s="1">
        <v>40</v>
      </c>
      <c r="J790" s="1">
        <v>32.14</v>
      </c>
      <c r="K790" s="1">
        <v>40</v>
      </c>
      <c r="L790" s="1">
        <v>33.130000000000003</v>
      </c>
      <c r="M790" s="1">
        <v>29.93</v>
      </c>
    </row>
    <row r="791" spans="1:13" x14ac:dyDescent="0.25">
      <c r="A791" s="1">
        <v>32.299999999999997</v>
      </c>
      <c r="B791" s="1">
        <v>29.69</v>
      </c>
      <c r="C791" s="1">
        <v>28.48</v>
      </c>
      <c r="D791" s="1">
        <v>32.61</v>
      </c>
      <c r="E791" s="1">
        <v>40</v>
      </c>
      <c r="F791" s="1">
        <v>40</v>
      </c>
      <c r="G791" s="1">
        <v>40</v>
      </c>
      <c r="H791" s="1">
        <v>31.72</v>
      </c>
      <c r="I791" s="1">
        <v>33.14</v>
      </c>
      <c r="J791" s="1">
        <v>40</v>
      </c>
      <c r="K791" s="1">
        <v>31.49</v>
      </c>
      <c r="L791" s="1">
        <v>33.65</v>
      </c>
      <c r="M791" s="1">
        <v>37.770000000000003</v>
      </c>
    </row>
    <row r="792" spans="1:13" x14ac:dyDescent="0.25">
      <c r="A792" s="1">
        <v>28.33</v>
      </c>
      <c r="B792" s="1">
        <v>23.68</v>
      </c>
      <c r="C792" s="1">
        <v>20.22</v>
      </c>
      <c r="D792" s="1">
        <v>20.49</v>
      </c>
      <c r="E792" s="1">
        <v>25.37</v>
      </c>
      <c r="F792" s="1">
        <v>36.08</v>
      </c>
      <c r="G792" s="1">
        <v>28.44</v>
      </c>
      <c r="H792" s="1">
        <v>40</v>
      </c>
      <c r="I792" s="1">
        <v>40</v>
      </c>
      <c r="J792" s="1">
        <v>25.75</v>
      </c>
      <c r="K792" s="1">
        <v>32.409999999999997</v>
      </c>
      <c r="L792" s="1">
        <v>40</v>
      </c>
      <c r="M792" s="1">
        <v>34.71</v>
      </c>
    </row>
    <row r="793" spans="1:13" x14ac:dyDescent="0.25">
      <c r="A793" s="1">
        <v>33.69</v>
      </c>
      <c r="B793" s="1">
        <v>40</v>
      </c>
      <c r="C793" s="1">
        <v>24.22</v>
      </c>
      <c r="D793" s="1">
        <v>29.9</v>
      </c>
      <c r="E793" s="1">
        <v>28.6</v>
      </c>
      <c r="F793" s="1">
        <v>23.16</v>
      </c>
      <c r="G793" s="1">
        <v>40</v>
      </c>
      <c r="H793" s="1">
        <v>32.729999999999997</v>
      </c>
      <c r="I793" s="1">
        <v>35.56</v>
      </c>
      <c r="J793" s="1">
        <v>40</v>
      </c>
      <c r="K793" s="1">
        <v>26.88</v>
      </c>
      <c r="L793" s="1">
        <v>30.42</v>
      </c>
      <c r="M793" s="1">
        <v>40</v>
      </c>
    </row>
    <row r="794" spans="1:13" x14ac:dyDescent="0.25">
      <c r="A794" s="1">
        <v>31.04</v>
      </c>
      <c r="B794" s="1">
        <v>31.13</v>
      </c>
      <c r="C794" s="1">
        <v>33.299999999999997</v>
      </c>
      <c r="D794" s="1">
        <v>23.43</v>
      </c>
      <c r="E794" s="1">
        <v>20.059999999999999</v>
      </c>
      <c r="F794" s="1">
        <v>20.66</v>
      </c>
      <c r="G794" s="1">
        <v>30.45</v>
      </c>
      <c r="H794" s="1">
        <v>32.6</v>
      </c>
      <c r="I794" s="1">
        <v>31.6</v>
      </c>
      <c r="J794" s="1">
        <v>40</v>
      </c>
      <c r="K794" s="1">
        <v>40</v>
      </c>
      <c r="L794" s="1">
        <v>29.39</v>
      </c>
      <c r="M794" s="1">
        <v>40</v>
      </c>
    </row>
    <row r="795" spans="1:13" x14ac:dyDescent="0.25">
      <c r="A795" s="1">
        <v>33.25</v>
      </c>
      <c r="B795" s="1">
        <v>22.84</v>
      </c>
      <c r="C795" s="1">
        <v>18.59</v>
      </c>
      <c r="D795" s="1">
        <v>16.66</v>
      </c>
      <c r="E795" s="1">
        <v>21.89</v>
      </c>
      <c r="F795" s="1">
        <v>40</v>
      </c>
      <c r="G795" s="1">
        <v>40</v>
      </c>
      <c r="H795" s="1">
        <v>30.49</v>
      </c>
      <c r="I795" s="1">
        <v>40</v>
      </c>
      <c r="J795" s="1">
        <v>24.49</v>
      </c>
      <c r="K795" s="1">
        <v>40</v>
      </c>
      <c r="L795" s="1">
        <v>33.33</v>
      </c>
      <c r="M795" s="1">
        <v>35.54</v>
      </c>
    </row>
    <row r="796" spans="1:13" x14ac:dyDescent="0.25">
      <c r="A796" s="1">
        <v>19.61</v>
      </c>
      <c r="B796" s="1">
        <v>30.64</v>
      </c>
      <c r="C796" s="1">
        <v>27.24</v>
      </c>
      <c r="D796" s="1">
        <v>40</v>
      </c>
      <c r="E796" s="1">
        <v>27.36</v>
      </c>
      <c r="F796" s="1">
        <v>22.13</v>
      </c>
      <c r="G796" s="1">
        <v>20.93</v>
      </c>
      <c r="H796" s="1">
        <v>40</v>
      </c>
      <c r="I796" s="1">
        <v>31.14</v>
      </c>
      <c r="J796" s="1">
        <v>32.64</v>
      </c>
      <c r="K796" s="1">
        <v>40</v>
      </c>
      <c r="L796" s="1">
        <v>40</v>
      </c>
      <c r="M796" s="1">
        <v>32.840000000000003</v>
      </c>
    </row>
    <row r="797" spans="1:13" x14ac:dyDescent="0.25">
      <c r="A797" s="1">
        <v>32.520000000000003</v>
      </c>
      <c r="B797" s="1">
        <v>32.31</v>
      </c>
      <c r="C797" s="1">
        <v>27.53</v>
      </c>
      <c r="D797" s="1">
        <v>31.57</v>
      </c>
      <c r="E797" s="1">
        <v>31.46</v>
      </c>
      <c r="F797" s="1">
        <v>33.92</v>
      </c>
      <c r="G797" s="1">
        <v>27.05</v>
      </c>
      <c r="H797" s="1">
        <v>33.33</v>
      </c>
      <c r="I797" s="1">
        <v>23.92</v>
      </c>
      <c r="J797" s="1">
        <v>40</v>
      </c>
      <c r="K797" s="1">
        <v>40</v>
      </c>
      <c r="L797" s="1">
        <v>35.57</v>
      </c>
      <c r="M797" s="1">
        <v>37.54</v>
      </c>
    </row>
    <row r="798" spans="1:13" x14ac:dyDescent="0.25">
      <c r="A798" s="1">
        <v>40</v>
      </c>
      <c r="B798" s="1">
        <v>31.39</v>
      </c>
      <c r="C798" s="1">
        <v>23.4</v>
      </c>
      <c r="D798" s="1">
        <v>33.090000000000003</v>
      </c>
      <c r="E798" s="1">
        <v>28.92</v>
      </c>
      <c r="F798" s="1">
        <v>24.66</v>
      </c>
      <c r="G798" s="1">
        <v>40</v>
      </c>
      <c r="H798" s="1">
        <v>40</v>
      </c>
      <c r="I798" s="1">
        <v>32.1</v>
      </c>
      <c r="J798" s="1">
        <v>24.4</v>
      </c>
      <c r="K798" s="1">
        <v>40</v>
      </c>
      <c r="L798" s="1">
        <v>35.36</v>
      </c>
      <c r="M798" s="1">
        <v>31</v>
      </c>
    </row>
    <row r="799" spans="1:13" x14ac:dyDescent="0.25">
      <c r="A799" s="1">
        <v>30.66</v>
      </c>
      <c r="B799" s="1">
        <v>21.76</v>
      </c>
      <c r="C799" s="1">
        <v>32.799999999999997</v>
      </c>
      <c r="D799" s="1">
        <v>26.11</v>
      </c>
      <c r="E799" s="1">
        <v>27.78</v>
      </c>
      <c r="F799" s="1">
        <v>33.340000000000003</v>
      </c>
      <c r="G799" s="1">
        <v>24.87</v>
      </c>
      <c r="H799" s="1">
        <v>29.78</v>
      </c>
      <c r="I799" s="1">
        <v>40</v>
      </c>
      <c r="J799" s="1">
        <v>40</v>
      </c>
      <c r="K799" s="1">
        <v>40</v>
      </c>
      <c r="L799" s="1">
        <v>32.81</v>
      </c>
      <c r="M799" s="1">
        <v>40</v>
      </c>
    </row>
    <row r="800" spans="1:13" x14ac:dyDescent="0.25">
      <c r="A800" s="1">
        <v>30.46</v>
      </c>
      <c r="B800" s="1">
        <v>23.66</v>
      </c>
      <c r="C800" s="1">
        <v>16.87</v>
      </c>
      <c r="D800" s="1">
        <v>30.89</v>
      </c>
      <c r="E800" s="1">
        <v>40</v>
      </c>
      <c r="F800" s="1">
        <v>22.25</v>
      </c>
      <c r="G800" s="1">
        <v>28.13</v>
      </c>
      <c r="H800" s="1">
        <v>29.66</v>
      </c>
      <c r="I800" s="1">
        <v>34.15</v>
      </c>
      <c r="J800" s="1">
        <v>40</v>
      </c>
      <c r="K800" s="1">
        <v>31.84</v>
      </c>
      <c r="L800" s="1">
        <v>35.369999999999997</v>
      </c>
      <c r="M800" s="1">
        <v>40</v>
      </c>
    </row>
    <row r="801" spans="1:13" x14ac:dyDescent="0.25">
      <c r="A801" s="1">
        <v>25.79</v>
      </c>
      <c r="B801" s="1">
        <v>21.77</v>
      </c>
      <c r="C801" s="1">
        <v>33.35</v>
      </c>
      <c r="D801" s="1">
        <v>22.95</v>
      </c>
      <c r="E801" s="1">
        <v>29.53</v>
      </c>
      <c r="F801" s="1">
        <v>26.32</v>
      </c>
      <c r="G801" s="1">
        <v>27.39</v>
      </c>
      <c r="H801" s="1">
        <v>25.36</v>
      </c>
      <c r="I801" s="1">
        <v>26.62</v>
      </c>
      <c r="J801" s="1">
        <v>40</v>
      </c>
      <c r="K801" s="1">
        <v>40</v>
      </c>
      <c r="L801" s="1">
        <v>31.67</v>
      </c>
      <c r="M801" s="1">
        <v>40</v>
      </c>
    </row>
    <row r="802" spans="1:13" x14ac:dyDescent="0.25">
      <c r="A802" s="1">
        <v>31</v>
      </c>
      <c r="B802" s="1">
        <v>24.06</v>
      </c>
      <c r="C802" s="1">
        <v>23.89</v>
      </c>
      <c r="D802" s="1">
        <v>33.11</v>
      </c>
      <c r="E802" s="1">
        <v>30.14</v>
      </c>
      <c r="F802" s="1">
        <v>21.79</v>
      </c>
      <c r="G802" s="1">
        <v>32.9</v>
      </c>
      <c r="H802" s="1">
        <v>40</v>
      </c>
      <c r="I802" s="1">
        <v>40</v>
      </c>
      <c r="J802" s="1">
        <v>40</v>
      </c>
      <c r="K802" s="1">
        <v>34.19</v>
      </c>
      <c r="L802" s="1">
        <v>36.450000000000003</v>
      </c>
      <c r="M802" s="1">
        <v>40</v>
      </c>
    </row>
    <row r="803" spans="1:13" x14ac:dyDescent="0.25">
      <c r="A803" s="1">
        <v>19.75</v>
      </c>
      <c r="B803" s="1">
        <v>32.56</v>
      </c>
      <c r="C803" s="1">
        <v>20.92</v>
      </c>
      <c r="D803" s="1">
        <v>25.97</v>
      </c>
      <c r="E803" s="1">
        <v>26.89</v>
      </c>
      <c r="F803" s="1">
        <v>27.81</v>
      </c>
      <c r="G803" s="1">
        <v>30.36</v>
      </c>
      <c r="H803" s="1">
        <v>29.45</v>
      </c>
      <c r="I803" s="1">
        <v>30.65</v>
      </c>
      <c r="J803" s="1">
        <v>31.79</v>
      </c>
      <c r="K803" s="1">
        <v>40</v>
      </c>
      <c r="L803" s="1">
        <v>40</v>
      </c>
      <c r="M803" s="1">
        <v>40</v>
      </c>
    </row>
    <row r="804" spans="1:13" x14ac:dyDescent="0.25">
      <c r="A804" s="1">
        <v>20.96</v>
      </c>
      <c r="B804" s="1">
        <v>40</v>
      </c>
      <c r="C804" s="1">
        <v>27.23</v>
      </c>
      <c r="D804" s="1">
        <v>32.47</v>
      </c>
      <c r="E804" s="1">
        <v>30.94</v>
      </c>
      <c r="F804" s="1">
        <v>28.35</v>
      </c>
      <c r="G804" s="1">
        <v>26.12</v>
      </c>
      <c r="H804" s="1">
        <v>26.75</v>
      </c>
      <c r="I804" s="1">
        <v>32.549999999999997</v>
      </c>
      <c r="J804" s="1">
        <v>31.95</v>
      </c>
      <c r="K804" s="1">
        <v>32.880000000000003</v>
      </c>
      <c r="L804" s="1">
        <v>40</v>
      </c>
      <c r="M804" s="1">
        <v>37.99</v>
      </c>
    </row>
    <row r="805" spans="1:13" x14ac:dyDescent="0.25">
      <c r="A805" s="1">
        <v>27.75</v>
      </c>
      <c r="B805" s="1">
        <v>17.829999999999998</v>
      </c>
      <c r="C805" s="1">
        <v>21.09</v>
      </c>
      <c r="D805" s="1">
        <v>25.76</v>
      </c>
      <c r="E805" s="1">
        <v>30.13</v>
      </c>
      <c r="F805" s="1">
        <v>21.89</v>
      </c>
      <c r="G805" s="1">
        <v>32.119999999999997</v>
      </c>
      <c r="H805" s="1">
        <v>26.1</v>
      </c>
      <c r="I805" s="1">
        <v>40</v>
      </c>
      <c r="J805" s="1">
        <v>32.5</v>
      </c>
      <c r="K805" s="1">
        <v>40</v>
      </c>
      <c r="L805" s="1">
        <v>27.21</v>
      </c>
      <c r="M805" s="1">
        <v>40</v>
      </c>
    </row>
    <row r="806" spans="1:13" x14ac:dyDescent="0.25">
      <c r="A806" s="1">
        <v>32.42</v>
      </c>
      <c r="B806" s="1">
        <v>33.479999999999997</v>
      </c>
      <c r="C806" s="1">
        <v>30.6</v>
      </c>
      <c r="D806" s="1">
        <v>26.14</v>
      </c>
      <c r="E806" s="1">
        <v>30.19</v>
      </c>
      <c r="F806" s="1">
        <v>31.84</v>
      </c>
      <c r="G806" s="1">
        <v>27.58</v>
      </c>
      <c r="H806" s="1">
        <v>29.69</v>
      </c>
      <c r="I806" s="1">
        <v>27.82</v>
      </c>
      <c r="J806" s="1">
        <v>32.229999999999997</v>
      </c>
      <c r="K806" s="1">
        <v>27.87</v>
      </c>
      <c r="L806" s="1">
        <v>40</v>
      </c>
    </row>
    <row r="807" spans="1:13" x14ac:dyDescent="0.25">
      <c r="A807" s="1">
        <v>32.6</v>
      </c>
      <c r="B807" s="1">
        <v>19.61</v>
      </c>
      <c r="C807" s="1">
        <v>33.79</v>
      </c>
      <c r="D807" s="1">
        <v>27.89</v>
      </c>
      <c r="E807" s="1">
        <v>26.97</v>
      </c>
      <c r="F807" s="1">
        <v>26.96</v>
      </c>
      <c r="G807" s="1">
        <v>23.54</v>
      </c>
      <c r="H807" s="1">
        <v>30.37</v>
      </c>
      <c r="I807" s="1">
        <v>32.270000000000003</v>
      </c>
      <c r="J807" s="1">
        <v>40</v>
      </c>
      <c r="K807" s="1">
        <v>32.549999999999997</v>
      </c>
      <c r="L807" s="1">
        <v>34.14</v>
      </c>
    </row>
    <row r="808" spans="1:13" x14ac:dyDescent="0.25">
      <c r="A808" s="1">
        <v>33.590000000000003</v>
      </c>
      <c r="B808" s="1">
        <v>24</v>
      </c>
      <c r="C808" s="1">
        <v>24.95</v>
      </c>
      <c r="D808" s="1">
        <v>30.36</v>
      </c>
      <c r="E808" s="1">
        <v>31.79</v>
      </c>
      <c r="F808" s="1">
        <v>32.380000000000003</v>
      </c>
      <c r="G808" s="1">
        <v>40</v>
      </c>
      <c r="H808" s="1">
        <v>31.53</v>
      </c>
      <c r="I808" s="1">
        <v>40</v>
      </c>
      <c r="J808" s="1">
        <v>40</v>
      </c>
      <c r="K808" s="1">
        <v>40</v>
      </c>
      <c r="L808" s="1">
        <v>32.74</v>
      </c>
    </row>
    <row r="809" spans="1:13" x14ac:dyDescent="0.25">
      <c r="A809" s="1">
        <v>24.59</v>
      </c>
      <c r="B809" s="1">
        <v>23.32</v>
      </c>
      <c r="C809" s="1">
        <v>31.13</v>
      </c>
      <c r="D809" s="1">
        <v>30.19</v>
      </c>
      <c r="E809" s="1">
        <v>31.26</v>
      </c>
      <c r="F809" s="1">
        <v>31.12</v>
      </c>
      <c r="G809" s="1">
        <v>32</v>
      </c>
      <c r="H809" s="1">
        <v>30.16</v>
      </c>
      <c r="I809" s="1">
        <v>40</v>
      </c>
      <c r="J809" s="1">
        <v>40</v>
      </c>
      <c r="K809" s="1">
        <v>33.42</v>
      </c>
      <c r="L809" s="1">
        <v>36.35</v>
      </c>
    </row>
    <row r="810" spans="1:13" x14ac:dyDescent="0.25">
      <c r="A810" s="1">
        <v>28.83</v>
      </c>
      <c r="B810" s="1">
        <v>36.08</v>
      </c>
      <c r="C810" s="1">
        <v>22.7</v>
      </c>
      <c r="D810" s="1">
        <v>31.48</v>
      </c>
      <c r="E810" s="1">
        <v>33.69</v>
      </c>
      <c r="F810" s="1">
        <v>29.9</v>
      </c>
      <c r="G810" s="1">
        <v>40</v>
      </c>
      <c r="H810" s="1">
        <v>23.01</v>
      </c>
      <c r="I810" s="1">
        <v>40</v>
      </c>
      <c r="J810" s="1">
        <v>31.29</v>
      </c>
      <c r="K810" s="1">
        <v>40</v>
      </c>
      <c r="L810" s="1">
        <v>32.79</v>
      </c>
    </row>
    <row r="811" spans="1:13" x14ac:dyDescent="0.25">
      <c r="A811" s="1">
        <v>18.309999999999999</v>
      </c>
      <c r="B811" s="1">
        <v>22.71</v>
      </c>
      <c r="C811" s="1">
        <v>27.85</v>
      </c>
      <c r="D811" s="1">
        <v>22.12</v>
      </c>
      <c r="E811" s="1">
        <v>32.14</v>
      </c>
      <c r="F811" s="1">
        <v>31.9</v>
      </c>
      <c r="G811" s="1">
        <v>24.43</v>
      </c>
      <c r="H811" s="1">
        <v>32.21</v>
      </c>
      <c r="I811" s="1">
        <v>22.06</v>
      </c>
      <c r="J811" s="1">
        <v>40</v>
      </c>
      <c r="K811" s="1">
        <v>33.18</v>
      </c>
      <c r="L811" s="1">
        <v>40</v>
      </c>
    </row>
    <row r="812" spans="1:13" x14ac:dyDescent="0.25">
      <c r="A812" s="1">
        <v>33.19</v>
      </c>
      <c r="B812" s="1">
        <v>30.21</v>
      </c>
      <c r="C812" s="1">
        <v>22.47</v>
      </c>
      <c r="D812" s="1">
        <v>24.94</v>
      </c>
      <c r="E812" s="1">
        <v>23.64</v>
      </c>
      <c r="F812" s="1">
        <v>27.26</v>
      </c>
      <c r="G812" s="1">
        <v>28.41</v>
      </c>
      <c r="H812" s="1">
        <v>40</v>
      </c>
      <c r="I812" s="1">
        <v>32.880000000000003</v>
      </c>
      <c r="J812" s="1">
        <v>40</v>
      </c>
      <c r="K812" s="1">
        <v>40</v>
      </c>
      <c r="L812" s="1">
        <v>33.64</v>
      </c>
    </row>
    <row r="813" spans="1:13" x14ac:dyDescent="0.25">
      <c r="A813" s="1">
        <v>21.07</v>
      </c>
      <c r="B813" s="1">
        <v>30.27</v>
      </c>
      <c r="C813" s="1">
        <v>18.39</v>
      </c>
      <c r="D813" s="1">
        <v>40</v>
      </c>
      <c r="E813" s="1">
        <v>20.65</v>
      </c>
      <c r="F813" s="1">
        <v>29.91</v>
      </c>
      <c r="G813" s="1">
        <v>34.51</v>
      </c>
      <c r="H813" s="1">
        <v>30.52</v>
      </c>
      <c r="I813" s="1">
        <v>40</v>
      </c>
      <c r="J813" s="1">
        <v>40</v>
      </c>
      <c r="K813" s="1">
        <v>26.83</v>
      </c>
      <c r="L813" s="1">
        <v>33.909999999999997</v>
      </c>
    </row>
    <row r="814" spans="1:13" x14ac:dyDescent="0.25">
      <c r="A814" s="1">
        <v>25.34</v>
      </c>
      <c r="B814" s="1">
        <v>29.82</v>
      </c>
      <c r="C814" s="1">
        <v>40</v>
      </c>
      <c r="D814" s="1">
        <v>31.26</v>
      </c>
      <c r="E814" s="1">
        <v>33.200000000000003</v>
      </c>
      <c r="F814" s="1">
        <v>28.92</v>
      </c>
      <c r="G814" s="1">
        <v>32.56</v>
      </c>
      <c r="H814" s="1">
        <v>32.65</v>
      </c>
      <c r="I814" s="1">
        <v>40</v>
      </c>
      <c r="J814" s="1">
        <v>40</v>
      </c>
      <c r="K814" s="1">
        <v>30.38</v>
      </c>
      <c r="L814" s="1">
        <v>40</v>
      </c>
    </row>
    <row r="815" spans="1:13" x14ac:dyDescent="0.25">
      <c r="A815" s="1">
        <v>35.270000000000003</v>
      </c>
      <c r="B815" s="1">
        <v>35.43</v>
      </c>
      <c r="C815" s="1">
        <v>27.6</v>
      </c>
      <c r="D815" s="1">
        <v>19.739999999999998</v>
      </c>
      <c r="E815" s="1">
        <v>34.479999999999997</v>
      </c>
      <c r="F815" s="1">
        <v>40</v>
      </c>
      <c r="G815" s="1">
        <v>27.91</v>
      </c>
      <c r="H815" s="1">
        <v>31.93</v>
      </c>
      <c r="I815" s="1">
        <v>23.17</v>
      </c>
      <c r="J815" s="1">
        <v>29.05</v>
      </c>
      <c r="K815" s="1">
        <v>25.47</v>
      </c>
      <c r="L815" s="1">
        <v>35.97</v>
      </c>
    </row>
    <row r="816" spans="1:13" x14ac:dyDescent="0.25">
      <c r="A816" s="1">
        <v>30.99</v>
      </c>
      <c r="B816" s="1">
        <v>34.03</v>
      </c>
      <c r="C816" s="1">
        <v>32.450000000000003</v>
      </c>
      <c r="D816" s="1">
        <v>29</v>
      </c>
      <c r="E816" s="1">
        <v>27.27</v>
      </c>
      <c r="F816" s="1">
        <v>28.7</v>
      </c>
      <c r="G816" s="1">
        <v>27.87</v>
      </c>
      <c r="H816" s="1">
        <v>34.68</v>
      </c>
      <c r="I816" s="1">
        <v>33.58</v>
      </c>
      <c r="J816" s="1">
        <v>31.75</v>
      </c>
      <c r="K816" s="1">
        <v>30.72</v>
      </c>
      <c r="L816" s="1">
        <v>35.39</v>
      </c>
    </row>
    <row r="817" spans="1:12" x14ac:dyDescent="0.25">
      <c r="A817" s="1">
        <v>32.68</v>
      </c>
      <c r="B817" s="1">
        <v>18.78</v>
      </c>
      <c r="C817" s="1">
        <v>31.89</v>
      </c>
      <c r="D817" s="1">
        <v>23.1</v>
      </c>
      <c r="E817" s="1">
        <v>27.92</v>
      </c>
      <c r="F817" s="1">
        <v>30.79</v>
      </c>
      <c r="G817" s="1">
        <v>32.89</v>
      </c>
      <c r="H817" s="1">
        <v>25.93</v>
      </c>
      <c r="I817" s="1">
        <v>40</v>
      </c>
      <c r="J817" s="1">
        <v>33.5</v>
      </c>
      <c r="K817" s="1">
        <v>31.43</v>
      </c>
      <c r="L817" s="1">
        <v>34.35</v>
      </c>
    </row>
    <row r="818" spans="1:12" x14ac:dyDescent="0.25">
      <c r="A818" s="1">
        <v>31.13</v>
      </c>
      <c r="B818" s="1">
        <v>23.06</v>
      </c>
      <c r="C818" s="1">
        <v>30.85</v>
      </c>
      <c r="D818" s="1">
        <v>30.7</v>
      </c>
      <c r="E818" s="1">
        <v>21.39</v>
      </c>
      <c r="F818" s="1">
        <v>24.3</v>
      </c>
      <c r="G818" s="1">
        <v>40</v>
      </c>
      <c r="H818" s="1">
        <v>40</v>
      </c>
      <c r="I818" s="1">
        <v>28.31</v>
      </c>
      <c r="J818" s="1">
        <v>28.92</v>
      </c>
      <c r="K818" s="1">
        <v>40</v>
      </c>
      <c r="L818" s="1">
        <v>32.94</v>
      </c>
    </row>
    <row r="819" spans="1:12" x14ac:dyDescent="0.25">
      <c r="A819" s="1">
        <v>22.75</v>
      </c>
      <c r="B819" s="1">
        <v>25.17</v>
      </c>
      <c r="C819" s="1">
        <v>25.59</v>
      </c>
      <c r="D819" s="1">
        <v>24.66</v>
      </c>
      <c r="E819" s="1">
        <v>22.57</v>
      </c>
      <c r="F819" s="1">
        <v>23.76</v>
      </c>
      <c r="G819" s="1">
        <v>27.44</v>
      </c>
      <c r="H819" s="1">
        <v>32.619999999999997</v>
      </c>
      <c r="I819" s="1">
        <v>40</v>
      </c>
      <c r="J819" s="1">
        <v>40</v>
      </c>
      <c r="K819" s="1">
        <v>28.26</v>
      </c>
      <c r="L819" s="1">
        <v>37.85</v>
      </c>
    </row>
    <row r="820" spans="1:12" x14ac:dyDescent="0.25">
      <c r="A820" s="1">
        <v>21.92</v>
      </c>
      <c r="B820" s="1">
        <v>26.98</v>
      </c>
      <c r="C820" s="1">
        <v>33.6</v>
      </c>
      <c r="D820" s="1">
        <v>25.49</v>
      </c>
      <c r="E820" s="1">
        <v>27.15</v>
      </c>
      <c r="F820" s="1">
        <v>40</v>
      </c>
      <c r="G820" s="1">
        <v>30.54</v>
      </c>
      <c r="H820" s="1">
        <v>28.56</v>
      </c>
      <c r="I820" s="1">
        <v>34.39</v>
      </c>
      <c r="J820" s="1">
        <v>33.28</v>
      </c>
      <c r="K820" s="1">
        <v>25.62</v>
      </c>
      <c r="L820" s="1">
        <v>37.26</v>
      </c>
    </row>
    <row r="821" spans="1:12" x14ac:dyDescent="0.25">
      <c r="A821" s="1">
        <v>28.8</v>
      </c>
      <c r="B821" s="1">
        <v>32.53</v>
      </c>
      <c r="C821" s="1">
        <v>21.32</v>
      </c>
      <c r="D821" s="1">
        <v>25.02</v>
      </c>
      <c r="E821" s="1">
        <v>19.45</v>
      </c>
      <c r="F821" s="1">
        <v>34.659999999999997</v>
      </c>
      <c r="G821" s="1">
        <v>32.08</v>
      </c>
      <c r="H821" s="1">
        <v>32.58</v>
      </c>
      <c r="I821" s="1">
        <v>40</v>
      </c>
      <c r="J821" s="1">
        <v>26.2</v>
      </c>
      <c r="K821" s="1">
        <v>31.19</v>
      </c>
      <c r="L821" s="1">
        <v>32.78</v>
      </c>
    </row>
    <row r="822" spans="1:12" x14ac:dyDescent="0.25">
      <c r="A822" s="1">
        <v>28.65</v>
      </c>
      <c r="B822" s="1">
        <v>33.32</v>
      </c>
      <c r="C822" s="1">
        <v>33.07</v>
      </c>
      <c r="D822" s="1">
        <v>30.68</v>
      </c>
      <c r="E822" s="1">
        <v>32.22</v>
      </c>
      <c r="F822" s="1">
        <v>32.14</v>
      </c>
      <c r="G822" s="1">
        <v>31.86</v>
      </c>
      <c r="H822" s="1">
        <v>40</v>
      </c>
      <c r="I822" s="1">
        <v>32.44</v>
      </c>
      <c r="J822" s="1">
        <v>32.979999999999997</v>
      </c>
      <c r="K822" s="1">
        <v>29.35</v>
      </c>
      <c r="L822" s="1">
        <v>22.4</v>
      </c>
    </row>
    <row r="823" spans="1:12" x14ac:dyDescent="0.25">
      <c r="A823" s="1">
        <v>31.03</v>
      </c>
      <c r="B823" s="1">
        <v>28.47</v>
      </c>
      <c r="C823" s="1">
        <v>29.19</v>
      </c>
      <c r="D823" s="1">
        <v>26.47</v>
      </c>
      <c r="E823" s="1">
        <v>23.43</v>
      </c>
      <c r="F823" s="1">
        <v>29.7</v>
      </c>
      <c r="G823" s="1">
        <v>34.229999999999997</v>
      </c>
      <c r="H823" s="1">
        <v>30.23</v>
      </c>
      <c r="I823" s="1">
        <v>31.1</v>
      </c>
      <c r="J823" s="1">
        <v>35.9</v>
      </c>
      <c r="K823" s="1">
        <v>40</v>
      </c>
      <c r="L823" s="1">
        <v>31.84</v>
      </c>
    </row>
    <row r="824" spans="1:12" x14ac:dyDescent="0.25">
      <c r="A824" s="1">
        <v>26.75</v>
      </c>
      <c r="B824" s="1">
        <v>28.66</v>
      </c>
      <c r="C824" s="1">
        <v>23.4</v>
      </c>
      <c r="D824" s="1">
        <v>31.93</v>
      </c>
      <c r="E824" s="1">
        <v>28.74</v>
      </c>
      <c r="F824" s="1">
        <v>31.68</v>
      </c>
      <c r="G824" s="1">
        <v>33.64</v>
      </c>
      <c r="H824" s="1">
        <v>32.130000000000003</v>
      </c>
      <c r="I824" s="1">
        <v>30.99</v>
      </c>
      <c r="J824" s="1">
        <v>36.32</v>
      </c>
      <c r="K824" s="1">
        <v>32.25</v>
      </c>
      <c r="L824" s="1">
        <v>29.13</v>
      </c>
    </row>
    <row r="825" spans="1:12" x14ac:dyDescent="0.25">
      <c r="A825" s="1">
        <v>29.74</v>
      </c>
      <c r="B825" s="1">
        <v>32.94</v>
      </c>
      <c r="C825" s="1">
        <v>23.96</v>
      </c>
      <c r="D825" s="1">
        <v>29.33</v>
      </c>
      <c r="E825" s="1">
        <v>22.9</v>
      </c>
      <c r="F825" s="1">
        <v>30.43</v>
      </c>
      <c r="G825" s="1">
        <v>32.950000000000003</v>
      </c>
      <c r="H825" s="1">
        <v>32.22</v>
      </c>
      <c r="I825" s="1">
        <v>30.18</v>
      </c>
      <c r="J825" s="1">
        <v>30.2</v>
      </c>
      <c r="K825" s="1">
        <v>40</v>
      </c>
      <c r="L825" s="1">
        <v>40</v>
      </c>
    </row>
    <row r="826" spans="1:12" x14ac:dyDescent="0.25">
      <c r="A826" s="1">
        <v>27.86</v>
      </c>
      <c r="B826" s="1">
        <v>32.44</v>
      </c>
      <c r="C826" s="1">
        <v>40</v>
      </c>
      <c r="D826" s="1">
        <v>40</v>
      </c>
      <c r="E826" s="1">
        <v>30.27</v>
      </c>
      <c r="F826" s="1">
        <v>22.45</v>
      </c>
      <c r="G826" s="1">
        <v>40</v>
      </c>
      <c r="H826" s="1">
        <v>26.05</v>
      </c>
      <c r="I826" s="1">
        <v>28.75</v>
      </c>
      <c r="J826" s="1">
        <v>33.549999999999997</v>
      </c>
      <c r="K826" s="1">
        <v>33.619999999999997</v>
      </c>
      <c r="L826" s="1">
        <v>31.79</v>
      </c>
    </row>
    <row r="827" spans="1:12" x14ac:dyDescent="0.25">
      <c r="A827" s="1">
        <v>29.65</v>
      </c>
      <c r="B827" s="1">
        <v>20.32</v>
      </c>
      <c r="C827" s="1">
        <v>28.45</v>
      </c>
      <c r="D827" s="1">
        <v>40</v>
      </c>
      <c r="E827" s="1">
        <v>40</v>
      </c>
      <c r="F827" s="1">
        <v>28.09</v>
      </c>
      <c r="G827" s="1">
        <v>40</v>
      </c>
      <c r="H827" s="1">
        <v>40</v>
      </c>
      <c r="I827" s="1">
        <v>40</v>
      </c>
      <c r="J827" s="1">
        <v>40</v>
      </c>
      <c r="K827" s="1">
        <v>40</v>
      </c>
      <c r="L827" s="1">
        <v>36.090000000000003</v>
      </c>
    </row>
    <row r="828" spans="1:12" x14ac:dyDescent="0.25">
      <c r="A828" s="1">
        <v>24.34</v>
      </c>
      <c r="B828" s="1">
        <v>28.05</v>
      </c>
      <c r="C828" s="1">
        <v>32.68</v>
      </c>
      <c r="D828" s="1">
        <v>22.79</v>
      </c>
      <c r="E828" s="1">
        <v>30.92</v>
      </c>
      <c r="F828" s="1">
        <v>31.94</v>
      </c>
      <c r="G828" s="1">
        <v>40</v>
      </c>
      <c r="H828" s="1">
        <v>27.43</v>
      </c>
      <c r="I828" s="1">
        <v>40</v>
      </c>
      <c r="J828" s="1">
        <v>40</v>
      </c>
      <c r="K828" s="1">
        <v>40</v>
      </c>
      <c r="L828" s="1">
        <v>33.11</v>
      </c>
    </row>
    <row r="829" spans="1:12" x14ac:dyDescent="0.25">
      <c r="A829" s="1">
        <v>18.649999999999999</v>
      </c>
      <c r="B829" s="1">
        <v>23.73</v>
      </c>
      <c r="C829" s="1">
        <v>29.48</v>
      </c>
      <c r="D829" s="1">
        <v>23.42</v>
      </c>
      <c r="E829" s="1">
        <v>29.72</v>
      </c>
      <c r="F829" s="1">
        <v>32.19</v>
      </c>
      <c r="G829" s="1">
        <v>40</v>
      </c>
      <c r="H829" s="1">
        <v>31.46</v>
      </c>
      <c r="I829" s="1">
        <v>28</v>
      </c>
      <c r="J829" s="1">
        <v>40</v>
      </c>
      <c r="K829" s="1">
        <v>40</v>
      </c>
      <c r="L829" s="1">
        <v>27.07</v>
      </c>
    </row>
    <row r="830" spans="1:12" x14ac:dyDescent="0.25">
      <c r="A830" s="1">
        <v>34.299999999999997</v>
      </c>
      <c r="B830" s="1">
        <v>28.06</v>
      </c>
      <c r="C830" s="1">
        <v>32.08</v>
      </c>
      <c r="D830" s="1">
        <v>27.13</v>
      </c>
      <c r="E830" s="1">
        <v>29.93</v>
      </c>
      <c r="F830" s="1">
        <v>32.1</v>
      </c>
      <c r="G830" s="1">
        <v>31.54</v>
      </c>
      <c r="H830" s="1">
        <v>29.23</v>
      </c>
      <c r="I830" s="1">
        <v>31.36</v>
      </c>
      <c r="J830" s="1">
        <v>31.46</v>
      </c>
      <c r="K830" s="1">
        <v>32.07</v>
      </c>
      <c r="L830" s="1">
        <v>34.19</v>
      </c>
    </row>
    <row r="831" spans="1:12" x14ac:dyDescent="0.25">
      <c r="A831" s="1">
        <v>32.42</v>
      </c>
      <c r="B831" s="1">
        <v>29.76</v>
      </c>
      <c r="C831" s="1">
        <v>23.58</v>
      </c>
      <c r="D831" s="1">
        <v>22.06</v>
      </c>
      <c r="E831" s="1">
        <v>23.37</v>
      </c>
      <c r="F831" s="1">
        <v>32.229999999999997</v>
      </c>
      <c r="G831" s="1">
        <v>32.18</v>
      </c>
      <c r="H831" s="1">
        <v>32.94</v>
      </c>
      <c r="I831" s="1">
        <v>40</v>
      </c>
      <c r="J831" s="1">
        <v>40</v>
      </c>
      <c r="K831" s="1">
        <v>40</v>
      </c>
      <c r="L831" s="1">
        <v>36.25</v>
      </c>
    </row>
    <row r="832" spans="1:12" x14ac:dyDescent="0.25">
      <c r="A832" s="1">
        <v>30.65</v>
      </c>
      <c r="B832" s="1">
        <v>32.81</v>
      </c>
      <c r="C832" s="1">
        <v>28.99</v>
      </c>
      <c r="D832" s="1">
        <v>27</v>
      </c>
      <c r="E832" s="1">
        <v>22.66</v>
      </c>
      <c r="F832" s="1">
        <v>32.340000000000003</v>
      </c>
      <c r="G832" s="1">
        <v>32.81</v>
      </c>
      <c r="H832" s="1">
        <v>33.65</v>
      </c>
      <c r="I832" s="1">
        <v>40</v>
      </c>
      <c r="J832" s="1">
        <v>40</v>
      </c>
      <c r="K832" s="1">
        <v>29.15</v>
      </c>
      <c r="L832" s="1">
        <v>40</v>
      </c>
    </row>
    <row r="833" spans="1:12" x14ac:dyDescent="0.25">
      <c r="A833" s="1">
        <v>32.72</v>
      </c>
      <c r="B833" s="1">
        <v>32.479999999999997</v>
      </c>
      <c r="C833" s="1">
        <v>40</v>
      </c>
      <c r="D833" s="1">
        <v>22.28</v>
      </c>
      <c r="E833" s="1">
        <v>33.67</v>
      </c>
      <c r="F833" s="1">
        <v>40</v>
      </c>
      <c r="G833" s="1">
        <v>29.62</v>
      </c>
      <c r="H833" s="1">
        <v>28.81</v>
      </c>
      <c r="I833" s="1">
        <v>40</v>
      </c>
      <c r="J833" s="1">
        <v>30.8</v>
      </c>
      <c r="K833" s="1">
        <v>40</v>
      </c>
      <c r="L833" s="1">
        <v>33.57</v>
      </c>
    </row>
    <row r="834" spans="1:12" x14ac:dyDescent="0.25">
      <c r="A834" s="1">
        <v>20.89</v>
      </c>
      <c r="B834" s="1">
        <v>32.840000000000003</v>
      </c>
      <c r="C834" s="1">
        <v>26.93</v>
      </c>
      <c r="D834" s="1">
        <v>25.2</v>
      </c>
      <c r="E834" s="1">
        <v>32.659999999999997</v>
      </c>
      <c r="F834" s="1">
        <v>31.32</v>
      </c>
      <c r="G834" s="1">
        <v>30.95</v>
      </c>
      <c r="H834" s="1">
        <v>27.35</v>
      </c>
      <c r="I834" s="1">
        <v>23.65</v>
      </c>
      <c r="J834" s="1">
        <v>40</v>
      </c>
      <c r="K834" s="1">
        <v>29.54</v>
      </c>
      <c r="L834" s="1">
        <v>35.979999999999997</v>
      </c>
    </row>
    <row r="835" spans="1:12" x14ac:dyDescent="0.25">
      <c r="A835" s="1">
        <v>31.77</v>
      </c>
      <c r="B835" s="1">
        <v>23.88</v>
      </c>
      <c r="C835" s="1">
        <v>26.04</v>
      </c>
      <c r="D835" s="1">
        <v>19.25</v>
      </c>
      <c r="E835" s="1">
        <v>24.45</v>
      </c>
      <c r="F835" s="1">
        <v>31.42</v>
      </c>
      <c r="G835" s="1">
        <v>35.28</v>
      </c>
      <c r="H835" s="1">
        <v>34.31</v>
      </c>
      <c r="I835" s="1">
        <v>31.8</v>
      </c>
      <c r="J835" s="1">
        <v>40</v>
      </c>
      <c r="K835" s="1">
        <v>28.69</v>
      </c>
      <c r="L835" s="1">
        <v>35.31</v>
      </c>
    </row>
    <row r="836" spans="1:12" x14ac:dyDescent="0.25">
      <c r="A836" s="1">
        <v>18.3</v>
      </c>
      <c r="B836" s="1">
        <v>32.08</v>
      </c>
      <c r="C836" s="1">
        <v>30.14</v>
      </c>
      <c r="D836" s="1">
        <v>19.2</v>
      </c>
      <c r="E836" s="1">
        <v>23.86</v>
      </c>
      <c r="F836" s="1">
        <v>26.52</v>
      </c>
      <c r="G836" s="1">
        <v>24.54</v>
      </c>
      <c r="H836" s="1">
        <v>32.54</v>
      </c>
      <c r="I836" s="1">
        <v>29.4</v>
      </c>
      <c r="J836" s="1">
        <v>31.1</v>
      </c>
      <c r="K836" s="1">
        <v>33.65</v>
      </c>
      <c r="L836" s="1">
        <v>29.19</v>
      </c>
    </row>
    <row r="837" spans="1:12" x14ac:dyDescent="0.25">
      <c r="A837" s="1">
        <v>40</v>
      </c>
      <c r="B837" s="1">
        <v>31.08</v>
      </c>
      <c r="C837" s="1">
        <v>19.88</v>
      </c>
      <c r="D837" s="1">
        <v>21.81</v>
      </c>
      <c r="E837" s="1">
        <v>33.83</v>
      </c>
      <c r="F837" s="1">
        <v>27.73</v>
      </c>
      <c r="G837" s="1">
        <v>30.71</v>
      </c>
      <c r="H837" s="1">
        <v>40</v>
      </c>
      <c r="I837" s="1">
        <v>26.48</v>
      </c>
      <c r="J837" s="1">
        <v>40</v>
      </c>
      <c r="K837" s="1">
        <v>31.13</v>
      </c>
      <c r="L837" s="1">
        <v>40</v>
      </c>
    </row>
    <row r="838" spans="1:12" x14ac:dyDescent="0.25">
      <c r="A838" s="1">
        <v>23.38</v>
      </c>
      <c r="B838" s="1">
        <v>30.81</v>
      </c>
      <c r="C838" s="1">
        <v>28.76</v>
      </c>
      <c r="D838" s="1">
        <v>27.68</v>
      </c>
      <c r="E838" s="1">
        <v>40</v>
      </c>
      <c r="F838" s="1">
        <v>28.51</v>
      </c>
      <c r="G838" s="1">
        <v>35.33</v>
      </c>
      <c r="H838" s="1">
        <v>40</v>
      </c>
      <c r="I838" s="1">
        <v>27.39</v>
      </c>
      <c r="J838" s="1">
        <v>30.41</v>
      </c>
      <c r="K838" s="1">
        <v>29.15</v>
      </c>
      <c r="L838" s="1">
        <v>35.979999999999997</v>
      </c>
    </row>
    <row r="839" spans="1:12" x14ac:dyDescent="0.25">
      <c r="A839" s="1">
        <v>23.25</v>
      </c>
      <c r="B839" s="1">
        <v>34.78</v>
      </c>
      <c r="C839" s="1">
        <v>24.41</v>
      </c>
      <c r="D839" s="1">
        <v>22.17</v>
      </c>
      <c r="E839" s="1">
        <v>31.84</v>
      </c>
      <c r="F839" s="1">
        <v>26.62</v>
      </c>
      <c r="G839" s="1">
        <v>40</v>
      </c>
      <c r="H839" s="1">
        <v>33.9</v>
      </c>
      <c r="I839" s="1">
        <v>27.67</v>
      </c>
      <c r="J839" s="1">
        <v>40</v>
      </c>
      <c r="K839" s="1">
        <v>40</v>
      </c>
      <c r="L839" s="1">
        <v>33.28</v>
      </c>
    </row>
    <row r="840" spans="1:12" x14ac:dyDescent="0.25">
      <c r="A840" s="1">
        <v>19.11</v>
      </c>
      <c r="B840" s="1">
        <v>17.93</v>
      </c>
      <c r="C840" s="1">
        <v>29.25</v>
      </c>
      <c r="D840" s="1">
        <v>28.92</v>
      </c>
      <c r="E840" s="1">
        <v>32.21</v>
      </c>
      <c r="F840" s="1">
        <v>35.619999999999997</v>
      </c>
      <c r="G840" s="1">
        <v>40</v>
      </c>
      <c r="H840" s="1">
        <v>27.18</v>
      </c>
      <c r="I840" s="1">
        <v>40</v>
      </c>
      <c r="J840" s="1">
        <v>32.33</v>
      </c>
      <c r="K840" s="1">
        <v>40</v>
      </c>
      <c r="L840" s="1">
        <v>38.380000000000003</v>
      </c>
    </row>
    <row r="841" spans="1:12" x14ac:dyDescent="0.25">
      <c r="A841" s="1">
        <v>26.31</v>
      </c>
      <c r="B841" s="1">
        <v>34.729999999999997</v>
      </c>
      <c r="C841" s="1">
        <v>21.28</v>
      </c>
      <c r="D841" s="1">
        <v>26.06</v>
      </c>
      <c r="E841" s="1">
        <v>27.72</v>
      </c>
      <c r="F841" s="1">
        <v>31.12</v>
      </c>
      <c r="G841" s="1">
        <v>29.29</v>
      </c>
      <c r="H841" s="1">
        <v>35.04</v>
      </c>
      <c r="I841" s="1">
        <v>32.65</v>
      </c>
      <c r="J841" s="1">
        <v>31.77</v>
      </c>
      <c r="K841" s="1">
        <v>32.31</v>
      </c>
      <c r="L841" s="1">
        <v>34.4</v>
      </c>
    </row>
    <row r="842" spans="1:12" x14ac:dyDescent="0.25">
      <c r="A842" s="1">
        <v>27.6</v>
      </c>
      <c r="B842" s="1">
        <v>23.43</v>
      </c>
      <c r="C842" s="1">
        <v>23.98</v>
      </c>
      <c r="D842" s="1">
        <v>18</v>
      </c>
      <c r="E842" s="1">
        <v>26.04</v>
      </c>
      <c r="F842" s="1">
        <v>24.32</v>
      </c>
      <c r="G842" s="1">
        <v>40</v>
      </c>
      <c r="H842" s="1">
        <v>34.67</v>
      </c>
      <c r="I842" s="1">
        <v>32.47</v>
      </c>
      <c r="J842" s="1">
        <v>31.15</v>
      </c>
      <c r="K842" s="1">
        <v>36.15</v>
      </c>
      <c r="L842" s="1">
        <v>34.130000000000003</v>
      </c>
    </row>
    <row r="843" spans="1:12" x14ac:dyDescent="0.25">
      <c r="A843" s="1">
        <v>32.32</v>
      </c>
      <c r="B843" s="1">
        <v>27.04</v>
      </c>
      <c r="C843" s="1">
        <v>30.36</v>
      </c>
      <c r="D843" s="1">
        <v>27.37</v>
      </c>
      <c r="E843" s="1">
        <v>40</v>
      </c>
      <c r="F843" s="1">
        <v>24.98</v>
      </c>
      <c r="G843" s="1">
        <v>28.68</v>
      </c>
      <c r="H843" s="1">
        <v>30.46</v>
      </c>
      <c r="I843" s="1">
        <v>27.21</v>
      </c>
      <c r="J843" s="1">
        <v>30.32</v>
      </c>
      <c r="K843" s="1">
        <v>29.66</v>
      </c>
      <c r="L843" s="1">
        <v>29.74</v>
      </c>
    </row>
    <row r="844" spans="1:12" x14ac:dyDescent="0.25">
      <c r="A844" s="1">
        <v>32.25</v>
      </c>
      <c r="B844" s="1">
        <v>32.06</v>
      </c>
      <c r="C844" s="1">
        <v>32.46</v>
      </c>
      <c r="D844" s="1">
        <v>29.69</v>
      </c>
      <c r="E844" s="1">
        <v>32.83</v>
      </c>
      <c r="F844" s="1">
        <v>32.020000000000003</v>
      </c>
      <c r="G844" s="1">
        <v>33.6</v>
      </c>
      <c r="H844" s="1">
        <v>32.65</v>
      </c>
      <c r="I844" s="1">
        <v>32.26</v>
      </c>
      <c r="J844" s="1">
        <v>33.549999999999997</v>
      </c>
      <c r="K844" s="1">
        <v>33.56</v>
      </c>
      <c r="L844" s="1">
        <v>40</v>
      </c>
    </row>
    <row r="845" spans="1:12" x14ac:dyDescent="0.25">
      <c r="A845" s="1">
        <v>30.12</v>
      </c>
      <c r="B845" s="1">
        <v>33.75</v>
      </c>
      <c r="C845" s="1">
        <v>28.45</v>
      </c>
      <c r="D845" s="1">
        <v>22.91</v>
      </c>
      <c r="E845" s="1">
        <v>19.63</v>
      </c>
      <c r="F845" s="1">
        <v>40</v>
      </c>
      <c r="G845" s="1">
        <v>30.97</v>
      </c>
      <c r="H845" s="1">
        <v>32.5</v>
      </c>
      <c r="I845" s="1">
        <v>26.98</v>
      </c>
      <c r="J845" s="1">
        <v>32.39</v>
      </c>
      <c r="K845" s="1">
        <v>27.88</v>
      </c>
      <c r="L845" s="1">
        <v>34.200000000000003</v>
      </c>
    </row>
    <row r="846" spans="1:12" x14ac:dyDescent="0.25">
      <c r="A846" s="1">
        <v>40</v>
      </c>
      <c r="B846" s="1">
        <v>32.17</v>
      </c>
      <c r="C846" s="1">
        <v>40</v>
      </c>
      <c r="D846" s="1">
        <v>40</v>
      </c>
      <c r="E846" s="1">
        <v>24.84</v>
      </c>
      <c r="F846" s="1">
        <v>30.93</v>
      </c>
      <c r="G846" s="1">
        <v>40</v>
      </c>
      <c r="H846" s="1">
        <v>36.020000000000003</v>
      </c>
      <c r="I846" s="1">
        <v>34.57</v>
      </c>
      <c r="J846" s="1">
        <v>31.62</v>
      </c>
      <c r="K846" s="1">
        <v>40</v>
      </c>
      <c r="L846" s="1">
        <v>40</v>
      </c>
    </row>
    <row r="847" spans="1:12" x14ac:dyDescent="0.25">
      <c r="A847" s="1">
        <v>30.91</v>
      </c>
      <c r="B847" s="1">
        <v>30.27</v>
      </c>
      <c r="C847" s="1">
        <v>26.47</v>
      </c>
      <c r="D847" s="1">
        <v>40</v>
      </c>
      <c r="E847" s="1">
        <v>32.06</v>
      </c>
      <c r="F847" s="1">
        <v>30.94</v>
      </c>
      <c r="G847" s="1">
        <v>24.03</v>
      </c>
      <c r="H847" s="1">
        <v>40</v>
      </c>
      <c r="I847" s="1">
        <v>31.79</v>
      </c>
      <c r="J847" s="1">
        <v>29.23</v>
      </c>
      <c r="K847" s="1">
        <v>31.1</v>
      </c>
      <c r="L847" s="1">
        <v>34.56</v>
      </c>
    </row>
    <row r="848" spans="1:12" x14ac:dyDescent="0.25">
      <c r="A848" s="1">
        <v>34.22</v>
      </c>
      <c r="B848" s="1">
        <v>20.03</v>
      </c>
      <c r="C848" s="1">
        <v>40</v>
      </c>
      <c r="D848" s="1">
        <v>32.9</v>
      </c>
      <c r="E848" s="1">
        <v>26.66</v>
      </c>
      <c r="F848" s="1">
        <v>34.32</v>
      </c>
      <c r="G848" s="1">
        <v>31.93</v>
      </c>
      <c r="H848" s="1">
        <v>30.52</v>
      </c>
      <c r="I848" s="1">
        <v>40</v>
      </c>
      <c r="J848" s="1">
        <v>30.65</v>
      </c>
      <c r="K848" s="1">
        <v>40</v>
      </c>
      <c r="L848" s="1">
        <v>31.83</v>
      </c>
    </row>
    <row r="849" spans="1:12" x14ac:dyDescent="0.25">
      <c r="A849" s="1">
        <v>33.19</v>
      </c>
      <c r="B849" s="1">
        <v>28.95</v>
      </c>
      <c r="C849" s="1">
        <v>26.45</v>
      </c>
      <c r="D849" s="1">
        <v>40</v>
      </c>
      <c r="E849" s="1">
        <v>22.95</v>
      </c>
      <c r="F849" s="1">
        <v>28.08</v>
      </c>
      <c r="G849" s="1">
        <v>25.44</v>
      </c>
      <c r="H849" s="1">
        <v>30.6</v>
      </c>
      <c r="I849" s="1">
        <v>40</v>
      </c>
      <c r="J849" s="1">
        <v>22.29</v>
      </c>
      <c r="K849" s="1">
        <v>34.36</v>
      </c>
      <c r="L849" s="1">
        <v>32.6</v>
      </c>
    </row>
    <row r="850" spans="1:12" x14ac:dyDescent="0.25">
      <c r="A850" s="1">
        <v>33.03</v>
      </c>
      <c r="B850" s="1">
        <v>33.11</v>
      </c>
      <c r="C850" s="1">
        <v>27.12</v>
      </c>
      <c r="D850" s="1">
        <v>21.62</v>
      </c>
      <c r="E850" s="1">
        <v>28.93</v>
      </c>
      <c r="F850" s="1">
        <v>33.619999999999997</v>
      </c>
      <c r="G850" s="1">
        <v>27.38</v>
      </c>
      <c r="H850" s="1">
        <v>34.630000000000003</v>
      </c>
      <c r="I850" s="1">
        <v>33.11</v>
      </c>
      <c r="J850" s="1">
        <v>40</v>
      </c>
      <c r="K850" s="1">
        <v>34.22</v>
      </c>
      <c r="L850" s="1">
        <v>40</v>
      </c>
    </row>
    <row r="851" spans="1:12" x14ac:dyDescent="0.25">
      <c r="A851" s="1">
        <v>30.81</v>
      </c>
      <c r="B851" s="1">
        <v>32.93</v>
      </c>
      <c r="C851" s="1">
        <v>25.72</v>
      </c>
      <c r="D851" s="1">
        <v>28.56</v>
      </c>
      <c r="E851" s="1">
        <v>30.76</v>
      </c>
      <c r="F851" s="1">
        <v>22.34</v>
      </c>
      <c r="G851" s="1">
        <v>26.91</v>
      </c>
      <c r="H851" s="1">
        <v>40</v>
      </c>
      <c r="I851" s="1">
        <v>31.6</v>
      </c>
      <c r="J851" s="1">
        <v>40</v>
      </c>
      <c r="K851" s="1">
        <v>40</v>
      </c>
      <c r="L851" s="1">
        <v>28.84</v>
      </c>
    </row>
    <row r="852" spans="1:12" x14ac:dyDescent="0.25">
      <c r="A852" s="1">
        <v>20.190000000000001</v>
      </c>
      <c r="B852" s="1">
        <v>31.41</v>
      </c>
      <c r="C852" s="1">
        <v>24.87</v>
      </c>
      <c r="D852" s="1">
        <v>23</v>
      </c>
      <c r="E852" s="1">
        <v>22.18</v>
      </c>
      <c r="F852" s="1">
        <v>31.06</v>
      </c>
      <c r="G852" s="1">
        <v>30.32</v>
      </c>
      <c r="H852" s="1">
        <v>31.75</v>
      </c>
      <c r="I852" s="1">
        <v>40</v>
      </c>
      <c r="J852" s="1">
        <v>34.380000000000003</v>
      </c>
      <c r="K852" s="1">
        <v>36.81</v>
      </c>
      <c r="L852" s="1">
        <v>40</v>
      </c>
    </row>
    <row r="853" spans="1:12" x14ac:dyDescent="0.25">
      <c r="A853" s="1">
        <v>40</v>
      </c>
      <c r="B853" s="1">
        <v>23.81</v>
      </c>
      <c r="C853" s="1">
        <v>20.82</v>
      </c>
      <c r="D853" s="1">
        <v>27.98</v>
      </c>
      <c r="E853" s="1">
        <v>20.45</v>
      </c>
      <c r="F853" s="1">
        <v>34.82</v>
      </c>
      <c r="G853" s="1">
        <v>34.14</v>
      </c>
      <c r="H853" s="1">
        <v>40</v>
      </c>
      <c r="I853" s="1">
        <v>29.73</v>
      </c>
      <c r="J853" s="1">
        <v>33.020000000000003</v>
      </c>
      <c r="K853" s="1">
        <v>32.1</v>
      </c>
      <c r="L853" s="1">
        <v>29.65</v>
      </c>
    </row>
    <row r="854" spans="1:12" x14ac:dyDescent="0.25">
      <c r="A854" s="1">
        <v>28.88</v>
      </c>
      <c r="B854" s="1">
        <v>22.01</v>
      </c>
      <c r="C854" s="1">
        <v>21.37</v>
      </c>
      <c r="D854" s="1">
        <v>36.369999999999997</v>
      </c>
      <c r="E854" s="1">
        <v>27.78</v>
      </c>
      <c r="F854" s="1">
        <v>28.13</v>
      </c>
      <c r="G854" s="1">
        <v>26.92</v>
      </c>
      <c r="H854" s="1">
        <v>27.6</v>
      </c>
      <c r="I854" s="1">
        <v>40</v>
      </c>
      <c r="J854" s="1">
        <v>30.55</v>
      </c>
      <c r="K854" s="1">
        <v>40</v>
      </c>
      <c r="L854" s="1">
        <v>40</v>
      </c>
    </row>
    <row r="855" spans="1:12" x14ac:dyDescent="0.25">
      <c r="A855" s="1">
        <v>35.89</v>
      </c>
      <c r="B855" s="1">
        <v>18.29</v>
      </c>
      <c r="C855" s="1">
        <v>30.22</v>
      </c>
      <c r="D855" s="1">
        <v>34.61</v>
      </c>
      <c r="E855" s="1">
        <v>40</v>
      </c>
      <c r="F855" s="1">
        <v>28.27</v>
      </c>
      <c r="G855" s="1">
        <v>29.29</v>
      </c>
      <c r="H855" s="1">
        <v>40</v>
      </c>
      <c r="I855" s="1">
        <v>32.520000000000003</v>
      </c>
      <c r="J855" s="1">
        <v>40</v>
      </c>
      <c r="K855" s="1">
        <v>40</v>
      </c>
      <c r="L855" s="1">
        <v>34.61</v>
      </c>
    </row>
    <row r="856" spans="1:12" x14ac:dyDescent="0.25">
      <c r="A856" s="1">
        <v>23.87</v>
      </c>
      <c r="B856" s="1">
        <v>27.22</v>
      </c>
      <c r="C856" s="1">
        <v>28.36</v>
      </c>
      <c r="D856" s="1">
        <v>20.67</v>
      </c>
      <c r="E856" s="1">
        <v>40</v>
      </c>
      <c r="F856" s="1">
        <v>30.31</v>
      </c>
      <c r="G856" s="1">
        <v>33.39</v>
      </c>
      <c r="H856" s="1">
        <v>30.1</v>
      </c>
      <c r="I856" s="1">
        <v>27.45</v>
      </c>
      <c r="J856" s="1">
        <v>40</v>
      </c>
      <c r="K856" s="1">
        <v>40</v>
      </c>
      <c r="L856" s="1">
        <v>31.12</v>
      </c>
    </row>
    <row r="857" spans="1:12" x14ac:dyDescent="0.25">
      <c r="A857" s="1">
        <v>36.71</v>
      </c>
      <c r="B857" s="1">
        <v>29.28</v>
      </c>
      <c r="C857" s="1">
        <v>27.51</v>
      </c>
      <c r="D857" s="1">
        <v>23.33</v>
      </c>
      <c r="E857" s="1">
        <v>23.67</v>
      </c>
      <c r="F857" s="1">
        <v>32.24</v>
      </c>
      <c r="G857" s="1">
        <v>31.88</v>
      </c>
      <c r="H857" s="1">
        <v>40</v>
      </c>
      <c r="I857" s="1">
        <v>40</v>
      </c>
      <c r="J857" s="1">
        <v>32.07</v>
      </c>
      <c r="K857" s="1">
        <v>32.65</v>
      </c>
      <c r="L857" s="1">
        <v>40</v>
      </c>
    </row>
    <row r="858" spans="1:12" x14ac:dyDescent="0.25">
      <c r="A858" s="1">
        <v>40</v>
      </c>
      <c r="B858" s="1">
        <v>26.54</v>
      </c>
      <c r="C858" s="1">
        <v>19.149999999999999</v>
      </c>
      <c r="D858" s="1">
        <v>24.86</v>
      </c>
      <c r="E858" s="1">
        <v>31.87</v>
      </c>
      <c r="F858" s="1">
        <v>40</v>
      </c>
      <c r="G858" s="1">
        <v>26.78</v>
      </c>
      <c r="H858" s="1">
        <v>40</v>
      </c>
      <c r="I858" s="1">
        <v>31.2</v>
      </c>
      <c r="J858" s="1">
        <v>40</v>
      </c>
      <c r="K858" s="1">
        <v>32.880000000000003</v>
      </c>
      <c r="L858" s="1">
        <v>29.72</v>
      </c>
    </row>
    <row r="859" spans="1:12" x14ac:dyDescent="0.25">
      <c r="A859" s="1">
        <v>32.76</v>
      </c>
      <c r="B859" s="1">
        <v>33.56</v>
      </c>
      <c r="C859" s="1">
        <v>30.55</v>
      </c>
      <c r="D859" s="1">
        <v>35.68</v>
      </c>
      <c r="E859" s="1">
        <v>33.22</v>
      </c>
      <c r="F859" s="1">
        <v>35.36</v>
      </c>
      <c r="G859" s="1">
        <v>33.659999999999997</v>
      </c>
      <c r="H859" s="1">
        <v>40</v>
      </c>
      <c r="I859" s="1">
        <v>40</v>
      </c>
      <c r="J859" s="1">
        <v>30.16</v>
      </c>
      <c r="K859" s="1">
        <v>40</v>
      </c>
      <c r="L859" s="1">
        <v>35.67</v>
      </c>
    </row>
    <row r="860" spans="1:12" x14ac:dyDescent="0.25">
      <c r="A860" s="1">
        <v>20.149999999999999</v>
      </c>
      <c r="B860" s="1">
        <v>40</v>
      </c>
      <c r="C860" s="1">
        <v>29.36</v>
      </c>
      <c r="D860" s="1">
        <v>35.25</v>
      </c>
      <c r="E860" s="1">
        <v>32</v>
      </c>
      <c r="F860" s="1">
        <v>22.19</v>
      </c>
      <c r="G860" s="1">
        <v>40</v>
      </c>
      <c r="H860" s="1">
        <v>23.37</v>
      </c>
      <c r="I860" s="1">
        <v>30.82</v>
      </c>
      <c r="J860" s="1">
        <v>40</v>
      </c>
      <c r="K860" s="1">
        <v>22.69</v>
      </c>
      <c r="L860" s="1">
        <v>33.229999999999997</v>
      </c>
    </row>
    <row r="861" spans="1:12" x14ac:dyDescent="0.25">
      <c r="A861" s="1">
        <v>28.97</v>
      </c>
      <c r="B861" s="1">
        <v>22.54</v>
      </c>
      <c r="C861" s="1">
        <v>28.18</v>
      </c>
      <c r="D861" s="1">
        <v>32.24</v>
      </c>
      <c r="E861" s="1">
        <v>26.16</v>
      </c>
      <c r="F861" s="1">
        <v>31.77</v>
      </c>
      <c r="G861" s="1">
        <v>31.96</v>
      </c>
      <c r="H861" s="1">
        <v>40</v>
      </c>
      <c r="I861" s="1">
        <v>40</v>
      </c>
      <c r="J861" s="1">
        <v>29.47</v>
      </c>
      <c r="K861" s="1">
        <v>32.39</v>
      </c>
      <c r="L861" s="1">
        <v>40</v>
      </c>
    </row>
    <row r="862" spans="1:12" x14ac:dyDescent="0.25">
      <c r="A862" s="1">
        <v>40</v>
      </c>
      <c r="B862" s="1">
        <v>17.93</v>
      </c>
      <c r="C862" s="1">
        <v>19.989999999999998</v>
      </c>
      <c r="D862" s="1">
        <v>18.75</v>
      </c>
      <c r="E862" s="1">
        <v>22.74</v>
      </c>
      <c r="F862" s="1">
        <v>40</v>
      </c>
      <c r="G862" s="1">
        <v>24.22</v>
      </c>
      <c r="H862" s="1">
        <v>32.19</v>
      </c>
      <c r="I862" s="1">
        <v>28.68</v>
      </c>
      <c r="J862" s="1">
        <v>33.43</v>
      </c>
      <c r="K862" s="1">
        <v>40</v>
      </c>
      <c r="L862" s="1">
        <v>40</v>
      </c>
    </row>
    <row r="863" spans="1:12" x14ac:dyDescent="0.25">
      <c r="A863" s="1">
        <v>28.82</v>
      </c>
      <c r="B863" s="1">
        <v>27.74</v>
      </c>
      <c r="C863" s="1">
        <v>18.260000000000002</v>
      </c>
      <c r="D863" s="1">
        <v>25.14</v>
      </c>
      <c r="E863" s="1">
        <v>30.73</v>
      </c>
      <c r="F863" s="1">
        <v>32.72</v>
      </c>
      <c r="G863" s="1">
        <v>24.35</v>
      </c>
      <c r="H863" s="1">
        <v>25.42</v>
      </c>
      <c r="I863" s="1">
        <v>29.33</v>
      </c>
      <c r="J863" s="1">
        <v>24.54</v>
      </c>
      <c r="K863" s="1">
        <v>40</v>
      </c>
      <c r="L863" s="1">
        <v>40</v>
      </c>
    </row>
    <row r="864" spans="1:12" x14ac:dyDescent="0.25">
      <c r="A864" s="1">
        <v>33.43</v>
      </c>
      <c r="B864" s="1">
        <v>27.75</v>
      </c>
      <c r="C864" s="1">
        <v>27.01</v>
      </c>
      <c r="D864" s="1">
        <v>25.02</v>
      </c>
      <c r="E864" s="1">
        <v>26.44</v>
      </c>
      <c r="F864" s="1">
        <v>26.03</v>
      </c>
      <c r="G864" s="1">
        <v>30.79</v>
      </c>
      <c r="H864" s="1">
        <v>33.07</v>
      </c>
      <c r="I864" s="1">
        <v>29.29</v>
      </c>
      <c r="J864" s="1">
        <v>28.6</v>
      </c>
      <c r="K864" s="1">
        <v>40</v>
      </c>
      <c r="L864" s="1">
        <v>40</v>
      </c>
    </row>
    <row r="865" spans="1:12" x14ac:dyDescent="0.25">
      <c r="A865" s="1">
        <v>33.49</v>
      </c>
      <c r="B865" s="1">
        <v>32.57</v>
      </c>
      <c r="C865" s="1">
        <v>28.43</v>
      </c>
      <c r="D865" s="1">
        <v>32.6</v>
      </c>
      <c r="E865" s="1">
        <v>28.7</v>
      </c>
      <c r="F865" s="1">
        <v>22.04</v>
      </c>
      <c r="G865" s="1">
        <v>27.85</v>
      </c>
      <c r="H865" s="1">
        <v>25.6</v>
      </c>
      <c r="I865" s="1">
        <v>31.22</v>
      </c>
      <c r="J865" s="1">
        <v>40</v>
      </c>
      <c r="K865" s="1">
        <v>35.409999999999997</v>
      </c>
      <c r="L865" s="1">
        <v>26.85</v>
      </c>
    </row>
    <row r="866" spans="1:12" x14ac:dyDescent="0.25">
      <c r="A866" s="1">
        <v>20.97</v>
      </c>
      <c r="B866" s="1">
        <v>24.66</v>
      </c>
      <c r="C866" s="1">
        <v>28.05</v>
      </c>
      <c r="D866" s="1">
        <v>26.9</v>
      </c>
      <c r="E866" s="1">
        <v>28.03</v>
      </c>
      <c r="F866" s="1">
        <v>30.47</v>
      </c>
      <c r="G866" s="1">
        <v>30.06</v>
      </c>
      <c r="H866" s="1">
        <v>32.799999999999997</v>
      </c>
      <c r="I866" s="1">
        <v>40</v>
      </c>
      <c r="J866" s="1">
        <v>40</v>
      </c>
      <c r="K866" s="1">
        <v>34.24</v>
      </c>
      <c r="L866" s="1">
        <v>30.95</v>
      </c>
    </row>
    <row r="867" spans="1:12" x14ac:dyDescent="0.25">
      <c r="A867" s="1">
        <v>26.64</v>
      </c>
      <c r="B867" s="1">
        <v>40</v>
      </c>
      <c r="C867" s="1">
        <v>30.56</v>
      </c>
      <c r="D867" s="1">
        <v>25.22</v>
      </c>
      <c r="E867" s="1">
        <v>22.55</v>
      </c>
      <c r="F867" s="1">
        <v>25.51</v>
      </c>
      <c r="G867" s="1">
        <v>27.17</v>
      </c>
      <c r="H867" s="1">
        <v>40</v>
      </c>
      <c r="I867" s="1">
        <v>31.07</v>
      </c>
      <c r="J867" s="1">
        <v>32.880000000000003</v>
      </c>
      <c r="K867" s="1">
        <v>40</v>
      </c>
      <c r="L867" s="1">
        <v>40</v>
      </c>
    </row>
    <row r="868" spans="1:12" x14ac:dyDescent="0.25">
      <c r="A868" s="1">
        <v>31.19</v>
      </c>
      <c r="B868" s="1">
        <v>30.36</v>
      </c>
      <c r="C868" s="1">
        <v>25.29</v>
      </c>
      <c r="D868" s="1">
        <v>30.95</v>
      </c>
      <c r="E868" s="1">
        <v>21.21</v>
      </c>
      <c r="F868" s="1">
        <v>25.17</v>
      </c>
      <c r="G868" s="1">
        <v>27.69</v>
      </c>
      <c r="H868" s="1">
        <v>30.56</v>
      </c>
      <c r="I868" s="1">
        <v>30.12</v>
      </c>
      <c r="J868" s="1">
        <v>26.25</v>
      </c>
      <c r="K868" s="1">
        <v>40</v>
      </c>
      <c r="L868" s="1">
        <v>40</v>
      </c>
    </row>
    <row r="869" spans="1:12" x14ac:dyDescent="0.25">
      <c r="A869" s="1">
        <v>32.96</v>
      </c>
      <c r="B869" s="1">
        <v>30.46</v>
      </c>
      <c r="C869" s="1">
        <v>32.840000000000003</v>
      </c>
      <c r="D869" s="1">
        <v>32.880000000000003</v>
      </c>
      <c r="E869" s="1">
        <v>40</v>
      </c>
      <c r="F869" s="1">
        <v>30.52</v>
      </c>
      <c r="G869" s="1">
        <v>21.32</v>
      </c>
      <c r="H869" s="1">
        <v>31.82</v>
      </c>
      <c r="I869" s="1">
        <v>30.88</v>
      </c>
      <c r="J869" s="1">
        <v>31.51</v>
      </c>
      <c r="K869" s="1">
        <v>40</v>
      </c>
      <c r="L869" s="1">
        <v>34.51</v>
      </c>
    </row>
    <row r="870" spans="1:12" x14ac:dyDescent="0.25">
      <c r="A870" s="1">
        <v>18.46</v>
      </c>
      <c r="B870" s="1">
        <v>27.43</v>
      </c>
      <c r="C870" s="1">
        <v>28.78</v>
      </c>
      <c r="D870" s="1">
        <v>25.44</v>
      </c>
      <c r="E870" s="1">
        <v>26.95</v>
      </c>
      <c r="F870" s="1">
        <v>23.97</v>
      </c>
      <c r="G870" s="1">
        <v>40</v>
      </c>
      <c r="H870" s="1">
        <v>32.200000000000003</v>
      </c>
      <c r="I870" s="1">
        <v>26.75</v>
      </c>
      <c r="J870" s="1">
        <v>28.78</v>
      </c>
      <c r="K870" s="1">
        <v>40</v>
      </c>
      <c r="L870" s="1">
        <v>33.72</v>
      </c>
    </row>
    <row r="871" spans="1:12" x14ac:dyDescent="0.25">
      <c r="A871" s="1">
        <v>19.010000000000002</v>
      </c>
      <c r="B871" s="1">
        <v>21.62</v>
      </c>
      <c r="C871" s="1">
        <v>40</v>
      </c>
      <c r="D871" s="1">
        <v>22.23</v>
      </c>
      <c r="E871" s="1">
        <v>29.33</v>
      </c>
      <c r="F871" s="1">
        <v>23.69</v>
      </c>
      <c r="G871" s="1">
        <v>31.88</v>
      </c>
      <c r="H871" s="1">
        <v>31.62</v>
      </c>
      <c r="I871" s="1">
        <v>40</v>
      </c>
      <c r="J871" s="1">
        <v>40</v>
      </c>
      <c r="K871" s="1">
        <v>40</v>
      </c>
      <c r="L871" s="1">
        <v>40</v>
      </c>
    </row>
    <row r="872" spans="1:12" x14ac:dyDescent="0.25">
      <c r="A872" s="1">
        <v>25.13</v>
      </c>
      <c r="B872" s="1">
        <v>25.97</v>
      </c>
      <c r="C872" s="1">
        <v>24.2</v>
      </c>
      <c r="D872" s="1">
        <v>25.37</v>
      </c>
      <c r="E872" s="1">
        <v>27.68</v>
      </c>
      <c r="F872" s="1">
        <v>24.27</v>
      </c>
      <c r="G872" s="1">
        <v>31.79</v>
      </c>
      <c r="H872" s="1">
        <v>31.61</v>
      </c>
      <c r="I872" s="1">
        <v>30.39</v>
      </c>
      <c r="J872" s="1">
        <v>24.13</v>
      </c>
      <c r="K872" s="1">
        <v>23.74</v>
      </c>
      <c r="L872" s="1">
        <v>40</v>
      </c>
    </row>
    <row r="873" spans="1:12" x14ac:dyDescent="0.25">
      <c r="A873" s="1">
        <v>30.58</v>
      </c>
      <c r="B873" s="1">
        <v>31.63</v>
      </c>
      <c r="C873" s="1">
        <v>22.48</v>
      </c>
      <c r="D873" s="1">
        <v>19.649999999999999</v>
      </c>
      <c r="E873" s="1">
        <v>21.9</v>
      </c>
      <c r="F873" s="1">
        <v>40</v>
      </c>
      <c r="G873" s="1">
        <v>27.95</v>
      </c>
      <c r="H873" s="1">
        <v>32.57</v>
      </c>
      <c r="I873" s="1">
        <v>40</v>
      </c>
      <c r="J873" s="1">
        <v>27.87</v>
      </c>
      <c r="K873" s="1">
        <v>30.18</v>
      </c>
      <c r="L873" s="1">
        <v>35.99</v>
      </c>
    </row>
    <row r="874" spans="1:12" x14ac:dyDescent="0.25">
      <c r="A874" s="1">
        <v>33.68</v>
      </c>
      <c r="B874" s="1">
        <v>24.13</v>
      </c>
      <c r="C874" s="1">
        <v>30.18</v>
      </c>
      <c r="D874" s="1">
        <v>29.72</v>
      </c>
      <c r="E874" s="1">
        <v>21.83</v>
      </c>
      <c r="F874" s="1">
        <v>33.130000000000003</v>
      </c>
      <c r="G874" s="1">
        <v>28.71</v>
      </c>
      <c r="H874" s="1">
        <v>28.06</v>
      </c>
      <c r="I874" s="1">
        <v>40</v>
      </c>
      <c r="J874" s="1">
        <v>40</v>
      </c>
      <c r="K874" s="1">
        <v>34.409999999999997</v>
      </c>
      <c r="L874" s="1">
        <v>34.56</v>
      </c>
    </row>
    <row r="875" spans="1:12" x14ac:dyDescent="0.25">
      <c r="A875" s="1">
        <v>25.98</v>
      </c>
      <c r="B875" s="1">
        <v>30.2</v>
      </c>
      <c r="C875" s="1">
        <v>25.55</v>
      </c>
      <c r="D875" s="1">
        <v>28.55</v>
      </c>
      <c r="E875" s="1">
        <v>27.79</v>
      </c>
      <c r="F875" s="1">
        <v>26.42</v>
      </c>
      <c r="G875" s="1">
        <v>24.38</v>
      </c>
      <c r="H875" s="1">
        <v>32.03</v>
      </c>
      <c r="I875" s="1">
        <v>31.46</v>
      </c>
      <c r="J875" s="1">
        <v>32.450000000000003</v>
      </c>
      <c r="K875" s="1">
        <v>30.57</v>
      </c>
      <c r="L875" s="1">
        <v>40</v>
      </c>
    </row>
    <row r="876" spans="1:12" x14ac:dyDescent="0.25">
      <c r="A876" s="1">
        <v>22.67</v>
      </c>
      <c r="B876" s="1">
        <v>21.66</v>
      </c>
      <c r="C876" s="1">
        <v>31.97</v>
      </c>
      <c r="D876" s="1">
        <v>24.54</v>
      </c>
      <c r="E876" s="1">
        <v>23.99</v>
      </c>
      <c r="F876" s="1">
        <v>28.44</v>
      </c>
      <c r="G876" s="1">
        <v>32.6</v>
      </c>
      <c r="H876" s="1">
        <v>24.74</v>
      </c>
      <c r="I876" s="1">
        <v>33.69</v>
      </c>
      <c r="J876" s="1">
        <v>40</v>
      </c>
      <c r="K876" s="1">
        <v>40</v>
      </c>
      <c r="L876" s="1">
        <v>36.200000000000003</v>
      </c>
    </row>
    <row r="877" spans="1:12" x14ac:dyDescent="0.25">
      <c r="A877" s="1">
        <v>26.76</v>
      </c>
      <c r="B877" s="1">
        <v>25.73</v>
      </c>
      <c r="C877" s="1">
        <v>36.590000000000003</v>
      </c>
      <c r="D877" s="1">
        <v>20.86</v>
      </c>
      <c r="E877" s="1">
        <v>40</v>
      </c>
      <c r="F877" s="1">
        <v>26.86</v>
      </c>
      <c r="G877" s="1">
        <v>40</v>
      </c>
      <c r="H877" s="1">
        <v>32.51</v>
      </c>
      <c r="I877" s="1">
        <v>40</v>
      </c>
      <c r="J877" s="1">
        <v>27.41</v>
      </c>
      <c r="K877" s="1">
        <v>30.64</v>
      </c>
      <c r="L877" s="1">
        <v>35.82</v>
      </c>
    </row>
    <row r="878" spans="1:12" x14ac:dyDescent="0.25">
      <c r="A878" s="1">
        <v>30.18</v>
      </c>
      <c r="B878" s="1">
        <v>40</v>
      </c>
      <c r="C878" s="1">
        <v>28.64</v>
      </c>
      <c r="D878" s="1">
        <v>22.41</v>
      </c>
      <c r="E878" s="1">
        <v>31.86</v>
      </c>
      <c r="F878" s="1">
        <v>24.32</v>
      </c>
      <c r="G878" s="1">
        <v>32.74</v>
      </c>
      <c r="H878" s="1">
        <v>32.42</v>
      </c>
      <c r="I878" s="1">
        <v>31.26</v>
      </c>
      <c r="J878" s="1">
        <v>40</v>
      </c>
      <c r="K878" s="1">
        <v>40</v>
      </c>
      <c r="L878" s="1">
        <v>34.03</v>
      </c>
    </row>
    <row r="879" spans="1:12" x14ac:dyDescent="0.25">
      <c r="A879" s="1">
        <v>22.34</v>
      </c>
      <c r="B879" s="1">
        <v>22.62</v>
      </c>
      <c r="C879" s="1">
        <v>16.309999999999999</v>
      </c>
      <c r="D879" s="1">
        <v>40</v>
      </c>
      <c r="E879" s="1">
        <v>34.04</v>
      </c>
      <c r="F879" s="1">
        <v>33.53</v>
      </c>
      <c r="G879" s="1">
        <v>33.32</v>
      </c>
      <c r="H879" s="1">
        <v>27.28</v>
      </c>
      <c r="I879" s="1">
        <v>31.93</v>
      </c>
      <c r="J879" s="1">
        <v>29.03</v>
      </c>
      <c r="K879" s="1">
        <v>40</v>
      </c>
      <c r="L879" s="1">
        <v>30.81</v>
      </c>
    </row>
    <row r="880" spans="1:12" x14ac:dyDescent="0.25">
      <c r="A880" s="1">
        <v>32.6</v>
      </c>
      <c r="B880" s="1">
        <v>26.96</v>
      </c>
      <c r="C880" s="1">
        <v>25.64</v>
      </c>
      <c r="D880" s="1">
        <v>24.08</v>
      </c>
      <c r="E880" s="1">
        <v>31.71</v>
      </c>
      <c r="F880" s="1">
        <v>40</v>
      </c>
      <c r="G880" s="1">
        <v>32.549999999999997</v>
      </c>
      <c r="H880" s="1">
        <v>40</v>
      </c>
      <c r="I880" s="1">
        <v>28.74</v>
      </c>
      <c r="J880" s="1">
        <v>26.66</v>
      </c>
      <c r="K880" s="1">
        <v>30.69</v>
      </c>
      <c r="L880" s="1">
        <v>40</v>
      </c>
    </row>
    <row r="881" spans="1:12" x14ac:dyDescent="0.25">
      <c r="A881" s="1">
        <v>31.85</v>
      </c>
      <c r="B881" s="1">
        <v>29.32</v>
      </c>
      <c r="C881" s="1">
        <v>32.630000000000003</v>
      </c>
      <c r="D881" s="1">
        <v>30.75</v>
      </c>
      <c r="E881" s="1">
        <v>40</v>
      </c>
      <c r="F881" s="1">
        <v>32.76</v>
      </c>
      <c r="G881" s="1">
        <v>40</v>
      </c>
      <c r="H881" s="1">
        <v>40</v>
      </c>
      <c r="I881" s="1">
        <v>40</v>
      </c>
      <c r="J881" s="1">
        <v>28.69</v>
      </c>
      <c r="K881" s="1">
        <v>29.91</v>
      </c>
      <c r="L881" s="1">
        <v>32.78</v>
      </c>
    </row>
    <row r="882" spans="1:12" x14ac:dyDescent="0.25">
      <c r="A882" s="1">
        <v>28.76</v>
      </c>
      <c r="B882" s="1">
        <v>29.48</v>
      </c>
      <c r="C882" s="1">
        <v>32.99</v>
      </c>
      <c r="D882" s="1">
        <v>31.06</v>
      </c>
      <c r="E882" s="1">
        <v>20.36</v>
      </c>
      <c r="F882" s="1">
        <v>32.049999999999997</v>
      </c>
      <c r="G882" s="1">
        <v>23.26</v>
      </c>
      <c r="H882" s="1">
        <v>34.340000000000003</v>
      </c>
      <c r="I882" s="1">
        <v>40</v>
      </c>
      <c r="J882" s="1">
        <v>33.01</v>
      </c>
      <c r="K882" s="1">
        <v>40</v>
      </c>
      <c r="L882" s="1">
        <v>40</v>
      </c>
    </row>
    <row r="883" spans="1:12" x14ac:dyDescent="0.25">
      <c r="A883" s="1">
        <v>28.49</v>
      </c>
      <c r="B883" s="1">
        <v>22.3</v>
      </c>
      <c r="C883" s="1">
        <v>34.42</v>
      </c>
      <c r="D883" s="1">
        <v>30.07</v>
      </c>
      <c r="E883" s="1">
        <v>24.16</v>
      </c>
      <c r="F883" s="1">
        <v>31.86</v>
      </c>
      <c r="G883" s="1">
        <v>31.39</v>
      </c>
      <c r="H883" s="1">
        <v>40</v>
      </c>
      <c r="I883" s="1">
        <v>31.31</v>
      </c>
      <c r="J883" s="1">
        <v>40</v>
      </c>
      <c r="K883" s="1">
        <v>34.880000000000003</v>
      </c>
      <c r="L883" s="1">
        <v>40</v>
      </c>
    </row>
    <row r="884" spans="1:12" x14ac:dyDescent="0.25">
      <c r="A884" s="1">
        <v>30.7</v>
      </c>
      <c r="B884" s="1">
        <v>25.69</v>
      </c>
      <c r="C884" s="1">
        <v>29.53</v>
      </c>
      <c r="D884" s="1">
        <v>21.35</v>
      </c>
      <c r="E884" s="1">
        <v>21.82</v>
      </c>
      <c r="F884" s="1">
        <v>31.68</v>
      </c>
      <c r="G884" s="1">
        <v>26.51</v>
      </c>
      <c r="H884" s="1">
        <v>40</v>
      </c>
      <c r="I884" s="1">
        <v>31.11</v>
      </c>
      <c r="J884" s="1">
        <v>40</v>
      </c>
      <c r="K884" s="1">
        <v>40</v>
      </c>
      <c r="L884" s="1">
        <v>40</v>
      </c>
    </row>
    <row r="885" spans="1:12" x14ac:dyDescent="0.25">
      <c r="A885" s="1">
        <v>25.05</v>
      </c>
      <c r="B885" s="1">
        <v>23.97</v>
      </c>
      <c r="C885" s="1">
        <v>20.88</v>
      </c>
      <c r="D885" s="1">
        <v>26.8</v>
      </c>
      <c r="E885" s="1">
        <v>30.9</v>
      </c>
      <c r="F885" s="1">
        <v>24.72</v>
      </c>
      <c r="G885" s="1">
        <v>20.29</v>
      </c>
      <c r="H885" s="1">
        <v>24.08</v>
      </c>
      <c r="I885" s="1">
        <v>23.12</v>
      </c>
      <c r="J885" s="1">
        <v>40</v>
      </c>
      <c r="K885" s="1">
        <v>40</v>
      </c>
      <c r="L885" s="1">
        <v>33.43</v>
      </c>
    </row>
    <row r="886" spans="1:12" x14ac:dyDescent="0.25">
      <c r="A886" s="1">
        <v>27.32</v>
      </c>
      <c r="B886" s="1">
        <v>31.85</v>
      </c>
      <c r="C886" s="1">
        <v>22.83</v>
      </c>
      <c r="D886" s="1">
        <v>27.73</v>
      </c>
      <c r="E886" s="1">
        <v>25.4</v>
      </c>
      <c r="F886" s="1">
        <v>29.46</v>
      </c>
      <c r="G886" s="1">
        <v>40</v>
      </c>
      <c r="H886" s="1">
        <v>33.520000000000003</v>
      </c>
      <c r="I886" s="1">
        <v>40</v>
      </c>
      <c r="J886" s="1">
        <v>40</v>
      </c>
      <c r="K886" s="1">
        <v>25.27</v>
      </c>
      <c r="L886" s="1">
        <v>30.63</v>
      </c>
    </row>
    <row r="887" spans="1:12" x14ac:dyDescent="0.25">
      <c r="A887" s="1">
        <v>19.12</v>
      </c>
      <c r="B887" s="1">
        <v>30.98</v>
      </c>
      <c r="C887" s="1">
        <v>23.27</v>
      </c>
      <c r="D887" s="1">
        <v>32.56</v>
      </c>
      <c r="E887" s="1">
        <v>29.79</v>
      </c>
      <c r="F887" s="1">
        <v>19.190000000000001</v>
      </c>
      <c r="G887" s="1">
        <v>34.78</v>
      </c>
      <c r="H887" s="1">
        <v>30.44</v>
      </c>
      <c r="I887" s="1">
        <v>40</v>
      </c>
      <c r="J887" s="1">
        <v>31.76</v>
      </c>
      <c r="K887" s="1">
        <v>40</v>
      </c>
      <c r="L887" s="1">
        <v>36.229999999999997</v>
      </c>
    </row>
    <row r="888" spans="1:12" x14ac:dyDescent="0.25">
      <c r="A888" s="1">
        <v>29.74</v>
      </c>
      <c r="B888" s="1">
        <v>25.88</v>
      </c>
      <c r="C888" s="1">
        <v>17.760000000000002</v>
      </c>
      <c r="D888" s="1">
        <v>23.75</v>
      </c>
      <c r="E888" s="1">
        <v>35.520000000000003</v>
      </c>
      <c r="F888" s="1">
        <v>27.07</v>
      </c>
      <c r="G888" s="1">
        <v>31.29</v>
      </c>
      <c r="H888" s="1">
        <v>32.31</v>
      </c>
      <c r="I888" s="1">
        <v>27.28</v>
      </c>
      <c r="J888" s="1">
        <v>31.51</v>
      </c>
      <c r="K888" s="1">
        <v>26.31</v>
      </c>
      <c r="L888" s="1">
        <v>29.84</v>
      </c>
    </row>
    <row r="889" spans="1:12" x14ac:dyDescent="0.25">
      <c r="A889" s="1">
        <v>22.67</v>
      </c>
      <c r="B889" s="1">
        <v>31.58</v>
      </c>
      <c r="C889" s="1">
        <v>26.19</v>
      </c>
      <c r="D889" s="1">
        <v>19.7</v>
      </c>
      <c r="E889" s="1">
        <v>16.53</v>
      </c>
      <c r="F889" s="1">
        <v>21.02</v>
      </c>
      <c r="G889" s="1">
        <v>30.97</v>
      </c>
      <c r="H889" s="1">
        <v>27.82</v>
      </c>
      <c r="I889" s="1">
        <v>31.36</v>
      </c>
      <c r="J889" s="1">
        <v>40</v>
      </c>
      <c r="K889" s="1">
        <v>40</v>
      </c>
      <c r="L889" s="1">
        <v>40</v>
      </c>
    </row>
    <row r="890" spans="1:12" x14ac:dyDescent="0.25">
      <c r="A890" s="1">
        <v>21.03</v>
      </c>
      <c r="B890" s="1">
        <v>28.67</v>
      </c>
      <c r="C890" s="1">
        <v>32.409999999999997</v>
      </c>
      <c r="D890" s="1">
        <v>22.02</v>
      </c>
      <c r="E890" s="1">
        <v>33.75</v>
      </c>
      <c r="F890" s="1">
        <v>40</v>
      </c>
      <c r="G890" s="1">
        <v>40</v>
      </c>
      <c r="H890" s="1">
        <v>40</v>
      </c>
      <c r="I890" s="1">
        <v>40</v>
      </c>
      <c r="J890" s="1">
        <v>40</v>
      </c>
      <c r="K890" s="1">
        <v>31.58</v>
      </c>
      <c r="L890" s="1">
        <v>40</v>
      </c>
    </row>
    <row r="891" spans="1:12" x14ac:dyDescent="0.25">
      <c r="A891" s="1">
        <v>32.61</v>
      </c>
      <c r="B891" s="1">
        <v>31.88</v>
      </c>
      <c r="C891" s="1">
        <v>28.73</v>
      </c>
      <c r="D891" s="1">
        <v>32.89</v>
      </c>
      <c r="E891" s="1">
        <v>32.369999999999997</v>
      </c>
      <c r="F891" s="1">
        <v>25.32</v>
      </c>
      <c r="G891" s="1">
        <v>32.32</v>
      </c>
      <c r="H891" s="1">
        <v>34.67</v>
      </c>
      <c r="I891" s="1">
        <v>31.54</v>
      </c>
      <c r="J891" s="1">
        <v>40</v>
      </c>
      <c r="K891" s="1">
        <v>35.049999999999997</v>
      </c>
      <c r="L891" s="1">
        <v>40</v>
      </c>
    </row>
    <row r="892" spans="1:12" x14ac:dyDescent="0.25">
      <c r="A892" s="1">
        <v>29.52</v>
      </c>
      <c r="B892" s="1">
        <v>18.75</v>
      </c>
      <c r="C892" s="1">
        <v>27.33</v>
      </c>
      <c r="D892" s="1">
        <v>23.79</v>
      </c>
      <c r="E892" s="1">
        <v>31.36</v>
      </c>
      <c r="F892" s="1">
        <v>32.67</v>
      </c>
      <c r="G892" s="1">
        <v>34.369999999999997</v>
      </c>
      <c r="H892" s="1">
        <v>30.51</v>
      </c>
      <c r="I892" s="1">
        <v>40</v>
      </c>
      <c r="J892" s="1">
        <v>30.59</v>
      </c>
      <c r="K892" s="1">
        <v>25.6</v>
      </c>
      <c r="L892" s="1">
        <v>30.77</v>
      </c>
    </row>
    <row r="893" spans="1:12" x14ac:dyDescent="0.25">
      <c r="A893" s="1">
        <v>25.21</v>
      </c>
      <c r="B893" s="1">
        <v>29.61</v>
      </c>
      <c r="C893" s="1">
        <v>26.72</v>
      </c>
      <c r="D893" s="1">
        <v>40</v>
      </c>
      <c r="E893" s="1">
        <v>30.76</v>
      </c>
      <c r="F893" s="1">
        <v>26.06</v>
      </c>
      <c r="G893" s="1">
        <v>32.6</v>
      </c>
      <c r="H893" s="1">
        <v>40</v>
      </c>
      <c r="I893" s="1">
        <v>32.51</v>
      </c>
      <c r="J893" s="1">
        <v>40</v>
      </c>
      <c r="K893" s="1">
        <v>40</v>
      </c>
      <c r="L893" s="1">
        <v>35.799999999999997</v>
      </c>
    </row>
    <row r="894" spans="1:12" x14ac:dyDescent="0.25">
      <c r="A894" s="1">
        <v>26.23</v>
      </c>
      <c r="B894" s="1">
        <v>28.79</v>
      </c>
      <c r="C894" s="1">
        <v>27.72</v>
      </c>
      <c r="D894" s="1">
        <v>23.87</v>
      </c>
      <c r="E894" s="1">
        <v>40</v>
      </c>
      <c r="F894" s="1">
        <v>33.479999999999997</v>
      </c>
      <c r="G894" s="1">
        <v>35.5</v>
      </c>
      <c r="H894" s="1">
        <v>40</v>
      </c>
      <c r="I894" s="1">
        <v>35.869999999999997</v>
      </c>
      <c r="J894" s="1">
        <v>31.99</v>
      </c>
      <c r="K894" s="1">
        <v>32.65</v>
      </c>
      <c r="L894" s="1">
        <v>23.7</v>
      </c>
    </row>
    <row r="895" spans="1:12" x14ac:dyDescent="0.25">
      <c r="A895" s="1">
        <v>33.799999999999997</v>
      </c>
      <c r="B895" s="1">
        <v>21.52</v>
      </c>
      <c r="C895" s="1">
        <v>23.28</v>
      </c>
      <c r="D895" s="1">
        <v>33.18</v>
      </c>
      <c r="E895" s="1">
        <v>31.18</v>
      </c>
      <c r="F895" s="1">
        <v>31.16</v>
      </c>
      <c r="G895" s="1">
        <v>35.81</v>
      </c>
      <c r="H895" s="1">
        <v>28.84</v>
      </c>
      <c r="I895" s="1">
        <v>28.67</v>
      </c>
      <c r="J895" s="1">
        <v>29.59</v>
      </c>
      <c r="K895" s="1">
        <v>30.5</v>
      </c>
      <c r="L895" s="1">
        <v>40</v>
      </c>
    </row>
    <row r="896" spans="1:12" x14ac:dyDescent="0.25">
      <c r="A896" s="1">
        <v>25.99</v>
      </c>
      <c r="B896" s="1">
        <v>28.56</v>
      </c>
      <c r="C896" s="1">
        <v>24.19</v>
      </c>
      <c r="D896" s="1">
        <v>28.85</v>
      </c>
      <c r="E896" s="1">
        <v>17.45</v>
      </c>
      <c r="F896" s="1">
        <v>40</v>
      </c>
      <c r="G896" s="1">
        <v>30.83</v>
      </c>
      <c r="H896" s="1">
        <v>32.99</v>
      </c>
      <c r="I896" s="1">
        <v>30.35</v>
      </c>
      <c r="J896" s="1">
        <v>40</v>
      </c>
      <c r="K896" s="1">
        <v>28.8</v>
      </c>
      <c r="L896" s="1">
        <v>31.22</v>
      </c>
    </row>
    <row r="897" spans="1:12" x14ac:dyDescent="0.25">
      <c r="A897" s="1">
        <v>25.06</v>
      </c>
      <c r="B897" s="1">
        <v>25.98</v>
      </c>
      <c r="C897" s="1">
        <v>23.31</v>
      </c>
      <c r="D897" s="1">
        <v>23.26</v>
      </c>
      <c r="E897" s="1">
        <v>27.18</v>
      </c>
      <c r="F897" s="1">
        <v>39.06</v>
      </c>
      <c r="G897" s="1">
        <v>18.29</v>
      </c>
      <c r="H897" s="1">
        <v>22.34</v>
      </c>
      <c r="I897" s="1">
        <v>40</v>
      </c>
      <c r="J897" s="1">
        <v>29.33</v>
      </c>
      <c r="K897" s="1">
        <v>40</v>
      </c>
      <c r="L897" s="1">
        <v>33.25</v>
      </c>
    </row>
    <row r="898" spans="1:12" x14ac:dyDescent="0.25">
      <c r="A898" s="1">
        <v>21.06</v>
      </c>
      <c r="B898" s="1">
        <v>29.84</v>
      </c>
      <c r="C898" s="1">
        <v>27.94</v>
      </c>
      <c r="D898" s="1">
        <v>29.27</v>
      </c>
      <c r="E898" s="1">
        <v>34.58</v>
      </c>
      <c r="F898" s="1">
        <v>33.700000000000003</v>
      </c>
      <c r="G898" s="1">
        <v>31.25</v>
      </c>
      <c r="H898" s="1">
        <v>28.49</v>
      </c>
      <c r="I898" s="1">
        <v>19.440000000000001</v>
      </c>
      <c r="J898" s="1">
        <v>33.130000000000003</v>
      </c>
      <c r="K898" s="1">
        <v>40</v>
      </c>
      <c r="L898" s="1">
        <v>33.229999999999997</v>
      </c>
    </row>
    <row r="899" spans="1:12" x14ac:dyDescent="0.25">
      <c r="A899" s="1">
        <v>34.42</v>
      </c>
      <c r="B899" s="1">
        <v>26.43</v>
      </c>
      <c r="C899" s="1">
        <v>40</v>
      </c>
      <c r="D899" s="1">
        <v>40</v>
      </c>
      <c r="E899" s="1">
        <v>19.8</v>
      </c>
      <c r="F899" s="1">
        <v>31.71</v>
      </c>
      <c r="G899" s="1">
        <v>32.19</v>
      </c>
      <c r="H899" s="1">
        <v>30.84</v>
      </c>
      <c r="I899" s="1">
        <v>40</v>
      </c>
      <c r="J899" s="1">
        <v>34.479999999999997</v>
      </c>
      <c r="K899" s="1">
        <v>40</v>
      </c>
      <c r="L899" s="1">
        <v>40</v>
      </c>
    </row>
    <row r="900" spans="1:12" x14ac:dyDescent="0.25">
      <c r="A900" s="1">
        <v>21.9</v>
      </c>
      <c r="B900" s="1">
        <v>29.01</v>
      </c>
      <c r="C900" s="1">
        <v>22.79</v>
      </c>
      <c r="D900" s="1">
        <v>29.03</v>
      </c>
      <c r="E900" s="1">
        <v>25.93</v>
      </c>
      <c r="F900" s="1">
        <v>30.55</v>
      </c>
      <c r="G900" s="1">
        <v>35.17</v>
      </c>
      <c r="H900" s="1">
        <v>34.69</v>
      </c>
      <c r="I900" s="1">
        <v>25.97</v>
      </c>
      <c r="J900" s="1">
        <v>30.21</v>
      </c>
      <c r="K900" s="1">
        <v>34.72</v>
      </c>
      <c r="L900" s="1">
        <v>40</v>
      </c>
    </row>
    <row r="901" spans="1:12" x14ac:dyDescent="0.25">
      <c r="A901" s="1">
        <v>30.74</v>
      </c>
      <c r="B901" s="1">
        <v>28.23</v>
      </c>
      <c r="C901" s="1">
        <v>23.62</v>
      </c>
      <c r="D901" s="1">
        <v>40</v>
      </c>
      <c r="E901" s="1">
        <v>31.87</v>
      </c>
      <c r="F901" s="1">
        <v>17.25</v>
      </c>
      <c r="G901" s="1">
        <v>21.1</v>
      </c>
      <c r="H901" s="1">
        <v>40</v>
      </c>
      <c r="I901" s="1">
        <v>28.46</v>
      </c>
      <c r="J901" s="1">
        <v>30.94</v>
      </c>
      <c r="K901" s="1">
        <v>30.9</v>
      </c>
      <c r="L901" s="1">
        <v>33.51</v>
      </c>
    </row>
    <row r="902" spans="1:12" x14ac:dyDescent="0.25">
      <c r="A902" s="1">
        <v>28.31</v>
      </c>
      <c r="B902" s="1">
        <v>28.83</v>
      </c>
      <c r="C902" s="1">
        <v>20.14</v>
      </c>
      <c r="D902" s="1">
        <v>31.88</v>
      </c>
      <c r="E902" s="1">
        <v>28.66</v>
      </c>
      <c r="F902" s="1">
        <v>20.84</v>
      </c>
      <c r="G902" s="1">
        <v>33.159999999999997</v>
      </c>
      <c r="H902" s="1">
        <v>40</v>
      </c>
      <c r="I902" s="1">
        <v>40</v>
      </c>
      <c r="J902" s="1">
        <v>40</v>
      </c>
      <c r="K902" s="1">
        <v>40</v>
      </c>
      <c r="L902" s="1">
        <v>40</v>
      </c>
    </row>
    <row r="903" spans="1:12" x14ac:dyDescent="0.25">
      <c r="A903" s="1">
        <v>31.18</v>
      </c>
      <c r="B903" s="1">
        <v>29.01</v>
      </c>
      <c r="C903" s="1">
        <v>16.920000000000002</v>
      </c>
      <c r="D903" s="1">
        <v>22.58</v>
      </c>
      <c r="E903" s="1">
        <v>33.85</v>
      </c>
      <c r="F903" s="1">
        <v>29.28</v>
      </c>
      <c r="G903" s="1">
        <v>33.29</v>
      </c>
      <c r="H903" s="1">
        <v>27.26</v>
      </c>
      <c r="I903" s="1">
        <v>26.85</v>
      </c>
      <c r="J903" s="1">
        <v>23.91</v>
      </c>
      <c r="K903" s="1">
        <v>40</v>
      </c>
      <c r="L903" s="1">
        <v>35.25</v>
      </c>
    </row>
    <row r="904" spans="1:12" x14ac:dyDescent="0.25">
      <c r="A904" s="1">
        <v>23.09</v>
      </c>
      <c r="B904" s="1">
        <v>18.48</v>
      </c>
      <c r="C904" s="1">
        <v>23.06</v>
      </c>
      <c r="D904" s="1">
        <v>19.48</v>
      </c>
      <c r="E904" s="1">
        <v>32.369999999999997</v>
      </c>
      <c r="F904" s="1">
        <v>33.35</v>
      </c>
      <c r="G904" s="1">
        <v>33.840000000000003</v>
      </c>
      <c r="H904" s="1">
        <v>34.770000000000003</v>
      </c>
      <c r="I904" s="1">
        <v>40</v>
      </c>
      <c r="J904" s="1">
        <v>40</v>
      </c>
      <c r="K904" s="1">
        <v>40</v>
      </c>
      <c r="L904" s="1">
        <v>40</v>
      </c>
    </row>
    <row r="905" spans="1:12" x14ac:dyDescent="0.25">
      <c r="A905" s="1">
        <v>18.72</v>
      </c>
      <c r="B905" s="1">
        <v>20.84</v>
      </c>
      <c r="C905" s="1">
        <v>31.57</v>
      </c>
      <c r="D905" s="1">
        <v>29.36</v>
      </c>
      <c r="E905" s="1">
        <v>20.94</v>
      </c>
      <c r="F905" s="1">
        <v>29.6</v>
      </c>
      <c r="G905" s="1">
        <v>40</v>
      </c>
      <c r="H905" s="1">
        <v>40</v>
      </c>
      <c r="I905" s="1">
        <v>28.75</v>
      </c>
      <c r="J905" s="1">
        <v>29.25</v>
      </c>
      <c r="K905" s="1">
        <v>31.51</v>
      </c>
      <c r="L905" s="1">
        <v>40</v>
      </c>
    </row>
    <row r="906" spans="1:12" x14ac:dyDescent="0.25">
      <c r="A906" s="1">
        <v>23.33</v>
      </c>
      <c r="B906" s="1">
        <v>30.95</v>
      </c>
      <c r="C906" s="1">
        <v>29.76</v>
      </c>
      <c r="D906" s="1">
        <v>24.75</v>
      </c>
      <c r="E906" s="1">
        <v>25.37</v>
      </c>
      <c r="F906" s="1">
        <v>32.72</v>
      </c>
      <c r="G906" s="1">
        <v>29.41</v>
      </c>
      <c r="H906" s="1">
        <v>33.6</v>
      </c>
      <c r="I906" s="1">
        <v>32.659999999999997</v>
      </c>
      <c r="J906" s="1">
        <v>40</v>
      </c>
      <c r="K906" s="1">
        <v>25.9</v>
      </c>
      <c r="L906" s="1">
        <v>33.83</v>
      </c>
    </row>
    <row r="907" spans="1:12" x14ac:dyDescent="0.25">
      <c r="A907" s="1">
        <v>25.2</v>
      </c>
      <c r="B907" s="1">
        <v>26.51</v>
      </c>
      <c r="C907" s="1">
        <v>29.83</v>
      </c>
      <c r="D907" s="1">
        <v>23.53</v>
      </c>
      <c r="E907" s="1">
        <v>21.16</v>
      </c>
      <c r="F907" s="1">
        <v>29.68</v>
      </c>
      <c r="G907" s="1">
        <v>26.4</v>
      </c>
      <c r="H907" s="1">
        <v>29.64</v>
      </c>
      <c r="I907" s="1">
        <v>27.71</v>
      </c>
      <c r="J907" s="1">
        <v>31.2</v>
      </c>
      <c r="K907" s="1">
        <v>31.29</v>
      </c>
      <c r="L907" s="1">
        <v>29.2</v>
      </c>
    </row>
    <row r="908" spans="1:12" x14ac:dyDescent="0.25">
      <c r="A908" s="1">
        <v>32.520000000000003</v>
      </c>
      <c r="B908" s="1">
        <v>29.7</v>
      </c>
      <c r="C908" s="1">
        <v>28.49</v>
      </c>
      <c r="D908" s="1">
        <v>29.8</v>
      </c>
      <c r="E908" s="1">
        <v>40</v>
      </c>
      <c r="F908" s="1">
        <v>40</v>
      </c>
      <c r="G908" s="1">
        <v>26.39</v>
      </c>
      <c r="H908" s="1">
        <v>28.15</v>
      </c>
      <c r="I908" s="1">
        <v>25.94</v>
      </c>
      <c r="J908" s="1">
        <v>40</v>
      </c>
      <c r="K908" s="1">
        <v>40</v>
      </c>
      <c r="L908" s="1">
        <v>28.5</v>
      </c>
    </row>
    <row r="909" spans="1:12" x14ac:dyDescent="0.25">
      <c r="A909" s="1">
        <v>40</v>
      </c>
      <c r="B909" s="1">
        <v>23.38</v>
      </c>
      <c r="C909" s="1">
        <v>28.97</v>
      </c>
      <c r="D909" s="1">
        <v>27.62</v>
      </c>
      <c r="E909" s="1">
        <v>25.19</v>
      </c>
      <c r="F909" s="1">
        <v>29.32</v>
      </c>
      <c r="G909" s="1">
        <v>40</v>
      </c>
      <c r="H909" s="1">
        <v>32.299999999999997</v>
      </c>
      <c r="I909" s="1">
        <v>25.02</v>
      </c>
      <c r="J909" s="1">
        <v>30.45</v>
      </c>
      <c r="K909" s="1">
        <v>25.69</v>
      </c>
      <c r="L909" s="1">
        <v>40</v>
      </c>
    </row>
    <row r="910" spans="1:12" x14ac:dyDescent="0.25">
      <c r="A910" s="1">
        <v>40</v>
      </c>
      <c r="B910" s="1">
        <v>32.17</v>
      </c>
      <c r="C910" s="1">
        <v>34.14</v>
      </c>
      <c r="D910" s="1">
        <v>24.71</v>
      </c>
      <c r="E910" s="1">
        <v>25.25</v>
      </c>
      <c r="F910" s="1">
        <v>26.07</v>
      </c>
      <c r="G910" s="1">
        <v>31.48</v>
      </c>
      <c r="H910" s="1">
        <v>40</v>
      </c>
      <c r="I910" s="1">
        <v>40</v>
      </c>
      <c r="J910" s="1">
        <v>40</v>
      </c>
      <c r="K910" s="1">
        <v>31.41</v>
      </c>
      <c r="L910" s="1">
        <v>36.08</v>
      </c>
    </row>
    <row r="911" spans="1:12" x14ac:dyDescent="0.25">
      <c r="A911" s="1">
        <v>33.49</v>
      </c>
      <c r="B911" s="1">
        <v>29.13</v>
      </c>
      <c r="C911" s="1">
        <v>22.38</v>
      </c>
      <c r="D911" s="1">
        <v>27.43</v>
      </c>
      <c r="E911" s="1">
        <v>25.03</v>
      </c>
      <c r="F911" s="1">
        <v>40</v>
      </c>
      <c r="G911" s="1">
        <v>40</v>
      </c>
      <c r="H911" s="1">
        <v>40</v>
      </c>
      <c r="I911" s="1">
        <v>31.84</v>
      </c>
      <c r="J911" s="1">
        <v>31.9</v>
      </c>
      <c r="K911" s="1">
        <v>40</v>
      </c>
      <c r="L911" s="1">
        <v>28.56</v>
      </c>
    </row>
    <row r="912" spans="1:12" x14ac:dyDescent="0.25">
      <c r="A912" s="1">
        <v>29.79</v>
      </c>
      <c r="B912" s="1">
        <v>33.659999999999997</v>
      </c>
      <c r="C912" s="1">
        <v>26.9</v>
      </c>
      <c r="D912" s="1">
        <v>40</v>
      </c>
      <c r="E912" s="1">
        <v>31.67</v>
      </c>
      <c r="F912" s="1">
        <v>25.77</v>
      </c>
      <c r="G912" s="1">
        <v>40</v>
      </c>
      <c r="H912" s="1">
        <v>34.01</v>
      </c>
      <c r="I912" s="1">
        <v>25.42</v>
      </c>
      <c r="J912" s="1">
        <v>40</v>
      </c>
      <c r="K912" s="1">
        <v>40</v>
      </c>
      <c r="L912" s="1">
        <v>40</v>
      </c>
    </row>
    <row r="913" spans="1:12" x14ac:dyDescent="0.25">
      <c r="A913" s="1">
        <v>29.58</v>
      </c>
      <c r="B913" s="1">
        <v>32.81</v>
      </c>
      <c r="C913" s="1">
        <v>27.96</v>
      </c>
      <c r="D913" s="1">
        <v>26.38</v>
      </c>
      <c r="E913" s="1">
        <v>22.85</v>
      </c>
      <c r="F913" s="1">
        <v>28.54</v>
      </c>
      <c r="G913" s="1">
        <v>26.23</v>
      </c>
      <c r="H913" s="1">
        <v>32.229999999999997</v>
      </c>
      <c r="I913" s="1">
        <v>40</v>
      </c>
      <c r="J913" s="1">
        <v>33.380000000000003</v>
      </c>
      <c r="K913" s="1">
        <v>40</v>
      </c>
      <c r="L913" s="1">
        <v>40</v>
      </c>
    </row>
    <row r="914" spans="1:12" x14ac:dyDescent="0.25">
      <c r="A914" s="1">
        <v>28.43</v>
      </c>
      <c r="B914" s="1">
        <v>33.32</v>
      </c>
      <c r="C914" s="1">
        <v>40</v>
      </c>
      <c r="D914" s="1">
        <v>34.24</v>
      </c>
      <c r="E914" s="1">
        <v>40</v>
      </c>
      <c r="F914" s="1">
        <v>40</v>
      </c>
      <c r="G914" s="1">
        <v>34</v>
      </c>
      <c r="H914" s="1">
        <v>23.81</v>
      </c>
      <c r="I914" s="1">
        <v>40</v>
      </c>
      <c r="J914" s="1">
        <v>31.48</v>
      </c>
      <c r="K914" s="1">
        <v>40</v>
      </c>
      <c r="L914" s="1">
        <v>32.72</v>
      </c>
    </row>
    <row r="915" spans="1:12" x14ac:dyDescent="0.25">
      <c r="A915" s="1">
        <v>27.24</v>
      </c>
      <c r="B915" s="1">
        <v>30.71</v>
      </c>
      <c r="C915" s="1">
        <v>24.53</v>
      </c>
      <c r="D915" s="1">
        <v>21.43</v>
      </c>
      <c r="E915" s="1">
        <v>29.33</v>
      </c>
      <c r="F915" s="1">
        <v>24.75</v>
      </c>
      <c r="G915" s="1">
        <v>28.52</v>
      </c>
      <c r="H915" s="1">
        <v>32.56</v>
      </c>
      <c r="I915" s="1">
        <v>36.11</v>
      </c>
      <c r="J915" s="1">
        <v>30.94</v>
      </c>
      <c r="K915" s="1">
        <v>40</v>
      </c>
      <c r="L915" s="1">
        <v>37.1</v>
      </c>
    </row>
    <row r="916" spans="1:12" x14ac:dyDescent="0.25">
      <c r="A916" s="1">
        <v>33.020000000000003</v>
      </c>
      <c r="B916" s="1">
        <v>34.26</v>
      </c>
      <c r="C916" s="1">
        <v>26.24</v>
      </c>
      <c r="D916" s="1">
        <v>25.92</v>
      </c>
      <c r="E916" s="1">
        <v>40</v>
      </c>
      <c r="F916" s="1">
        <v>26.19</v>
      </c>
      <c r="G916" s="1">
        <v>26.47</v>
      </c>
      <c r="H916" s="1">
        <v>30.05</v>
      </c>
      <c r="I916" s="1">
        <v>32.549999999999997</v>
      </c>
      <c r="J916" s="1">
        <v>40</v>
      </c>
      <c r="K916" s="1">
        <v>31.53</v>
      </c>
      <c r="L916" s="1">
        <v>40</v>
      </c>
    </row>
    <row r="917" spans="1:12" x14ac:dyDescent="0.25">
      <c r="A917" s="1">
        <v>29.08</v>
      </c>
      <c r="B917" s="1">
        <v>32.82</v>
      </c>
      <c r="C917" s="1">
        <v>21.53</v>
      </c>
      <c r="D917" s="1">
        <v>31.81</v>
      </c>
      <c r="E917" s="1">
        <v>21.66</v>
      </c>
      <c r="F917" s="1">
        <v>30.01</v>
      </c>
      <c r="G917" s="1">
        <v>30.15</v>
      </c>
      <c r="H917" s="1">
        <v>40</v>
      </c>
      <c r="I917" s="1">
        <v>40</v>
      </c>
      <c r="J917" s="1">
        <v>40</v>
      </c>
      <c r="K917" s="1">
        <v>32.14</v>
      </c>
      <c r="L917" s="1">
        <v>35.729999999999997</v>
      </c>
    </row>
    <row r="918" spans="1:12" x14ac:dyDescent="0.25">
      <c r="A918" s="1">
        <v>32.51</v>
      </c>
      <c r="B918" s="1">
        <v>16.739999999999998</v>
      </c>
      <c r="C918" s="1">
        <v>28.13</v>
      </c>
      <c r="D918" s="1">
        <v>33.409999999999997</v>
      </c>
      <c r="E918" s="1">
        <v>30.82</v>
      </c>
      <c r="F918" s="1">
        <v>30.29</v>
      </c>
      <c r="G918" s="1">
        <v>28.39</v>
      </c>
      <c r="H918" s="1">
        <v>30.97</v>
      </c>
      <c r="I918" s="1">
        <v>33.270000000000003</v>
      </c>
      <c r="J918" s="1">
        <v>26.89</v>
      </c>
      <c r="K918" s="1">
        <v>32.909999999999997</v>
      </c>
      <c r="L918" s="1">
        <v>29.29</v>
      </c>
    </row>
    <row r="919" spans="1:12" x14ac:dyDescent="0.25">
      <c r="A919" s="1">
        <v>32.840000000000003</v>
      </c>
      <c r="B919" s="1">
        <v>29.49</v>
      </c>
      <c r="C919" s="1">
        <v>25.67</v>
      </c>
      <c r="D919" s="1">
        <v>40</v>
      </c>
      <c r="E919" s="1">
        <v>32.47</v>
      </c>
      <c r="F919" s="1">
        <v>30.68</v>
      </c>
      <c r="G919" s="1">
        <v>32.99</v>
      </c>
      <c r="H919" s="1">
        <v>31.15</v>
      </c>
      <c r="I919" s="1">
        <v>40</v>
      </c>
      <c r="J919" s="1">
        <v>30.41</v>
      </c>
      <c r="K919" s="1">
        <v>32.86</v>
      </c>
      <c r="L919" s="1">
        <v>40</v>
      </c>
    </row>
    <row r="920" spans="1:12" x14ac:dyDescent="0.25">
      <c r="A920" s="1">
        <v>25.34</v>
      </c>
      <c r="B920" s="1">
        <v>27.44</v>
      </c>
      <c r="C920" s="1">
        <v>21.26</v>
      </c>
      <c r="D920" s="1">
        <v>32.82</v>
      </c>
      <c r="E920" s="1">
        <v>33.33</v>
      </c>
      <c r="F920" s="1">
        <v>40</v>
      </c>
      <c r="G920" s="1">
        <v>28.88</v>
      </c>
      <c r="H920" s="1">
        <v>32.67</v>
      </c>
      <c r="I920" s="1">
        <v>30.66</v>
      </c>
      <c r="J920" s="1">
        <v>30</v>
      </c>
      <c r="K920" s="1">
        <v>40</v>
      </c>
      <c r="L920" s="1">
        <v>40</v>
      </c>
    </row>
    <row r="921" spans="1:12" x14ac:dyDescent="0.25">
      <c r="A921" s="1">
        <v>40</v>
      </c>
      <c r="B921" s="1">
        <v>23</v>
      </c>
      <c r="C921" s="1">
        <v>29.18</v>
      </c>
      <c r="D921" s="1">
        <v>26.16</v>
      </c>
      <c r="E921" s="1">
        <v>40</v>
      </c>
      <c r="F921" s="1">
        <v>22.95</v>
      </c>
      <c r="G921" s="1">
        <v>26.28</v>
      </c>
      <c r="H921" s="1">
        <v>40</v>
      </c>
      <c r="I921" s="1">
        <v>32.64</v>
      </c>
      <c r="J921" s="1">
        <v>34.65</v>
      </c>
      <c r="K921" s="1">
        <v>24.42</v>
      </c>
      <c r="L921" s="1">
        <v>40</v>
      </c>
    </row>
    <row r="922" spans="1:12" x14ac:dyDescent="0.25">
      <c r="A922" s="1">
        <v>31.96</v>
      </c>
      <c r="B922" s="1">
        <v>40</v>
      </c>
      <c r="C922" s="1">
        <v>28.21</v>
      </c>
      <c r="D922" s="1">
        <v>22.58</v>
      </c>
      <c r="E922" s="1">
        <v>21.61</v>
      </c>
      <c r="F922" s="1">
        <v>40</v>
      </c>
      <c r="G922" s="1">
        <v>40</v>
      </c>
      <c r="H922" s="1">
        <v>27.92</v>
      </c>
      <c r="I922" s="1">
        <v>40</v>
      </c>
      <c r="J922" s="1">
        <v>32.76</v>
      </c>
      <c r="K922" s="1">
        <v>32.36</v>
      </c>
      <c r="L922" s="1">
        <v>33.619999999999997</v>
      </c>
    </row>
    <row r="923" spans="1:12" x14ac:dyDescent="0.25">
      <c r="A923" s="1">
        <v>35.9</v>
      </c>
      <c r="B923" s="1">
        <v>19.91</v>
      </c>
      <c r="C923" s="1">
        <v>19.829999999999998</v>
      </c>
      <c r="D923" s="1">
        <v>33.700000000000003</v>
      </c>
      <c r="E923" s="1">
        <v>27.84</v>
      </c>
      <c r="F923" s="1">
        <v>40</v>
      </c>
      <c r="G923" s="1">
        <v>33.130000000000003</v>
      </c>
      <c r="H923" s="1">
        <v>27.63</v>
      </c>
      <c r="I923" s="1">
        <v>29.1</v>
      </c>
      <c r="J923" s="1">
        <v>40</v>
      </c>
      <c r="K923" s="1">
        <v>40</v>
      </c>
      <c r="L923" s="1">
        <v>40</v>
      </c>
    </row>
    <row r="924" spans="1:12" x14ac:dyDescent="0.25">
      <c r="A924" s="1">
        <v>23.27</v>
      </c>
      <c r="B924" s="1">
        <v>34.270000000000003</v>
      </c>
      <c r="C924" s="1">
        <v>26.39</v>
      </c>
      <c r="D924" s="1">
        <v>40</v>
      </c>
      <c r="E924" s="1">
        <v>18.829999999999998</v>
      </c>
      <c r="F924" s="1">
        <v>40</v>
      </c>
      <c r="G924" s="1">
        <v>29.07</v>
      </c>
      <c r="H924" s="1">
        <v>31.96</v>
      </c>
      <c r="I924" s="1">
        <v>36.57</v>
      </c>
      <c r="J924" s="1">
        <v>24.48</v>
      </c>
      <c r="K924" s="1">
        <v>40</v>
      </c>
      <c r="L924" s="1">
        <v>30.92</v>
      </c>
    </row>
    <row r="925" spans="1:12" x14ac:dyDescent="0.25">
      <c r="A925" s="1">
        <v>27.8</v>
      </c>
      <c r="B925" s="1">
        <v>32.86</v>
      </c>
      <c r="C925" s="1">
        <v>27.22</v>
      </c>
      <c r="D925" s="1">
        <v>40</v>
      </c>
      <c r="E925" s="1">
        <v>40</v>
      </c>
      <c r="F925" s="1">
        <v>30.64</v>
      </c>
      <c r="G925" s="1">
        <v>28.37</v>
      </c>
      <c r="H925" s="1">
        <v>22.59</v>
      </c>
      <c r="I925" s="1">
        <v>30.58</v>
      </c>
      <c r="J925" s="1">
        <v>32.590000000000003</v>
      </c>
      <c r="K925" s="1">
        <v>40</v>
      </c>
      <c r="L925" s="1">
        <v>40</v>
      </c>
    </row>
    <row r="926" spans="1:12" x14ac:dyDescent="0.25">
      <c r="A926" s="1">
        <v>32.9</v>
      </c>
      <c r="B926" s="1">
        <v>19.84</v>
      </c>
      <c r="C926" s="1">
        <v>23.96</v>
      </c>
      <c r="D926" s="1">
        <v>24.37</v>
      </c>
      <c r="E926" s="1">
        <v>26.69</v>
      </c>
      <c r="F926" s="1">
        <v>32.11</v>
      </c>
      <c r="G926" s="1">
        <v>22.42</v>
      </c>
      <c r="H926" s="1">
        <v>40</v>
      </c>
      <c r="I926" s="1">
        <v>40</v>
      </c>
      <c r="J926" s="1">
        <v>31.71</v>
      </c>
      <c r="K926" s="1">
        <v>32.17</v>
      </c>
      <c r="L926" s="1">
        <v>34.659999999999997</v>
      </c>
    </row>
    <row r="927" spans="1:12" x14ac:dyDescent="0.25">
      <c r="A927" s="1">
        <v>40</v>
      </c>
      <c r="B927" s="1">
        <v>33.6</v>
      </c>
      <c r="C927" s="1">
        <v>30.57</v>
      </c>
      <c r="D927" s="1">
        <v>31.02</v>
      </c>
      <c r="E927" s="1">
        <v>24.9</v>
      </c>
      <c r="F927" s="1">
        <v>22.56</v>
      </c>
      <c r="G927" s="1">
        <v>40</v>
      </c>
      <c r="H927" s="1">
        <v>29.94</v>
      </c>
      <c r="I927" s="1">
        <v>40</v>
      </c>
      <c r="J927" s="1">
        <v>40</v>
      </c>
      <c r="K927" s="1">
        <v>40</v>
      </c>
      <c r="L927" s="1">
        <v>32.92</v>
      </c>
    </row>
    <row r="928" spans="1:12" x14ac:dyDescent="0.25">
      <c r="A928" s="1">
        <v>20.46</v>
      </c>
      <c r="B928" s="1">
        <v>31.97</v>
      </c>
      <c r="C928" s="1">
        <v>40</v>
      </c>
      <c r="D928" s="1">
        <v>18.260000000000002</v>
      </c>
      <c r="E928" s="1">
        <v>26.47</v>
      </c>
      <c r="F928" s="1">
        <v>32.79</v>
      </c>
      <c r="G928" s="1">
        <v>29.1</v>
      </c>
      <c r="H928" s="1">
        <v>30.75</v>
      </c>
      <c r="I928" s="1">
        <v>29.54</v>
      </c>
      <c r="J928" s="1">
        <v>40</v>
      </c>
      <c r="K928" s="1">
        <v>30.54</v>
      </c>
      <c r="L928" s="1">
        <v>32.26</v>
      </c>
    </row>
    <row r="929" spans="1:12" x14ac:dyDescent="0.25">
      <c r="A929" s="1">
        <v>33.78</v>
      </c>
      <c r="B929" s="1">
        <v>40</v>
      </c>
      <c r="C929" s="1">
        <v>31.72</v>
      </c>
      <c r="D929" s="1">
        <v>28.67</v>
      </c>
      <c r="E929" s="1">
        <v>22.47</v>
      </c>
      <c r="F929" s="1">
        <v>29.15</v>
      </c>
      <c r="G929" s="1">
        <v>29.4</v>
      </c>
      <c r="H929" s="1">
        <v>30.93</v>
      </c>
      <c r="I929" s="1">
        <v>26.39</v>
      </c>
      <c r="J929" s="1">
        <v>32.94</v>
      </c>
      <c r="K929" s="1">
        <v>33.979999999999997</v>
      </c>
      <c r="L929" s="1">
        <v>38.11</v>
      </c>
    </row>
    <row r="930" spans="1:12" x14ac:dyDescent="0.25">
      <c r="A930" s="1">
        <v>23.33</v>
      </c>
      <c r="B930" s="1">
        <v>29.28</v>
      </c>
      <c r="C930" s="1">
        <v>17.63</v>
      </c>
      <c r="D930" s="1">
        <v>20.55</v>
      </c>
      <c r="E930" s="1">
        <v>30.63</v>
      </c>
      <c r="F930" s="1">
        <v>30.23</v>
      </c>
      <c r="G930" s="1">
        <v>30.4</v>
      </c>
      <c r="H930" s="1">
        <v>28.27</v>
      </c>
      <c r="I930" s="1">
        <v>32.26</v>
      </c>
      <c r="J930" s="1">
        <v>34.619999999999997</v>
      </c>
      <c r="K930" s="1">
        <v>40</v>
      </c>
      <c r="L930" s="1">
        <v>36.71</v>
      </c>
    </row>
    <row r="931" spans="1:12" x14ac:dyDescent="0.25">
      <c r="A931" s="1">
        <v>30.66</v>
      </c>
      <c r="B931" s="1">
        <v>14.87</v>
      </c>
      <c r="C931" s="1">
        <v>34.46</v>
      </c>
      <c r="D931" s="1">
        <v>28.25</v>
      </c>
      <c r="E931" s="1">
        <v>30.98</v>
      </c>
      <c r="F931" s="1">
        <v>26.39</v>
      </c>
      <c r="G931" s="1">
        <v>40</v>
      </c>
      <c r="H931" s="1">
        <v>40</v>
      </c>
      <c r="I931" s="1">
        <v>40</v>
      </c>
      <c r="J931" s="1">
        <v>40</v>
      </c>
      <c r="K931" s="1">
        <v>34.07</v>
      </c>
      <c r="L931" s="1">
        <v>31.7</v>
      </c>
    </row>
    <row r="932" spans="1:12" x14ac:dyDescent="0.25">
      <c r="A932" s="1">
        <v>23.12</v>
      </c>
      <c r="B932" s="1">
        <v>28.67</v>
      </c>
      <c r="C932" s="1">
        <v>23.8</v>
      </c>
      <c r="D932" s="1">
        <v>25.88</v>
      </c>
      <c r="E932" s="1">
        <v>30.44</v>
      </c>
      <c r="F932" s="1">
        <v>34.47</v>
      </c>
      <c r="G932" s="1">
        <v>27.28</v>
      </c>
      <c r="H932" s="1">
        <v>31.16</v>
      </c>
      <c r="I932" s="1">
        <v>32.369999999999997</v>
      </c>
      <c r="J932" s="1">
        <v>31.38</v>
      </c>
      <c r="K932" s="1">
        <v>34.479999999999997</v>
      </c>
      <c r="L932" s="1">
        <v>36.69</v>
      </c>
    </row>
    <row r="933" spans="1:12" x14ac:dyDescent="0.25">
      <c r="A933" s="1">
        <v>32.35</v>
      </c>
      <c r="B933" s="1">
        <v>24.93</v>
      </c>
      <c r="C933" s="1">
        <v>23.28</v>
      </c>
      <c r="D933" s="1">
        <v>31.34</v>
      </c>
      <c r="E933" s="1">
        <v>25.28</v>
      </c>
      <c r="F933" s="1">
        <v>26.41</v>
      </c>
      <c r="G933" s="1">
        <v>40</v>
      </c>
      <c r="H933" s="1">
        <v>33.14</v>
      </c>
      <c r="I933" s="1">
        <v>32.57</v>
      </c>
      <c r="J933" s="1">
        <v>33.81</v>
      </c>
      <c r="K933" s="1">
        <v>31.35</v>
      </c>
      <c r="L933" s="1">
        <v>33.090000000000003</v>
      </c>
    </row>
    <row r="934" spans="1:12" x14ac:dyDescent="0.25">
      <c r="A934" s="1">
        <v>32.69</v>
      </c>
      <c r="B934" s="1">
        <v>16.100000000000001</v>
      </c>
      <c r="C934" s="1">
        <v>31.44</v>
      </c>
      <c r="D934" s="1">
        <v>23.82</v>
      </c>
      <c r="E934" s="1">
        <v>27.62</v>
      </c>
      <c r="F934" s="1">
        <v>40</v>
      </c>
      <c r="G934" s="1">
        <v>40</v>
      </c>
      <c r="H934" s="1">
        <v>40</v>
      </c>
      <c r="I934" s="1">
        <v>29.28</v>
      </c>
      <c r="J934" s="1">
        <v>32.53</v>
      </c>
      <c r="K934" s="1">
        <v>31.62</v>
      </c>
      <c r="L934" s="1">
        <v>40</v>
      </c>
    </row>
    <row r="935" spans="1:12" x14ac:dyDescent="0.25">
      <c r="A935" s="1">
        <v>23.57</v>
      </c>
      <c r="B935" s="1">
        <v>16.75</v>
      </c>
      <c r="C935" s="1">
        <v>25.12</v>
      </c>
      <c r="D935" s="1">
        <v>26</v>
      </c>
      <c r="E935" s="1">
        <v>23.86</v>
      </c>
      <c r="F935" s="1">
        <v>40</v>
      </c>
      <c r="G935" s="1">
        <v>40</v>
      </c>
      <c r="H935" s="1">
        <v>32.42</v>
      </c>
      <c r="I935" s="1">
        <v>31.06</v>
      </c>
      <c r="J935" s="1">
        <v>40</v>
      </c>
      <c r="K935" s="1">
        <v>30.13</v>
      </c>
      <c r="L935" s="1">
        <v>35.950000000000003</v>
      </c>
    </row>
    <row r="936" spans="1:12" x14ac:dyDescent="0.25">
      <c r="A936" s="1">
        <v>31.41</v>
      </c>
      <c r="B936" s="1">
        <v>28.44</v>
      </c>
      <c r="C936" s="1">
        <v>23.12</v>
      </c>
      <c r="D936" s="1">
        <v>26.42</v>
      </c>
      <c r="E936" s="1">
        <v>26.44</v>
      </c>
      <c r="F936" s="1">
        <v>35.409999999999997</v>
      </c>
      <c r="G936" s="1">
        <v>40</v>
      </c>
      <c r="H936" s="1">
        <v>40</v>
      </c>
      <c r="I936" s="1">
        <v>40</v>
      </c>
      <c r="J936" s="1">
        <v>32.75</v>
      </c>
      <c r="K936" s="1">
        <v>40</v>
      </c>
      <c r="L936" s="1">
        <v>32.79</v>
      </c>
    </row>
    <row r="937" spans="1:12" x14ac:dyDescent="0.25">
      <c r="A937" s="1">
        <v>28.79</v>
      </c>
      <c r="B937" s="1">
        <v>40</v>
      </c>
      <c r="C937" s="1">
        <v>27.65</v>
      </c>
      <c r="D937" s="1">
        <v>32.54</v>
      </c>
      <c r="E937" s="1">
        <v>30.21</v>
      </c>
      <c r="F937" s="1">
        <v>32.28</v>
      </c>
      <c r="G937" s="1">
        <v>31.33</v>
      </c>
      <c r="H937" s="1">
        <v>40</v>
      </c>
      <c r="I937" s="1">
        <v>30.64</v>
      </c>
      <c r="J937" s="1">
        <v>40</v>
      </c>
      <c r="K937" s="1">
        <v>31.21</v>
      </c>
      <c r="L937" s="1">
        <v>31.03</v>
      </c>
    </row>
    <row r="938" spans="1:12" x14ac:dyDescent="0.25">
      <c r="A938" s="1">
        <v>30.16</v>
      </c>
      <c r="B938" s="1">
        <v>25.6</v>
      </c>
      <c r="C938" s="1">
        <v>30.07</v>
      </c>
      <c r="D938" s="1">
        <v>20.99</v>
      </c>
      <c r="E938" s="1">
        <v>40</v>
      </c>
      <c r="F938" s="1">
        <v>29.8</v>
      </c>
      <c r="G938" s="1">
        <v>30.97</v>
      </c>
      <c r="H938" s="1">
        <v>40</v>
      </c>
      <c r="I938" s="1">
        <v>32.81</v>
      </c>
      <c r="J938" s="1">
        <v>33.119999999999997</v>
      </c>
      <c r="K938" s="1">
        <v>26.91</v>
      </c>
      <c r="L938" s="1">
        <v>34.799999999999997</v>
      </c>
    </row>
    <row r="939" spans="1:12" x14ac:dyDescent="0.25">
      <c r="A939" s="1">
        <v>22.35</v>
      </c>
      <c r="B939" s="1">
        <v>25.2</v>
      </c>
      <c r="C939" s="1">
        <v>25.8</v>
      </c>
      <c r="D939" s="1">
        <v>31.62</v>
      </c>
      <c r="E939" s="1">
        <v>30.06</v>
      </c>
      <c r="F939" s="1">
        <v>30.04</v>
      </c>
      <c r="G939" s="1">
        <v>40</v>
      </c>
      <c r="H939" s="1">
        <v>40</v>
      </c>
      <c r="I939" s="1">
        <v>27.37</v>
      </c>
      <c r="J939" s="1">
        <v>40</v>
      </c>
      <c r="K939" s="1">
        <v>40</v>
      </c>
      <c r="L939" s="1">
        <v>37.58</v>
      </c>
    </row>
    <row r="940" spans="1:12" x14ac:dyDescent="0.25">
      <c r="A940" s="1">
        <v>29.77</v>
      </c>
      <c r="B940" s="1">
        <v>18.149999999999999</v>
      </c>
      <c r="C940" s="1">
        <v>33</v>
      </c>
      <c r="D940" s="1">
        <v>31.69</v>
      </c>
      <c r="E940" s="1">
        <v>28.21</v>
      </c>
      <c r="F940" s="1">
        <v>30.13</v>
      </c>
      <c r="G940" s="1">
        <v>31.26</v>
      </c>
      <c r="H940" s="1">
        <v>28</v>
      </c>
      <c r="I940" s="1">
        <v>32.86</v>
      </c>
      <c r="J940" s="1">
        <v>25.51</v>
      </c>
      <c r="K940" s="1">
        <v>24.88</v>
      </c>
      <c r="L940" s="1">
        <v>40</v>
      </c>
    </row>
    <row r="941" spans="1:12" x14ac:dyDescent="0.25">
      <c r="A941" s="1">
        <v>34.6</v>
      </c>
      <c r="B941" s="1">
        <v>24.95</v>
      </c>
      <c r="C941" s="1">
        <v>22.17</v>
      </c>
      <c r="D941" s="1">
        <v>29.07</v>
      </c>
      <c r="E941" s="1">
        <v>33.200000000000003</v>
      </c>
      <c r="F941" s="1">
        <v>31.48</v>
      </c>
      <c r="G941" s="1">
        <v>32.979999999999997</v>
      </c>
      <c r="H941" s="1">
        <v>30.6</v>
      </c>
      <c r="I941" s="1">
        <v>33.700000000000003</v>
      </c>
      <c r="J941" s="1">
        <v>25.54</v>
      </c>
      <c r="K941" s="1">
        <v>33.28</v>
      </c>
      <c r="L941" s="1">
        <v>40</v>
      </c>
    </row>
    <row r="942" spans="1:12" x14ac:dyDescent="0.25">
      <c r="A942" s="1">
        <v>36.5</v>
      </c>
      <c r="B942" s="1">
        <v>24.74</v>
      </c>
      <c r="C942" s="1">
        <v>30.77</v>
      </c>
      <c r="D942" s="1">
        <v>25.89</v>
      </c>
      <c r="E942" s="1">
        <v>20.03</v>
      </c>
      <c r="F942" s="1">
        <v>40</v>
      </c>
      <c r="G942" s="1">
        <v>40</v>
      </c>
      <c r="H942" s="1">
        <v>40</v>
      </c>
      <c r="I942" s="1">
        <v>27.05</v>
      </c>
      <c r="J942" s="1">
        <v>29.99</v>
      </c>
      <c r="K942" s="1">
        <v>40</v>
      </c>
      <c r="L942" s="1">
        <v>40</v>
      </c>
    </row>
    <row r="943" spans="1:12" x14ac:dyDescent="0.25">
      <c r="A943" s="1">
        <v>27.25</v>
      </c>
      <c r="B943" s="1">
        <v>29.3</v>
      </c>
      <c r="C943" s="1">
        <v>27.64</v>
      </c>
      <c r="D943" s="1">
        <v>24.25</v>
      </c>
      <c r="E943" s="1">
        <v>27.16</v>
      </c>
      <c r="F943" s="1">
        <v>40</v>
      </c>
      <c r="G943" s="1">
        <v>40</v>
      </c>
      <c r="H943" s="1">
        <v>36.15</v>
      </c>
      <c r="I943" s="1">
        <v>32.19</v>
      </c>
      <c r="J943" s="1">
        <v>40</v>
      </c>
      <c r="K943" s="1">
        <v>40</v>
      </c>
      <c r="L943" s="1">
        <v>33.909999999999997</v>
      </c>
    </row>
    <row r="944" spans="1:12" x14ac:dyDescent="0.25">
      <c r="A944" s="1">
        <v>30.17</v>
      </c>
      <c r="B944" s="1">
        <v>40</v>
      </c>
      <c r="C944" s="1">
        <v>32.020000000000003</v>
      </c>
      <c r="D944" s="1">
        <v>27.48</v>
      </c>
      <c r="E944" s="1">
        <v>24.14</v>
      </c>
      <c r="F944" s="1">
        <v>29.09</v>
      </c>
      <c r="G944" s="1">
        <v>40</v>
      </c>
      <c r="H944" s="1">
        <v>26.93</v>
      </c>
      <c r="I944" s="1">
        <v>32.380000000000003</v>
      </c>
      <c r="J944" s="1">
        <v>40</v>
      </c>
      <c r="K944" s="1">
        <v>23.97</v>
      </c>
      <c r="L944" s="1">
        <v>37.69</v>
      </c>
    </row>
    <row r="945" spans="1:12" x14ac:dyDescent="0.25">
      <c r="A945" s="1">
        <v>33.93</v>
      </c>
      <c r="B945" s="1">
        <v>29.21</v>
      </c>
      <c r="C945" s="1">
        <v>28.46</v>
      </c>
      <c r="D945" s="1">
        <v>29.94</v>
      </c>
      <c r="E945" s="1">
        <v>27.97</v>
      </c>
      <c r="F945" s="1">
        <v>33.32</v>
      </c>
      <c r="G945" s="1">
        <v>32.43</v>
      </c>
      <c r="H945" s="1">
        <v>27.71</v>
      </c>
      <c r="I945" s="1">
        <v>40</v>
      </c>
      <c r="J945" s="1">
        <v>40</v>
      </c>
      <c r="K945" s="1">
        <v>40</v>
      </c>
      <c r="L945" s="1">
        <v>33.020000000000003</v>
      </c>
    </row>
    <row r="946" spans="1:12" x14ac:dyDescent="0.25">
      <c r="A946" s="1">
        <v>21.58</v>
      </c>
      <c r="B946" s="1">
        <v>27.34</v>
      </c>
      <c r="C946" s="1">
        <v>20.67</v>
      </c>
      <c r="D946" s="1">
        <v>30.95</v>
      </c>
      <c r="E946" s="1">
        <v>33.72</v>
      </c>
      <c r="F946" s="1">
        <v>29.51</v>
      </c>
      <c r="G946" s="1">
        <v>26.02</v>
      </c>
      <c r="H946" s="1">
        <v>30.34</v>
      </c>
      <c r="I946" s="1">
        <v>27.98</v>
      </c>
      <c r="J946" s="1">
        <v>40</v>
      </c>
      <c r="K946" s="1">
        <v>31.25</v>
      </c>
      <c r="L946" s="1">
        <v>35.22</v>
      </c>
    </row>
    <row r="947" spans="1:12" x14ac:dyDescent="0.25">
      <c r="A947" s="1">
        <v>33.76</v>
      </c>
      <c r="B947" s="1">
        <v>26.36</v>
      </c>
      <c r="C947" s="1">
        <v>28</v>
      </c>
      <c r="D947" s="1">
        <v>32.17</v>
      </c>
      <c r="E947" s="1">
        <v>30.29</v>
      </c>
      <c r="F947" s="1">
        <v>26.23</v>
      </c>
      <c r="G947" s="1">
        <v>40</v>
      </c>
      <c r="H947" s="1">
        <v>33.33</v>
      </c>
      <c r="I947" s="1">
        <v>33.590000000000003</v>
      </c>
      <c r="J947" s="1">
        <v>28.31</v>
      </c>
      <c r="K947" s="1">
        <v>40</v>
      </c>
      <c r="L947" s="1">
        <v>40</v>
      </c>
    </row>
    <row r="948" spans="1:12" x14ac:dyDescent="0.25">
      <c r="A948" s="1">
        <v>33.659999999999997</v>
      </c>
      <c r="B948" s="1">
        <v>25.56</v>
      </c>
      <c r="C948" s="1">
        <v>33.5</v>
      </c>
      <c r="D948" s="1">
        <v>24.19</v>
      </c>
      <c r="E948" s="1">
        <v>26.1</v>
      </c>
      <c r="F948" s="1">
        <v>40</v>
      </c>
      <c r="G948" s="1">
        <v>30.46</v>
      </c>
      <c r="H948" s="1">
        <v>29.32</v>
      </c>
      <c r="I948" s="1">
        <v>26.72</v>
      </c>
      <c r="J948" s="1">
        <v>30.85</v>
      </c>
      <c r="K948" s="1">
        <v>40</v>
      </c>
      <c r="L948" s="1">
        <v>33.700000000000003</v>
      </c>
    </row>
    <row r="949" spans="1:12" x14ac:dyDescent="0.25">
      <c r="A949" s="1">
        <v>33.270000000000003</v>
      </c>
      <c r="B949" s="1">
        <v>28.13</v>
      </c>
      <c r="C949" s="1">
        <v>30.52</v>
      </c>
      <c r="D949" s="1">
        <v>40</v>
      </c>
      <c r="E949" s="1">
        <v>32.53</v>
      </c>
      <c r="F949" s="1">
        <v>28.58</v>
      </c>
      <c r="G949" s="1">
        <v>26.44</v>
      </c>
      <c r="H949" s="1">
        <v>28.1</v>
      </c>
      <c r="I949" s="1">
        <v>33.21</v>
      </c>
      <c r="J949" s="1">
        <v>34.54</v>
      </c>
      <c r="K949" s="1">
        <v>27.25</v>
      </c>
      <c r="L949" s="1">
        <v>32.520000000000003</v>
      </c>
    </row>
    <row r="950" spans="1:12" x14ac:dyDescent="0.25">
      <c r="A950" s="1">
        <v>32.47</v>
      </c>
      <c r="B950" s="1">
        <v>31.24</v>
      </c>
      <c r="C950" s="1">
        <v>19.2</v>
      </c>
      <c r="D950" s="1">
        <v>32.53</v>
      </c>
      <c r="E950" s="1">
        <v>21.8</v>
      </c>
      <c r="F950" s="1">
        <v>26.03</v>
      </c>
      <c r="G950" s="1">
        <v>32.49</v>
      </c>
      <c r="H950" s="1">
        <v>40</v>
      </c>
      <c r="I950" s="1">
        <v>31.02</v>
      </c>
      <c r="J950" s="1">
        <v>31.42</v>
      </c>
      <c r="K950" s="1">
        <v>28.81</v>
      </c>
      <c r="L950" s="1">
        <v>40</v>
      </c>
    </row>
    <row r="951" spans="1:12" x14ac:dyDescent="0.25">
      <c r="A951" s="1">
        <v>19.95</v>
      </c>
      <c r="B951" s="1">
        <v>26.33</v>
      </c>
      <c r="C951" s="1">
        <v>28.29</v>
      </c>
      <c r="D951" s="1">
        <v>40</v>
      </c>
      <c r="E951" s="1">
        <v>34.06</v>
      </c>
      <c r="F951" s="1">
        <v>27.85</v>
      </c>
      <c r="G951" s="1">
        <v>30.07</v>
      </c>
      <c r="H951" s="1">
        <v>28.76</v>
      </c>
      <c r="I951" s="1">
        <v>29.92</v>
      </c>
      <c r="J951" s="1">
        <v>40</v>
      </c>
      <c r="K951" s="1">
        <v>31.92</v>
      </c>
      <c r="L951" s="1">
        <v>35.06</v>
      </c>
    </row>
    <row r="952" spans="1:12" x14ac:dyDescent="0.25">
      <c r="A952" s="1">
        <v>26.28</v>
      </c>
      <c r="B952" s="1">
        <v>22.44</v>
      </c>
      <c r="C952" s="1">
        <v>40</v>
      </c>
      <c r="D952" s="1">
        <v>24.05</v>
      </c>
      <c r="E952" s="1">
        <v>21.91</v>
      </c>
      <c r="F952" s="1">
        <v>40</v>
      </c>
      <c r="G952" s="1">
        <v>26.36</v>
      </c>
      <c r="H952" s="1">
        <v>28.47</v>
      </c>
      <c r="I952" s="1">
        <v>32.79</v>
      </c>
      <c r="J952" s="1">
        <v>40</v>
      </c>
      <c r="K952" s="1">
        <v>40</v>
      </c>
      <c r="L952" s="1">
        <v>28.63</v>
      </c>
    </row>
    <row r="953" spans="1:12" x14ac:dyDescent="0.25">
      <c r="A953" s="1">
        <v>31.65</v>
      </c>
      <c r="B953" s="1">
        <v>25.17</v>
      </c>
      <c r="C953" s="1">
        <v>40</v>
      </c>
      <c r="D953" s="1">
        <v>25.86</v>
      </c>
      <c r="E953" s="1">
        <v>25.17</v>
      </c>
      <c r="F953" s="1">
        <v>23.29</v>
      </c>
      <c r="G953" s="1">
        <v>30.78</v>
      </c>
      <c r="H953" s="1">
        <v>33.99</v>
      </c>
      <c r="I953" s="1">
        <v>25.72</v>
      </c>
      <c r="J953" s="1">
        <v>31.78</v>
      </c>
      <c r="K953" s="1">
        <v>40</v>
      </c>
      <c r="L953" s="1">
        <v>40</v>
      </c>
    </row>
    <row r="954" spans="1:12" x14ac:dyDescent="0.25">
      <c r="A954" s="1">
        <v>33.92</v>
      </c>
      <c r="B954" s="1">
        <v>16.239999999999998</v>
      </c>
      <c r="C954" s="1">
        <v>30.5</v>
      </c>
      <c r="D954" s="1">
        <v>19.989999999999998</v>
      </c>
      <c r="E954" s="1">
        <v>21.47</v>
      </c>
      <c r="F954" s="1">
        <v>28.37</v>
      </c>
      <c r="G954" s="1">
        <v>40</v>
      </c>
      <c r="H954" s="1">
        <v>34.31</v>
      </c>
      <c r="I954" s="1">
        <v>28.94</v>
      </c>
      <c r="J954" s="1">
        <v>25.71</v>
      </c>
      <c r="K954" s="1">
        <v>31.54</v>
      </c>
      <c r="L954" s="1">
        <v>38.21</v>
      </c>
    </row>
    <row r="955" spans="1:12" x14ac:dyDescent="0.25">
      <c r="A955" s="1">
        <v>30.41</v>
      </c>
      <c r="B955" s="1">
        <v>25.62</v>
      </c>
      <c r="C955" s="1">
        <v>33.880000000000003</v>
      </c>
      <c r="D955" s="1">
        <v>33.11</v>
      </c>
      <c r="E955" s="1">
        <v>40</v>
      </c>
      <c r="F955" s="1">
        <v>40</v>
      </c>
      <c r="G955" s="1">
        <v>29.18</v>
      </c>
      <c r="H955" s="1">
        <v>32.770000000000003</v>
      </c>
      <c r="I955" s="1">
        <v>26.07</v>
      </c>
      <c r="J955" s="1">
        <v>40</v>
      </c>
      <c r="K955" s="1">
        <v>30.35</v>
      </c>
      <c r="L955" s="1">
        <v>34.32</v>
      </c>
    </row>
    <row r="956" spans="1:12" x14ac:dyDescent="0.25">
      <c r="A956" s="1">
        <v>23</v>
      </c>
      <c r="B956" s="1">
        <v>33.96</v>
      </c>
      <c r="C956" s="1">
        <v>27.93</v>
      </c>
      <c r="D956" s="1">
        <v>24.23</v>
      </c>
      <c r="E956" s="1">
        <v>23.37</v>
      </c>
      <c r="F956" s="1">
        <v>21.34</v>
      </c>
      <c r="G956" s="1">
        <v>40</v>
      </c>
      <c r="H956" s="1">
        <v>33.35</v>
      </c>
      <c r="I956" s="1">
        <v>30.04</v>
      </c>
      <c r="J956" s="1">
        <v>40</v>
      </c>
      <c r="K956" s="1">
        <v>31.87</v>
      </c>
      <c r="L956" s="1">
        <v>32.76</v>
      </c>
    </row>
    <row r="957" spans="1:12" x14ac:dyDescent="0.25">
      <c r="A957" s="1">
        <v>40</v>
      </c>
      <c r="B957" s="1">
        <v>29.87</v>
      </c>
      <c r="C957" s="1">
        <v>25.27</v>
      </c>
      <c r="D957" s="1">
        <v>29.89</v>
      </c>
      <c r="E957" s="1">
        <v>18.78</v>
      </c>
      <c r="F957" s="1">
        <v>30.53</v>
      </c>
      <c r="G957" s="1">
        <v>23.1</v>
      </c>
      <c r="H957" s="1">
        <v>29.63</v>
      </c>
      <c r="I957" s="1">
        <v>40</v>
      </c>
      <c r="J957" s="1">
        <v>40</v>
      </c>
      <c r="K957" s="1">
        <v>32.729999999999997</v>
      </c>
      <c r="L957" s="1">
        <v>40</v>
      </c>
    </row>
    <row r="958" spans="1:12" x14ac:dyDescent="0.25">
      <c r="A958" s="1">
        <v>25.03</v>
      </c>
      <c r="B958" s="1">
        <v>24.44</v>
      </c>
      <c r="C958" s="1">
        <v>23.22</v>
      </c>
      <c r="D958" s="1">
        <v>32.68</v>
      </c>
      <c r="E958" s="1">
        <v>29.98</v>
      </c>
      <c r="F958" s="1">
        <v>32.9</v>
      </c>
      <c r="G958" s="1">
        <v>23.27</v>
      </c>
      <c r="H958" s="1">
        <v>23.41</v>
      </c>
      <c r="I958" s="1">
        <v>40</v>
      </c>
      <c r="J958" s="1">
        <v>30.51</v>
      </c>
      <c r="K958" s="1">
        <v>24.32</v>
      </c>
      <c r="L958" s="1">
        <v>38.29</v>
      </c>
    </row>
    <row r="959" spans="1:12" x14ac:dyDescent="0.25">
      <c r="A959" s="1">
        <v>34.380000000000003</v>
      </c>
      <c r="B959" s="1">
        <v>29.49</v>
      </c>
      <c r="C959" s="1">
        <v>25.5</v>
      </c>
      <c r="D959" s="1">
        <v>26.64</v>
      </c>
      <c r="E959" s="1">
        <v>40</v>
      </c>
      <c r="F959" s="1">
        <v>23.04</v>
      </c>
      <c r="G959" s="1">
        <v>32.04</v>
      </c>
      <c r="H959" s="1">
        <v>23.03</v>
      </c>
      <c r="I959" s="1">
        <v>40</v>
      </c>
      <c r="J959" s="1">
        <v>34.68</v>
      </c>
      <c r="K959" s="1">
        <v>34.65</v>
      </c>
      <c r="L959" s="1">
        <v>40</v>
      </c>
    </row>
    <row r="960" spans="1:12" x14ac:dyDescent="0.25">
      <c r="A960" s="1">
        <v>36.83</v>
      </c>
      <c r="B960" s="1">
        <v>25.16</v>
      </c>
      <c r="C960" s="1">
        <v>27.9</v>
      </c>
      <c r="D960" s="1">
        <v>21.52</v>
      </c>
      <c r="E960" s="1">
        <v>29.12</v>
      </c>
      <c r="F960" s="1">
        <v>34.090000000000003</v>
      </c>
      <c r="G960" s="1">
        <v>30.38</v>
      </c>
      <c r="H960" s="1">
        <v>40</v>
      </c>
      <c r="I960" s="1">
        <v>40</v>
      </c>
      <c r="J960" s="1">
        <v>32.67</v>
      </c>
      <c r="K960" s="1">
        <v>30.94</v>
      </c>
      <c r="L960" s="1">
        <v>36.229999999999997</v>
      </c>
    </row>
    <row r="961" spans="1:12" x14ac:dyDescent="0.25">
      <c r="A961" s="1">
        <v>20.440000000000001</v>
      </c>
      <c r="B961" s="1">
        <v>29.41</v>
      </c>
      <c r="C961" s="1">
        <v>24.81</v>
      </c>
      <c r="D961" s="1">
        <v>22.67</v>
      </c>
      <c r="E961" s="1">
        <v>28.55</v>
      </c>
      <c r="F961" s="1">
        <v>23.17</v>
      </c>
      <c r="G961" s="1">
        <v>30.3</v>
      </c>
      <c r="H961" s="1">
        <v>17.28</v>
      </c>
      <c r="I961" s="1">
        <v>33.96</v>
      </c>
      <c r="J961" s="1">
        <v>29.24</v>
      </c>
      <c r="K961" s="1">
        <v>40</v>
      </c>
      <c r="L961" s="1">
        <v>40</v>
      </c>
    </row>
    <row r="962" spans="1:12" x14ac:dyDescent="0.25">
      <c r="A962" s="1">
        <v>31.86</v>
      </c>
      <c r="B962" s="1">
        <v>26.64</v>
      </c>
      <c r="C962" s="1">
        <v>29.46</v>
      </c>
      <c r="D962" s="1">
        <v>23.43</v>
      </c>
      <c r="E962" s="1">
        <v>40</v>
      </c>
      <c r="F962" s="1">
        <v>24.17</v>
      </c>
      <c r="G962" s="1">
        <v>29.12</v>
      </c>
      <c r="H962" s="1">
        <v>40</v>
      </c>
      <c r="I962" s="1">
        <v>28.02</v>
      </c>
      <c r="J962" s="1">
        <v>40</v>
      </c>
      <c r="K962" s="1">
        <v>40</v>
      </c>
      <c r="L962" s="1">
        <v>30.34</v>
      </c>
    </row>
    <row r="963" spans="1:12" x14ac:dyDescent="0.25">
      <c r="A963" s="1">
        <v>34.57</v>
      </c>
      <c r="B963" s="1">
        <v>29.89</v>
      </c>
      <c r="C963" s="1">
        <v>26</v>
      </c>
      <c r="D963" s="1">
        <v>29.92</v>
      </c>
      <c r="E963" s="1">
        <v>40</v>
      </c>
      <c r="F963" s="1">
        <v>26.6</v>
      </c>
      <c r="G963" s="1">
        <v>26</v>
      </c>
      <c r="H963" s="1">
        <v>27.13</v>
      </c>
      <c r="I963" s="1">
        <v>30.71</v>
      </c>
      <c r="J963" s="1">
        <v>40</v>
      </c>
      <c r="K963" s="1">
        <v>32.42</v>
      </c>
      <c r="L963" s="1">
        <v>40</v>
      </c>
    </row>
    <row r="964" spans="1:12" x14ac:dyDescent="0.25">
      <c r="A964" s="1">
        <v>33.33</v>
      </c>
      <c r="B964" s="1">
        <v>24.62</v>
      </c>
      <c r="C964" s="1">
        <v>19.600000000000001</v>
      </c>
      <c r="D964" s="1">
        <v>20.91</v>
      </c>
      <c r="E964" s="1">
        <v>40</v>
      </c>
      <c r="F964" s="1">
        <v>20.58</v>
      </c>
      <c r="G964" s="1">
        <v>40</v>
      </c>
      <c r="H964" s="1">
        <v>30.41</v>
      </c>
      <c r="I964" s="1">
        <v>40</v>
      </c>
      <c r="J964" s="1">
        <v>32.54</v>
      </c>
      <c r="K964" s="1">
        <v>30.72</v>
      </c>
      <c r="L964" s="1">
        <v>33.380000000000003</v>
      </c>
    </row>
    <row r="965" spans="1:12" x14ac:dyDescent="0.25">
      <c r="A965" s="1">
        <v>18.34</v>
      </c>
      <c r="B965" s="1">
        <v>34.35</v>
      </c>
      <c r="C965" s="1">
        <v>24.03</v>
      </c>
      <c r="D965" s="1">
        <v>33.869999999999997</v>
      </c>
      <c r="E965" s="1">
        <v>28.66</v>
      </c>
      <c r="F965" s="1">
        <v>40</v>
      </c>
      <c r="G965" s="1">
        <v>21.29</v>
      </c>
      <c r="H965" s="1">
        <v>40</v>
      </c>
      <c r="I965" s="1">
        <v>40</v>
      </c>
      <c r="J965" s="1">
        <v>29.52</v>
      </c>
      <c r="K965" s="1">
        <v>40</v>
      </c>
      <c r="L965" s="1">
        <v>31.07</v>
      </c>
    </row>
    <row r="966" spans="1:12" x14ac:dyDescent="0.25">
      <c r="A966" s="1">
        <v>29.15</v>
      </c>
      <c r="B966" s="1">
        <v>24.04</v>
      </c>
      <c r="C966" s="1">
        <v>33.590000000000003</v>
      </c>
      <c r="D966" s="1">
        <v>30.59</v>
      </c>
      <c r="E966" s="1">
        <v>30.21</v>
      </c>
      <c r="F966" s="1">
        <v>32.96</v>
      </c>
      <c r="G966" s="1">
        <v>32.619999999999997</v>
      </c>
      <c r="H966" s="1">
        <v>30.37</v>
      </c>
      <c r="I966" s="1">
        <v>33.93</v>
      </c>
      <c r="J966" s="1">
        <v>29.76</v>
      </c>
      <c r="K966" s="1">
        <v>34.14</v>
      </c>
      <c r="L966" s="1">
        <v>40</v>
      </c>
    </row>
    <row r="967" spans="1:12" x14ac:dyDescent="0.25">
      <c r="A967" s="1">
        <v>27.36</v>
      </c>
      <c r="B967" s="1">
        <v>20.27</v>
      </c>
      <c r="C967" s="1">
        <v>28.45</v>
      </c>
      <c r="D967" s="1">
        <v>29.24</v>
      </c>
      <c r="E967" s="1">
        <v>25.46</v>
      </c>
      <c r="F967" s="1">
        <v>22.73</v>
      </c>
      <c r="G967" s="1">
        <v>30.8</v>
      </c>
      <c r="H967" s="1">
        <v>25.76</v>
      </c>
      <c r="I967" s="1">
        <v>40</v>
      </c>
      <c r="J967" s="1">
        <v>40</v>
      </c>
      <c r="K967" s="1">
        <v>40</v>
      </c>
      <c r="L967" s="1">
        <v>37.020000000000003</v>
      </c>
    </row>
    <row r="968" spans="1:12" x14ac:dyDescent="0.25">
      <c r="A968" s="1">
        <v>29.43</v>
      </c>
      <c r="B968" s="1">
        <v>33.51</v>
      </c>
      <c r="C968" s="1">
        <v>21.74</v>
      </c>
      <c r="D968" s="1">
        <v>28.39</v>
      </c>
      <c r="E968" s="1">
        <v>31.98</v>
      </c>
      <c r="F968" s="1">
        <v>31.81</v>
      </c>
      <c r="G968" s="1">
        <v>31.02</v>
      </c>
      <c r="H968" s="1">
        <v>33.590000000000003</v>
      </c>
      <c r="I968" s="1">
        <v>32.39</v>
      </c>
      <c r="J968" s="1">
        <v>29.64</v>
      </c>
      <c r="K968" s="1">
        <v>40</v>
      </c>
      <c r="L968" s="1">
        <v>36.619999999999997</v>
      </c>
    </row>
    <row r="969" spans="1:12" x14ac:dyDescent="0.25">
      <c r="A969" s="1">
        <v>31.52</v>
      </c>
      <c r="B969" s="1">
        <v>33.35</v>
      </c>
      <c r="C969" s="1">
        <v>33.200000000000003</v>
      </c>
      <c r="D969" s="1">
        <v>35.06</v>
      </c>
      <c r="E969" s="1">
        <v>30.65</v>
      </c>
      <c r="F969" s="1">
        <v>23.23</v>
      </c>
      <c r="G969" s="1">
        <v>40</v>
      </c>
      <c r="H969" s="1">
        <v>28.92</v>
      </c>
      <c r="I969" s="1">
        <v>32.119999999999997</v>
      </c>
      <c r="J969" s="1">
        <v>25.33</v>
      </c>
      <c r="K969" s="1">
        <v>33.770000000000003</v>
      </c>
      <c r="L969" s="1">
        <v>38.14</v>
      </c>
    </row>
    <row r="970" spans="1:12" x14ac:dyDescent="0.25">
      <c r="A970" s="1">
        <v>40</v>
      </c>
      <c r="B970" s="1">
        <v>21.05</v>
      </c>
      <c r="C970" s="1">
        <v>24.47</v>
      </c>
      <c r="D970" s="1">
        <v>23.16</v>
      </c>
      <c r="E970" s="1">
        <v>29.3</v>
      </c>
      <c r="F970" s="1">
        <v>40</v>
      </c>
      <c r="G970" s="1">
        <v>22.32</v>
      </c>
      <c r="H970" s="1">
        <v>31.86</v>
      </c>
      <c r="I970" s="1">
        <v>29.73</v>
      </c>
      <c r="J970" s="1">
        <v>33.119999999999997</v>
      </c>
      <c r="K970" s="1">
        <v>31.17</v>
      </c>
      <c r="L970" s="1">
        <v>40</v>
      </c>
    </row>
    <row r="971" spans="1:12" x14ac:dyDescent="0.25">
      <c r="A971" s="1">
        <v>23.74</v>
      </c>
      <c r="B971" s="1">
        <v>33.06</v>
      </c>
      <c r="C971" s="1">
        <v>24.04</v>
      </c>
      <c r="D971" s="1">
        <v>22.8</v>
      </c>
      <c r="E971" s="1">
        <v>27.41</v>
      </c>
      <c r="F971" s="1">
        <v>32.44</v>
      </c>
      <c r="G971" s="1">
        <v>40</v>
      </c>
      <c r="H971" s="1">
        <v>22.87</v>
      </c>
      <c r="I971" s="1">
        <v>40</v>
      </c>
      <c r="J971" s="1">
        <v>40</v>
      </c>
      <c r="K971" s="1">
        <v>36.81</v>
      </c>
      <c r="L971" s="1">
        <v>40</v>
      </c>
    </row>
    <row r="972" spans="1:12" x14ac:dyDescent="0.25">
      <c r="A972" s="1">
        <v>22.91</v>
      </c>
      <c r="B972" s="1">
        <v>33.83</v>
      </c>
      <c r="C972" s="1">
        <v>31.73</v>
      </c>
      <c r="D972" s="1">
        <v>40</v>
      </c>
      <c r="E972" s="1">
        <v>28.48</v>
      </c>
      <c r="F972" s="1">
        <v>28.86</v>
      </c>
      <c r="G972" s="1">
        <v>32.26</v>
      </c>
      <c r="H972" s="1">
        <v>25.86</v>
      </c>
      <c r="I972" s="1">
        <v>31.59</v>
      </c>
      <c r="J972" s="1">
        <v>28.46</v>
      </c>
      <c r="K972" s="1">
        <v>35.43</v>
      </c>
      <c r="L972" s="1">
        <v>40</v>
      </c>
    </row>
    <row r="973" spans="1:12" x14ac:dyDescent="0.25">
      <c r="A973" s="1">
        <v>40</v>
      </c>
      <c r="B973" s="1">
        <v>36.93</v>
      </c>
      <c r="C973" s="1">
        <v>32.08</v>
      </c>
      <c r="D973" s="1">
        <v>19.32</v>
      </c>
      <c r="E973" s="1">
        <v>24.81</v>
      </c>
      <c r="F973" s="1">
        <v>18.38</v>
      </c>
      <c r="G973" s="1">
        <v>31.31</v>
      </c>
      <c r="H973" s="1">
        <v>25.76</v>
      </c>
      <c r="I973" s="1">
        <v>29.21</v>
      </c>
      <c r="J973" s="1">
        <v>31.37</v>
      </c>
      <c r="K973" s="1">
        <v>33.85</v>
      </c>
      <c r="L973" s="1">
        <v>40</v>
      </c>
    </row>
    <row r="974" spans="1:12" x14ac:dyDescent="0.25">
      <c r="A974" s="1">
        <v>32.78</v>
      </c>
      <c r="B974" s="1">
        <v>22.32</v>
      </c>
      <c r="C974" s="1">
        <v>21.64</v>
      </c>
      <c r="D974" s="1">
        <v>33.68</v>
      </c>
      <c r="E974" s="1">
        <v>25.22</v>
      </c>
      <c r="F974" s="1">
        <v>29.58</v>
      </c>
      <c r="G974" s="1">
        <v>30.86</v>
      </c>
      <c r="H974" s="1">
        <v>40</v>
      </c>
      <c r="I974" s="1">
        <v>40</v>
      </c>
      <c r="J974" s="1">
        <v>33.409999999999997</v>
      </c>
      <c r="K974" s="1">
        <v>40</v>
      </c>
      <c r="L974" s="1">
        <v>40</v>
      </c>
    </row>
    <row r="975" spans="1:12" x14ac:dyDescent="0.25">
      <c r="A975" s="1">
        <v>33.44</v>
      </c>
      <c r="B975" s="1">
        <v>31.94</v>
      </c>
      <c r="C975" s="1">
        <v>31.54</v>
      </c>
      <c r="D975" s="1">
        <v>23.17</v>
      </c>
      <c r="E975" s="1">
        <v>22.13</v>
      </c>
      <c r="F975" s="1">
        <v>27.67</v>
      </c>
      <c r="G975" s="1">
        <v>29.6</v>
      </c>
      <c r="H975" s="1">
        <v>32.880000000000003</v>
      </c>
      <c r="I975" s="1">
        <v>25.07</v>
      </c>
      <c r="J975" s="1">
        <v>30</v>
      </c>
      <c r="K975" s="1">
        <v>40</v>
      </c>
      <c r="L975" s="1">
        <v>40</v>
      </c>
    </row>
    <row r="976" spans="1:12" x14ac:dyDescent="0.25">
      <c r="A976" s="1">
        <v>26.68</v>
      </c>
      <c r="B976" s="1">
        <v>29.58</v>
      </c>
      <c r="C976" s="1">
        <v>32.65</v>
      </c>
      <c r="D976" s="1">
        <v>22.91</v>
      </c>
      <c r="E976" s="1">
        <v>30.93</v>
      </c>
      <c r="F976" s="1">
        <v>29.27</v>
      </c>
      <c r="G976" s="1">
        <v>26.4</v>
      </c>
      <c r="H976" s="1">
        <v>30.57</v>
      </c>
      <c r="I976" s="1">
        <v>27.04</v>
      </c>
      <c r="J976" s="1">
        <v>31.98</v>
      </c>
      <c r="K976" s="1">
        <v>40</v>
      </c>
      <c r="L976" s="1">
        <v>37.67</v>
      </c>
    </row>
    <row r="977" spans="1:12" x14ac:dyDescent="0.25">
      <c r="A977" s="1">
        <v>34.770000000000003</v>
      </c>
      <c r="B977" s="1">
        <v>22.06</v>
      </c>
      <c r="C977" s="1">
        <v>24.97</v>
      </c>
      <c r="D977" s="1">
        <v>25.44</v>
      </c>
      <c r="E977" s="1">
        <v>32.22</v>
      </c>
      <c r="F977" s="1">
        <v>32.44</v>
      </c>
      <c r="G977" s="1">
        <v>30.34</v>
      </c>
      <c r="H977" s="1">
        <v>40</v>
      </c>
      <c r="I977" s="1">
        <v>40</v>
      </c>
      <c r="J977" s="1">
        <v>33.89</v>
      </c>
      <c r="K977" s="1">
        <v>26.68</v>
      </c>
      <c r="L977" s="1">
        <v>40</v>
      </c>
    </row>
    <row r="978" spans="1:12" x14ac:dyDescent="0.25">
      <c r="A978" s="1">
        <v>31.08</v>
      </c>
      <c r="B978" s="1">
        <v>40</v>
      </c>
      <c r="C978" s="1">
        <v>31.06</v>
      </c>
      <c r="D978" s="1">
        <v>28.73</v>
      </c>
      <c r="E978" s="1">
        <v>31.13</v>
      </c>
      <c r="F978" s="1">
        <v>29.53</v>
      </c>
      <c r="G978" s="1">
        <v>33.15</v>
      </c>
      <c r="H978" s="1">
        <v>31.66</v>
      </c>
      <c r="I978" s="1">
        <v>20.73</v>
      </c>
      <c r="J978" s="1">
        <v>26.41</v>
      </c>
      <c r="K978" s="1">
        <v>37.74</v>
      </c>
      <c r="L978" s="1">
        <v>40</v>
      </c>
    </row>
    <row r="979" spans="1:12" x14ac:dyDescent="0.25">
      <c r="A979" s="1">
        <v>34.53</v>
      </c>
      <c r="B979" s="1">
        <v>30.83</v>
      </c>
      <c r="C979" s="1">
        <v>28.13</v>
      </c>
      <c r="D979" s="1">
        <v>30.11</v>
      </c>
      <c r="E979" s="1">
        <v>29.36</v>
      </c>
      <c r="F979" s="1">
        <v>30.14</v>
      </c>
      <c r="G979" s="1">
        <v>32.729999999999997</v>
      </c>
      <c r="H979" s="1">
        <v>26.4</v>
      </c>
      <c r="I979" s="1">
        <v>40</v>
      </c>
      <c r="J979" s="1">
        <v>27.36</v>
      </c>
      <c r="K979" s="1">
        <v>36.61</v>
      </c>
      <c r="L979" s="1">
        <v>40</v>
      </c>
    </row>
    <row r="980" spans="1:12" x14ac:dyDescent="0.25">
      <c r="A980" s="1">
        <v>31.65</v>
      </c>
      <c r="B980" s="1">
        <v>23.74</v>
      </c>
      <c r="C980" s="1">
        <v>30.87</v>
      </c>
      <c r="D980" s="1">
        <v>21.5</v>
      </c>
      <c r="E980" s="1">
        <v>26.22</v>
      </c>
      <c r="F980" s="1">
        <v>26.14</v>
      </c>
      <c r="G980" s="1">
        <v>31.01</v>
      </c>
      <c r="H980" s="1">
        <v>29.15</v>
      </c>
      <c r="I980" s="1">
        <v>32.64</v>
      </c>
      <c r="J980" s="1">
        <v>40</v>
      </c>
      <c r="K980" s="1">
        <v>30.09</v>
      </c>
      <c r="L980" s="1">
        <v>32.340000000000003</v>
      </c>
    </row>
    <row r="981" spans="1:12" x14ac:dyDescent="0.25">
      <c r="A981" s="1">
        <v>30.83</v>
      </c>
      <c r="B981" s="1">
        <v>34.799999999999997</v>
      </c>
      <c r="C981" s="1">
        <v>25.81</v>
      </c>
      <c r="D981" s="1">
        <v>25.19</v>
      </c>
      <c r="E981" s="1">
        <v>30.86</v>
      </c>
      <c r="F981" s="1">
        <v>29.92</v>
      </c>
      <c r="G981" s="1">
        <v>40</v>
      </c>
      <c r="H981" s="1">
        <v>31.78</v>
      </c>
      <c r="I981" s="1">
        <v>40</v>
      </c>
      <c r="J981" s="1">
        <v>40</v>
      </c>
      <c r="K981" s="1">
        <v>35.35</v>
      </c>
      <c r="L981" s="1">
        <v>30.62</v>
      </c>
    </row>
    <row r="982" spans="1:12" x14ac:dyDescent="0.25">
      <c r="A982" s="1">
        <v>27.98</v>
      </c>
      <c r="B982" s="1">
        <v>29.74</v>
      </c>
      <c r="C982" s="1">
        <v>24.01</v>
      </c>
      <c r="D982" s="1">
        <v>26.69</v>
      </c>
      <c r="E982" s="1">
        <v>30.36</v>
      </c>
      <c r="F982" s="1">
        <v>30.77</v>
      </c>
      <c r="G982" s="1">
        <v>30.1</v>
      </c>
      <c r="H982" s="1">
        <v>34.29</v>
      </c>
      <c r="I982" s="1">
        <v>20.440000000000001</v>
      </c>
      <c r="J982" s="1">
        <v>28.79</v>
      </c>
      <c r="K982" s="1">
        <v>36.44</v>
      </c>
      <c r="L982" s="1">
        <v>40</v>
      </c>
    </row>
    <row r="983" spans="1:12" x14ac:dyDescent="0.25">
      <c r="A983" s="1">
        <v>33.39</v>
      </c>
      <c r="B983" s="1">
        <v>28.69</v>
      </c>
      <c r="C983" s="1">
        <v>23.68</v>
      </c>
      <c r="D983" s="1">
        <v>40</v>
      </c>
      <c r="E983" s="1">
        <v>31.66</v>
      </c>
      <c r="F983" s="1">
        <v>22.8</v>
      </c>
      <c r="G983" s="1">
        <v>28.64</v>
      </c>
      <c r="H983" s="1">
        <v>40</v>
      </c>
      <c r="I983" s="1">
        <v>32.92</v>
      </c>
      <c r="J983" s="1">
        <v>35.1</v>
      </c>
      <c r="K983" s="1">
        <v>40</v>
      </c>
      <c r="L983" s="1">
        <v>40</v>
      </c>
    </row>
    <row r="984" spans="1:12" x14ac:dyDescent="0.25">
      <c r="A984" s="1">
        <v>26.5</v>
      </c>
      <c r="B984" s="1">
        <v>26.83</v>
      </c>
      <c r="C984" s="1">
        <v>32.119999999999997</v>
      </c>
      <c r="D984" s="1">
        <v>27.61</v>
      </c>
      <c r="E984" s="1">
        <v>29.53</v>
      </c>
      <c r="F984" s="1">
        <v>30.15</v>
      </c>
      <c r="G984" s="1">
        <v>26.58</v>
      </c>
      <c r="H984" s="1">
        <v>32.26</v>
      </c>
      <c r="I984" s="1">
        <v>29.56</v>
      </c>
      <c r="J984" s="1">
        <v>33.090000000000003</v>
      </c>
      <c r="K984" s="1">
        <v>37.799999999999997</v>
      </c>
      <c r="L984" s="1">
        <v>34.78</v>
      </c>
    </row>
    <row r="985" spans="1:12" x14ac:dyDescent="0.25">
      <c r="A985" s="1">
        <v>19.64</v>
      </c>
      <c r="B985" s="1">
        <v>25.25</v>
      </c>
      <c r="C985" s="1">
        <v>21.69</v>
      </c>
      <c r="D985" s="1">
        <v>27.57</v>
      </c>
      <c r="E985" s="1">
        <v>30.54</v>
      </c>
      <c r="F985" s="1">
        <v>28.49</v>
      </c>
      <c r="G985" s="1">
        <v>30.76</v>
      </c>
      <c r="H985" s="1">
        <v>32.68</v>
      </c>
      <c r="I985" s="1">
        <v>32.07</v>
      </c>
      <c r="J985" s="1">
        <v>36.15</v>
      </c>
      <c r="K985" s="1">
        <v>36.26</v>
      </c>
      <c r="L985" s="1">
        <v>40</v>
      </c>
    </row>
    <row r="986" spans="1:12" x14ac:dyDescent="0.25">
      <c r="A986" s="1">
        <v>30.69</v>
      </c>
      <c r="B986" s="1">
        <v>25.48</v>
      </c>
      <c r="C986" s="1">
        <v>19.71</v>
      </c>
      <c r="D986" s="1">
        <v>33.44</v>
      </c>
      <c r="E986" s="1">
        <v>34.07</v>
      </c>
      <c r="F986" s="1">
        <v>29.98</v>
      </c>
      <c r="G986" s="1">
        <v>28.97</v>
      </c>
      <c r="H986" s="1">
        <v>31.69</v>
      </c>
      <c r="I986" s="1">
        <v>27.19</v>
      </c>
      <c r="J986" s="1">
        <v>40</v>
      </c>
      <c r="K986" s="1">
        <v>40</v>
      </c>
      <c r="L986" s="1">
        <v>30.23</v>
      </c>
    </row>
    <row r="987" spans="1:12" x14ac:dyDescent="0.25">
      <c r="A987" s="1">
        <v>30.72</v>
      </c>
      <c r="B987" s="1">
        <v>18.32</v>
      </c>
      <c r="C987" s="1">
        <v>22.92</v>
      </c>
      <c r="D987" s="1">
        <v>33.590000000000003</v>
      </c>
      <c r="E987" s="1">
        <v>31.21</v>
      </c>
      <c r="F987" s="1">
        <v>33.79</v>
      </c>
      <c r="G987" s="1">
        <v>27.82</v>
      </c>
      <c r="H987" s="1">
        <v>40</v>
      </c>
      <c r="I987" s="1">
        <v>21.39</v>
      </c>
      <c r="J987" s="1">
        <v>23.48</v>
      </c>
      <c r="K987" s="1">
        <v>33.46</v>
      </c>
      <c r="L987" s="1">
        <v>34.32</v>
      </c>
    </row>
    <row r="988" spans="1:12" x14ac:dyDescent="0.25">
      <c r="A988" s="1">
        <v>22.22</v>
      </c>
      <c r="B988" s="1">
        <v>23.84</v>
      </c>
      <c r="C988" s="1">
        <v>19.170000000000002</v>
      </c>
      <c r="D988" s="1">
        <v>30.5</v>
      </c>
      <c r="E988" s="1">
        <v>40</v>
      </c>
      <c r="F988" s="1">
        <v>32.58</v>
      </c>
      <c r="G988" s="1">
        <v>40</v>
      </c>
      <c r="H988" s="1">
        <v>24.97</v>
      </c>
      <c r="I988" s="1">
        <v>32</v>
      </c>
      <c r="J988" s="1">
        <v>40</v>
      </c>
      <c r="K988" s="1">
        <v>36.97</v>
      </c>
      <c r="L988" s="1">
        <v>40</v>
      </c>
    </row>
    <row r="989" spans="1:12" x14ac:dyDescent="0.25">
      <c r="A989" s="1">
        <v>24.68</v>
      </c>
      <c r="B989" s="1">
        <v>21.84</v>
      </c>
      <c r="C989" s="1">
        <v>31.78</v>
      </c>
      <c r="D989" s="1">
        <v>40</v>
      </c>
      <c r="E989" s="1">
        <v>30.98</v>
      </c>
      <c r="F989" s="1">
        <v>26.66</v>
      </c>
      <c r="G989" s="1">
        <v>31.49</v>
      </c>
      <c r="H989" s="1">
        <v>32.770000000000003</v>
      </c>
      <c r="I989" s="1">
        <v>40</v>
      </c>
      <c r="J989" s="1">
        <v>40</v>
      </c>
      <c r="K989" s="1">
        <v>37.31</v>
      </c>
      <c r="L989" s="1">
        <v>30.03</v>
      </c>
    </row>
    <row r="990" spans="1:12" x14ac:dyDescent="0.25">
      <c r="A990" s="1">
        <v>40</v>
      </c>
      <c r="B990" s="1">
        <v>28.51</v>
      </c>
      <c r="C990" s="1">
        <v>23.6</v>
      </c>
      <c r="D990" s="1">
        <v>25.67</v>
      </c>
      <c r="E990" s="1">
        <v>40</v>
      </c>
      <c r="F990" s="1">
        <v>30.47</v>
      </c>
      <c r="G990" s="1">
        <v>25.9</v>
      </c>
      <c r="H990" s="1">
        <v>26.11</v>
      </c>
      <c r="I990" s="1">
        <v>26.78</v>
      </c>
      <c r="J990" s="1">
        <v>30.14</v>
      </c>
      <c r="K990" s="1">
        <v>35.799999999999997</v>
      </c>
      <c r="L990" s="1">
        <v>40</v>
      </c>
    </row>
    <row r="991" spans="1:12" x14ac:dyDescent="0.25">
      <c r="A991" s="1">
        <v>30.99</v>
      </c>
      <c r="B991" s="1">
        <v>21.09</v>
      </c>
      <c r="C991" s="1">
        <v>23.17</v>
      </c>
      <c r="D991" s="1">
        <v>32.409999999999997</v>
      </c>
      <c r="E991" s="1">
        <v>22.62</v>
      </c>
      <c r="F991" s="1">
        <v>40</v>
      </c>
      <c r="G991" s="1">
        <v>31.19</v>
      </c>
      <c r="H991" s="1">
        <v>40</v>
      </c>
      <c r="I991" s="1">
        <v>31.04</v>
      </c>
      <c r="J991" s="1">
        <v>40</v>
      </c>
      <c r="K991" s="1">
        <v>28.32</v>
      </c>
      <c r="L991" s="1">
        <v>37.17</v>
      </c>
    </row>
    <row r="992" spans="1:12" x14ac:dyDescent="0.25">
      <c r="A992" s="1">
        <v>33.71</v>
      </c>
      <c r="B992" s="1">
        <v>28.02</v>
      </c>
      <c r="C992" s="1">
        <v>29.58</v>
      </c>
      <c r="D992" s="1">
        <v>20.84</v>
      </c>
      <c r="E992" s="1">
        <v>25.8</v>
      </c>
      <c r="F992" s="1">
        <v>33.950000000000003</v>
      </c>
      <c r="G992" s="1">
        <v>30.39</v>
      </c>
      <c r="H992" s="1">
        <v>40</v>
      </c>
      <c r="I992" s="1">
        <v>21.8</v>
      </c>
      <c r="J992" s="1">
        <v>40</v>
      </c>
      <c r="K992" s="1">
        <v>40</v>
      </c>
      <c r="L992" s="1">
        <v>29.45</v>
      </c>
    </row>
    <row r="993" spans="1:12" x14ac:dyDescent="0.25">
      <c r="A993" s="1">
        <v>28.18</v>
      </c>
      <c r="B993" s="1">
        <v>21.41</v>
      </c>
      <c r="C993" s="1">
        <v>26.86</v>
      </c>
      <c r="D993" s="1">
        <v>22.46</v>
      </c>
      <c r="E993" s="1">
        <v>24.68</v>
      </c>
      <c r="F993" s="1">
        <v>40</v>
      </c>
      <c r="G993" s="1">
        <v>40</v>
      </c>
      <c r="H993" s="1">
        <v>29.87</v>
      </c>
      <c r="I993" s="1">
        <v>31.75</v>
      </c>
      <c r="J993" s="1">
        <v>30.53</v>
      </c>
      <c r="K993" s="1">
        <v>35.479999999999997</v>
      </c>
      <c r="L993" s="1">
        <v>34.92</v>
      </c>
    </row>
    <row r="994" spans="1:12" x14ac:dyDescent="0.25">
      <c r="A994" s="1">
        <v>31.05</v>
      </c>
      <c r="B994" s="1">
        <v>32.78</v>
      </c>
      <c r="C994" s="1">
        <v>33.72</v>
      </c>
      <c r="D994" s="1">
        <v>32.35</v>
      </c>
      <c r="E994" s="1">
        <v>27.89</v>
      </c>
      <c r="F994" s="1">
        <v>20.54</v>
      </c>
      <c r="G994" s="1">
        <v>22.94</v>
      </c>
      <c r="H994" s="1">
        <v>32.159999999999997</v>
      </c>
      <c r="I994" s="1">
        <v>40</v>
      </c>
      <c r="J994" s="1">
        <v>40</v>
      </c>
      <c r="K994" s="1">
        <v>40</v>
      </c>
      <c r="L994" s="1">
        <v>32.950000000000003</v>
      </c>
    </row>
    <row r="995" spans="1:12" x14ac:dyDescent="0.25">
      <c r="A995" s="1">
        <v>33.71</v>
      </c>
      <c r="B995" s="1">
        <v>31.23</v>
      </c>
      <c r="C995" s="1">
        <v>24.85</v>
      </c>
      <c r="D995" s="1">
        <v>33.979999999999997</v>
      </c>
      <c r="E995" s="1">
        <v>18.04</v>
      </c>
      <c r="F995" s="1">
        <v>29.79</v>
      </c>
      <c r="G995" s="1">
        <v>33.119999999999997</v>
      </c>
      <c r="H995" s="1">
        <v>27.63</v>
      </c>
      <c r="I995" s="1">
        <v>22.57</v>
      </c>
      <c r="J995" s="1">
        <v>29.24</v>
      </c>
      <c r="K995" s="1">
        <v>37.46</v>
      </c>
      <c r="L995" s="1">
        <v>40</v>
      </c>
    </row>
    <row r="996" spans="1:12" x14ac:dyDescent="0.25">
      <c r="A996" s="1">
        <v>26.13</v>
      </c>
      <c r="B996" s="1">
        <v>26.8</v>
      </c>
      <c r="C996" s="1">
        <v>26.57</v>
      </c>
      <c r="D996" s="1">
        <v>36.18</v>
      </c>
      <c r="E996" s="1">
        <v>32.17</v>
      </c>
      <c r="F996" s="1">
        <v>24.44</v>
      </c>
      <c r="G996" s="1">
        <v>25.23</v>
      </c>
      <c r="H996" s="1">
        <v>30.02</v>
      </c>
      <c r="I996" s="1">
        <v>31.71</v>
      </c>
      <c r="J996" s="1">
        <v>28.27</v>
      </c>
      <c r="K996" s="1">
        <v>30.97</v>
      </c>
      <c r="L996" s="1">
        <v>36.76</v>
      </c>
    </row>
    <row r="997" spans="1:12" x14ac:dyDescent="0.25">
      <c r="A997" s="1">
        <v>32.659999999999997</v>
      </c>
      <c r="B997" s="1">
        <v>28.64</v>
      </c>
      <c r="C997" s="1">
        <v>31.12</v>
      </c>
      <c r="D997" s="1">
        <v>31.37</v>
      </c>
      <c r="E997" s="1">
        <v>31.32</v>
      </c>
      <c r="F997" s="1">
        <v>40</v>
      </c>
      <c r="G997" s="1">
        <v>40</v>
      </c>
      <c r="H997" s="1">
        <v>26.9</v>
      </c>
      <c r="I997" s="1">
        <v>40</v>
      </c>
      <c r="J997" s="1">
        <v>40</v>
      </c>
      <c r="K997" s="1">
        <v>40</v>
      </c>
      <c r="L997" s="1">
        <v>35.6</v>
      </c>
    </row>
    <row r="998" spans="1:12" x14ac:dyDescent="0.25">
      <c r="A998" s="1">
        <v>18.940000000000001</v>
      </c>
      <c r="B998" s="1">
        <v>30.97</v>
      </c>
      <c r="C998" s="1">
        <v>18.7</v>
      </c>
      <c r="D998" s="1">
        <v>40</v>
      </c>
      <c r="E998" s="1">
        <v>31.76</v>
      </c>
      <c r="F998" s="1">
        <v>40</v>
      </c>
      <c r="G998" s="1">
        <v>40</v>
      </c>
      <c r="H998" s="1">
        <v>28.65</v>
      </c>
      <c r="I998" s="1">
        <v>40</v>
      </c>
      <c r="J998" s="1">
        <v>21.73</v>
      </c>
      <c r="K998" s="1">
        <v>32.99</v>
      </c>
      <c r="L998" s="1">
        <v>27.56</v>
      </c>
    </row>
    <row r="999" spans="1:12" x14ac:dyDescent="0.25">
      <c r="A999" s="1">
        <v>40</v>
      </c>
      <c r="B999" s="1">
        <v>21.15</v>
      </c>
      <c r="C999" s="1">
        <v>33.299999999999997</v>
      </c>
      <c r="D999" s="1">
        <v>26.74</v>
      </c>
      <c r="E999" s="1">
        <v>29.22</v>
      </c>
      <c r="F999" s="1">
        <v>40</v>
      </c>
      <c r="G999" s="1">
        <v>40</v>
      </c>
      <c r="H999" s="1">
        <v>30.75</v>
      </c>
      <c r="I999" s="1">
        <v>40</v>
      </c>
      <c r="J999" s="1">
        <v>40</v>
      </c>
      <c r="K999" s="1">
        <v>29.96</v>
      </c>
      <c r="L999" s="1">
        <v>35.11</v>
      </c>
    </row>
    <row r="1000" spans="1:12" x14ac:dyDescent="0.25">
      <c r="A1000" s="1">
        <v>28.81</v>
      </c>
      <c r="B1000" s="1">
        <v>19.28</v>
      </c>
      <c r="C1000" s="1">
        <v>25.67</v>
      </c>
      <c r="D1000" s="1">
        <v>26</v>
      </c>
      <c r="E1000" s="1">
        <v>24.91</v>
      </c>
      <c r="F1000" s="1">
        <v>40</v>
      </c>
      <c r="G1000" s="1">
        <v>25.04</v>
      </c>
      <c r="H1000" s="1">
        <v>31.79</v>
      </c>
      <c r="I1000" s="1">
        <v>31.26</v>
      </c>
      <c r="J1000" s="1">
        <v>33.700000000000003</v>
      </c>
      <c r="K1000" s="1">
        <v>33.4</v>
      </c>
      <c r="L1000" s="1">
        <v>36.979999999999997</v>
      </c>
    </row>
    <row r="1001" spans="1:12" x14ac:dyDescent="0.25">
      <c r="A1001" s="1">
        <v>23.33</v>
      </c>
      <c r="B1001" s="1">
        <v>27.31</v>
      </c>
      <c r="C1001" s="1">
        <v>34.049999999999997</v>
      </c>
      <c r="D1001" s="1">
        <v>33.22</v>
      </c>
      <c r="E1001" s="1">
        <v>25.18</v>
      </c>
      <c r="F1001" s="1">
        <v>40</v>
      </c>
      <c r="G1001" s="1">
        <v>23.33</v>
      </c>
      <c r="H1001" s="1">
        <v>40</v>
      </c>
      <c r="I1001" s="1">
        <v>40</v>
      </c>
      <c r="J1001" s="1">
        <v>31.4</v>
      </c>
      <c r="K1001" s="1">
        <v>22.72</v>
      </c>
      <c r="L1001" s="1">
        <v>36.049999999999997</v>
      </c>
    </row>
    <row r="1002" spans="1:12" x14ac:dyDescent="0.25">
      <c r="A1002" s="1">
        <v>27.12</v>
      </c>
      <c r="B1002" s="1">
        <v>23.95</v>
      </c>
      <c r="C1002" s="1">
        <v>27.72</v>
      </c>
      <c r="D1002" s="1">
        <v>19.510000000000002</v>
      </c>
      <c r="E1002" s="1">
        <v>21.2</v>
      </c>
      <c r="F1002" s="1">
        <v>23</v>
      </c>
      <c r="G1002" s="1">
        <v>22.17</v>
      </c>
      <c r="H1002" s="1">
        <v>33.44</v>
      </c>
      <c r="I1002" s="1">
        <v>34</v>
      </c>
      <c r="J1002" s="1">
        <v>40</v>
      </c>
      <c r="K1002" s="1">
        <v>40</v>
      </c>
      <c r="L1002" s="1">
        <v>40</v>
      </c>
    </row>
    <row r="1003" spans="1:12" x14ac:dyDescent="0.25">
      <c r="A1003" s="1">
        <v>34.32</v>
      </c>
      <c r="B1003" s="1">
        <v>40</v>
      </c>
      <c r="C1003" s="1">
        <v>40</v>
      </c>
      <c r="D1003" s="1">
        <v>17.46</v>
      </c>
      <c r="E1003" s="1">
        <v>24.52</v>
      </c>
      <c r="F1003" s="1">
        <v>23.24</v>
      </c>
      <c r="G1003" s="1">
        <v>24.72</v>
      </c>
      <c r="H1003" s="1">
        <v>29.07</v>
      </c>
      <c r="I1003" s="1">
        <v>30.86</v>
      </c>
      <c r="J1003" s="1">
        <v>33.020000000000003</v>
      </c>
      <c r="K1003" s="1">
        <v>35.590000000000003</v>
      </c>
      <c r="L1003" s="1">
        <v>31.83</v>
      </c>
    </row>
    <row r="1004" spans="1:12" x14ac:dyDescent="0.25">
      <c r="A1004" s="1">
        <v>34.15</v>
      </c>
      <c r="B1004" s="1">
        <v>20.14</v>
      </c>
      <c r="C1004" s="1">
        <v>40</v>
      </c>
      <c r="D1004" s="1">
        <v>33.200000000000003</v>
      </c>
      <c r="E1004" s="1">
        <v>25.24</v>
      </c>
      <c r="F1004" s="1">
        <v>27.37</v>
      </c>
      <c r="G1004" s="1">
        <v>40</v>
      </c>
      <c r="H1004" s="1">
        <v>28.08</v>
      </c>
      <c r="I1004" s="1">
        <v>29.59</v>
      </c>
      <c r="J1004" s="1">
        <v>40</v>
      </c>
      <c r="K1004" s="1">
        <v>36.92</v>
      </c>
      <c r="L1004" s="1">
        <v>40</v>
      </c>
    </row>
    <row r="1005" spans="1:12" x14ac:dyDescent="0.25">
      <c r="A1005" s="1">
        <v>31.42</v>
      </c>
      <c r="B1005" s="1">
        <v>32.83</v>
      </c>
      <c r="C1005" s="1">
        <v>20.81</v>
      </c>
      <c r="D1005" s="1">
        <v>26.1</v>
      </c>
      <c r="E1005" s="1">
        <v>31.44</v>
      </c>
      <c r="F1005" s="1">
        <v>22.27</v>
      </c>
      <c r="G1005" s="1">
        <v>33.200000000000003</v>
      </c>
      <c r="H1005" s="1">
        <v>31.01</v>
      </c>
      <c r="I1005" s="1">
        <v>24.3</v>
      </c>
      <c r="J1005" s="1">
        <v>40</v>
      </c>
      <c r="K1005" s="1">
        <v>33.369999999999997</v>
      </c>
      <c r="L1005" s="1">
        <v>36.14</v>
      </c>
    </row>
    <row r="1006" spans="1:12" x14ac:dyDescent="0.25">
      <c r="A1006" s="1">
        <v>28.45</v>
      </c>
      <c r="B1006" s="1">
        <v>28.92</v>
      </c>
      <c r="C1006" s="1">
        <v>19.690000000000001</v>
      </c>
      <c r="D1006" s="1">
        <v>30.36</v>
      </c>
      <c r="E1006" s="1">
        <v>21.1</v>
      </c>
      <c r="F1006" s="1">
        <v>40</v>
      </c>
      <c r="G1006" s="1">
        <v>29.25</v>
      </c>
      <c r="H1006" s="1">
        <v>32.65</v>
      </c>
      <c r="I1006" s="1">
        <v>32.909999999999997</v>
      </c>
      <c r="J1006" s="1">
        <v>33.72</v>
      </c>
      <c r="K1006" s="1">
        <v>32.909999999999997</v>
      </c>
      <c r="L1006" s="1">
        <v>36.57</v>
      </c>
    </row>
    <row r="1007" spans="1:12" x14ac:dyDescent="0.25">
      <c r="A1007" s="1">
        <v>31.48</v>
      </c>
      <c r="B1007" s="1">
        <v>20.149999999999999</v>
      </c>
      <c r="C1007" s="1">
        <v>25.98</v>
      </c>
      <c r="D1007" s="1">
        <v>32.42</v>
      </c>
      <c r="E1007" s="1">
        <v>40</v>
      </c>
      <c r="F1007" s="1">
        <v>30.09</v>
      </c>
      <c r="G1007" s="1">
        <v>32.26</v>
      </c>
      <c r="H1007" s="1">
        <v>25.39</v>
      </c>
      <c r="I1007" s="1">
        <v>32.200000000000003</v>
      </c>
      <c r="J1007" s="1">
        <v>40</v>
      </c>
      <c r="K1007" s="1">
        <v>32.270000000000003</v>
      </c>
      <c r="L1007" s="1">
        <v>40</v>
      </c>
    </row>
    <row r="1008" spans="1:12" x14ac:dyDescent="0.25">
      <c r="A1008" s="1">
        <v>22.06</v>
      </c>
      <c r="B1008" s="1">
        <v>28.17</v>
      </c>
      <c r="C1008" s="1">
        <v>30.17</v>
      </c>
      <c r="D1008" s="1">
        <v>22.14</v>
      </c>
      <c r="E1008" s="1">
        <v>27.93</v>
      </c>
      <c r="F1008" s="1">
        <v>29.59</v>
      </c>
      <c r="G1008" s="1">
        <v>32.21</v>
      </c>
      <c r="H1008" s="1">
        <v>31.62</v>
      </c>
      <c r="I1008" s="1">
        <v>31.19</v>
      </c>
      <c r="J1008" s="1">
        <v>36.82</v>
      </c>
      <c r="K1008" s="1">
        <v>40</v>
      </c>
      <c r="L1008" s="1">
        <v>40</v>
      </c>
    </row>
    <row r="1009" spans="1:12" x14ac:dyDescent="0.25">
      <c r="A1009" s="1">
        <v>28.65</v>
      </c>
      <c r="B1009" s="1">
        <v>28.37</v>
      </c>
      <c r="C1009" s="1">
        <v>34.049999999999997</v>
      </c>
      <c r="D1009" s="1">
        <v>30.27</v>
      </c>
      <c r="E1009" s="1">
        <v>31.26</v>
      </c>
      <c r="F1009" s="1">
        <v>30.65</v>
      </c>
      <c r="G1009" s="1">
        <v>27.41</v>
      </c>
      <c r="H1009" s="1">
        <v>40</v>
      </c>
      <c r="I1009" s="1">
        <v>40</v>
      </c>
      <c r="J1009" s="1">
        <v>30.32</v>
      </c>
      <c r="K1009" s="1">
        <v>34.840000000000003</v>
      </c>
      <c r="L1009" s="1">
        <v>33.049999999999997</v>
      </c>
    </row>
    <row r="1010" spans="1:12" x14ac:dyDescent="0.25">
      <c r="A1010" s="1">
        <v>27.72</v>
      </c>
      <c r="B1010" s="1">
        <v>29.52</v>
      </c>
      <c r="C1010" s="1">
        <v>19.98</v>
      </c>
      <c r="D1010" s="1">
        <v>24.71</v>
      </c>
      <c r="E1010" s="1">
        <v>26.99</v>
      </c>
      <c r="F1010" s="1">
        <v>26.95</v>
      </c>
      <c r="G1010" s="1">
        <v>29.33</v>
      </c>
      <c r="H1010" s="1">
        <v>31.73</v>
      </c>
      <c r="I1010" s="1">
        <v>34.11</v>
      </c>
      <c r="J1010" s="1">
        <v>40</v>
      </c>
      <c r="K1010" s="1">
        <v>40</v>
      </c>
      <c r="L1010" s="1">
        <v>38.71</v>
      </c>
    </row>
    <row r="1011" spans="1:12" x14ac:dyDescent="0.25">
      <c r="A1011" s="1">
        <v>26.22</v>
      </c>
      <c r="B1011" s="1">
        <v>25.77</v>
      </c>
      <c r="C1011" s="1">
        <v>28.43</v>
      </c>
      <c r="D1011" s="1">
        <v>36.42</v>
      </c>
      <c r="E1011" s="1">
        <v>28.03</v>
      </c>
      <c r="F1011" s="1">
        <v>21.58</v>
      </c>
      <c r="G1011" s="1">
        <v>40</v>
      </c>
      <c r="H1011" s="1">
        <v>25.23</v>
      </c>
      <c r="I1011" s="1">
        <v>40</v>
      </c>
      <c r="J1011" s="1">
        <v>32.85</v>
      </c>
      <c r="K1011" s="1">
        <v>34.43</v>
      </c>
      <c r="L1011" s="1">
        <v>33.92</v>
      </c>
    </row>
    <row r="1012" spans="1:12" x14ac:dyDescent="0.25">
      <c r="A1012" s="1">
        <v>26.71</v>
      </c>
      <c r="B1012" s="1">
        <v>32.43</v>
      </c>
      <c r="C1012" s="1">
        <v>32.14</v>
      </c>
      <c r="D1012" s="1">
        <v>24.31</v>
      </c>
      <c r="E1012" s="1">
        <v>26.6</v>
      </c>
      <c r="F1012" s="1">
        <v>33.26</v>
      </c>
      <c r="G1012" s="1">
        <v>40</v>
      </c>
      <c r="H1012" s="1">
        <v>40</v>
      </c>
      <c r="I1012" s="1">
        <v>40</v>
      </c>
      <c r="J1012" s="1">
        <v>33.369999999999997</v>
      </c>
      <c r="K1012" s="1">
        <v>36.42</v>
      </c>
      <c r="L1012" s="1">
        <v>40</v>
      </c>
    </row>
    <row r="1013" spans="1:12" x14ac:dyDescent="0.25">
      <c r="A1013" s="1">
        <v>31.17</v>
      </c>
      <c r="B1013" s="1">
        <v>28.07</v>
      </c>
      <c r="C1013" s="1">
        <v>23.41</v>
      </c>
      <c r="D1013" s="1">
        <v>26.26</v>
      </c>
      <c r="E1013" s="1">
        <v>24.13</v>
      </c>
      <c r="F1013" s="1">
        <v>40</v>
      </c>
      <c r="G1013" s="1">
        <v>32.049999999999997</v>
      </c>
      <c r="H1013" s="1">
        <v>40</v>
      </c>
      <c r="I1013" s="1">
        <v>40</v>
      </c>
      <c r="J1013" s="1">
        <v>28.48</v>
      </c>
      <c r="K1013" s="1">
        <v>37.14</v>
      </c>
      <c r="L1013" s="1">
        <v>35.659999999999997</v>
      </c>
    </row>
    <row r="1014" spans="1:12" x14ac:dyDescent="0.25">
      <c r="A1014" s="1">
        <v>32.380000000000003</v>
      </c>
      <c r="B1014" s="1">
        <v>32.54</v>
      </c>
      <c r="C1014" s="1">
        <v>27.56</v>
      </c>
      <c r="D1014" s="1">
        <v>25.3</v>
      </c>
      <c r="E1014" s="1">
        <v>24.5</v>
      </c>
      <c r="F1014" s="1">
        <v>27.65</v>
      </c>
      <c r="G1014" s="1">
        <v>40</v>
      </c>
      <c r="H1014" s="1">
        <v>26.81</v>
      </c>
      <c r="I1014" s="1">
        <v>31.9</v>
      </c>
      <c r="J1014" s="1">
        <v>29.42</v>
      </c>
      <c r="K1014" s="1">
        <v>40</v>
      </c>
      <c r="L1014" s="1">
        <v>40</v>
      </c>
    </row>
    <row r="1015" spans="1:12" x14ac:dyDescent="0.25">
      <c r="A1015" s="1">
        <v>31.23</v>
      </c>
      <c r="B1015" s="1">
        <v>24.52</v>
      </c>
      <c r="C1015" s="1">
        <v>24.63</v>
      </c>
      <c r="D1015" s="1">
        <v>25.09</v>
      </c>
      <c r="E1015" s="1">
        <v>25.36</v>
      </c>
      <c r="F1015" s="1">
        <v>40</v>
      </c>
      <c r="G1015" s="1">
        <v>40</v>
      </c>
      <c r="H1015" s="1">
        <v>35.69</v>
      </c>
      <c r="I1015" s="1">
        <v>28.3</v>
      </c>
      <c r="J1015" s="1">
        <v>27.05</v>
      </c>
      <c r="K1015" s="1">
        <v>36.200000000000003</v>
      </c>
      <c r="L1015" s="1">
        <v>34.71</v>
      </c>
    </row>
    <row r="1016" spans="1:12" x14ac:dyDescent="0.25">
      <c r="A1016" s="1">
        <v>22.06</v>
      </c>
      <c r="B1016" s="1">
        <v>28.79</v>
      </c>
      <c r="C1016" s="1">
        <v>30.2</v>
      </c>
      <c r="D1016" s="1">
        <v>23.4</v>
      </c>
      <c r="E1016" s="1">
        <v>24.89</v>
      </c>
      <c r="F1016" s="1">
        <v>25.28</v>
      </c>
      <c r="G1016" s="1">
        <v>27.26</v>
      </c>
      <c r="H1016" s="1">
        <v>32.61</v>
      </c>
      <c r="I1016" s="1">
        <v>27.66</v>
      </c>
      <c r="J1016" s="1">
        <v>30.59</v>
      </c>
      <c r="K1016" s="1">
        <v>35.119999999999997</v>
      </c>
      <c r="L1016" s="1">
        <v>34.57</v>
      </c>
    </row>
    <row r="1017" spans="1:12" x14ac:dyDescent="0.25">
      <c r="A1017" s="1">
        <v>25.8</v>
      </c>
      <c r="B1017" s="1">
        <v>32.409999999999997</v>
      </c>
      <c r="C1017" s="1">
        <v>25.85</v>
      </c>
      <c r="D1017" s="1">
        <v>24.6</v>
      </c>
      <c r="E1017" s="1">
        <v>35.11</v>
      </c>
      <c r="F1017" s="1">
        <v>33.14</v>
      </c>
      <c r="G1017" s="1">
        <v>21.58</v>
      </c>
      <c r="H1017" s="1">
        <v>32.32</v>
      </c>
      <c r="I1017" s="1">
        <v>30.73</v>
      </c>
      <c r="J1017" s="1">
        <v>24.46</v>
      </c>
      <c r="K1017" s="1">
        <v>36.19</v>
      </c>
      <c r="L1017" s="1">
        <v>36.72</v>
      </c>
    </row>
    <row r="1018" spans="1:12" x14ac:dyDescent="0.25">
      <c r="A1018" s="1">
        <v>24.24</v>
      </c>
      <c r="B1018" s="1">
        <v>24.23</v>
      </c>
      <c r="C1018" s="1">
        <v>32.94</v>
      </c>
      <c r="D1018" s="1">
        <v>40</v>
      </c>
      <c r="E1018" s="1">
        <v>23.92</v>
      </c>
      <c r="F1018" s="1">
        <v>40</v>
      </c>
      <c r="G1018" s="1">
        <v>40</v>
      </c>
      <c r="H1018" s="1">
        <v>32.619999999999997</v>
      </c>
      <c r="I1018" s="1">
        <v>30.58</v>
      </c>
      <c r="J1018" s="1">
        <v>31.56</v>
      </c>
      <c r="K1018" s="1">
        <v>35.33</v>
      </c>
      <c r="L1018" s="1">
        <v>40</v>
      </c>
    </row>
    <row r="1019" spans="1:12" x14ac:dyDescent="0.25">
      <c r="A1019" s="1">
        <v>27.2</v>
      </c>
      <c r="B1019" s="1">
        <v>27.06</v>
      </c>
      <c r="C1019" s="1">
        <v>27.95</v>
      </c>
      <c r="D1019" s="1">
        <v>32.69</v>
      </c>
      <c r="E1019" s="1">
        <v>29.15</v>
      </c>
      <c r="F1019" s="1">
        <v>29.9</v>
      </c>
      <c r="G1019" s="1">
        <v>28.55</v>
      </c>
      <c r="H1019" s="1">
        <v>26.56</v>
      </c>
      <c r="I1019" s="1">
        <v>33.01</v>
      </c>
      <c r="J1019" s="1">
        <v>33.49</v>
      </c>
      <c r="K1019" s="1">
        <v>32.479999999999997</v>
      </c>
      <c r="L1019" s="1">
        <v>40</v>
      </c>
    </row>
    <row r="1020" spans="1:12" x14ac:dyDescent="0.25">
      <c r="A1020" s="1">
        <v>26.63</v>
      </c>
      <c r="B1020" s="1">
        <v>20.51</v>
      </c>
      <c r="C1020" s="1">
        <v>20.68</v>
      </c>
      <c r="D1020" s="1">
        <v>22.05</v>
      </c>
      <c r="E1020" s="1">
        <v>40</v>
      </c>
      <c r="F1020" s="1">
        <v>26.31</v>
      </c>
      <c r="G1020" s="1">
        <v>40</v>
      </c>
      <c r="H1020" s="1">
        <v>29.86</v>
      </c>
      <c r="I1020" s="1">
        <v>33.799999999999997</v>
      </c>
      <c r="J1020" s="1">
        <v>23.83</v>
      </c>
      <c r="K1020" s="1">
        <v>37.380000000000003</v>
      </c>
      <c r="L1020" s="1">
        <v>32.93</v>
      </c>
    </row>
    <row r="1021" spans="1:12" x14ac:dyDescent="0.25">
      <c r="A1021" s="1">
        <v>29.22</v>
      </c>
      <c r="B1021" s="1">
        <v>31.46</v>
      </c>
      <c r="C1021" s="1">
        <v>30.16</v>
      </c>
      <c r="D1021" s="1">
        <v>24.5</v>
      </c>
      <c r="E1021" s="1">
        <v>24.46</v>
      </c>
      <c r="F1021" s="1">
        <v>29.54</v>
      </c>
      <c r="G1021" s="1">
        <v>29.6</v>
      </c>
      <c r="H1021" s="1">
        <v>29.05</v>
      </c>
      <c r="I1021" s="1">
        <v>34.799999999999997</v>
      </c>
      <c r="J1021" s="1">
        <v>40</v>
      </c>
      <c r="K1021" s="1">
        <v>33.97</v>
      </c>
      <c r="L1021" s="1">
        <v>29.11</v>
      </c>
    </row>
    <row r="1022" spans="1:12" x14ac:dyDescent="0.25">
      <c r="A1022" s="1">
        <v>23.92</v>
      </c>
      <c r="B1022" s="1">
        <v>33.4</v>
      </c>
      <c r="C1022" s="1">
        <v>40</v>
      </c>
      <c r="D1022" s="1">
        <v>17.690000000000001</v>
      </c>
      <c r="E1022" s="1">
        <v>23.28</v>
      </c>
      <c r="F1022" s="1">
        <v>32.340000000000003</v>
      </c>
      <c r="G1022" s="1">
        <v>31.65</v>
      </c>
      <c r="H1022" s="1">
        <v>30.84</v>
      </c>
      <c r="I1022" s="1">
        <v>40</v>
      </c>
      <c r="J1022" s="1">
        <v>26.67</v>
      </c>
      <c r="K1022" s="1">
        <v>33.11</v>
      </c>
      <c r="L1022" s="1">
        <v>34.75</v>
      </c>
    </row>
    <row r="1023" spans="1:12" x14ac:dyDescent="0.25">
      <c r="A1023" s="1">
        <v>16.48</v>
      </c>
      <c r="B1023" s="1">
        <v>22.98</v>
      </c>
      <c r="C1023" s="1">
        <v>28.75</v>
      </c>
      <c r="D1023" s="1">
        <v>31.75</v>
      </c>
      <c r="E1023" s="1">
        <v>26.89</v>
      </c>
      <c r="F1023" s="1">
        <v>28.68</v>
      </c>
      <c r="G1023" s="1">
        <v>29.41</v>
      </c>
      <c r="H1023" s="1">
        <v>31.48</v>
      </c>
      <c r="I1023" s="1">
        <v>23.01</v>
      </c>
      <c r="J1023" s="1">
        <v>31.23</v>
      </c>
      <c r="K1023" s="1">
        <v>40</v>
      </c>
      <c r="L1023" s="1">
        <v>35.64</v>
      </c>
    </row>
    <row r="1024" spans="1:12" x14ac:dyDescent="0.25">
      <c r="A1024" s="1">
        <v>24.15</v>
      </c>
      <c r="B1024" s="1">
        <v>30.11</v>
      </c>
      <c r="C1024" s="1">
        <v>17.96</v>
      </c>
      <c r="D1024" s="1">
        <v>40</v>
      </c>
      <c r="E1024" s="1">
        <v>25.43</v>
      </c>
      <c r="F1024" s="1">
        <v>31.26</v>
      </c>
      <c r="G1024" s="1">
        <v>40</v>
      </c>
      <c r="H1024" s="1">
        <v>30.12</v>
      </c>
      <c r="I1024" s="1">
        <v>40</v>
      </c>
      <c r="J1024" s="1">
        <v>40</v>
      </c>
      <c r="K1024" s="1">
        <v>35.15</v>
      </c>
      <c r="L1024" s="1">
        <v>36.86</v>
      </c>
    </row>
    <row r="1025" spans="1:12" x14ac:dyDescent="0.25">
      <c r="A1025" s="1">
        <v>28.81</v>
      </c>
      <c r="B1025" s="1">
        <v>30.64</v>
      </c>
      <c r="C1025" s="1">
        <v>17.78</v>
      </c>
      <c r="D1025" s="1">
        <v>19.34</v>
      </c>
      <c r="E1025" s="1">
        <v>40</v>
      </c>
      <c r="F1025" s="1">
        <v>32.28</v>
      </c>
      <c r="G1025" s="1">
        <v>30.6</v>
      </c>
      <c r="H1025" s="1">
        <v>40</v>
      </c>
      <c r="I1025" s="1">
        <v>32.840000000000003</v>
      </c>
      <c r="J1025" s="1">
        <v>29.88</v>
      </c>
      <c r="K1025" s="1">
        <v>40</v>
      </c>
      <c r="L1025" s="1">
        <v>40</v>
      </c>
    </row>
    <row r="1026" spans="1:12" x14ac:dyDescent="0.25">
      <c r="A1026" s="1">
        <v>34.119999999999997</v>
      </c>
      <c r="B1026" s="1">
        <v>25.59</v>
      </c>
      <c r="C1026" s="1">
        <v>36.450000000000003</v>
      </c>
      <c r="D1026" s="1">
        <v>22.76</v>
      </c>
      <c r="E1026" s="1">
        <v>30.79</v>
      </c>
      <c r="F1026" s="1">
        <v>28.33</v>
      </c>
      <c r="G1026" s="1">
        <v>40</v>
      </c>
      <c r="H1026" s="1">
        <v>27.88</v>
      </c>
      <c r="I1026" s="1">
        <v>33.81</v>
      </c>
      <c r="J1026" s="1">
        <v>40</v>
      </c>
      <c r="K1026" s="1">
        <v>34.69</v>
      </c>
      <c r="L1026" s="1">
        <v>32.1</v>
      </c>
    </row>
    <row r="1027" spans="1:12" x14ac:dyDescent="0.25">
      <c r="A1027" s="1">
        <v>27.21</v>
      </c>
      <c r="B1027" s="1">
        <v>26.57</v>
      </c>
      <c r="C1027" s="1">
        <v>40</v>
      </c>
      <c r="D1027" s="1">
        <v>31.91</v>
      </c>
      <c r="E1027" s="1">
        <v>33.6</v>
      </c>
      <c r="F1027" s="1">
        <v>32.479999999999997</v>
      </c>
      <c r="G1027" s="1">
        <v>31.06</v>
      </c>
      <c r="H1027" s="1">
        <v>26.49</v>
      </c>
      <c r="I1027" s="1">
        <v>29.42</v>
      </c>
      <c r="J1027" s="1">
        <v>30.26</v>
      </c>
      <c r="K1027" s="1">
        <v>27.43</v>
      </c>
      <c r="L1027" s="1">
        <v>34.14</v>
      </c>
    </row>
    <row r="1028" spans="1:12" x14ac:dyDescent="0.25">
      <c r="A1028" s="1">
        <v>25.64</v>
      </c>
      <c r="B1028" s="1">
        <v>31.24</v>
      </c>
      <c r="C1028" s="1">
        <v>31.39</v>
      </c>
      <c r="D1028" s="1">
        <v>40</v>
      </c>
      <c r="E1028" s="1">
        <v>30.51</v>
      </c>
      <c r="F1028" s="1">
        <v>29.99</v>
      </c>
      <c r="G1028" s="1">
        <v>31.09</v>
      </c>
      <c r="H1028" s="1">
        <v>32.200000000000003</v>
      </c>
      <c r="I1028" s="1">
        <v>32.51</v>
      </c>
      <c r="J1028" s="1">
        <v>40</v>
      </c>
      <c r="K1028" s="1">
        <v>33.520000000000003</v>
      </c>
      <c r="L1028" s="1">
        <v>37.97</v>
      </c>
    </row>
    <row r="1029" spans="1:12" x14ac:dyDescent="0.25">
      <c r="A1029" s="1">
        <v>40</v>
      </c>
      <c r="B1029" s="1">
        <v>28.56</v>
      </c>
      <c r="C1029" s="1">
        <v>34.18</v>
      </c>
      <c r="D1029" s="1">
        <v>30.34</v>
      </c>
      <c r="E1029" s="1">
        <v>32.71</v>
      </c>
      <c r="F1029" s="1">
        <v>22.6</v>
      </c>
      <c r="G1029" s="1">
        <v>29.73</v>
      </c>
      <c r="H1029" s="1">
        <v>32.06</v>
      </c>
      <c r="I1029" s="1">
        <v>24.81</v>
      </c>
      <c r="J1029" s="1">
        <v>40</v>
      </c>
      <c r="K1029" s="1">
        <v>40</v>
      </c>
      <c r="L1029" s="1">
        <v>38.200000000000003</v>
      </c>
    </row>
    <row r="1030" spans="1:12" x14ac:dyDescent="0.25">
      <c r="A1030" s="1">
        <v>21.32</v>
      </c>
      <c r="B1030" s="1">
        <v>28.11</v>
      </c>
      <c r="C1030" s="1">
        <v>27.92</v>
      </c>
      <c r="D1030" s="1">
        <v>28.38</v>
      </c>
      <c r="E1030" s="1">
        <v>33.47</v>
      </c>
      <c r="F1030" s="1">
        <v>28.29</v>
      </c>
      <c r="G1030" s="1">
        <v>31.9</v>
      </c>
      <c r="H1030" s="1">
        <v>31.23</v>
      </c>
      <c r="I1030" s="1">
        <v>31.42</v>
      </c>
      <c r="J1030" s="1">
        <v>33.86</v>
      </c>
      <c r="K1030" s="1">
        <v>27.67</v>
      </c>
      <c r="L1030" s="1">
        <v>40</v>
      </c>
    </row>
    <row r="1031" spans="1:12" x14ac:dyDescent="0.25">
      <c r="A1031" s="1">
        <v>23.48</v>
      </c>
      <c r="B1031" s="1">
        <v>25.83</v>
      </c>
      <c r="C1031" s="1">
        <v>27.22</v>
      </c>
      <c r="D1031" s="1">
        <v>26.4</v>
      </c>
      <c r="E1031" s="1">
        <v>33.770000000000003</v>
      </c>
      <c r="F1031" s="1">
        <v>26.43</v>
      </c>
      <c r="G1031" s="1">
        <v>30.12</v>
      </c>
      <c r="H1031" s="1">
        <v>25.07</v>
      </c>
      <c r="I1031" s="1">
        <v>30.16</v>
      </c>
      <c r="J1031" s="1">
        <v>32.020000000000003</v>
      </c>
      <c r="K1031" s="1">
        <v>40</v>
      </c>
      <c r="L1031" s="1">
        <v>36.58</v>
      </c>
    </row>
    <row r="1032" spans="1:12" x14ac:dyDescent="0.25">
      <c r="A1032" s="1">
        <v>30.17</v>
      </c>
      <c r="B1032" s="1">
        <v>32.270000000000003</v>
      </c>
      <c r="C1032" s="1">
        <v>18.489999999999998</v>
      </c>
      <c r="D1032" s="1">
        <v>28.75</v>
      </c>
      <c r="E1032" s="1">
        <v>29.84</v>
      </c>
      <c r="F1032" s="1">
        <v>29.59</v>
      </c>
      <c r="G1032" s="1">
        <v>30.95</v>
      </c>
      <c r="H1032" s="1">
        <v>27.73</v>
      </c>
      <c r="I1032" s="1">
        <v>31.6</v>
      </c>
      <c r="J1032" s="1">
        <v>40</v>
      </c>
      <c r="K1032" s="1">
        <v>35.68</v>
      </c>
      <c r="L1032" s="1">
        <v>35.17</v>
      </c>
    </row>
    <row r="1033" spans="1:12" x14ac:dyDescent="0.25">
      <c r="A1033" s="1">
        <v>22.95</v>
      </c>
      <c r="B1033" s="1">
        <v>28.1</v>
      </c>
      <c r="C1033" s="1">
        <v>19.07</v>
      </c>
      <c r="D1033" s="1">
        <v>19.739999999999998</v>
      </c>
      <c r="E1033" s="1">
        <v>26.02</v>
      </c>
      <c r="F1033" s="1">
        <v>33.49</v>
      </c>
      <c r="G1033" s="1">
        <v>22.52</v>
      </c>
      <c r="H1033" s="1">
        <v>24.41</v>
      </c>
      <c r="I1033" s="1">
        <v>29.88</v>
      </c>
      <c r="J1033" s="1">
        <v>40</v>
      </c>
      <c r="K1033" s="1">
        <v>31.86</v>
      </c>
      <c r="L1033" s="1">
        <v>34.44</v>
      </c>
    </row>
    <row r="1034" spans="1:12" x14ac:dyDescent="0.25">
      <c r="A1034" s="1">
        <v>21.74</v>
      </c>
      <c r="B1034" s="1">
        <v>28.27</v>
      </c>
      <c r="C1034" s="1">
        <v>19.7</v>
      </c>
      <c r="D1034" s="1">
        <v>23.98</v>
      </c>
      <c r="E1034" s="1">
        <v>33.83</v>
      </c>
      <c r="F1034" s="1">
        <v>29</v>
      </c>
      <c r="G1034" s="1">
        <v>31.34</v>
      </c>
      <c r="H1034" s="1">
        <v>35.119999999999997</v>
      </c>
      <c r="I1034" s="1">
        <v>40</v>
      </c>
      <c r="J1034" s="1">
        <v>40</v>
      </c>
      <c r="K1034" s="1">
        <v>40</v>
      </c>
      <c r="L1034" s="1">
        <v>40</v>
      </c>
    </row>
    <row r="1035" spans="1:12" x14ac:dyDescent="0.25">
      <c r="A1035" s="1">
        <v>22.53</v>
      </c>
      <c r="B1035" s="1">
        <v>40</v>
      </c>
      <c r="C1035" s="1">
        <v>23.25</v>
      </c>
      <c r="D1035" s="1">
        <v>27.97</v>
      </c>
      <c r="E1035" s="1">
        <v>40</v>
      </c>
      <c r="F1035" s="1">
        <v>29.31</v>
      </c>
      <c r="G1035" s="1">
        <v>25.82</v>
      </c>
      <c r="H1035" s="1">
        <v>40</v>
      </c>
      <c r="I1035" s="1">
        <v>32.36</v>
      </c>
      <c r="J1035" s="1">
        <v>30.84</v>
      </c>
      <c r="K1035" s="1">
        <v>37.83</v>
      </c>
      <c r="L1035" s="1">
        <v>40</v>
      </c>
    </row>
    <row r="1036" spans="1:12" x14ac:dyDescent="0.25">
      <c r="A1036" s="1">
        <v>19.61</v>
      </c>
      <c r="B1036" s="1">
        <v>26.56</v>
      </c>
      <c r="C1036" s="1">
        <v>21.75</v>
      </c>
      <c r="D1036" s="1">
        <v>23.3</v>
      </c>
      <c r="E1036" s="1">
        <v>26.79</v>
      </c>
      <c r="F1036" s="1">
        <v>40</v>
      </c>
      <c r="G1036" s="1">
        <v>31.88</v>
      </c>
      <c r="H1036" s="1">
        <v>40</v>
      </c>
      <c r="I1036" s="1">
        <v>40</v>
      </c>
      <c r="J1036" s="1">
        <v>32.97</v>
      </c>
      <c r="K1036" s="1">
        <v>32.36</v>
      </c>
      <c r="L1036" s="1">
        <v>34.83</v>
      </c>
    </row>
    <row r="1037" spans="1:12" x14ac:dyDescent="0.25">
      <c r="A1037" s="1">
        <v>40</v>
      </c>
      <c r="B1037" s="1">
        <v>32.619999999999997</v>
      </c>
      <c r="C1037" s="1">
        <v>29.64</v>
      </c>
      <c r="D1037" s="1">
        <v>25.83</v>
      </c>
      <c r="E1037" s="1">
        <v>32.42</v>
      </c>
      <c r="F1037" s="1">
        <v>29.9</v>
      </c>
      <c r="G1037" s="1">
        <v>40</v>
      </c>
      <c r="H1037" s="1">
        <v>40</v>
      </c>
      <c r="I1037" s="1">
        <v>23.29</v>
      </c>
      <c r="J1037" s="1">
        <v>40</v>
      </c>
      <c r="K1037" s="1">
        <v>33.86</v>
      </c>
      <c r="L1037" s="1">
        <v>40</v>
      </c>
    </row>
    <row r="1038" spans="1:12" x14ac:dyDescent="0.25">
      <c r="A1038" s="1">
        <v>31.6</v>
      </c>
      <c r="B1038" s="1">
        <v>27.6</v>
      </c>
      <c r="C1038" s="1">
        <v>32.94</v>
      </c>
      <c r="D1038" s="1">
        <v>27.51</v>
      </c>
      <c r="E1038" s="1">
        <v>40</v>
      </c>
      <c r="F1038" s="1">
        <v>29.58</v>
      </c>
      <c r="G1038" s="1">
        <v>40</v>
      </c>
      <c r="H1038" s="1">
        <v>33.33</v>
      </c>
      <c r="I1038" s="1">
        <v>31.35</v>
      </c>
      <c r="J1038" s="1">
        <v>27.79</v>
      </c>
      <c r="K1038" s="1">
        <v>40</v>
      </c>
      <c r="L1038" s="1">
        <v>40</v>
      </c>
    </row>
    <row r="1039" spans="1:12" x14ac:dyDescent="0.25">
      <c r="A1039" s="1">
        <v>30.3</v>
      </c>
      <c r="B1039" s="1">
        <v>26.3</v>
      </c>
      <c r="C1039" s="1">
        <v>28.49</v>
      </c>
      <c r="D1039" s="1">
        <v>22.62</v>
      </c>
      <c r="E1039" s="1">
        <v>31.34</v>
      </c>
      <c r="F1039" s="1">
        <v>23.55</v>
      </c>
      <c r="G1039" s="1">
        <v>34.76</v>
      </c>
      <c r="H1039" s="1">
        <v>32.659999999999997</v>
      </c>
      <c r="I1039" s="1">
        <v>25.43</v>
      </c>
      <c r="J1039" s="1">
        <v>26.55</v>
      </c>
      <c r="K1039" s="1">
        <v>40</v>
      </c>
      <c r="L1039" s="1">
        <v>40</v>
      </c>
    </row>
    <row r="1040" spans="1:12" x14ac:dyDescent="0.25">
      <c r="A1040" s="1">
        <v>32.46</v>
      </c>
      <c r="B1040" s="1">
        <v>26.16</v>
      </c>
      <c r="C1040" s="1">
        <v>40</v>
      </c>
      <c r="D1040" s="1">
        <v>32.35</v>
      </c>
      <c r="E1040" s="1">
        <v>40</v>
      </c>
      <c r="F1040" s="1">
        <v>29.06</v>
      </c>
      <c r="G1040" s="1">
        <v>31.11</v>
      </c>
      <c r="H1040" s="1">
        <v>36.229999999999997</v>
      </c>
      <c r="I1040" s="1">
        <v>40</v>
      </c>
      <c r="J1040" s="1">
        <v>30.89</v>
      </c>
      <c r="K1040" s="1">
        <v>33.64</v>
      </c>
      <c r="L1040" s="1">
        <v>32.76</v>
      </c>
    </row>
    <row r="1041" spans="1:12" x14ac:dyDescent="0.25">
      <c r="A1041" s="1">
        <v>30.51</v>
      </c>
      <c r="B1041" s="1">
        <v>22.07</v>
      </c>
      <c r="C1041" s="1">
        <v>16.86</v>
      </c>
      <c r="D1041" s="1">
        <v>31.45</v>
      </c>
      <c r="E1041" s="1">
        <v>28.91</v>
      </c>
      <c r="F1041" s="1">
        <v>28.81</v>
      </c>
      <c r="G1041" s="1">
        <v>32.89</v>
      </c>
      <c r="H1041" s="1">
        <v>40</v>
      </c>
      <c r="I1041" s="1">
        <v>40</v>
      </c>
      <c r="J1041" s="1">
        <v>29.32</v>
      </c>
      <c r="K1041" s="1">
        <v>40</v>
      </c>
      <c r="L1041" s="1">
        <v>33.81</v>
      </c>
    </row>
    <row r="1042" spans="1:12" x14ac:dyDescent="0.25">
      <c r="A1042" s="1">
        <v>29.43</v>
      </c>
      <c r="B1042" s="1">
        <v>31.71</v>
      </c>
      <c r="C1042" s="1">
        <v>21.01</v>
      </c>
      <c r="D1042" s="1">
        <v>33.299999999999997</v>
      </c>
      <c r="E1042" s="1">
        <v>28.26</v>
      </c>
      <c r="F1042" s="1">
        <v>31.24</v>
      </c>
      <c r="G1042" s="1">
        <v>35.479999999999997</v>
      </c>
      <c r="H1042" s="1">
        <v>23.72</v>
      </c>
      <c r="I1042" s="1">
        <v>31.81</v>
      </c>
      <c r="J1042" s="1">
        <v>29.61</v>
      </c>
      <c r="K1042" s="1">
        <v>37.28</v>
      </c>
      <c r="L1042" s="1">
        <v>40</v>
      </c>
    </row>
    <row r="1043" spans="1:12" x14ac:dyDescent="0.25">
      <c r="A1043" s="1">
        <v>36.159999999999997</v>
      </c>
      <c r="B1043" s="1">
        <v>29.54</v>
      </c>
      <c r="C1043" s="1">
        <v>28.82</v>
      </c>
      <c r="D1043" s="1">
        <v>33.770000000000003</v>
      </c>
      <c r="E1043" s="1">
        <v>26.81</v>
      </c>
      <c r="F1043" s="1">
        <v>33.200000000000003</v>
      </c>
      <c r="G1043" s="1">
        <v>30.51</v>
      </c>
      <c r="H1043" s="1">
        <v>33.76</v>
      </c>
      <c r="I1043" s="1">
        <v>31.58</v>
      </c>
      <c r="J1043" s="1">
        <v>40</v>
      </c>
      <c r="K1043" s="1">
        <v>35.549999999999997</v>
      </c>
      <c r="L1043" s="1">
        <v>34.26</v>
      </c>
    </row>
    <row r="1044" spans="1:12" x14ac:dyDescent="0.25">
      <c r="A1044" s="1">
        <v>33.549999999999997</v>
      </c>
      <c r="B1044" s="1">
        <v>22.81</v>
      </c>
      <c r="C1044" s="1">
        <v>20.29</v>
      </c>
      <c r="D1044" s="1">
        <v>22.75</v>
      </c>
      <c r="E1044" s="1">
        <v>23.91</v>
      </c>
      <c r="F1044" s="1">
        <v>28.45</v>
      </c>
      <c r="G1044" s="1">
        <v>40</v>
      </c>
      <c r="H1044" s="1">
        <v>30.83</v>
      </c>
      <c r="I1044" s="1">
        <v>40</v>
      </c>
      <c r="J1044" s="1">
        <v>25.64</v>
      </c>
      <c r="K1044" s="1">
        <v>31.57</v>
      </c>
      <c r="L1044" s="1">
        <v>33.270000000000003</v>
      </c>
    </row>
    <row r="1045" spans="1:12" x14ac:dyDescent="0.25">
      <c r="A1045" s="1">
        <v>25.74</v>
      </c>
      <c r="B1045" s="1">
        <v>27.46</v>
      </c>
      <c r="C1045" s="1">
        <v>40</v>
      </c>
      <c r="D1045" s="1">
        <v>21.6</v>
      </c>
      <c r="E1045" s="1">
        <v>17.3</v>
      </c>
      <c r="F1045" s="1">
        <v>29.12</v>
      </c>
      <c r="G1045" s="1">
        <v>32.5</v>
      </c>
      <c r="H1045" s="1">
        <v>31.63</v>
      </c>
      <c r="I1045" s="1">
        <v>30.15</v>
      </c>
      <c r="J1045" s="1">
        <v>31.38</v>
      </c>
      <c r="K1045" s="1">
        <v>37.53</v>
      </c>
      <c r="L1045" s="1">
        <v>40</v>
      </c>
    </row>
    <row r="1046" spans="1:12" x14ac:dyDescent="0.25">
      <c r="A1046" s="1">
        <v>29.13</v>
      </c>
      <c r="B1046" s="1">
        <v>29.19</v>
      </c>
      <c r="C1046" s="1">
        <v>34.78</v>
      </c>
      <c r="D1046" s="1">
        <v>19</v>
      </c>
      <c r="E1046" s="1">
        <v>40</v>
      </c>
      <c r="F1046" s="1">
        <v>26.47</v>
      </c>
      <c r="G1046" s="1">
        <v>29.46</v>
      </c>
      <c r="H1046" s="1">
        <v>40</v>
      </c>
      <c r="I1046" s="1">
        <v>27.42</v>
      </c>
      <c r="J1046" s="1">
        <v>40</v>
      </c>
      <c r="K1046" s="1">
        <v>31.76</v>
      </c>
      <c r="L1046" s="1">
        <v>40</v>
      </c>
    </row>
    <row r="1047" spans="1:12" x14ac:dyDescent="0.25">
      <c r="A1047" s="1">
        <v>34.86</v>
      </c>
      <c r="B1047" s="1">
        <v>25.55</v>
      </c>
      <c r="C1047" s="1">
        <v>22.62</v>
      </c>
      <c r="D1047" s="1">
        <v>40</v>
      </c>
      <c r="E1047" s="1">
        <v>32.89</v>
      </c>
      <c r="F1047" s="1">
        <v>32.07</v>
      </c>
      <c r="G1047" s="1">
        <v>30.95</v>
      </c>
      <c r="H1047" s="1">
        <v>33.47</v>
      </c>
      <c r="I1047" s="1">
        <v>32.89</v>
      </c>
      <c r="J1047" s="1">
        <v>30.83</v>
      </c>
      <c r="K1047" s="1">
        <v>29.98</v>
      </c>
      <c r="L1047" s="1">
        <v>33.31</v>
      </c>
    </row>
    <row r="1048" spans="1:12" x14ac:dyDescent="0.25">
      <c r="A1048" s="1">
        <v>33.54</v>
      </c>
      <c r="B1048" s="1">
        <v>22.39</v>
      </c>
      <c r="C1048" s="1">
        <v>29.58</v>
      </c>
      <c r="D1048" s="1">
        <v>19.420000000000002</v>
      </c>
      <c r="E1048" s="1">
        <v>23.08</v>
      </c>
      <c r="F1048" s="1">
        <v>40</v>
      </c>
      <c r="G1048" s="1">
        <v>33.619999999999997</v>
      </c>
      <c r="H1048" s="1">
        <v>30.28</v>
      </c>
      <c r="I1048" s="1">
        <v>31.68</v>
      </c>
      <c r="J1048" s="1">
        <v>33.630000000000003</v>
      </c>
      <c r="K1048" s="1">
        <v>35.79</v>
      </c>
      <c r="L1048" s="1">
        <v>33.96</v>
      </c>
    </row>
    <row r="1049" spans="1:12" x14ac:dyDescent="0.25">
      <c r="A1049" s="1">
        <v>21.68</v>
      </c>
      <c r="B1049" s="1">
        <v>27.11</v>
      </c>
      <c r="C1049" s="1">
        <v>19.21</v>
      </c>
      <c r="D1049" s="1">
        <v>23.52</v>
      </c>
      <c r="E1049" s="1">
        <v>29.69</v>
      </c>
      <c r="F1049" s="1">
        <v>32.24</v>
      </c>
      <c r="G1049" s="1">
        <v>32.93</v>
      </c>
      <c r="H1049" s="1">
        <v>40</v>
      </c>
      <c r="I1049" s="1">
        <v>40</v>
      </c>
      <c r="J1049" s="1">
        <v>31.25</v>
      </c>
      <c r="K1049" s="1">
        <v>33.340000000000003</v>
      </c>
      <c r="L1049" s="1">
        <v>40</v>
      </c>
    </row>
    <row r="1050" spans="1:12" x14ac:dyDescent="0.25">
      <c r="A1050" s="1">
        <v>27.54</v>
      </c>
      <c r="B1050" s="1">
        <v>19.88</v>
      </c>
      <c r="C1050" s="1">
        <v>24.03</v>
      </c>
      <c r="D1050" s="1">
        <v>21.09</v>
      </c>
      <c r="E1050" s="1">
        <v>31.25</v>
      </c>
      <c r="F1050" s="1">
        <v>30.32</v>
      </c>
      <c r="G1050" s="1">
        <v>40</v>
      </c>
      <c r="H1050" s="1">
        <v>33.61</v>
      </c>
      <c r="I1050" s="1">
        <v>31.29</v>
      </c>
      <c r="J1050" s="1">
        <v>31.02</v>
      </c>
      <c r="K1050" s="1">
        <v>32.49</v>
      </c>
      <c r="L1050" s="1">
        <v>40</v>
      </c>
    </row>
    <row r="1051" spans="1:12" x14ac:dyDescent="0.25">
      <c r="A1051" s="1">
        <v>30.39</v>
      </c>
      <c r="B1051" s="1">
        <v>20.56</v>
      </c>
      <c r="C1051" s="1">
        <v>28.2</v>
      </c>
      <c r="D1051" s="1">
        <v>40</v>
      </c>
      <c r="E1051" s="1">
        <v>25.72</v>
      </c>
      <c r="F1051" s="1">
        <v>27.63</v>
      </c>
      <c r="G1051" s="1">
        <v>33.340000000000003</v>
      </c>
      <c r="H1051" s="1">
        <v>40</v>
      </c>
      <c r="I1051" s="1">
        <v>32</v>
      </c>
      <c r="J1051" s="1">
        <v>40</v>
      </c>
      <c r="K1051" s="1">
        <v>40</v>
      </c>
      <c r="L1051" s="1">
        <v>40</v>
      </c>
    </row>
    <row r="1052" spans="1:12" x14ac:dyDescent="0.25">
      <c r="A1052" s="1">
        <v>24.22</v>
      </c>
      <c r="B1052" s="1">
        <v>33.369999999999997</v>
      </c>
      <c r="C1052" s="1">
        <v>31.7</v>
      </c>
      <c r="D1052" s="1">
        <v>20.92</v>
      </c>
      <c r="E1052" s="1">
        <v>24.16</v>
      </c>
      <c r="F1052" s="1">
        <v>30.34</v>
      </c>
      <c r="G1052" s="1">
        <v>40</v>
      </c>
      <c r="H1052" s="1">
        <v>32.21</v>
      </c>
      <c r="I1052" s="1">
        <v>40</v>
      </c>
      <c r="J1052" s="1">
        <v>33.799999999999997</v>
      </c>
      <c r="K1052" s="1">
        <v>40</v>
      </c>
      <c r="L1052" s="1">
        <v>37.94</v>
      </c>
    </row>
    <row r="1053" spans="1:12" x14ac:dyDescent="0.25">
      <c r="A1053" s="1">
        <v>20.71</v>
      </c>
      <c r="B1053" s="1">
        <v>24.11</v>
      </c>
      <c r="C1053" s="1">
        <v>34.869999999999997</v>
      </c>
      <c r="D1053" s="1">
        <v>18.07</v>
      </c>
      <c r="E1053" s="1">
        <v>29.53</v>
      </c>
      <c r="F1053" s="1">
        <v>25.4</v>
      </c>
      <c r="G1053" s="1">
        <v>31.47</v>
      </c>
      <c r="H1053" s="1">
        <v>40</v>
      </c>
      <c r="I1053" s="1">
        <v>32.81</v>
      </c>
      <c r="J1053" s="1">
        <v>32.64</v>
      </c>
      <c r="K1053" s="1">
        <v>34.9</v>
      </c>
      <c r="L1053" s="1">
        <v>40</v>
      </c>
    </row>
    <row r="1054" spans="1:12" x14ac:dyDescent="0.25">
      <c r="A1054" s="1">
        <v>31.13</v>
      </c>
      <c r="B1054" s="1">
        <v>29.31</v>
      </c>
      <c r="C1054" s="1">
        <v>29.45</v>
      </c>
      <c r="D1054" s="1">
        <v>31.16</v>
      </c>
      <c r="E1054" s="1">
        <v>25.06</v>
      </c>
      <c r="F1054" s="1">
        <v>27.59</v>
      </c>
      <c r="G1054" s="1">
        <v>34.22</v>
      </c>
      <c r="H1054" s="1">
        <v>22.88</v>
      </c>
      <c r="I1054" s="1">
        <v>40</v>
      </c>
      <c r="J1054" s="1">
        <v>40</v>
      </c>
      <c r="K1054" s="1">
        <v>31.31</v>
      </c>
      <c r="L1054" s="1">
        <v>40</v>
      </c>
    </row>
    <row r="1055" spans="1:12" x14ac:dyDescent="0.25">
      <c r="A1055" s="1">
        <v>24.16</v>
      </c>
      <c r="B1055" s="1">
        <v>40</v>
      </c>
      <c r="C1055" s="1">
        <v>24.05</v>
      </c>
      <c r="D1055" s="1">
        <v>29.03</v>
      </c>
      <c r="E1055" s="1">
        <v>25.56</v>
      </c>
      <c r="F1055" s="1">
        <v>31.32</v>
      </c>
      <c r="G1055" s="1">
        <v>30.26</v>
      </c>
      <c r="H1055" s="1">
        <v>31.75</v>
      </c>
      <c r="I1055" s="1">
        <v>40</v>
      </c>
      <c r="J1055" s="1">
        <v>31.21</v>
      </c>
      <c r="K1055" s="1">
        <v>30.23</v>
      </c>
      <c r="L1055" s="1">
        <v>40</v>
      </c>
    </row>
    <row r="1056" spans="1:12" x14ac:dyDescent="0.25">
      <c r="A1056" s="1">
        <v>22.26</v>
      </c>
      <c r="B1056" s="1">
        <v>28.66</v>
      </c>
      <c r="C1056" s="1">
        <v>23.22</v>
      </c>
      <c r="D1056" s="1">
        <v>26.33</v>
      </c>
      <c r="E1056" s="1">
        <v>25.73</v>
      </c>
      <c r="F1056" s="1">
        <v>40</v>
      </c>
      <c r="G1056" s="1">
        <v>25.4</v>
      </c>
      <c r="H1056" s="1">
        <v>27.04</v>
      </c>
      <c r="I1056" s="1">
        <v>18.46</v>
      </c>
      <c r="J1056" s="1">
        <v>40</v>
      </c>
      <c r="K1056" s="1">
        <v>35.799999999999997</v>
      </c>
      <c r="L1056" s="1">
        <v>37.28</v>
      </c>
    </row>
    <row r="1057" spans="1:12" x14ac:dyDescent="0.25">
      <c r="A1057" s="1">
        <v>21.88</v>
      </c>
      <c r="B1057" s="1">
        <v>36.44</v>
      </c>
      <c r="C1057" s="1">
        <v>28.91</v>
      </c>
      <c r="D1057" s="1">
        <v>27.9</v>
      </c>
      <c r="E1057" s="1">
        <v>33.270000000000003</v>
      </c>
      <c r="F1057" s="1">
        <v>27.61</v>
      </c>
      <c r="G1057" s="1">
        <v>33.4</v>
      </c>
      <c r="H1057" s="1">
        <v>30.79</v>
      </c>
      <c r="I1057" s="1">
        <v>31.17</v>
      </c>
      <c r="J1057" s="1">
        <v>34.340000000000003</v>
      </c>
      <c r="K1057" s="1">
        <v>27.68</v>
      </c>
      <c r="L1057" s="1">
        <v>40</v>
      </c>
    </row>
    <row r="1058" spans="1:12" x14ac:dyDescent="0.25">
      <c r="A1058" s="1">
        <v>40</v>
      </c>
      <c r="B1058" s="1">
        <v>30.38</v>
      </c>
      <c r="C1058" s="1">
        <v>40</v>
      </c>
      <c r="D1058" s="1">
        <v>32.520000000000003</v>
      </c>
      <c r="E1058" s="1">
        <v>40</v>
      </c>
      <c r="F1058" s="1">
        <v>40</v>
      </c>
      <c r="G1058" s="1">
        <v>26.76</v>
      </c>
      <c r="H1058" s="1">
        <v>40</v>
      </c>
      <c r="I1058" s="1">
        <v>40</v>
      </c>
      <c r="J1058" s="1">
        <v>29.09</v>
      </c>
      <c r="K1058" s="1">
        <v>33.64</v>
      </c>
      <c r="L1058" s="1">
        <v>36.11</v>
      </c>
    </row>
    <row r="1059" spans="1:12" x14ac:dyDescent="0.25">
      <c r="A1059" s="1">
        <v>19.28</v>
      </c>
      <c r="B1059" s="1">
        <v>40</v>
      </c>
      <c r="C1059" s="1">
        <v>21.74</v>
      </c>
      <c r="D1059" s="1">
        <v>33.49</v>
      </c>
      <c r="E1059" s="1">
        <v>28.69</v>
      </c>
      <c r="F1059" s="1">
        <v>30.29</v>
      </c>
      <c r="G1059" s="1">
        <v>40</v>
      </c>
      <c r="H1059" s="1">
        <v>26.06</v>
      </c>
      <c r="I1059" s="1">
        <v>32.01</v>
      </c>
      <c r="J1059" s="1">
        <v>40</v>
      </c>
      <c r="K1059" s="1">
        <v>30.79</v>
      </c>
      <c r="L1059" s="1">
        <v>35.89</v>
      </c>
    </row>
    <row r="1060" spans="1:12" x14ac:dyDescent="0.25">
      <c r="A1060" s="1">
        <v>31.45</v>
      </c>
      <c r="B1060" s="1">
        <v>28.83</v>
      </c>
      <c r="C1060" s="1">
        <v>34.29</v>
      </c>
      <c r="D1060" s="1">
        <v>28.54</v>
      </c>
      <c r="E1060" s="1">
        <v>34.130000000000003</v>
      </c>
      <c r="F1060" s="1">
        <v>31.78</v>
      </c>
      <c r="G1060" s="1">
        <v>32.1</v>
      </c>
      <c r="H1060" s="1">
        <v>31.51</v>
      </c>
      <c r="I1060" s="1">
        <v>31.59</v>
      </c>
      <c r="J1060" s="1">
        <v>40</v>
      </c>
      <c r="K1060" s="1">
        <v>35.909999999999997</v>
      </c>
      <c r="L1060" s="1">
        <v>35.15</v>
      </c>
    </row>
    <row r="1061" spans="1:12" x14ac:dyDescent="0.25">
      <c r="A1061" s="1">
        <v>32.549999999999997</v>
      </c>
      <c r="B1061" s="1">
        <v>26.44</v>
      </c>
      <c r="C1061" s="1">
        <v>24.15</v>
      </c>
      <c r="D1061" s="1">
        <v>40</v>
      </c>
      <c r="E1061" s="1">
        <v>40</v>
      </c>
      <c r="F1061" s="1">
        <v>19.45</v>
      </c>
      <c r="G1061" s="1">
        <v>24.44</v>
      </c>
      <c r="H1061" s="1">
        <v>23.71</v>
      </c>
      <c r="I1061" s="1">
        <v>34.85</v>
      </c>
      <c r="J1061" s="1">
        <v>32.89</v>
      </c>
      <c r="K1061" s="1">
        <v>32.799999999999997</v>
      </c>
      <c r="L1061" s="1">
        <v>40</v>
      </c>
    </row>
    <row r="1062" spans="1:12" x14ac:dyDescent="0.25">
      <c r="A1062" s="1">
        <v>31.95</v>
      </c>
      <c r="B1062" s="1">
        <v>29.04</v>
      </c>
      <c r="C1062" s="1">
        <v>25.47</v>
      </c>
      <c r="D1062" s="1">
        <v>29.38</v>
      </c>
      <c r="E1062" s="1">
        <v>22.77</v>
      </c>
      <c r="F1062" s="1">
        <v>27.46</v>
      </c>
      <c r="G1062" s="1">
        <v>33.6</v>
      </c>
      <c r="H1062" s="1">
        <v>40</v>
      </c>
      <c r="I1062" s="1">
        <v>28.99</v>
      </c>
      <c r="J1062" s="1">
        <v>33.450000000000003</v>
      </c>
      <c r="K1062" s="1">
        <v>32.64</v>
      </c>
      <c r="L1062" s="1">
        <v>37.14</v>
      </c>
    </row>
    <row r="1063" spans="1:12" x14ac:dyDescent="0.25">
      <c r="A1063" s="1">
        <v>31.92</v>
      </c>
      <c r="B1063" s="1">
        <v>28.55</v>
      </c>
      <c r="C1063" s="1">
        <v>29.62</v>
      </c>
      <c r="D1063" s="1">
        <v>30.09</v>
      </c>
      <c r="E1063" s="1">
        <v>22.41</v>
      </c>
      <c r="F1063" s="1">
        <v>27.59</v>
      </c>
      <c r="G1063" s="1">
        <v>40</v>
      </c>
      <c r="H1063" s="1">
        <v>30.75</v>
      </c>
      <c r="I1063" s="1">
        <v>22.73</v>
      </c>
      <c r="J1063" s="1">
        <v>35.82</v>
      </c>
      <c r="K1063" s="1">
        <v>40</v>
      </c>
      <c r="L1063" s="1">
        <v>31.32</v>
      </c>
    </row>
    <row r="1064" spans="1:12" x14ac:dyDescent="0.25">
      <c r="A1064" s="1">
        <v>32.909999999999997</v>
      </c>
      <c r="B1064" s="1">
        <v>28.91</v>
      </c>
      <c r="C1064" s="1">
        <v>29.67</v>
      </c>
      <c r="D1064" s="1">
        <v>30.97</v>
      </c>
      <c r="E1064" s="1">
        <v>34.520000000000003</v>
      </c>
      <c r="F1064" s="1">
        <v>33.31</v>
      </c>
      <c r="G1064" s="1">
        <v>22.87</v>
      </c>
      <c r="H1064" s="1">
        <v>40</v>
      </c>
      <c r="I1064" s="1">
        <v>35.090000000000003</v>
      </c>
      <c r="J1064" s="1">
        <v>40</v>
      </c>
      <c r="K1064" s="1">
        <v>40</v>
      </c>
      <c r="L1064" s="1">
        <v>37.49</v>
      </c>
    </row>
    <row r="1065" spans="1:12" x14ac:dyDescent="0.25">
      <c r="A1065" s="1">
        <v>34.1</v>
      </c>
      <c r="B1065" s="1">
        <v>24.91</v>
      </c>
      <c r="C1065" s="1">
        <v>29.46</v>
      </c>
      <c r="D1065" s="1">
        <v>27.17</v>
      </c>
      <c r="E1065" s="1">
        <v>26.34</v>
      </c>
      <c r="F1065" s="1">
        <v>29.64</v>
      </c>
      <c r="G1065" s="1">
        <v>31.72</v>
      </c>
      <c r="H1065" s="1">
        <v>28.62</v>
      </c>
      <c r="I1065" s="1">
        <v>24.23</v>
      </c>
      <c r="J1065" s="1">
        <v>40</v>
      </c>
      <c r="K1065" s="1">
        <v>40</v>
      </c>
      <c r="L1065" s="1">
        <v>40</v>
      </c>
    </row>
    <row r="1066" spans="1:12" x14ac:dyDescent="0.25">
      <c r="A1066" s="1">
        <v>40</v>
      </c>
      <c r="B1066" s="1">
        <v>30.84</v>
      </c>
      <c r="C1066" s="1">
        <v>25.29</v>
      </c>
      <c r="D1066" s="1">
        <v>40</v>
      </c>
      <c r="E1066" s="1">
        <v>23.52</v>
      </c>
      <c r="F1066" s="1">
        <v>40</v>
      </c>
      <c r="G1066" s="1">
        <v>40</v>
      </c>
      <c r="H1066" s="1">
        <v>32.520000000000003</v>
      </c>
      <c r="I1066" s="1">
        <v>30.25</v>
      </c>
      <c r="J1066" s="1">
        <v>40</v>
      </c>
      <c r="K1066" s="1">
        <v>40</v>
      </c>
      <c r="L1066" s="1">
        <v>33.97</v>
      </c>
    </row>
    <row r="1067" spans="1:12" x14ac:dyDescent="0.25">
      <c r="A1067" s="1">
        <v>27.95</v>
      </c>
      <c r="B1067" s="1">
        <v>31.88</v>
      </c>
      <c r="C1067" s="1">
        <v>28.15</v>
      </c>
      <c r="D1067" s="1">
        <v>28.66</v>
      </c>
      <c r="E1067" s="1">
        <v>30.89</v>
      </c>
      <c r="F1067" s="1">
        <v>30.93</v>
      </c>
      <c r="G1067" s="1">
        <v>32.44</v>
      </c>
      <c r="H1067" s="1">
        <v>29.5</v>
      </c>
      <c r="I1067" s="1">
        <v>31.09</v>
      </c>
      <c r="J1067" s="1">
        <v>33.770000000000003</v>
      </c>
      <c r="K1067" s="1">
        <v>24.81</v>
      </c>
      <c r="L1067" s="1">
        <v>33.450000000000003</v>
      </c>
    </row>
    <row r="1068" spans="1:12" x14ac:dyDescent="0.25">
      <c r="A1068" s="1">
        <v>19.350000000000001</v>
      </c>
      <c r="B1068" s="1">
        <v>27.85</v>
      </c>
      <c r="C1068" s="1">
        <v>35.44</v>
      </c>
      <c r="D1068" s="1">
        <v>33.44</v>
      </c>
      <c r="E1068" s="1">
        <v>40</v>
      </c>
      <c r="F1068" s="1">
        <v>23.87</v>
      </c>
      <c r="G1068" s="1">
        <v>27.42</v>
      </c>
      <c r="H1068" s="1">
        <v>33.36</v>
      </c>
      <c r="I1068" s="1">
        <v>31.24</v>
      </c>
      <c r="J1068" s="1">
        <v>40</v>
      </c>
      <c r="K1068" s="1">
        <v>40</v>
      </c>
      <c r="L1068" s="1">
        <v>33.75</v>
      </c>
    </row>
    <row r="1069" spans="1:12" x14ac:dyDescent="0.25">
      <c r="A1069" s="1">
        <v>27.03</v>
      </c>
      <c r="B1069" s="1">
        <v>29.48</v>
      </c>
      <c r="C1069" s="1">
        <v>19.95</v>
      </c>
      <c r="D1069" s="1">
        <v>27.2</v>
      </c>
      <c r="E1069" s="1">
        <v>32.03</v>
      </c>
      <c r="F1069" s="1">
        <v>27.36</v>
      </c>
      <c r="G1069" s="1">
        <v>31.34</v>
      </c>
      <c r="H1069" s="1">
        <v>26.64</v>
      </c>
      <c r="I1069" s="1">
        <v>31.2</v>
      </c>
      <c r="J1069" s="1">
        <v>36.18</v>
      </c>
      <c r="K1069" s="1">
        <v>32.299999999999997</v>
      </c>
      <c r="L1069" s="1">
        <v>32.64</v>
      </c>
    </row>
    <row r="1070" spans="1:12" x14ac:dyDescent="0.25">
      <c r="A1070" s="1">
        <v>27.79</v>
      </c>
      <c r="B1070" s="1">
        <v>31.35</v>
      </c>
      <c r="C1070" s="1">
        <v>30.7</v>
      </c>
      <c r="D1070" s="1">
        <v>20.62</v>
      </c>
      <c r="E1070" s="1">
        <v>21.83</v>
      </c>
      <c r="F1070" s="1">
        <v>29.2</v>
      </c>
      <c r="G1070" s="1">
        <v>25.96</v>
      </c>
      <c r="H1070" s="1">
        <v>29.42</v>
      </c>
      <c r="I1070" s="1">
        <v>34.520000000000003</v>
      </c>
      <c r="J1070" s="1">
        <v>34.06</v>
      </c>
      <c r="K1070" s="1">
        <v>40</v>
      </c>
      <c r="L1070" s="1">
        <v>33.1</v>
      </c>
    </row>
    <row r="1071" spans="1:12" x14ac:dyDescent="0.25">
      <c r="A1071" s="1">
        <v>40</v>
      </c>
      <c r="B1071" s="1">
        <v>25.21</v>
      </c>
      <c r="C1071" s="1">
        <v>26.94</v>
      </c>
      <c r="D1071" s="1">
        <v>24.6</v>
      </c>
      <c r="E1071" s="1">
        <v>24.95</v>
      </c>
      <c r="F1071" s="1">
        <v>27.24</v>
      </c>
      <c r="G1071" s="1">
        <v>30.07</v>
      </c>
      <c r="H1071" s="1">
        <v>24.53</v>
      </c>
      <c r="I1071" s="1">
        <v>40</v>
      </c>
      <c r="J1071" s="1">
        <v>25.8</v>
      </c>
      <c r="K1071" s="1">
        <v>31.29</v>
      </c>
      <c r="L1071" s="1">
        <v>34.24</v>
      </c>
    </row>
    <row r="1072" spans="1:12" x14ac:dyDescent="0.25">
      <c r="A1072" s="1">
        <v>28.03</v>
      </c>
      <c r="B1072" s="1">
        <v>40</v>
      </c>
      <c r="C1072" s="1">
        <v>31.71</v>
      </c>
      <c r="D1072" s="1">
        <v>18.690000000000001</v>
      </c>
      <c r="E1072" s="1">
        <v>28.82</v>
      </c>
      <c r="F1072" s="1">
        <v>27.34</v>
      </c>
      <c r="G1072" s="1">
        <v>23.76</v>
      </c>
      <c r="H1072" s="1">
        <v>24.72</v>
      </c>
      <c r="I1072" s="1">
        <v>40</v>
      </c>
      <c r="J1072" s="1">
        <v>32.65</v>
      </c>
      <c r="K1072" s="1">
        <v>34.85</v>
      </c>
      <c r="L1072" s="1">
        <v>29.88</v>
      </c>
    </row>
    <row r="1073" spans="1:12" x14ac:dyDescent="0.25">
      <c r="A1073" s="1">
        <v>32.53</v>
      </c>
      <c r="B1073" s="1">
        <v>25.81</v>
      </c>
      <c r="C1073" s="1">
        <v>25</v>
      </c>
      <c r="D1073" s="1">
        <v>25.31</v>
      </c>
      <c r="E1073" s="1">
        <v>31.71</v>
      </c>
      <c r="F1073" s="1">
        <v>28.01</v>
      </c>
      <c r="G1073" s="1">
        <v>31.9</v>
      </c>
      <c r="H1073" s="1">
        <v>23.13</v>
      </c>
      <c r="I1073" s="1">
        <v>28.88</v>
      </c>
      <c r="J1073" s="1">
        <v>30.1</v>
      </c>
      <c r="K1073" s="1">
        <v>36.090000000000003</v>
      </c>
      <c r="L1073" s="1">
        <v>32.75</v>
      </c>
    </row>
    <row r="1074" spans="1:12" x14ac:dyDescent="0.25">
      <c r="A1074" s="1">
        <v>30.3</v>
      </c>
      <c r="B1074" s="1">
        <v>32.950000000000003</v>
      </c>
      <c r="C1074" s="1">
        <v>34.81</v>
      </c>
      <c r="D1074" s="1">
        <v>22.23</v>
      </c>
      <c r="E1074" s="1">
        <v>20.85</v>
      </c>
      <c r="F1074" s="1">
        <v>40</v>
      </c>
      <c r="G1074" s="1">
        <v>40</v>
      </c>
      <c r="H1074" s="1">
        <v>34.86</v>
      </c>
      <c r="I1074" s="1">
        <v>32.979999999999997</v>
      </c>
      <c r="J1074" s="1">
        <v>30.35</v>
      </c>
      <c r="K1074" s="1">
        <v>29.95</v>
      </c>
      <c r="L1074" s="1">
        <v>31.17</v>
      </c>
    </row>
    <row r="1075" spans="1:12" x14ac:dyDescent="0.25">
      <c r="A1075" s="1">
        <v>25.91</v>
      </c>
      <c r="B1075" s="1">
        <v>23.54</v>
      </c>
      <c r="C1075" s="1">
        <v>31.59</v>
      </c>
      <c r="D1075" s="1">
        <v>22.74</v>
      </c>
      <c r="E1075" s="1">
        <v>24.86</v>
      </c>
      <c r="F1075" s="1">
        <v>32.630000000000003</v>
      </c>
      <c r="G1075" s="1">
        <v>40</v>
      </c>
      <c r="H1075" s="1">
        <v>33.21</v>
      </c>
      <c r="I1075" s="1">
        <v>30.9</v>
      </c>
      <c r="J1075" s="1">
        <v>33.1</v>
      </c>
      <c r="K1075" s="1">
        <v>32.79</v>
      </c>
      <c r="L1075" s="1">
        <v>40</v>
      </c>
    </row>
    <row r="1076" spans="1:12" x14ac:dyDescent="0.25">
      <c r="A1076" s="1">
        <v>32.64</v>
      </c>
      <c r="B1076" s="1">
        <v>35</v>
      </c>
      <c r="C1076" s="1">
        <v>23.32</v>
      </c>
      <c r="D1076" s="1">
        <v>31.03</v>
      </c>
      <c r="E1076" s="1">
        <v>20.07</v>
      </c>
      <c r="F1076" s="1">
        <v>22.67</v>
      </c>
      <c r="G1076" s="1">
        <v>24.11</v>
      </c>
      <c r="H1076" s="1">
        <v>26.84</v>
      </c>
      <c r="I1076" s="1">
        <v>32.479999999999997</v>
      </c>
      <c r="J1076" s="1">
        <v>35.42</v>
      </c>
      <c r="K1076" s="1">
        <v>34.97</v>
      </c>
      <c r="L1076" s="1">
        <v>40</v>
      </c>
    </row>
    <row r="1077" spans="1:12" x14ac:dyDescent="0.25">
      <c r="A1077" s="1">
        <v>20.92</v>
      </c>
      <c r="B1077" s="1">
        <v>24.69</v>
      </c>
      <c r="C1077" s="1">
        <v>18.82</v>
      </c>
      <c r="D1077" s="1">
        <v>28.95</v>
      </c>
      <c r="E1077" s="1">
        <v>27.78</v>
      </c>
      <c r="F1077" s="1">
        <v>21.77</v>
      </c>
      <c r="G1077" s="1">
        <v>21.02</v>
      </c>
      <c r="H1077" s="1">
        <v>27.57</v>
      </c>
      <c r="I1077" s="1">
        <v>34.880000000000003</v>
      </c>
      <c r="J1077" s="1">
        <v>40</v>
      </c>
      <c r="K1077" s="1">
        <v>40</v>
      </c>
      <c r="L1077" s="1">
        <v>34.28</v>
      </c>
    </row>
    <row r="1078" spans="1:12" x14ac:dyDescent="0.25">
      <c r="A1078" s="1">
        <v>40</v>
      </c>
      <c r="B1078" s="1">
        <v>32.119999999999997</v>
      </c>
      <c r="C1078" s="1">
        <v>32.58</v>
      </c>
      <c r="D1078" s="1">
        <v>30.88</v>
      </c>
      <c r="E1078" s="1">
        <v>30.68</v>
      </c>
      <c r="F1078" s="1">
        <v>32.67</v>
      </c>
      <c r="G1078" s="1">
        <v>40</v>
      </c>
      <c r="H1078" s="1">
        <v>40</v>
      </c>
      <c r="I1078" s="1">
        <v>32.82</v>
      </c>
      <c r="J1078" s="1">
        <v>37.409999999999997</v>
      </c>
      <c r="K1078" s="1">
        <v>35.270000000000003</v>
      </c>
      <c r="L1078" s="1">
        <v>35.65</v>
      </c>
    </row>
    <row r="1079" spans="1:12" x14ac:dyDescent="0.25">
      <c r="A1079" s="1">
        <v>34.020000000000003</v>
      </c>
      <c r="B1079" s="1">
        <v>32.909999999999997</v>
      </c>
      <c r="C1079" s="1">
        <v>30.6</v>
      </c>
      <c r="D1079" s="1">
        <v>33.49</v>
      </c>
      <c r="E1079" s="1">
        <v>32.01</v>
      </c>
      <c r="F1079" s="1">
        <v>26.16</v>
      </c>
      <c r="G1079" s="1">
        <v>26.66</v>
      </c>
      <c r="H1079" s="1">
        <v>27.26</v>
      </c>
      <c r="I1079" s="1">
        <v>21.83</v>
      </c>
      <c r="J1079" s="1">
        <v>34.54</v>
      </c>
      <c r="K1079" s="1">
        <v>35.86</v>
      </c>
      <c r="L1079" s="1">
        <v>40</v>
      </c>
    </row>
    <row r="1080" spans="1:12" x14ac:dyDescent="0.25">
      <c r="A1080" s="1">
        <v>33</v>
      </c>
      <c r="B1080" s="1">
        <v>22.21</v>
      </c>
      <c r="C1080" s="1">
        <v>32.94</v>
      </c>
      <c r="D1080" s="1">
        <v>29.13</v>
      </c>
      <c r="E1080" s="1">
        <v>32.840000000000003</v>
      </c>
      <c r="F1080" s="1">
        <v>20.260000000000002</v>
      </c>
      <c r="G1080" s="1">
        <v>28.26</v>
      </c>
      <c r="H1080" s="1">
        <v>26.17</v>
      </c>
      <c r="I1080" s="1">
        <v>34.25</v>
      </c>
      <c r="J1080" s="1">
        <v>25.97</v>
      </c>
      <c r="K1080" s="1">
        <v>28.52</v>
      </c>
      <c r="L1080" s="1">
        <v>32.340000000000003</v>
      </c>
    </row>
    <row r="1081" spans="1:12" x14ac:dyDescent="0.25">
      <c r="A1081" s="1">
        <v>30.89</v>
      </c>
      <c r="B1081" s="1">
        <v>19.46</v>
      </c>
      <c r="C1081" s="1">
        <v>27.47</v>
      </c>
      <c r="D1081" s="1">
        <v>25.75</v>
      </c>
      <c r="E1081" s="1">
        <v>23.21</v>
      </c>
      <c r="F1081" s="1">
        <v>29.82</v>
      </c>
      <c r="G1081" s="1">
        <v>28</v>
      </c>
      <c r="H1081" s="1">
        <v>32.479999999999997</v>
      </c>
      <c r="I1081" s="1">
        <v>32.409999999999997</v>
      </c>
      <c r="J1081" s="1">
        <v>40</v>
      </c>
      <c r="K1081" s="1">
        <v>33.17</v>
      </c>
      <c r="L1081" s="1">
        <v>32.86</v>
      </c>
    </row>
    <row r="1082" spans="1:12" x14ac:dyDescent="0.25">
      <c r="A1082" s="1">
        <v>30.37</v>
      </c>
      <c r="B1082" s="1">
        <v>18.05</v>
      </c>
      <c r="C1082" s="1">
        <v>32.44</v>
      </c>
      <c r="D1082" s="1">
        <v>30.55</v>
      </c>
      <c r="E1082" s="1">
        <v>31.58</v>
      </c>
      <c r="F1082" s="1">
        <v>40</v>
      </c>
      <c r="G1082" s="1">
        <v>31.98</v>
      </c>
      <c r="H1082" s="1">
        <v>32.28</v>
      </c>
      <c r="I1082" s="1">
        <v>30.66</v>
      </c>
      <c r="J1082" s="1">
        <v>37.78</v>
      </c>
      <c r="K1082" s="1">
        <v>32.78</v>
      </c>
      <c r="L1082" s="1">
        <v>35.03</v>
      </c>
    </row>
    <row r="1083" spans="1:12" x14ac:dyDescent="0.25">
      <c r="A1083" s="1">
        <v>29.63</v>
      </c>
      <c r="B1083" s="1">
        <v>28.12</v>
      </c>
      <c r="C1083" s="1">
        <v>25.26</v>
      </c>
      <c r="D1083" s="1">
        <v>26.72</v>
      </c>
      <c r="E1083" s="1">
        <v>30.64</v>
      </c>
      <c r="F1083" s="1">
        <v>40</v>
      </c>
      <c r="G1083" s="1">
        <v>40</v>
      </c>
      <c r="H1083" s="1">
        <v>31.91</v>
      </c>
      <c r="I1083" s="1">
        <v>30.51</v>
      </c>
      <c r="J1083" s="1">
        <v>35.840000000000003</v>
      </c>
      <c r="K1083" s="1">
        <v>40</v>
      </c>
      <c r="L1083" s="1">
        <v>35.56</v>
      </c>
    </row>
    <row r="1084" spans="1:12" x14ac:dyDescent="0.25">
      <c r="A1084" s="1">
        <v>32.74</v>
      </c>
      <c r="B1084" s="1">
        <v>27.56</v>
      </c>
      <c r="C1084" s="1">
        <v>19.37</v>
      </c>
      <c r="D1084" s="1">
        <v>30.76</v>
      </c>
      <c r="E1084" s="1">
        <v>20.93</v>
      </c>
      <c r="F1084" s="1">
        <v>33.020000000000003</v>
      </c>
      <c r="G1084" s="1">
        <v>40</v>
      </c>
      <c r="H1084" s="1">
        <v>40</v>
      </c>
      <c r="I1084" s="1">
        <v>31.25</v>
      </c>
      <c r="J1084" s="1">
        <v>40</v>
      </c>
      <c r="K1084" s="1">
        <v>40</v>
      </c>
      <c r="L1084" s="1">
        <v>40</v>
      </c>
    </row>
    <row r="1085" spans="1:12" x14ac:dyDescent="0.25">
      <c r="A1085" s="1">
        <v>31.71</v>
      </c>
      <c r="B1085" s="1">
        <v>17.559999999999999</v>
      </c>
      <c r="C1085" s="1">
        <v>28.23</v>
      </c>
      <c r="D1085" s="1">
        <v>21.18</v>
      </c>
      <c r="E1085" s="1">
        <v>23.36</v>
      </c>
      <c r="F1085" s="1">
        <v>29.85</v>
      </c>
      <c r="G1085" s="1">
        <v>40</v>
      </c>
      <c r="H1085" s="1">
        <v>31.19</v>
      </c>
      <c r="I1085" s="1">
        <v>29.96</v>
      </c>
      <c r="J1085" s="1">
        <v>31.05</v>
      </c>
      <c r="K1085" s="1">
        <v>30.61</v>
      </c>
      <c r="L1085" s="1">
        <v>40</v>
      </c>
    </row>
    <row r="1086" spans="1:12" x14ac:dyDescent="0.25">
      <c r="A1086" s="1">
        <v>32.42</v>
      </c>
      <c r="B1086" s="1">
        <v>25.76</v>
      </c>
      <c r="C1086" s="1">
        <v>27.43</v>
      </c>
      <c r="D1086" s="1">
        <v>40</v>
      </c>
      <c r="E1086" s="1">
        <v>23.77</v>
      </c>
      <c r="F1086" s="1">
        <v>28.82</v>
      </c>
      <c r="G1086" s="1">
        <v>31.68</v>
      </c>
      <c r="H1086" s="1">
        <v>40</v>
      </c>
      <c r="I1086" s="1">
        <v>26.06</v>
      </c>
      <c r="J1086" s="1">
        <v>35.69</v>
      </c>
      <c r="K1086" s="1">
        <v>35.35</v>
      </c>
      <c r="L1086" s="1">
        <v>33.78</v>
      </c>
    </row>
    <row r="1087" spans="1:12" x14ac:dyDescent="0.25">
      <c r="A1087" s="1">
        <v>18.760000000000002</v>
      </c>
      <c r="B1087" s="1">
        <v>20.420000000000002</v>
      </c>
      <c r="C1087" s="1">
        <v>31.8</v>
      </c>
      <c r="D1087" s="1">
        <v>33.340000000000003</v>
      </c>
      <c r="E1087" s="1">
        <v>25.06</v>
      </c>
      <c r="F1087" s="1">
        <v>25.89</v>
      </c>
      <c r="G1087" s="1">
        <v>31.62</v>
      </c>
      <c r="H1087" s="1">
        <v>40</v>
      </c>
      <c r="I1087" s="1">
        <v>33.090000000000003</v>
      </c>
      <c r="J1087" s="1">
        <v>33.07</v>
      </c>
      <c r="K1087" s="1">
        <v>40</v>
      </c>
      <c r="L1087" s="1">
        <v>40</v>
      </c>
    </row>
    <row r="1088" spans="1:12" x14ac:dyDescent="0.25">
      <c r="A1088" s="1">
        <v>31.44</v>
      </c>
      <c r="B1088" s="1">
        <v>32.25</v>
      </c>
      <c r="C1088" s="1">
        <v>27.18</v>
      </c>
      <c r="D1088" s="1">
        <v>20.329999999999998</v>
      </c>
      <c r="E1088" s="1">
        <v>40</v>
      </c>
      <c r="F1088" s="1">
        <v>30.97</v>
      </c>
      <c r="G1088" s="1">
        <v>25.51</v>
      </c>
      <c r="H1088" s="1">
        <v>27.98</v>
      </c>
      <c r="I1088" s="1">
        <v>25.58</v>
      </c>
      <c r="J1088" s="1">
        <v>26.59</v>
      </c>
      <c r="K1088" s="1">
        <v>33.520000000000003</v>
      </c>
      <c r="L1088" s="1">
        <v>40</v>
      </c>
    </row>
    <row r="1089" spans="1:12" x14ac:dyDescent="0.25">
      <c r="A1089" s="1">
        <v>25.45</v>
      </c>
      <c r="B1089" s="1">
        <v>34</v>
      </c>
      <c r="C1089" s="1">
        <v>31.42</v>
      </c>
      <c r="D1089" s="1">
        <v>30.91</v>
      </c>
      <c r="E1089" s="1">
        <v>34.58</v>
      </c>
      <c r="F1089" s="1">
        <v>22.29</v>
      </c>
      <c r="G1089" s="1">
        <v>26.47</v>
      </c>
      <c r="H1089" s="1">
        <v>40</v>
      </c>
      <c r="I1089" s="1">
        <v>24.76</v>
      </c>
      <c r="J1089" s="1">
        <v>40</v>
      </c>
      <c r="K1089" s="1">
        <v>34.57</v>
      </c>
      <c r="L1089" s="1">
        <v>40</v>
      </c>
    </row>
    <row r="1090" spans="1:12" x14ac:dyDescent="0.25">
      <c r="A1090" s="1">
        <v>32.020000000000003</v>
      </c>
      <c r="B1090" s="1">
        <v>31.75</v>
      </c>
      <c r="C1090" s="1">
        <v>29.4</v>
      </c>
      <c r="D1090" s="1">
        <v>33.020000000000003</v>
      </c>
      <c r="E1090" s="1">
        <v>32.29</v>
      </c>
      <c r="F1090" s="1">
        <v>26.16</v>
      </c>
      <c r="G1090" s="1">
        <v>40</v>
      </c>
      <c r="H1090" s="1">
        <v>28.86</v>
      </c>
      <c r="I1090" s="1">
        <v>30.66</v>
      </c>
      <c r="J1090" s="1">
        <v>37.04</v>
      </c>
      <c r="K1090" s="1">
        <v>25.17</v>
      </c>
      <c r="L1090" s="1">
        <v>40</v>
      </c>
    </row>
    <row r="1091" spans="1:12" x14ac:dyDescent="0.25">
      <c r="A1091" s="1">
        <v>33.42</v>
      </c>
      <c r="B1091" s="1">
        <v>30.47</v>
      </c>
      <c r="C1091" s="1">
        <v>31.2</v>
      </c>
      <c r="D1091" s="1">
        <v>29.61</v>
      </c>
      <c r="E1091" s="1">
        <v>26.58</v>
      </c>
      <c r="F1091" s="1">
        <v>20.6</v>
      </c>
      <c r="G1091" s="1">
        <v>33.65</v>
      </c>
      <c r="H1091" s="1">
        <v>33.74</v>
      </c>
      <c r="I1091" s="1">
        <v>29.78</v>
      </c>
      <c r="J1091" s="1">
        <v>32.58</v>
      </c>
      <c r="K1091" s="1">
        <v>34.67</v>
      </c>
      <c r="L1091" s="1">
        <v>31.83</v>
      </c>
    </row>
    <row r="1092" spans="1:12" x14ac:dyDescent="0.25">
      <c r="A1092" s="1">
        <v>29.1</v>
      </c>
      <c r="B1092" s="1">
        <v>28.78</v>
      </c>
      <c r="C1092" s="1">
        <v>28.97</v>
      </c>
      <c r="D1092" s="1">
        <v>19.829999999999998</v>
      </c>
      <c r="E1092" s="1">
        <v>25.03</v>
      </c>
      <c r="F1092" s="1">
        <v>27.77</v>
      </c>
      <c r="G1092" s="1">
        <v>19.420000000000002</v>
      </c>
      <c r="H1092" s="1">
        <v>40</v>
      </c>
      <c r="I1092" s="1">
        <v>23.53</v>
      </c>
      <c r="J1092" s="1">
        <v>30.12</v>
      </c>
      <c r="K1092" s="1">
        <v>31.94</v>
      </c>
      <c r="L1092" s="1">
        <v>23.59</v>
      </c>
    </row>
    <row r="1093" spans="1:12" x14ac:dyDescent="0.25">
      <c r="A1093" s="1">
        <v>36.200000000000003</v>
      </c>
      <c r="B1093" s="1">
        <v>23.99</v>
      </c>
      <c r="C1093" s="1">
        <v>40</v>
      </c>
      <c r="D1093" s="1">
        <v>31.06</v>
      </c>
      <c r="E1093" s="1">
        <v>31.61</v>
      </c>
      <c r="F1093" s="1">
        <v>40</v>
      </c>
      <c r="G1093" s="1">
        <v>27.19</v>
      </c>
      <c r="H1093" s="1">
        <v>40</v>
      </c>
      <c r="I1093" s="1">
        <v>32.67</v>
      </c>
      <c r="J1093" s="1">
        <v>40</v>
      </c>
      <c r="K1093" s="1">
        <v>30.22</v>
      </c>
      <c r="L1093" s="1">
        <v>35.56</v>
      </c>
    </row>
    <row r="1094" spans="1:12" x14ac:dyDescent="0.25">
      <c r="A1094" s="1">
        <v>24.34</v>
      </c>
      <c r="B1094" s="1">
        <v>31.43</v>
      </c>
      <c r="C1094" s="1">
        <v>27.76</v>
      </c>
      <c r="D1094" s="1">
        <v>36.18</v>
      </c>
      <c r="E1094" s="1">
        <v>40</v>
      </c>
      <c r="F1094" s="1">
        <v>21.29</v>
      </c>
      <c r="G1094" s="1">
        <v>29.13</v>
      </c>
      <c r="H1094" s="1">
        <v>29.58</v>
      </c>
      <c r="I1094" s="1">
        <v>40</v>
      </c>
      <c r="J1094" s="1">
        <v>27.95</v>
      </c>
      <c r="K1094" s="1">
        <v>40</v>
      </c>
      <c r="L1094" s="1">
        <v>40</v>
      </c>
    </row>
    <row r="1095" spans="1:12" x14ac:dyDescent="0.25">
      <c r="A1095" s="1">
        <v>30.55</v>
      </c>
      <c r="B1095" s="1">
        <v>35.229999999999997</v>
      </c>
      <c r="C1095" s="1">
        <v>22.42</v>
      </c>
      <c r="D1095" s="1">
        <v>40</v>
      </c>
      <c r="E1095" s="1">
        <v>29.34</v>
      </c>
      <c r="F1095" s="1">
        <v>31.4</v>
      </c>
      <c r="G1095" s="1">
        <v>31.32</v>
      </c>
      <c r="H1095" s="1">
        <v>32.549999999999997</v>
      </c>
      <c r="I1095" s="1">
        <v>40</v>
      </c>
      <c r="J1095" s="1">
        <v>30.85</v>
      </c>
      <c r="K1095" s="1">
        <v>40</v>
      </c>
      <c r="L1095" s="1">
        <v>40</v>
      </c>
    </row>
    <row r="1096" spans="1:12" x14ac:dyDescent="0.25">
      <c r="A1096" s="1">
        <v>23.62</v>
      </c>
      <c r="B1096" s="1">
        <v>21.83</v>
      </c>
      <c r="C1096" s="1">
        <v>25.65</v>
      </c>
      <c r="D1096" s="1">
        <v>29.71</v>
      </c>
      <c r="E1096" s="1">
        <v>31.43</v>
      </c>
      <c r="F1096" s="1">
        <v>40</v>
      </c>
      <c r="G1096" s="1">
        <v>32.24</v>
      </c>
      <c r="H1096" s="1">
        <v>40</v>
      </c>
      <c r="I1096" s="1">
        <v>32.21</v>
      </c>
      <c r="J1096" s="1">
        <v>28.01</v>
      </c>
      <c r="K1096" s="1">
        <v>37.47</v>
      </c>
      <c r="L1096" s="1">
        <v>36.630000000000003</v>
      </c>
    </row>
    <row r="1097" spans="1:12" x14ac:dyDescent="0.25">
      <c r="A1097" s="1">
        <v>33.43</v>
      </c>
      <c r="B1097" s="1">
        <v>32.549999999999997</v>
      </c>
      <c r="C1097" s="1">
        <v>21.29</v>
      </c>
      <c r="D1097" s="1">
        <v>25.67</v>
      </c>
      <c r="E1097" s="1">
        <v>31.24</v>
      </c>
      <c r="F1097" s="1">
        <v>29.41</v>
      </c>
      <c r="G1097" s="1">
        <v>23.22</v>
      </c>
      <c r="H1097" s="1">
        <v>35.36</v>
      </c>
      <c r="I1097" s="1">
        <v>40</v>
      </c>
      <c r="J1097" s="1">
        <v>31.46</v>
      </c>
      <c r="K1097" s="1">
        <v>32.46</v>
      </c>
      <c r="L1097" s="1">
        <v>40</v>
      </c>
    </row>
    <row r="1098" spans="1:12" x14ac:dyDescent="0.25">
      <c r="A1098" s="1">
        <v>31.26</v>
      </c>
      <c r="B1098" s="1">
        <v>34.22</v>
      </c>
      <c r="C1098" s="1">
        <v>31.23</v>
      </c>
      <c r="D1098" s="1">
        <v>29.36</v>
      </c>
      <c r="E1098" s="1">
        <v>32.840000000000003</v>
      </c>
      <c r="F1098" s="1">
        <v>40</v>
      </c>
      <c r="G1098" s="1">
        <v>40</v>
      </c>
      <c r="H1098" s="1">
        <v>31.57</v>
      </c>
      <c r="I1098" s="1">
        <v>30.67</v>
      </c>
      <c r="J1098" s="1">
        <v>23.84</v>
      </c>
      <c r="K1098" s="1">
        <v>37.61</v>
      </c>
      <c r="L1098" s="1">
        <v>37.17</v>
      </c>
    </row>
    <row r="1099" spans="1:12" x14ac:dyDescent="0.25">
      <c r="A1099" s="1">
        <v>29.63</v>
      </c>
      <c r="B1099" s="1">
        <v>31.43</v>
      </c>
      <c r="C1099" s="1">
        <v>40</v>
      </c>
      <c r="D1099" s="1">
        <v>29.31</v>
      </c>
      <c r="E1099" s="1">
        <v>28.15</v>
      </c>
      <c r="F1099" s="1">
        <v>32.979999999999997</v>
      </c>
      <c r="G1099" s="1">
        <v>27.81</v>
      </c>
      <c r="H1099" s="1">
        <v>31.46</v>
      </c>
      <c r="I1099" s="1">
        <v>33.54</v>
      </c>
      <c r="J1099" s="1">
        <v>40</v>
      </c>
      <c r="K1099" s="1">
        <v>37.82</v>
      </c>
      <c r="L1099" s="1">
        <v>29.63</v>
      </c>
    </row>
    <row r="1100" spans="1:12" x14ac:dyDescent="0.25">
      <c r="A1100" s="1">
        <v>31.04</v>
      </c>
      <c r="B1100" s="1">
        <v>26.5</v>
      </c>
      <c r="C1100" s="1">
        <v>33.229999999999997</v>
      </c>
      <c r="D1100" s="1">
        <v>25.67</v>
      </c>
      <c r="E1100" s="1">
        <v>28.75</v>
      </c>
      <c r="F1100" s="1">
        <v>30.19</v>
      </c>
      <c r="G1100" s="1">
        <v>24.68</v>
      </c>
      <c r="H1100" s="1">
        <v>40</v>
      </c>
      <c r="I1100" s="1">
        <v>40</v>
      </c>
      <c r="J1100" s="1">
        <v>34.31</v>
      </c>
      <c r="K1100" s="1">
        <v>40</v>
      </c>
      <c r="L1100" s="1">
        <v>34.65</v>
      </c>
    </row>
    <row r="1101" spans="1:12" x14ac:dyDescent="0.25">
      <c r="A1101" s="1">
        <v>33.57</v>
      </c>
      <c r="B1101" s="1">
        <v>21.87</v>
      </c>
      <c r="C1101" s="1">
        <v>28.02</v>
      </c>
      <c r="D1101" s="1">
        <v>24.47</v>
      </c>
      <c r="E1101" s="1">
        <v>32.340000000000003</v>
      </c>
      <c r="F1101" s="1">
        <v>28.42</v>
      </c>
      <c r="G1101" s="1">
        <v>30.05</v>
      </c>
      <c r="H1101" s="1">
        <v>29.21</v>
      </c>
      <c r="I1101" s="1">
        <v>32.18</v>
      </c>
      <c r="J1101" s="1">
        <v>40</v>
      </c>
      <c r="K1101" s="1">
        <v>40</v>
      </c>
      <c r="L1101" s="1">
        <v>36.68</v>
      </c>
    </row>
    <row r="1102" spans="1:12" x14ac:dyDescent="0.25">
      <c r="A1102" s="1">
        <v>24.05</v>
      </c>
      <c r="B1102" s="1">
        <v>33.71</v>
      </c>
      <c r="C1102" s="1">
        <v>20.02</v>
      </c>
      <c r="D1102" s="1">
        <v>26.75</v>
      </c>
      <c r="E1102" s="1">
        <v>25.19</v>
      </c>
      <c r="F1102" s="1">
        <v>19.350000000000001</v>
      </c>
      <c r="G1102" s="1">
        <v>25.29</v>
      </c>
      <c r="H1102" s="1">
        <v>28.49</v>
      </c>
      <c r="I1102" s="1">
        <v>40</v>
      </c>
      <c r="J1102" s="1">
        <v>34.57</v>
      </c>
      <c r="K1102" s="1">
        <v>34.67</v>
      </c>
      <c r="L1102" s="1">
        <v>36.729999999999997</v>
      </c>
    </row>
    <row r="1103" spans="1:12" x14ac:dyDescent="0.25">
      <c r="A1103" s="1">
        <v>32.29</v>
      </c>
      <c r="B1103" s="1">
        <v>21.72</v>
      </c>
      <c r="C1103" s="1">
        <v>30.1</v>
      </c>
      <c r="D1103" s="1">
        <v>26.47</v>
      </c>
      <c r="E1103" s="1">
        <v>23.83</v>
      </c>
      <c r="F1103" s="1">
        <v>27.98</v>
      </c>
      <c r="G1103" s="1">
        <v>40</v>
      </c>
      <c r="H1103" s="1">
        <v>40</v>
      </c>
      <c r="I1103" s="1">
        <v>40</v>
      </c>
      <c r="J1103" s="1">
        <v>34.69</v>
      </c>
      <c r="K1103" s="1">
        <v>40</v>
      </c>
      <c r="L1103" s="1">
        <v>31.04</v>
      </c>
    </row>
    <row r="1104" spans="1:12" x14ac:dyDescent="0.25">
      <c r="A1104" s="1">
        <v>25.63</v>
      </c>
      <c r="B1104" s="1">
        <v>25.06</v>
      </c>
      <c r="C1104" s="1">
        <v>28.18</v>
      </c>
      <c r="D1104" s="1">
        <v>23.95</v>
      </c>
      <c r="E1104" s="1">
        <v>40</v>
      </c>
      <c r="F1104" s="1">
        <v>27.1</v>
      </c>
      <c r="G1104" s="1">
        <v>29.31</v>
      </c>
      <c r="H1104" s="1">
        <v>23.24</v>
      </c>
      <c r="I1104" s="1">
        <v>35.15</v>
      </c>
      <c r="J1104" s="1">
        <v>29.55</v>
      </c>
      <c r="K1104" s="1">
        <v>40</v>
      </c>
      <c r="L1104" s="1">
        <v>28.87</v>
      </c>
    </row>
    <row r="1105" spans="1:12" x14ac:dyDescent="0.25">
      <c r="A1105" s="1">
        <v>23.22</v>
      </c>
      <c r="B1105" s="1">
        <v>28.29</v>
      </c>
      <c r="C1105" s="1">
        <v>30.33</v>
      </c>
      <c r="D1105" s="1">
        <v>18.22</v>
      </c>
      <c r="E1105" s="1">
        <v>32.71</v>
      </c>
      <c r="F1105" s="1">
        <v>25.84</v>
      </c>
      <c r="G1105" s="1">
        <v>27.82</v>
      </c>
      <c r="H1105" s="1">
        <v>22.1</v>
      </c>
      <c r="I1105" s="1">
        <v>31.64</v>
      </c>
      <c r="J1105" s="1">
        <v>35.47</v>
      </c>
      <c r="K1105" s="1">
        <v>33.11</v>
      </c>
      <c r="L1105" s="1">
        <v>31.25</v>
      </c>
    </row>
    <row r="1106" spans="1:12" x14ac:dyDescent="0.25">
      <c r="A1106" s="1">
        <v>26.76</v>
      </c>
      <c r="B1106" s="1">
        <v>30.09</v>
      </c>
      <c r="C1106" s="1">
        <v>23.39</v>
      </c>
      <c r="D1106" s="1">
        <v>26.23</v>
      </c>
      <c r="E1106" s="1">
        <v>28.49</v>
      </c>
      <c r="F1106" s="1">
        <v>40</v>
      </c>
      <c r="G1106" s="1">
        <v>28.12</v>
      </c>
      <c r="H1106" s="1">
        <v>32.61</v>
      </c>
      <c r="I1106" s="1">
        <v>26.04</v>
      </c>
      <c r="J1106" s="1">
        <v>29.5</v>
      </c>
      <c r="K1106" s="1">
        <v>26.54</v>
      </c>
      <c r="L1106" s="1">
        <v>40</v>
      </c>
    </row>
    <row r="1107" spans="1:12" x14ac:dyDescent="0.25">
      <c r="A1107" s="1">
        <v>40</v>
      </c>
      <c r="B1107" s="1">
        <v>23.39</v>
      </c>
      <c r="C1107" s="1">
        <v>28.49</v>
      </c>
      <c r="D1107" s="1">
        <v>25.85</v>
      </c>
      <c r="E1107" s="1">
        <v>26.94</v>
      </c>
      <c r="F1107" s="1">
        <v>30.92</v>
      </c>
      <c r="G1107" s="1">
        <v>40</v>
      </c>
      <c r="H1107" s="1">
        <v>40</v>
      </c>
      <c r="I1107" s="1">
        <v>25.75</v>
      </c>
      <c r="J1107" s="1">
        <v>36.94</v>
      </c>
      <c r="K1107" s="1">
        <v>38.409999999999997</v>
      </c>
      <c r="L1107" s="1">
        <v>35.44</v>
      </c>
    </row>
    <row r="1108" spans="1:12" x14ac:dyDescent="0.25">
      <c r="A1108" s="1">
        <v>21.47</v>
      </c>
      <c r="B1108" s="1">
        <v>24.06</v>
      </c>
      <c r="C1108" s="1">
        <v>28.93</v>
      </c>
      <c r="D1108" s="1">
        <v>33.17</v>
      </c>
      <c r="E1108" s="1">
        <v>29.93</v>
      </c>
      <c r="F1108" s="1">
        <v>40</v>
      </c>
      <c r="G1108" s="1">
        <v>32.950000000000003</v>
      </c>
      <c r="H1108" s="1">
        <v>40</v>
      </c>
      <c r="I1108" s="1">
        <v>40</v>
      </c>
      <c r="J1108" s="1">
        <v>36.24</v>
      </c>
      <c r="K1108" s="1">
        <v>26.53</v>
      </c>
      <c r="L1108" s="1">
        <v>32.76</v>
      </c>
    </row>
    <row r="1109" spans="1:12" x14ac:dyDescent="0.25">
      <c r="A1109" s="1">
        <v>21.39</v>
      </c>
      <c r="B1109" s="1">
        <v>25.13</v>
      </c>
      <c r="C1109" s="1">
        <v>26.83</v>
      </c>
      <c r="D1109" s="1">
        <v>18.05</v>
      </c>
      <c r="E1109" s="1">
        <v>20.22</v>
      </c>
      <c r="F1109" s="1">
        <v>32.770000000000003</v>
      </c>
      <c r="G1109" s="1">
        <v>31.18</v>
      </c>
      <c r="H1109" s="1">
        <v>32.35</v>
      </c>
      <c r="I1109" s="1">
        <v>40</v>
      </c>
      <c r="J1109" s="1">
        <v>34.94</v>
      </c>
      <c r="K1109" s="1">
        <v>40</v>
      </c>
      <c r="L1109" s="1">
        <v>34.090000000000003</v>
      </c>
    </row>
    <row r="1110" spans="1:12" x14ac:dyDescent="0.25">
      <c r="A1110" s="1">
        <v>24.24</v>
      </c>
      <c r="B1110" s="1">
        <v>34.89</v>
      </c>
      <c r="C1110" s="1">
        <v>20.39</v>
      </c>
      <c r="D1110" s="1">
        <v>40</v>
      </c>
      <c r="E1110" s="1">
        <v>32.26</v>
      </c>
      <c r="F1110" s="1">
        <v>31.84</v>
      </c>
      <c r="G1110" s="1">
        <v>34.770000000000003</v>
      </c>
      <c r="H1110" s="1">
        <v>32.96</v>
      </c>
      <c r="I1110" s="1">
        <v>33.450000000000003</v>
      </c>
      <c r="J1110" s="1">
        <v>36.15</v>
      </c>
      <c r="K1110" s="1">
        <v>36.71</v>
      </c>
      <c r="L1110" s="1">
        <v>40</v>
      </c>
    </row>
    <row r="1111" spans="1:12" x14ac:dyDescent="0.25">
      <c r="A1111" s="1">
        <v>21.73</v>
      </c>
      <c r="B1111" s="1">
        <v>30.73</v>
      </c>
      <c r="C1111" s="1">
        <v>30.9</v>
      </c>
      <c r="D1111" s="1">
        <v>31.71</v>
      </c>
      <c r="E1111" s="1">
        <v>27.78</v>
      </c>
      <c r="F1111" s="1">
        <v>25.47</v>
      </c>
      <c r="G1111" s="1">
        <v>29.76</v>
      </c>
      <c r="H1111" s="1">
        <v>34.020000000000003</v>
      </c>
      <c r="I1111" s="1">
        <v>40</v>
      </c>
      <c r="J1111" s="1">
        <v>33.020000000000003</v>
      </c>
      <c r="K1111" s="1">
        <v>33.54</v>
      </c>
      <c r="L1111" s="1">
        <v>40</v>
      </c>
    </row>
    <row r="1112" spans="1:12" x14ac:dyDescent="0.25">
      <c r="A1112" s="1">
        <v>34.25</v>
      </c>
      <c r="B1112" s="1">
        <v>29.5</v>
      </c>
      <c r="C1112" s="1">
        <v>30.41</v>
      </c>
      <c r="D1112" s="1">
        <v>30.08</v>
      </c>
      <c r="E1112" s="1">
        <v>26.15</v>
      </c>
      <c r="F1112" s="1">
        <v>26.31</v>
      </c>
      <c r="G1112" s="1">
        <v>40</v>
      </c>
      <c r="H1112" s="1">
        <v>29.39</v>
      </c>
      <c r="I1112" s="1">
        <v>30.66</v>
      </c>
      <c r="J1112" s="1">
        <v>34.71</v>
      </c>
      <c r="K1112" s="1">
        <v>26.71</v>
      </c>
      <c r="L1112" s="1">
        <v>32.93</v>
      </c>
    </row>
    <row r="1113" spans="1:12" x14ac:dyDescent="0.25">
      <c r="A1113" s="1">
        <v>22.81</v>
      </c>
      <c r="B1113" s="1">
        <v>26.93</v>
      </c>
      <c r="C1113" s="1">
        <v>20.56</v>
      </c>
      <c r="D1113" s="1">
        <v>31</v>
      </c>
      <c r="E1113" s="1">
        <v>30.87</v>
      </c>
      <c r="F1113" s="1">
        <v>40</v>
      </c>
      <c r="G1113" s="1">
        <v>23.71</v>
      </c>
      <c r="H1113" s="1">
        <v>31.61</v>
      </c>
      <c r="I1113" s="1">
        <v>28.47</v>
      </c>
      <c r="J1113" s="1">
        <v>35.22</v>
      </c>
      <c r="K1113" s="1">
        <v>27.68</v>
      </c>
      <c r="L1113" s="1">
        <v>35.28</v>
      </c>
    </row>
    <row r="1114" spans="1:12" x14ac:dyDescent="0.25">
      <c r="A1114" s="1">
        <v>19.329999999999998</v>
      </c>
      <c r="B1114" s="1">
        <v>25.25</v>
      </c>
      <c r="C1114" s="1">
        <v>23.91</v>
      </c>
      <c r="D1114" s="1">
        <v>19.760000000000002</v>
      </c>
      <c r="E1114" s="1">
        <v>28.88</v>
      </c>
      <c r="F1114" s="1">
        <v>33.26</v>
      </c>
      <c r="G1114" s="1">
        <v>28.32</v>
      </c>
      <c r="H1114" s="1">
        <v>40</v>
      </c>
      <c r="I1114" s="1">
        <v>40</v>
      </c>
      <c r="J1114" s="1">
        <v>28.51</v>
      </c>
      <c r="K1114" s="1">
        <v>31.12</v>
      </c>
      <c r="L1114" s="1">
        <v>34.72</v>
      </c>
    </row>
    <row r="1115" spans="1:12" x14ac:dyDescent="0.25">
      <c r="A1115" s="1">
        <v>32.909999999999997</v>
      </c>
      <c r="B1115" s="1">
        <v>32.369999999999997</v>
      </c>
      <c r="C1115" s="1">
        <v>24.15</v>
      </c>
      <c r="D1115" s="1">
        <v>32.71</v>
      </c>
      <c r="E1115" s="1">
        <v>29.62</v>
      </c>
      <c r="F1115" s="1">
        <v>27.64</v>
      </c>
      <c r="G1115" s="1">
        <v>40</v>
      </c>
      <c r="H1115" s="1">
        <v>32.770000000000003</v>
      </c>
      <c r="I1115" s="1">
        <v>32.81</v>
      </c>
      <c r="J1115" s="1">
        <v>40</v>
      </c>
      <c r="K1115" s="1">
        <v>40</v>
      </c>
      <c r="L1115" s="1">
        <v>40</v>
      </c>
    </row>
    <row r="1116" spans="1:12" x14ac:dyDescent="0.25">
      <c r="A1116" s="1">
        <v>31.48</v>
      </c>
      <c r="B1116" s="1">
        <v>30.23</v>
      </c>
      <c r="C1116" s="1">
        <v>29.8</v>
      </c>
      <c r="D1116" s="1">
        <v>20.52</v>
      </c>
      <c r="E1116" s="1">
        <v>32.409999999999997</v>
      </c>
      <c r="F1116" s="1">
        <v>32.049999999999997</v>
      </c>
      <c r="G1116" s="1">
        <v>40</v>
      </c>
      <c r="H1116" s="1">
        <v>35.6</v>
      </c>
      <c r="I1116" s="1">
        <v>40</v>
      </c>
      <c r="J1116" s="1">
        <v>40</v>
      </c>
      <c r="K1116" s="1">
        <v>33.4</v>
      </c>
      <c r="L1116" s="1">
        <v>32.479999999999997</v>
      </c>
    </row>
    <row r="1117" spans="1:12" x14ac:dyDescent="0.25">
      <c r="A1117" s="1">
        <v>35.17</v>
      </c>
      <c r="B1117" s="1">
        <v>31.45</v>
      </c>
      <c r="C1117" s="1">
        <v>33.83</v>
      </c>
      <c r="D1117" s="1">
        <v>32.24</v>
      </c>
      <c r="E1117" s="1">
        <v>31.88</v>
      </c>
      <c r="F1117" s="1">
        <v>31.91</v>
      </c>
      <c r="G1117" s="1">
        <v>27.05</v>
      </c>
      <c r="H1117" s="1">
        <v>32.869999999999997</v>
      </c>
      <c r="I1117" s="1">
        <v>40</v>
      </c>
      <c r="J1117" s="1">
        <v>34.08</v>
      </c>
      <c r="K1117" s="1">
        <v>28.68</v>
      </c>
      <c r="L1117" s="1">
        <v>31.05</v>
      </c>
    </row>
    <row r="1118" spans="1:12" x14ac:dyDescent="0.25">
      <c r="A1118" s="1">
        <v>34.200000000000003</v>
      </c>
      <c r="B1118" s="1">
        <v>28.88</v>
      </c>
      <c r="C1118" s="1">
        <v>30.33</v>
      </c>
      <c r="D1118" s="1">
        <v>23.16</v>
      </c>
      <c r="E1118" s="1">
        <v>21.48</v>
      </c>
      <c r="F1118" s="1">
        <v>28.72</v>
      </c>
      <c r="G1118" s="1">
        <v>32.770000000000003</v>
      </c>
      <c r="H1118" s="1">
        <v>40</v>
      </c>
      <c r="I1118" s="1">
        <v>28.24</v>
      </c>
      <c r="J1118" s="1">
        <v>34.799999999999997</v>
      </c>
      <c r="K1118" s="1">
        <v>32.79</v>
      </c>
      <c r="L1118" s="1">
        <v>27.55</v>
      </c>
    </row>
    <row r="1119" spans="1:12" x14ac:dyDescent="0.25">
      <c r="A1119" s="1">
        <v>34.869999999999997</v>
      </c>
      <c r="B1119" s="1">
        <v>30.41</v>
      </c>
      <c r="C1119" s="1">
        <v>20.54</v>
      </c>
      <c r="D1119" s="1">
        <v>24.62</v>
      </c>
      <c r="E1119" s="1">
        <v>27.82</v>
      </c>
      <c r="F1119" s="1">
        <v>28.89</v>
      </c>
      <c r="G1119" s="1">
        <v>25.36</v>
      </c>
      <c r="H1119" s="1">
        <v>26.7</v>
      </c>
      <c r="I1119" s="1">
        <v>27.01</v>
      </c>
      <c r="J1119" s="1">
        <v>35.08</v>
      </c>
      <c r="K1119" s="1">
        <v>32.47</v>
      </c>
      <c r="L1119" s="1">
        <v>29.69</v>
      </c>
    </row>
    <row r="1120" spans="1:12" x14ac:dyDescent="0.25">
      <c r="A1120" s="1">
        <v>29.75</v>
      </c>
      <c r="B1120" s="1">
        <v>29.41</v>
      </c>
      <c r="C1120" s="1">
        <v>26.58</v>
      </c>
      <c r="D1120" s="1">
        <v>40</v>
      </c>
      <c r="E1120" s="1">
        <v>31.78</v>
      </c>
      <c r="F1120" s="1">
        <v>31.18</v>
      </c>
      <c r="G1120" s="1">
        <v>27.9</v>
      </c>
      <c r="H1120" s="1">
        <v>40</v>
      </c>
      <c r="I1120" s="1">
        <v>31.06</v>
      </c>
      <c r="J1120" s="1">
        <v>33.19</v>
      </c>
      <c r="K1120" s="1">
        <v>30.23</v>
      </c>
      <c r="L1120" s="1">
        <v>32.35</v>
      </c>
    </row>
    <row r="1121" spans="1:12" x14ac:dyDescent="0.25">
      <c r="A1121" s="1">
        <v>28.58</v>
      </c>
      <c r="B1121" s="1">
        <v>29.66</v>
      </c>
      <c r="C1121" s="1">
        <v>28.61</v>
      </c>
      <c r="D1121" s="1">
        <v>30.18</v>
      </c>
      <c r="E1121" s="1">
        <v>22.67</v>
      </c>
      <c r="F1121" s="1">
        <v>40</v>
      </c>
      <c r="G1121" s="1">
        <v>40</v>
      </c>
      <c r="H1121" s="1">
        <v>40</v>
      </c>
      <c r="I1121" s="1">
        <v>32.4</v>
      </c>
      <c r="J1121" s="1">
        <v>35.89</v>
      </c>
      <c r="K1121" s="1">
        <v>30.44</v>
      </c>
      <c r="L1121" s="1">
        <v>33.450000000000003</v>
      </c>
    </row>
    <row r="1122" spans="1:12" x14ac:dyDescent="0.25">
      <c r="A1122" s="1">
        <v>33.75</v>
      </c>
      <c r="B1122" s="1">
        <v>26.83</v>
      </c>
      <c r="C1122" s="1">
        <v>33.64</v>
      </c>
      <c r="D1122" s="1">
        <v>24.4</v>
      </c>
      <c r="E1122" s="1">
        <v>23.96</v>
      </c>
      <c r="F1122" s="1">
        <v>29.27</v>
      </c>
      <c r="G1122" s="1">
        <v>22.57</v>
      </c>
      <c r="H1122" s="1">
        <v>32.82</v>
      </c>
      <c r="I1122" s="1">
        <v>34.64</v>
      </c>
      <c r="J1122" s="1">
        <v>32.090000000000003</v>
      </c>
      <c r="K1122" s="1">
        <v>35.590000000000003</v>
      </c>
      <c r="L1122" s="1">
        <v>40</v>
      </c>
    </row>
    <row r="1123" spans="1:12" x14ac:dyDescent="0.25">
      <c r="A1123" s="1">
        <v>30.19</v>
      </c>
      <c r="B1123" s="1">
        <v>31.42</v>
      </c>
      <c r="C1123" s="1">
        <v>28.14</v>
      </c>
      <c r="D1123" s="1">
        <v>25.37</v>
      </c>
      <c r="E1123" s="1">
        <v>27.68</v>
      </c>
      <c r="F1123" s="1">
        <v>30.66</v>
      </c>
      <c r="G1123" s="1">
        <v>40</v>
      </c>
      <c r="H1123" s="1">
        <v>27.45</v>
      </c>
      <c r="I1123" s="1">
        <v>24</v>
      </c>
      <c r="J1123" s="1">
        <v>29.22</v>
      </c>
      <c r="K1123" s="1">
        <v>36.65</v>
      </c>
      <c r="L1123" s="1">
        <v>40</v>
      </c>
    </row>
    <row r="1124" spans="1:12" x14ac:dyDescent="0.25">
      <c r="A1124" s="1">
        <v>40</v>
      </c>
      <c r="B1124" s="1">
        <v>23.13</v>
      </c>
      <c r="C1124" s="1">
        <v>25.64</v>
      </c>
      <c r="D1124" s="1">
        <v>31.87</v>
      </c>
      <c r="E1124" s="1">
        <v>21.74</v>
      </c>
      <c r="F1124" s="1">
        <v>29.86</v>
      </c>
      <c r="G1124" s="1">
        <v>32.1</v>
      </c>
      <c r="H1124" s="1">
        <v>28.47</v>
      </c>
      <c r="I1124" s="1">
        <v>24.27</v>
      </c>
      <c r="J1124" s="1">
        <v>35.590000000000003</v>
      </c>
      <c r="K1124" s="1">
        <v>36.93</v>
      </c>
      <c r="L1124" s="1">
        <v>37.72</v>
      </c>
    </row>
    <row r="1125" spans="1:12" x14ac:dyDescent="0.25">
      <c r="A1125" s="1">
        <v>24.94</v>
      </c>
      <c r="B1125" s="1">
        <v>26.57</v>
      </c>
      <c r="C1125" s="1">
        <v>26.28</v>
      </c>
      <c r="D1125" s="1">
        <v>31.82</v>
      </c>
      <c r="E1125" s="1">
        <v>25.53</v>
      </c>
      <c r="F1125" s="1">
        <v>28.68</v>
      </c>
      <c r="G1125" s="1">
        <v>29.44</v>
      </c>
      <c r="H1125" s="1">
        <v>40</v>
      </c>
      <c r="I1125" s="1">
        <v>25.36</v>
      </c>
      <c r="J1125" s="1">
        <v>40</v>
      </c>
      <c r="K1125" s="1">
        <v>35.79</v>
      </c>
      <c r="L1125" s="1">
        <v>26.14</v>
      </c>
    </row>
    <row r="1126" spans="1:12" x14ac:dyDescent="0.25">
      <c r="A1126" s="1">
        <v>33.799999999999997</v>
      </c>
      <c r="B1126" s="1">
        <v>30.66</v>
      </c>
      <c r="C1126" s="1">
        <v>26.76</v>
      </c>
      <c r="D1126" s="1">
        <v>27.66</v>
      </c>
      <c r="E1126" s="1">
        <v>31.35</v>
      </c>
      <c r="F1126" s="1">
        <v>40</v>
      </c>
      <c r="G1126" s="1">
        <v>26.3</v>
      </c>
      <c r="H1126" s="1">
        <v>24.04</v>
      </c>
      <c r="I1126" s="1">
        <v>30.81</v>
      </c>
      <c r="J1126" s="1">
        <v>34.68</v>
      </c>
      <c r="K1126" s="1">
        <v>34.450000000000003</v>
      </c>
      <c r="L1126" s="1">
        <v>40</v>
      </c>
    </row>
    <row r="1127" spans="1:12" x14ac:dyDescent="0.25">
      <c r="A1127" s="1">
        <v>31.83</v>
      </c>
      <c r="B1127" s="1">
        <v>22.59</v>
      </c>
      <c r="C1127" s="1">
        <v>24.9</v>
      </c>
      <c r="D1127" s="1">
        <v>24.79</v>
      </c>
      <c r="E1127" s="1">
        <v>20.399999999999999</v>
      </c>
      <c r="F1127" s="1">
        <v>31.29</v>
      </c>
      <c r="G1127" s="1">
        <v>24.89</v>
      </c>
      <c r="H1127" s="1">
        <v>40</v>
      </c>
      <c r="I1127" s="1">
        <v>40</v>
      </c>
      <c r="J1127" s="1">
        <v>40</v>
      </c>
      <c r="K1127" s="1">
        <v>40</v>
      </c>
      <c r="L1127" s="1">
        <v>32.42</v>
      </c>
    </row>
    <row r="1128" spans="1:12" x14ac:dyDescent="0.25">
      <c r="A1128" s="1">
        <v>27.58</v>
      </c>
      <c r="B1128" s="1">
        <v>28.46</v>
      </c>
      <c r="C1128" s="1">
        <v>29.06</v>
      </c>
      <c r="D1128" s="1">
        <v>27.16</v>
      </c>
      <c r="E1128" s="1">
        <v>24.74</v>
      </c>
      <c r="F1128" s="1">
        <v>32.869999999999997</v>
      </c>
      <c r="G1128" s="1">
        <v>32.479999999999997</v>
      </c>
      <c r="H1128" s="1">
        <v>40</v>
      </c>
      <c r="I1128" s="1">
        <v>40</v>
      </c>
      <c r="J1128" s="1">
        <v>28.55</v>
      </c>
      <c r="K1128" s="1">
        <v>35.94</v>
      </c>
      <c r="L1128" s="1">
        <v>36.409999999999997</v>
      </c>
    </row>
    <row r="1129" spans="1:12" x14ac:dyDescent="0.25">
      <c r="A1129" s="1">
        <v>22.51</v>
      </c>
      <c r="B1129" s="1">
        <v>40</v>
      </c>
      <c r="C1129" s="1">
        <v>17.23</v>
      </c>
      <c r="D1129" s="1">
        <v>40</v>
      </c>
      <c r="E1129" s="1">
        <v>30.1</v>
      </c>
      <c r="F1129" s="1">
        <v>27.45</v>
      </c>
      <c r="G1129" s="1">
        <v>28.54</v>
      </c>
      <c r="H1129" s="1">
        <v>28.65</v>
      </c>
      <c r="I1129" s="1">
        <v>18.8</v>
      </c>
      <c r="J1129" s="1">
        <v>31.56</v>
      </c>
      <c r="K1129" s="1">
        <v>40</v>
      </c>
      <c r="L1129" s="1">
        <v>40</v>
      </c>
    </row>
    <row r="1130" spans="1:12" x14ac:dyDescent="0.25">
      <c r="A1130" s="1">
        <v>19.739999999999998</v>
      </c>
      <c r="B1130" s="1">
        <v>19.600000000000001</v>
      </c>
      <c r="C1130" s="1">
        <v>32.119999999999997</v>
      </c>
      <c r="D1130" s="1">
        <v>26.9</v>
      </c>
      <c r="E1130" s="1">
        <v>33.51</v>
      </c>
      <c r="F1130" s="1">
        <v>21.74</v>
      </c>
      <c r="G1130" s="1">
        <v>31.55</v>
      </c>
      <c r="H1130" s="1">
        <v>32.9</v>
      </c>
      <c r="I1130" s="1">
        <v>31.93</v>
      </c>
      <c r="J1130" s="1">
        <v>34.1</v>
      </c>
      <c r="K1130" s="1">
        <v>33.75</v>
      </c>
      <c r="L1130" s="1">
        <v>32.58</v>
      </c>
    </row>
    <row r="1131" spans="1:12" x14ac:dyDescent="0.25">
      <c r="A1131" s="1">
        <v>31.9</v>
      </c>
      <c r="B1131" s="1">
        <v>32.53</v>
      </c>
      <c r="C1131" s="1">
        <v>24.29</v>
      </c>
      <c r="D1131" s="1">
        <v>32.29</v>
      </c>
      <c r="E1131" s="1">
        <v>28.66</v>
      </c>
      <c r="F1131" s="1">
        <v>27.66</v>
      </c>
      <c r="G1131" s="1">
        <v>31.07</v>
      </c>
      <c r="H1131" s="1">
        <v>24.93</v>
      </c>
      <c r="I1131" s="1">
        <v>36.840000000000003</v>
      </c>
      <c r="J1131" s="1">
        <v>35.200000000000003</v>
      </c>
      <c r="K1131" s="1">
        <v>31.38</v>
      </c>
      <c r="L1131" s="1">
        <v>40</v>
      </c>
    </row>
    <row r="1132" spans="1:12" x14ac:dyDescent="0.25">
      <c r="A1132" s="1">
        <v>21.88</v>
      </c>
      <c r="B1132" s="1">
        <v>29.8</v>
      </c>
      <c r="C1132" s="1">
        <v>20.07</v>
      </c>
      <c r="D1132" s="1">
        <v>31.49</v>
      </c>
      <c r="E1132" s="1">
        <v>32.69</v>
      </c>
      <c r="F1132" s="1">
        <v>25.92</v>
      </c>
      <c r="G1132" s="1">
        <v>33.67</v>
      </c>
      <c r="H1132" s="1">
        <v>30.48</v>
      </c>
      <c r="I1132" s="1">
        <v>28.75</v>
      </c>
      <c r="J1132" s="1">
        <v>34.58</v>
      </c>
      <c r="K1132" s="1">
        <v>31.19</v>
      </c>
      <c r="L1132" s="1">
        <v>40</v>
      </c>
    </row>
    <row r="1133" spans="1:12" x14ac:dyDescent="0.25">
      <c r="A1133" s="1">
        <v>28.13</v>
      </c>
      <c r="B1133" s="1">
        <v>33.159999999999997</v>
      </c>
      <c r="C1133" s="1">
        <v>30.53</v>
      </c>
      <c r="D1133" s="1">
        <v>31.2</v>
      </c>
      <c r="E1133" s="1">
        <v>22.64</v>
      </c>
      <c r="F1133" s="1">
        <v>33</v>
      </c>
      <c r="G1133" s="1">
        <v>31.46</v>
      </c>
      <c r="H1133" s="1">
        <v>30.72</v>
      </c>
      <c r="I1133" s="1">
        <v>24.88</v>
      </c>
      <c r="J1133" s="1">
        <v>37.729999999999997</v>
      </c>
      <c r="K1133" s="1">
        <v>33.65</v>
      </c>
      <c r="L1133" s="1">
        <v>37.96</v>
      </c>
    </row>
    <row r="1134" spans="1:12" x14ac:dyDescent="0.25">
      <c r="A1134" s="1">
        <v>30.37</v>
      </c>
      <c r="B1134" s="1">
        <v>19.2</v>
      </c>
      <c r="C1134" s="1">
        <v>23.43</v>
      </c>
      <c r="D1134" s="1">
        <v>31.75</v>
      </c>
      <c r="E1134" s="1">
        <v>28.91</v>
      </c>
      <c r="F1134" s="1">
        <v>31.17</v>
      </c>
      <c r="G1134" s="1">
        <v>20.9</v>
      </c>
      <c r="H1134" s="1">
        <v>40</v>
      </c>
      <c r="I1134" s="1">
        <v>40</v>
      </c>
      <c r="J1134" s="1">
        <v>31.43</v>
      </c>
      <c r="K1134" s="1">
        <v>33.75</v>
      </c>
      <c r="L1134" s="1">
        <v>33.79</v>
      </c>
    </row>
    <row r="1135" spans="1:12" x14ac:dyDescent="0.25">
      <c r="A1135" s="1">
        <v>32.11</v>
      </c>
      <c r="B1135" s="1">
        <v>24.67</v>
      </c>
      <c r="C1135" s="1">
        <v>26.4</v>
      </c>
      <c r="D1135" s="1">
        <v>40</v>
      </c>
      <c r="E1135" s="1">
        <v>30.27</v>
      </c>
      <c r="F1135" s="1">
        <v>34.06</v>
      </c>
      <c r="G1135" s="1">
        <v>29.69</v>
      </c>
      <c r="H1135" s="1">
        <v>25.22</v>
      </c>
      <c r="I1135" s="1">
        <v>31.31</v>
      </c>
      <c r="J1135" s="1">
        <v>40</v>
      </c>
      <c r="K1135" s="1">
        <v>31.56</v>
      </c>
      <c r="L1135" s="1">
        <v>40</v>
      </c>
    </row>
    <row r="1136" spans="1:12" x14ac:dyDescent="0.25">
      <c r="A1136" s="1">
        <v>33.36</v>
      </c>
      <c r="B1136" s="1">
        <v>32.299999999999997</v>
      </c>
      <c r="C1136" s="1">
        <v>40</v>
      </c>
      <c r="D1136" s="1">
        <v>30.13</v>
      </c>
      <c r="E1136" s="1">
        <v>31.2</v>
      </c>
      <c r="F1136" s="1">
        <v>25.29</v>
      </c>
      <c r="G1136" s="1">
        <v>27.72</v>
      </c>
      <c r="H1136" s="1">
        <v>31.52</v>
      </c>
      <c r="I1136" s="1">
        <v>24.62</v>
      </c>
      <c r="J1136" s="1">
        <v>40</v>
      </c>
      <c r="K1136" s="1">
        <v>40</v>
      </c>
      <c r="L1136" s="1">
        <v>40</v>
      </c>
    </row>
    <row r="1137" spans="1:12" x14ac:dyDescent="0.25">
      <c r="A1137" s="1">
        <v>27.46</v>
      </c>
      <c r="B1137" s="1">
        <v>20.079999999999998</v>
      </c>
      <c r="C1137" s="1">
        <v>19.95</v>
      </c>
      <c r="D1137" s="1">
        <v>31.91</v>
      </c>
      <c r="E1137" s="1">
        <v>26.87</v>
      </c>
      <c r="F1137" s="1">
        <v>28.52</v>
      </c>
      <c r="G1137" s="1">
        <v>21.39</v>
      </c>
      <c r="H1137" s="1">
        <v>33.4</v>
      </c>
      <c r="I1137" s="1">
        <v>27.37</v>
      </c>
      <c r="J1137" s="1">
        <v>40</v>
      </c>
      <c r="K1137" s="1">
        <v>34.840000000000003</v>
      </c>
      <c r="L1137" s="1">
        <v>34.39</v>
      </c>
    </row>
    <row r="1138" spans="1:12" x14ac:dyDescent="0.25">
      <c r="A1138" s="1">
        <v>30.69</v>
      </c>
      <c r="B1138" s="1">
        <v>25.59</v>
      </c>
      <c r="C1138" s="1">
        <v>40</v>
      </c>
      <c r="D1138" s="1">
        <v>31.75</v>
      </c>
      <c r="E1138" s="1">
        <v>27.79</v>
      </c>
      <c r="F1138" s="1">
        <v>33.159999999999997</v>
      </c>
      <c r="G1138" s="1">
        <v>22.26</v>
      </c>
      <c r="H1138" s="1">
        <v>17.57</v>
      </c>
      <c r="I1138" s="1">
        <v>29.09</v>
      </c>
      <c r="J1138" s="1">
        <v>37.53</v>
      </c>
      <c r="K1138" s="1">
        <v>33.03</v>
      </c>
      <c r="L1138" s="1">
        <v>40</v>
      </c>
    </row>
    <row r="1139" spans="1:12" x14ac:dyDescent="0.25">
      <c r="A1139" s="1">
        <v>30.44</v>
      </c>
      <c r="B1139" s="1">
        <v>26.89</v>
      </c>
      <c r="C1139" s="1">
        <v>33.049999999999997</v>
      </c>
      <c r="D1139" s="1">
        <v>40</v>
      </c>
      <c r="E1139" s="1">
        <v>33.93</v>
      </c>
      <c r="F1139" s="1">
        <v>33.44</v>
      </c>
      <c r="G1139" s="1">
        <v>28.64</v>
      </c>
      <c r="H1139" s="1">
        <v>26.42</v>
      </c>
      <c r="I1139" s="1">
        <v>32.409999999999997</v>
      </c>
      <c r="J1139" s="1">
        <v>40</v>
      </c>
      <c r="K1139" s="1">
        <v>35.6</v>
      </c>
      <c r="L1139" s="1">
        <v>35.14</v>
      </c>
    </row>
    <row r="1140" spans="1:12" x14ac:dyDescent="0.25">
      <c r="A1140" s="1">
        <v>34.450000000000003</v>
      </c>
      <c r="B1140" s="1">
        <v>40</v>
      </c>
      <c r="C1140" s="1">
        <v>27.56</v>
      </c>
      <c r="D1140" s="1">
        <v>27.49</v>
      </c>
      <c r="E1140" s="1">
        <v>40</v>
      </c>
      <c r="F1140" s="1">
        <v>34.14</v>
      </c>
      <c r="G1140" s="1">
        <v>26.53</v>
      </c>
      <c r="H1140" s="1">
        <v>27.07</v>
      </c>
      <c r="I1140" s="1">
        <v>24.15</v>
      </c>
      <c r="J1140" s="1">
        <v>40</v>
      </c>
      <c r="K1140" s="1">
        <v>32.21</v>
      </c>
      <c r="L1140" s="1">
        <v>36.299999999999997</v>
      </c>
    </row>
    <row r="1141" spans="1:12" x14ac:dyDescent="0.25">
      <c r="A1141" s="1">
        <v>19.010000000000002</v>
      </c>
      <c r="B1141" s="1">
        <v>24.3</v>
      </c>
      <c r="C1141" s="1">
        <v>23.6</v>
      </c>
      <c r="D1141" s="1">
        <v>22.21</v>
      </c>
      <c r="E1141" s="1">
        <v>29.61</v>
      </c>
      <c r="F1141" s="1">
        <v>29.21</v>
      </c>
      <c r="G1141" s="1">
        <v>30.6</v>
      </c>
      <c r="H1141" s="1">
        <v>40</v>
      </c>
      <c r="I1141" s="1">
        <v>26.24</v>
      </c>
      <c r="J1141" s="1">
        <v>31.12</v>
      </c>
      <c r="K1141" s="1">
        <v>36.94</v>
      </c>
      <c r="L1141" s="1">
        <v>23.29</v>
      </c>
    </row>
    <row r="1142" spans="1:12" x14ac:dyDescent="0.25">
      <c r="A1142" s="1">
        <v>31.82</v>
      </c>
      <c r="B1142" s="1">
        <v>26.67</v>
      </c>
      <c r="C1142" s="1">
        <v>21.09</v>
      </c>
      <c r="D1142" s="1">
        <v>26.31</v>
      </c>
      <c r="E1142" s="1">
        <v>40</v>
      </c>
      <c r="F1142" s="1">
        <v>22.71</v>
      </c>
      <c r="G1142" s="1">
        <v>33.22</v>
      </c>
      <c r="H1142" s="1">
        <v>29.51</v>
      </c>
      <c r="I1142" s="1">
        <v>28.83</v>
      </c>
      <c r="J1142" s="1">
        <v>26.52</v>
      </c>
      <c r="K1142" s="1">
        <v>28.14</v>
      </c>
      <c r="L1142" s="1">
        <v>29.58</v>
      </c>
    </row>
    <row r="1143" spans="1:12" x14ac:dyDescent="0.25">
      <c r="A1143" s="1">
        <v>32.049999999999997</v>
      </c>
      <c r="B1143" s="1">
        <v>27.67</v>
      </c>
      <c r="C1143" s="1">
        <v>40</v>
      </c>
      <c r="D1143" s="1">
        <v>40</v>
      </c>
      <c r="E1143" s="1">
        <v>21.77</v>
      </c>
      <c r="F1143" s="1">
        <v>31.94</v>
      </c>
      <c r="G1143" s="1">
        <v>32.08</v>
      </c>
      <c r="H1143" s="1">
        <v>40</v>
      </c>
      <c r="I1143" s="1">
        <v>30.43</v>
      </c>
      <c r="J1143" s="1">
        <v>36.049999999999997</v>
      </c>
      <c r="K1143" s="1">
        <v>25.1</v>
      </c>
      <c r="L1143" s="1">
        <v>33.19</v>
      </c>
    </row>
    <row r="1144" spans="1:12" x14ac:dyDescent="0.25">
      <c r="A1144" s="1">
        <v>27.64</v>
      </c>
      <c r="B1144" s="1">
        <v>25.66</v>
      </c>
      <c r="C1144" s="1">
        <v>21.11</v>
      </c>
      <c r="D1144" s="1">
        <v>19.440000000000001</v>
      </c>
      <c r="E1144" s="1">
        <v>40</v>
      </c>
      <c r="F1144" s="1">
        <v>28.44</v>
      </c>
      <c r="G1144" s="1">
        <v>29.1</v>
      </c>
      <c r="H1144" s="1">
        <v>22.31</v>
      </c>
      <c r="I1144" s="1">
        <v>32.369999999999997</v>
      </c>
      <c r="J1144" s="1">
        <v>40</v>
      </c>
      <c r="K1144" s="1">
        <v>37.869999999999997</v>
      </c>
      <c r="L1144" s="1">
        <v>40</v>
      </c>
    </row>
    <row r="1145" spans="1:12" x14ac:dyDescent="0.25">
      <c r="A1145" s="1">
        <v>23.43</v>
      </c>
      <c r="B1145" s="1">
        <v>33.01</v>
      </c>
      <c r="C1145" s="1">
        <v>25.94</v>
      </c>
      <c r="D1145" s="1">
        <v>25.78</v>
      </c>
      <c r="E1145" s="1">
        <v>30.97</v>
      </c>
      <c r="F1145" s="1">
        <v>30.55</v>
      </c>
      <c r="G1145" s="1">
        <v>33.97</v>
      </c>
      <c r="H1145" s="1">
        <v>31.85</v>
      </c>
      <c r="I1145" s="1">
        <v>29.75</v>
      </c>
      <c r="J1145" s="1">
        <v>27.68</v>
      </c>
      <c r="K1145" s="1">
        <v>32.270000000000003</v>
      </c>
      <c r="L1145" s="1">
        <v>40</v>
      </c>
    </row>
    <row r="1146" spans="1:12" x14ac:dyDescent="0.25">
      <c r="A1146" s="1">
        <v>31.99</v>
      </c>
      <c r="B1146" s="1">
        <v>27.53</v>
      </c>
      <c r="C1146" s="1">
        <v>28.87</v>
      </c>
      <c r="D1146" s="1">
        <v>40</v>
      </c>
      <c r="E1146" s="1">
        <v>32.76</v>
      </c>
      <c r="F1146" s="1">
        <v>32.56</v>
      </c>
      <c r="G1146" s="1">
        <v>23.56</v>
      </c>
      <c r="H1146" s="1">
        <v>30.49</v>
      </c>
      <c r="I1146" s="1">
        <v>31.01</v>
      </c>
      <c r="J1146" s="1">
        <v>32</v>
      </c>
      <c r="K1146" s="1">
        <v>36.97</v>
      </c>
      <c r="L1146" s="1">
        <v>32.76</v>
      </c>
    </row>
    <row r="1147" spans="1:12" x14ac:dyDescent="0.25">
      <c r="A1147" s="1">
        <v>31.21</v>
      </c>
      <c r="B1147" s="1">
        <v>20.57</v>
      </c>
      <c r="C1147" s="1">
        <v>40</v>
      </c>
      <c r="D1147" s="1">
        <v>26.34</v>
      </c>
      <c r="E1147" s="1">
        <v>25.5</v>
      </c>
      <c r="F1147" s="1">
        <v>20.04</v>
      </c>
      <c r="G1147" s="1">
        <v>31.64</v>
      </c>
      <c r="H1147" s="1">
        <v>40</v>
      </c>
      <c r="I1147" s="1">
        <v>34.07</v>
      </c>
      <c r="J1147" s="1">
        <v>27.8</v>
      </c>
      <c r="K1147" s="1">
        <v>40</v>
      </c>
      <c r="L1147" s="1">
        <v>40</v>
      </c>
    </row>
    <row r="1148" spans="1:12" x14ac:dyDescent="0.25">
      <c r="A1148" s="1">
        <v>29.68</v>
      </c>
      <c r="B1148" s="1">
        <v>22.18</v>
      </c>
      <c r="C1148" s="1">
        <v>22.38</v>
      </c>
      <c r="D1148" s="1">
        <v>30.49</v>
      </c>
      <c r="E1148" s="1">
        <v>40</v>
      </c>
      <c r="F1148" s="1">
        <v>40</v>
      </c>
      <c r="G1148" s="1">
        <v>33.229999999999997</v>
      </c>
      <c r="H1148" s="1">
        <v>28.8</v>
      </c>
      <c r="I1148" s="1">
        <v>34.56</v>
      </c>
      <c r="J1148" s="1">
        <v>30.67</v>
      </c>
      <c r="K1148" s="1">
        <v>36.86</v>
      </c>
      <c r="L1148" s="1">
        <v>40</v>
      </c>
    </row>
    <row r="1149" spans="1:12" x14ac:dyDescent="0.25">
      <c r="A1149" s="1">
        <v>25.79</v>
      </c>
      <c r="B1149" s="1">
        <v>33.869999999999997</v>
      </c>
      <c r="C1149" s="1">
        <v>19.739999999999998</v>
      </c>
      <c r="D1149" s="1">
        <v>28.76</v>
      </c>
      <c r="E1149" s="1">
        <v>33.28</v>
      </c>
      <c r="F1149" s="1">
        <v>19.510000000000002</v>
      </c>
      <c r="G1149" s="1">
        <v>25</v>
      </c>
      <c r="H1149" s="1">
        <v>27.96</v>
      </c>
      <c r="I1149" s="1">
        <v>32.700000000000003</v>
      </c>
      <c r="J1149" s="1">
        <v>40</v>
      </c>
      <c r="K1149" s="1">
        <v>36.53</v>
      </c>
      <c r="L1149" s="1">
        <v>40</v>
      </c>
    </row>
    <row r="1150" spans="1:12" x14ac:dyDescent="0.25">
      <c r="A1150" s="1">
        <v>27.99</v>
      </c>
      <c r="B1150" s="1">
        <v>26.51</v>
      </c>
      <c r="C1150" s="1">
        <v>40</v>
      </c>
      <c r="D1150" s="1">
        <v>34.200000000000003</v>
      </c>
      <c r="E1150" s="1">
        <v>31.33</v>
      </c>
      <c r="F1150" s="1">
        <v>26.46</v>
      </c>
      <c r="G1150" s="1">
        <v>29.54</v>
      </c>
      <c r="H1150" s="1">
        <v>26.65</v>
      </c>
      <c r="I1150" s="1">
        <v>32.96</v>
      </c>
      <c r="J1150" s="1">
        <v>40</v>
      </c>
      <c r="K1150" s="1">
        <v>40</v>
      </c>
      <c r="L1150" s="1">
        <v>40</v>
      </c>
    </row>
    <row r="1151" spans="1:12" x14ac:dyDescent="0.25">
      <c r="A1151" s="1">
        <v>32.92</v>
      </c>
      <c r="B1151" s="1">
        <v>22.51</v>
      </c>
      <c r="C1151" s="1">
        <v>29.42</v>
      </c>
      <c r="D1151" s="1">
        <v>40</v>
      </c>
      <c r="E1151" s="1">
        <v>24.87</v>
      </c>
      <c r="F1151" s="1">
        <v>40</v>
      </c>
      <c r="G1151" s="1">
        <v>31.06</v>
      </c>
      <c r="H1151" s="1">
        <v>34.86</v>
      </c>
      <c r="I1151" s="1">
        <v>31.18</v>
      </c>
      <c r="J1151" s="1">
        <v>33.200000000000003</v>
      </c>
      <c r="K1151" s="1">
        <v>40</v>
      </c>
      <c r="L1151" s="1">
        <v>30.96</v>
      </c>
    </row>
    <row r="1152" spans="1:12" x14ac:dyDescent="0.25">
      <c r="A1152" s="1">
        <v>28.8</v>
      </c>
      <c r="B1152" s="1">
        <v>24.58</v>
      </c>
      <c r="C1152" s="1">
        <v>40</v>
      </c>
      <c r="D1152" s="1">
        <v>40</v>
      </c>
      <c r="E1152" s="1">
        <v>28.85</v>
      </c>
      <c r="F1152" s="1">
        <v>35.24</v>
      </c>
      <c r="G1152" s="1">
        <v>30.6</v>
      </c>
      <c r="H1152" s="1">
        <v>31.6</v>
      </c>
      <c r="I1152" s="1">
        <v>28.89</v>
      </c>
      <c r="J1152" s="1">
        <v>25.38</v>
      </c>
      <c r="K1152" s="1">
        <v>36.090000000000003</v>
      </c>
      <c r="L1152" s="1">
        <v>32.57</v>
      </c>
    </row>
    <row r="1153" spans="1:12" x14ac:dyDescent="0.25">
      <c r="A1153" s="1">
        <v>17.97</v>
      </c>
      <c r="B1153" s="1">
        <v>32.200000000000003</v>
      </c>
      <c r="C1153" s="1">
        <v>20.74</v>
      </c>
      <c r="D1153" s="1">
        <v>33.44</v>
      </c>
      <c r="E1153" s="1">
        <v>26.31</v>
      </c>
      <c r="F1153" s="1">
        <v>31.89</v>
      </c>
      <c r="G1153" s="1">
        <v>25.25</v>
      </c>
      <c r="H1153" s="1">
        <v>40</v>
      </c>
      <c r="I1153" s="1">
        <v>32.9</v>
      </c>
      <c r="J1153" s="1">
        <v>20.37</v>
      </c>
      <c r="K1153" s="1">
        <v>26.65</v>
      </c>
      <c r="L1153" s="1">
        <v>32.93</v>
      </c>
    </row>
    <row r="1154" spans="1:12" x14ac:dyDescent="0.25">
      <c r="A1154" s="1">
        <v>33.21</v>
      </c>
      <c r="B1154" s="1">
        <v>36.4</v>
      </c>
      <c r="C1154" s="1">
        <v>31.82</v>
      </c>
      <c r="D1154" s="1">
        <v>25.47</v>
      </c>
      <c r="E1154" s="1">
        <v>22.08</v>
      </c>
      <c r="F1154" s="1">
        <v>29.62</v>
      </c>
      <c r="G1154" s="1">
        <v>22.29</v>
      </c>
      <c r="H1154" s="1">
        <v>27.41</v>
      </c>
      <c r="I1154" s="1">
        <v>40</v>
      </c>
      <c r="J1154" s="1">
        <v>34.07</v>
      </c>
      <c r="K1154" s="1">
        <v>36.61</v>
      </c>
      <c r="L1154" s="1">
        <v>40</v>
      </c>
    </row>
    <row r="1155" spans="1:12" x14ac:dyDescent="0.25">
      <c r="A1155" s="1">
        <v>29.19</v>
      </c>
      <c r="B1155" s="1">
        <v>30.39</v>
      </c>
      <c r="C1155" s="1">
        <v>24.35</v>
      </c>
      <c r="D1155" s="1">
        <v>29.25</v>
      </c>
      <c r="E1155" s="1">
        <v>32.200000000000003</v>
      </c>
      <c r="F1155" s="1">
        <v>31.39</v>
      </c>
      <c r="G1155" s="1">
        <v>28.84</v>
      </c>
      <c r="H1155" s="1">
        <v>28.23</v>
      </c>
      <c r="I1155" s="1">
        <v>32.270000000000003</v>
      </c>
      <c r="J1155" s="1">
        <v>33.520000000000003</v>
      </c>
      <c r="K1155" s="1">
        <v>40</v>
      </c>
      <c r="L1155" s="1">
        <v>32.08</v>
      </c>
    </row>
    <row r="1156" spans="1:12" x14ac:dyDescent="0.25">
      <c r="A1156" s="1">
        <v>19.28</v>
      </c>
      <c r="B1156" s="1">
        <v>27.46</v>
      </c>
      <c r="C1156" s="1">
        <v>24.1</v>
      </c>
      <c r="D1156" s="1">
        <v>25.46</v>
      </c>
      <c r="E1156" s="1">
        <v>31.34</v>
      </c>
      <c r="F1156" s="1">
        <v>26.11</v>
      </c>
      <c r="G1156" s="1">
        <v>31.51</v>
      </c>
      <c r="H1156" s="1">
        <v>40</v>
      </c>
      <c r="I1156" s="1">
        <v>34.1</v>
      </c>
      <c r="J1156" s="1">
        <v>29.94</v>
      </c>
      <c r="K1156" s="1">
        <v>35.79</v>
      </c>
      <c r="L1156" s="1">
        <v>36.130000000000003</v>
      </c>
    </row>
    <row r="1157" spans="1:12" x14ac:dyDescent="0.25">
      <c r="A1157" s="1">
        <v>32.58</v>
      </c>
      <c r="B1157" s="1">
        <v>29.99</v>
      </c>
      <c r="C1157" s="1">
        <v>31.78</v>
      </c>
      <c r="D1157" s="1">
        <v>24.79</v>
      </c>
      <c r="E1157" s="1">
        <v>32.700000000000003</v>
      </c>
      <c r="F1157" s="1">
        <v>29.83</v>
      </c>
      <c r="G1157" s="1">
        <v>40</v>
      </c>
      <c r="H1157" s="1">
        <v>28.64</v>
      </c>
      <c r="I1157" s="1">
        <v>30.3</v>
      </c>
      <c r="J1157" s="1">
        <v>30.29</v>
      </c>
      <c r="K1157" s="1">
        <v>32.729999999999997</v>
      </c>
      <c r="L1157" s="1">
        <v>32.67</v>
      </c>
    </row>
    <row r="1158" spans="1:12" x14ac:dyDescent="0.25">
      <c r="A1158" s="1">
        <v>17.07</v>
      </c>
      <c r="B1158" s="1">
        <v>25.69</v>
      </c>
      <c r="C1158" s="1">
        <v>24.56</v>
      </c>
      <c r="D1158" s="1">
        <v>28.34</v>
      </c>
      <c r="E1158" s="1">
        <v>30.82</v>
      </c>
      <c r="F1158" s="1">
        <v>32.46</v>
      </c>
      <c r="G1158" s="1">
        <v>20.23</v>
      </c>
      <c r="H1158" s="1">
        <v>32.1</v>
      </c>
      <c r="I1158" s="1">
        <v>30.17</v>
      </c>
      <c r="J1158" s="1">
        <v>36.229999999999997</v>
      </c>
      <c r="K1158" s="1">
        <v>40</v>
      </c>
      <c r="L1158" s="1">
        <v>40</v>
      </c>
    </row>
    <row r="1159" spans="1:12" x14ac:dyDescent="0.25">
      <c r="A1159" s="1">
        <v>22.82</v>
      </c>
      <c r="B1159" s="1">
        <v>40</v>
      </c>
      <c r="C1159" s="1">
        <v>30.93</v>
      </c>
      <c r="D1159" s="1">
        <v>27.01</v>
      </c>
      <c r="E1159" s="1">
        <v>28.09</v>
      </c>
      <c r="F1159" s="1">
        <v>40</v>
      </c>
      <c r="G1159" s="1">
        <v>40</v>
      </c>
      <c r="H1159" s="1">
        <v>31.55</v>
      </c>
      <c r="I1159" s="1">
        <v>32.26</v>
      </c>
      <c r="J1159" s="1">
        <v>31.58</v>
      </c>
      <c r="K1159" s="1">
        <v>35.200000000000003</v>
      </c>
      <c r="L1159" s="1">
        <v>40</v>
      </c>
    </row>
    <row r="1160" spans="1:12" x14ac:dyDescent="0.25">
      <c r="A1160" s="1">
        <v>26.91</v>
      </c>
      <c r="B1160" s="1">
        <v>32.35</v>
      </c>
      <c r="C1160" s="1">
        <v>31.25</v>
      </c>
      <c r="D1160" s="1">
        <v>29.62</v>
      </c>
      <c r="E1160" s="1">
        <v>30.09</v>
      </c>
      <c r="F1160" s="1">
        <v>31.48</v>
      </c>
      <c r="G1160" s="1">
        <v>32.229999999999997</v>
      </c>
      <c r="H1160" s="1">
        <v>28.33</v>
      </c>
      <c r="I1160" s="1">
        <v>30.78</v>
      </c>
      <c r="J1160" s="1">
        <v>40</v>
      </c>
      <c r="K1160" s="1">
        <v>40</v>
      </c>
      <c r="L1160" s="1">
        <v>34.54</v>
      </c>
    </row>
    <row r="1161" spans="1:12" x14ac:dyDescent="0.25">
      <c r="A1161" s="1">
        <v>40</v>
      </c>
      <c r="B1161" s="1">
        <v>27.72</v>
      </c>
      <c r="C1161" s="1">
        <v>20.82</v>
      </c>
      <c r="D1161" s="1">
        <v>22.2</v>
      </c>
      <c r="E1161" s="1">
        <v>29.18</v>
      </c>
      <c r="F1161" s="1">
        <v>20.94</v>
      </c>
      <c r="G1161" s="1">
        <v>26.91</v>
      </c>
      <c r="H1161" s="1">
        <v>33.799999999999997</v>
      </c>
      <c r="I1161" s="1">
        <v>36.5</v>
      </c>
      <c r="J1161" s="1">
        <v>40</v>
      </c>
      <c r="K1161" s="1">
        <v>36.479999999999997</v>
      </c>
      <c r="L1161" s="1">
        <v>40</v>
      </c>
    </row>
    <row r="1162" spans="1:12" x14ac:dyDescent="0.25">
      <c r="A1162" s="1">
        <v>19.34</v>
      </c>
      <c r="B1162" s="1">
        <v>32.409999999999997</v>
      </c>
      <c r="C1162" s="1">
        <v>32.42</v>
      </c>
      <c r="D1162" s="1">
        <v>28.3</v>
      </c>
      <c r="E1162" s="1">
        <v>31.15</v>
      </c>
      <c r="F1162" s="1">
        <v>32.630000000000003</v>
      </c>
      <c r="G1162" s="1">
        <v>33.6</v>
      </c>
      <c r="H1162" s="1">
        <v>28.51</v>
      </c>
      <c r="I1162" s="1">
        <v>33.65</v>
      </c>
      <c r="J1162" s="1">
        <v>40</v>
      </c>
      <c r="K1162" s="1">
        <v>33.71</v>
      </c>
      <c r="L1162" s="1">
        <v>40</v>
      </c>
    </row>
    <row r="1163" spans="1:12" x14ac:dyDescent="0.25">
      <c r="A1163" s="1">
        <v>30.69</v>
      </c>
      <c r="B1163" s="1">
        <v>28.46</v>
      </c>
      <c r="C1163" s="1">
        <v>23.39</v>
      </c>
      <c r="D1163" s="1">
        <v>40</v>
      </c>
      <c r="E1163" s="1">
        <v>24.18</v>
      </c>
      <c r="F1163" s="1">
        <v>31.14</v>
      </c>
      <c r="G1163" s="1">
        <v>40</v>
      </c>
      <c r="H1163" s="1">
        <v>27.22</v>
      </c>
      <c r="I1163" s="1">
        <v>32.9</v>
      </c>
      <c r="J1163" s="1">
        <v>40</v>
      </c>
      <c r="K1163" s="1">
        <v>40</v>
      </c>
      <c r="L1163" s="1">
        <v>33.76</v>
      </c>
    </row>
    <row r="1164" spans="1:12" x14ac:dyDescent="0.25">
      <c r="A1164" s="1">
        <v>18.79</v>
      </c>
      <c r="B1164" s="1">
        <v>21.24</v>
      </c>
      <c r="C1164" s="1">
        <v>40</v>
      </c>
      <c r="D1164" s="1">
        <v>30.32</v>
      </c>
      <c r="E1164" s="1">
        <v>33.71</v>
      </c>
      <c r="F1164" s="1">
        <v>27.91</v>
      </c>
      <c r="G1164" s="1">
        <v>40</v>
      </c>
      <c r="H1164" s="1">
        <v>40</v>
      </c>
      <c r="I1164" s="1">
        <v>33.31</v>
      </c>
      <c r="J1164" s="1">
        <v>27.23</v>
      </c>
      <c r="K1164" s="1">
        <v>31.28</v>
      </c>
    </row>
    <row r="1165" spans="1:12" x14ac:dyDescent="0.25">
      <c r="A1165" s="1">
        <v>19.13</v>
      </c>
      <c r="B1165" s="1">
        <v>33.6</v>
      </c>
      <c r="C1165" s="1">
        <v>29.14</v>
      </c>
      <c r="D1165" s="1">
        <v>22.13</v>
      </c>
      <c r="E1165" s="1">
        <v>27.52</v>
      </c>
      <c r="F1165" s="1">
        <v>18.079999999999998</v>
      </c>
      <c r="G1165" s="1">
        <v>21.73</v>
      </c>
      <c r="H1165" s="1">
        <v>32.869999999999997</v>
      </c>
      <c r="I1165" s="1">
        <v>40</v>
      </c>
      <c r="J1165" s="1">
        <v>36.69</v>
      </c>
      <c r="K1165" s="1">
        <v>36.72</v>
      </c>
    </row>
    <row r="1166" spans="1:12" x14ac:dyDescent="0.25">
      <c r="A1166" s="1">
        <v>29.63</v>
      </c>
      <c r="B1166" s="1">
        <v>27.91</v>
      </c>
      <c r="C1166" s="1">
        <v>21.07</v>
      </c>
      <c r="D1166" s="1">
        <v>20.3</v>
      </c>
      <c r="E1166" s="1">
        <v>34.71</v>
      </c>
      <c r="F1166" s="1">
        <v>21.45</v>
      </c>
      <c r="G1166" s="1">
        <v>28.04</v>
      </c>
      <c r="H1166" s="1">
        <v>32.51</v>
      </c>
      <c r="I1166" s="1">
        <v>26.67</v>
      </c>
      <c r="J1166" s="1">
        <v>38.07</v>
      </c>
      <c r="K1166" s="1">
        <v>33.44</v>
      </c>
    </row>
    <row r="1167" spans="1:12" x14ac:dyDescent="0.25">
      <c r="A1167" s="1">
        <v>21.75</v>
      </c>
      <c r="B1167" s="1">
        <v>17.62</v>
      </c>
      <c r="C1167" s="1">
        <v>30.96</v>
      </c>
      <c r="D1167" s="1">
        <v>23.31</v>
      </c>
      <c r="E1167" s="1">
        <v>28.3</v>
      </c>
      <c r="F1167" s="1">
        <v>25.22</v>
      </c>
      <c r="G1167" s="1">
        <v>30.39</v>
      </c>
      <c r="H1167" s="1">
        <v>30.35</v>
      </c>
      <c r="I1167" s="1">
        <v>40</v>
      </c>
      <c r="J1167" s="1">
        <v>40</v>
      </c>
      <c r="K1167" s="1">
        <v>36.47</v>
      </c>
    </row>
    <row r="1168" spans="1:12" x14ac:dyDescent="0.25">
      <c r="A1168" s="1">
        <v>23.94</v>
      </c>
      <c r="B1168" s="1">
        <v>26.6</v>
      </c>
      <c r="C1168" s="1">
        <v>21.44</v>
      </c>
      <c r="D1168" s="1">
        <v>21.16</v>
      </c>
      <c r="E1168" s="1">
        <v>34</v>
      </c>
      <c r="F1168" s="1">
        <v>31.42</v>
      </c>
      <c r="G1168" s="1">
        <v>30.79</v>
      </c>
      <c r="H1168" s="1">
        <v>40</v>
      </c>
      <c r="I1168" s="1">
        <v>34.97</v>
      </c>
      <c r="J1168" s="1">
        <v>31.89</v>
      </c>
      <c r="K1168" s="1">
        <v>40</v>
      </c>
    </row>
    <row r="1169" spans="1:11" x14ac:dyDescent="0.25">
      <c r="A1169" s="1">
        <v>40</v>
      </c>
      <c r="B1169" s="1">
        <v>27.6</v>
      </c>
      <c r="C1169" s="1">
        <v>28.85</v>
      </c>
      <c r="D1169" s="1">
        <v>40</v>
      </c>
      <c r="E1169" s="1">
        <v>20.74</v>
      </c>
      <c r="F1169" s="1">
        <v>25.75</v>
      </c>
      <c r="G1169" s="1">
        <v>30.33</v>
      </c>
      <c r="H1169" s="1">
        <v>34.96</v>
      </c>
      <c r="I1169" s="1">
        <v>36.79</v>
      </c>
      <c r="J1169" s="1">
        <v>33.549999999999997</v>
      </c>
      <c r="K1169" s="1">
        <v>36.01</v>
      </c>
    </row>
    <row r="1170" spans="1:11" x14ac:dyDescent="0.25">
      <c r="A1170" s="1">
        <v>31.29</v>
      </c>
      <c r="B1170" s="1">
        <v>27.82</v>
      </c>
      <c r="C1170" s="1">
        <v>40</v>
      </c>
      <c r="D1170" s="1">
        <v>24.82</v>
      </c>
      <c r="E1170" s="1">
        <v>40</v>
      </c>
      <c r="F1170" s="1">
        <v>25.27</v>
      </c>
      <c r="G1170" s="1">
        <v>31.65</v>
      </c>
      <c r="H1170" s="1">
        <v>32.19</v>
      </c>
      <c r="I1170" s="1">
        <v>36.68</v>
      </c>
      <c r="J1170" s="1">
        <v>31.23</v>
      </c>
      <c r="K1170" s="1">
        <v>33.54</v>
      </c>
    </row>
    <row r="1171" spans="1:11" x14ac:dyDescent="0.25">
      <c r="A1171" s="1">
        <v>29.35</v>
      </c>
      <c r="B1171" s="1">
        <v>31.82</v>
      </c>
      <c r="C1171" s="1">
        <v>25.08</v>
      </c>
      <c r="D1171" s="1">
        <v>29.3</v>
      </c>
      <c r="E1171" s="1">
        <v>40</v>
      </c>
      <c r="F1171" s="1">
        <v>29.65</v>
      </c>
      <c r="G1171" s="1">
        <v>34.69</v>
      </c>
      <c r="H1171" s="1">
        <v>24.17</v>
      </c>
      <c r="I1171" s="1">
        <v>35.85</v>
      </c>
      <c r="J1171" s="1">
        <v>32.06</v>
      </c>
      <c r="K1171" s="1">
        <v>30.61</v>
      </c>
    </row>
    <row r="1172" spans="1:11" x14ac:dyDescent="0.25">
      <c r="A1172" s="1">
        <v>29.21</v>
      </c>
      <c r="B1172" s="1">
        <v>29.8</v>
      </c>
      <c r="C1172" s="1">
        <v>33.14</v>
      </c>
      <c r="D1172" s="1">
        <v>21.64</v>
      </c>
      <c r="E1172" s="1">
        <v>20.34</v>
      </c>
      <c r="F1172" s="1">
        <v>32.549999999999997</v>
      </c>
      <c r="G1172" s="1">
        <v>31.41</v>
      </c>
      <c r="H1172" s="1">
        <v>34.049999999999997</v>
      </c>
      <c r="I1172" s="1">
        <v>31.22</v>
      </c>
      <c r="J1172" s="1">
        <v>31.38</v>
      </c>
      <c r="K1172" s="1">
        <v>35.49</v>
      </c>
    </row>
    <row r="1173" spans="1:11" x14ac:dyDescent="0.25">
      <c r="A1173" s="1">
        <v>32.22</v>
      </c>
      <c r="B1173" s="1">
        <v>31.62</v>
      </c>
      <c r="C1173" s="1">
        <v>40</v>
      </c>
      <c r="D1173" s="1">
        <v>40</v>
      </c>
      <c r="E1173" s="1">
        <v>23.17</v>
      </c>
      <c r="F1173" s="1">
        <v>28.59</v>
      </c>
      <c r="G1173" s="1">
        <v>40</v>
      </c>
      <c r="H1173" s="1">
        <v>31.77</v>
      </c>
      <c r="I1173" s="1">
        <v>23.11</v>
      </c>
      <c r="J1173" s="1">
        <v>30.61</v>
      </c>
      <c r="K1173" s="1">
        <v>40</v>
      </c>
    </row>
    <row r="1174" spans="1:11" x14ac:dyDescent="0.25">
      <c r="A1174" s="1">
        <v>19.13</v>
      </c>
      <c r="B1174" s="1">
        <v>26.84</v>
      </c>
      <c r="C1174" s="1">
        <v>40</v>
      </c>
      <c r="D1174" s="1">
        <v>30.04</v>
      </c>
      <c r="E1174" s="1">
        <v>31.51</v>
      </c>
      <c r="F1174" s="1">
        <v>30.68</v>
      </c>
      <c r="G1174" s="1">
        <v>40</v>
      </c>
      <c r="H1174" s="1">
        <v>40</v>
      </c>
      <c r="I1174" s="1">
        <v>35</v>
      </c>
      <c r="J1174" s="1">
        <v>35.840000000000003</v>
      </c>
      <c r="K1174" s="1">
        <v>31.32</v>
      </c>
    </row>
    <row r="1175" spans="1:11" x14ac:dyDescent="0.25">
      <c r="A1175" s="1">
        <v>22.29</v>
      </c>
      <c r="B1175" s="1">
        <v>30.97</v>
      </c>
      <c r="C1175" s="1">
        <v>40</v>
      </c>
      <c r="D1175" s="1">
        <v>31.04</v>
      </c>
      <c r="E1175" s="1">
        <v>40</v>
      </c>
      <c r="F1175" s="1">
        <v>28.98</v>
      </c>
      <c r="G1175" s="1">
        <v>28.28</v>
      </c>
      <c r="H1175" s="1">
        <v>22.53</v>
      </c>
      <c r="I1175" s="1">
        <v>33.770000000000003</v>
      </c>
      <c r="J1175" s="1">
        <v>34.89</v>
      </c>
      <c r="K1175" s="1">
        <v>36.78</v>
      </c>
    </row>
    <row r="1176" spans="1:11" x14ac:dyDescent="0.25">
      <c r="A1176" s="1">
        <v>34.68</v>
      </c>
      <c r="B1176" s="1">
        <v>25.36</v>
      </c>
      <c r="C1176" s="1">
        <v>33.28</v>
      </c>
      <c r="D1176" s="1">
        <v>24.79</v>
      </c>
      <c r="E1176" s="1">
        <v>26.97</v>
      </c>
      <c r="F1176" s="1">
        <v>33.869999999999997</v>
      </c>
      <c r="G1176" s="1">
        <v>27.13</v>
      </c>
      <c r="H1176" s="1">
        <v>31.28</v>
      </c>
      <c r="I1176" s="1">
        <v>22.7</v>
      </c>
      <c r="J1176" s="1">
        <v>38.43</v>
      </c>
      <c r="K1176" s="1">
        <v>31.9</v>
      </c>
    </row>
    <row r="1177" spans="1:11" x14ac:dyDescent="0.25">
      <c r="A1177" s="1">
        <v>30.89</v>
      </c>
      <c r="B1177" s="1">
        <v>40</v>
      </c>
      <c r="C1177" s="1">
        <v>22.81</v>
      </c>
      <c r="D1177" s="1">
        <v>23.89</v>
      </c>
      <c r="E1177" s="1">
        <v>28.32</v>
      </c>
      <c r="F1177" s="1">
        <v>27.52</v>
      </c>
      <c r="G1177" s="1">
        <v>33.229999999999997</v>
      </c>
      <c r="H1177" s="1">
        <v>27.96</v>
      </c>
      <c r="I1177" s="1">
        <v>27.79</v>
      </c>
      <c r="J1177" s="1">
        <v>25.67</v>
      </c>
      <c r="K1177" s="1">
        <v>34.659999999999997</v>
      </c>
    </row>
    <row r="1178" spans="1:11" x14ac:dyDescent="0.25">
      <c r="A1178" s="1">
        <v>19.71</v>
      </c>
      <c r="B1178" s="1">
        <v>30.64</v>
      </c>
      <c r="C1178" s="1">
        <v>30.56</v>
      </c>
      <c r="D1178" s="1">
        <v>31.09</v>
      </c>
      <c r="E1178" s="1">
        <v>33.409999999999997</v>
      </c>
      <c r="F1178" s="1">
        <v>28.83</v>
      </c>
      <c r="G1178" s="1">
        <v>32.36</v>
      </c>
      <c r="H1178" s="1">
        <v>21.79</v>
      </c>
      <c r="I1178" s="1">
        <v>28.72</v>
      </c>
      <c r="J1178" s="1">
        <v>30.52</v>
      </c>
      <c r="K1178" s="1">
        <v>32.659999999999997</v>
      </c>
    </row>
    <row r="1179" spans="1:11" x14ac:dyDescent="0.25">
      <c r="A1179" s="1">
        <v>32.21</v>
      </c>
      <c r="B1179" s="1">
        <v>30.96</v>
      </c>
      <c r="C1179" s="1">
        <v>27.29</v>
      </c>
      <c r="D1179" s="1">
        <v>30.82</v>
      </c>
      <c r="E1179" s="1">
        <v>40</v>
      </c>
      <c r="F1179" s="1">
        <v>30.36</v>
      </c>
      <c r="G1179" s="1">
        <v>27.56</v>
      </c>
      <c r="H1179" s="1">
        <v>29.12</v>
      </c>
      <c r="I1179" s="1">
        <v>36.71</v>
      </c>
      <c r="J1179" s="1">
        <v>40</v>
      </c>
      <c r="K1179" s="1">
        <v>40</v>
      </c>
    </row>
    <row r="1180" spans="1:11" x14ac:dyDescent="0.25">
      <c r="A1180" s="1">
        <v>28.68</v>
      </c>
      <c r="B1180" s="1">
        <v>19.170000000000002</v>
      </c>
      <c r="C1180" s="1">
        <v>25.62</v>
      </c>
      <c r="D1180" s="1">
        <v>27.85</v>
      </c>
      <c r="E1180" s="1">
        <v>25.06</v>
      </c>
      <c r="F1180" s="1">
        <v>33.130000000000003</v>
      </c>
      <c r="G1180" s="1">
        <v>27.02</v>
      </c>
      <c r="H1180" s="1">
        <v>34.869999999999997</v>
      </c>
      <c r="I1180" s="1">
        <v>30.69</v>
      </c>
      <c r="J1180" s="1">
        <v>23.67</v>
      </c>
      <c r="K1180" s="1">
        <v>27.45</v>
      </c>
    </row>
    <row r="1181" spans="1:11" x14ac:dyDescent="0.25">
      <c r="A1181" s="1">
        <v>31.82</v>
      </c>
      <c r="B1181" s="1">
        <v>29</v>
      </c>
      <c r="C1181" s="1">
        <v>23.27</v>
      </c>
      <c r="D1181" s="1">
        <v>20.84</v>
      </c>
      <c r="E1181" s="1">
        <v>25.29</v>
      </c>
      <c r="F1181" s="1">
        <v>26.64</v>
      </c>
      <c r="G1181" s="1">
        <v>27.54</v>
      </c>
      <c r="H1181" s="1">
        <v>31.62</v>
      </c>
      <c r="I1181" s="1">
        <v>40</v>
      </c>
      <c r="J1181" s="1">
        <v>37.04</v>
      </c>
      <c r="K1181" s="1">
        <v>29.96</v>
      </c>
    </row>
    <row r="1182" spans="1:11" x14ac:dyDescent="0.25">
      <c r="A1182" s="1">
        <v>31.92</v>
      </c>
      <c r="B1182" s="1">
        <v>32.200000000000003</v>
      </c>
      <c r="C1182" s="1">
        <v>19.84</v>
      </c>
      <c r="D1182" s="1">
        <v>27.48</v>
      </c>
      <c r="E1182" s="1">
        <v>40</v>
      </c>
      <c r="F1182" s="1">
        <v>27.74</v>
      </c>
      <c r="G1182" s="1">
        <v>23.79</v>
      </c>
      <c r="H1182" s="1">
        <v>27.5</v>
      </c>
      <c r="I1182" s="1">
        <v>32.46</v>
      </c>
      <c r="J1182" s="1">
        <v>36.01</v>
      </c>
      <c r="K1182" s="1">
        <v>37.799999999999997</v>
      </c>
    </row>
    <row r="1183" spans="1:11" x14ac:dyDescent="0.25">
      <c r="A1183" s="1">
        <v>30.71</v>
      </c>
      <c r="B1183" s="1">
        <v>31.6</v>
      </c>
      <c r="C1183" s="1">
        <v>35.03</v>
      </c>
      <c r="D1183" s="1">
        <v>29.17</v>
      </c>
      <c r="E1183" s="1">
        <v>40</v>
      </c>
      <c r="F1183" s="1">
        <v>31.35</v>
      </c>
      <c r="G1183" s="1">
        <v>40</v>
      </c>
      <c r="H1183" s="1">
        <v>40</v>
      </c>
      <c r="I1183" s="1">
        <v>40</v>
      </c>
      <c r="J1183" s="1">
        <v>30.79</v>
      </c>
      <c r="K1183" s="1">
        <v>32.380000000000003</v>
      </c>
    </row>
    <row r="1184" spans="1:11" x14ac:dyDescent="0.25">
      <c r="A1184" s="1">
        <v>30.35</v>
      </c>
      <c r="B1184" s="1">
        <v>22.36</v>
      </c>
      <c r="C1184" s="1">
        <v>21.68</v>
      </c>
      <c r="D1184" s="1">
        <v>24.88</v>
      </c>
      <c r="E1184" s="1">
        <v>29.08</v>
      </c>
      <c r="F1184" s="1">
        <v>30.34</v>
      </c>
      <c r="G1184" s="1">
        <v>32.83</v>
      </c>
      <c r="H1184" s="1">
        <v>30.84</v>
      </c>
      <c r="I1184" s="1">
        <v>40</v>
      </c>
      <c r="J1184" s="1">
        <v>33.89</v>
      </c>
      <c r="K1184" s="1">
        <v>33.68</v>
      </c>
    </row>
    <row r="1185" spans="1:11" x14ac:dyDescent="0.25">
      <c r="A1185" s="1">
        <v>34.03</v>
      </c>
      <c r="B1185" s="1">
        <v>31.24</v>
      </c>
      <c r="C1185" s="1">
        <v>40</v>
      </c>
      <c r="D1185" s="1">
        <v>29.65</v>
      </c>
      <c r="E1185" s="1">
        <v>22.68</v>
      </c>
      <c r="F1185" s="1">
        <v>32.409999999999997</v>
      </c>
      <c r="G1185" s="1">
        <v>26.78</v>
      </c>
      <c r="H1185" s="1">
        <v>28.56</v>
      </c>
      <c r="I1185" s="1">
        <v>35.28</v>
      </c>
      <c r="J1185" s="1">
        <v>35.28</v>
      </c>
      <c r="K1185" s="1">
        <v>40</v>
      </c>
    </row>
    <row r="1186" spans="1:11" x14ac:dyDescent="0.25">
      <c r="A1186" s="1">
        <v>20.73</v>
      </c>
      <c r="B1186" s="1">
        <v>22.03</v>
      </c>
      <c r="C1186" s="1">
        <v>26.07</v>
      </c>
      <c r="D1186" s="1">
        <v>40</v>
      </c>
      <c r="E1186" s="1">
        <v>30.41</v>
      </c>
      <c r="F1186" s="1">
        <v>19.89</v>
      </c>
      <c r="G1186" s="1">
        <v>34.869999999999997</v>
      </c>
      <c r="H1186" s="1">
        <v>24.47</v>
      </c>
      <c r="I1186" s="1">
        <v>28.13</v>
      </c>
      <c r="J1186" s="1">
        <v>30.13</v>
      </c>
      <c r="K1186" s="1">
        <v>30.7</v>
      </c>
    </row>
    <row r="1187" spans="1:11" x14ac:dyDescent="0.25">
      <c r="A1187" s="1">
        <v>30.67</v>
      </c>
      <c r="B1187" s="1">
        <v>30.56</v>
      </c>
      <c r="C1187" s="1">
        <v>27.19</v>
      </c>
      <c r="D1187" s="1">
        <v>40</v>
      </c>
      <c r="E1187" s="1">
        <v>27.46</v>
      </c>
      <c r="F1187" s="1">
        <v>35.19</v>
      </c>
      <c r="G1187" s="1">
        <v>27.47</v>
      </c>
      <c r="H1187" s="1">
        <v>27.11</v>
      </c>
      <c r="I1187" s="1">
        <v>36.92</v>
      </c>
      <c r="J1187" s="1">
        <v>37.130000000000003</v>
      </c>
      <c r="K1187" s="1">
        <v>40</v>
      </c>
    </row>
    <row r="1188" spans="1:11" x14ac:dyDescent="0.25">
      <c r="A1188" s="1">
        <v>31.11</v>
      </c>
      <c r="B1188" s="1">
        <v>31.22</v>
      </c>
      <c r="C1188" s="1">
        <v>22.6</v>
      </c>
      <c r="D1188" s="1">
        <v>25.06</v>
      </c>
      <c r="E1188" s="1">
        <v>20.059999999999999</v>
      </c>
      <c r="F1188" s="1">
        <v>40</v>
      </c>
      <c r="G1188" s="1">
        <v>29.26</v>
      </c>
      <c r="H1188" s="1">
        <v>33.51</v>
      </c>
      <c r="I1188" s="1">
        <v>28.77</v>
      </c>
      <c r="J1188" s="1">
        <v>33.18</v>
      </c>
      <c r="K1188" s="1">
        <v>35.229999999999997</v>
      </c>
    </row>
    <row r="1189" spans="1:11" x14ac:dyDescent="0.25">
      <c r="A1189" s="1">
        <v>29.9</v>
      </c>
      <c r="B1189" s="1">
        <v>27.46</v>
      </c>
      <c r="C1189" s="1">
        <v>34.020000000000003</v>
      </c>
      <c r="D1189" s="1">
        <v>27.21</v>
      </c>
      <c r="E1189" s="1">
        <v>24.64</v>
      </c>
      <c r="F1189" s="1">
        <v>32.82</v>
      </c>
      <c r="G1189" s="1">
        <v>30.58</v>
      </c>
      <c r="H1189" s="1">
        <v>28.72</v>
      </c>
      <c r="I1189" s="1">
        <v>34.46</v>
      </c>
      <c r="J1189" s="1">
        <v>26.98</v>
      </c>
      <c r="K1189" s="1">
        <v>40</v>
      </c>
    </row>
    <row r="1190" spans="1:11" x14ac:dyDescent="0.25">
      <c r="A1190" s="1">
        <v>32.74</v>
      </c>
      <c r="B1190" s="1">
        <v>40</v>
      </c>
      <c r="C1190" s="1">
        <v>26.7</v>
      </c>
      <c r="D1190" s="1">
        <v>40</v>
      </c>
      <c r="E1190" s="1">
        <v>23.65</v>
      </c>
      <c r="F1190" s="1">
        <v>40</v>
      </c>
      <c r="G1190" s="1">
        <v>29.66</v>
      </c>
      <c r="H1190" s="1">
        <v>40</v>
      </c>
      <c r="I1190" s="1">
        <v>36.43</v>
      </c>
      <c r="J1190" s="1">
        <v>36.619999999999997</v>
      </c>
      <c r="K1190" s="1">
        <v>40</v>
      </c>
    </row>
    <row r="1191" spans="1:11" x14ac:dyDescent="0.25">
      <c r="A1191" s="1">
        <v>31.75</v>
      </c>
      <c r="B1191" s="1">
        <v>26.94</v>
      </c>
      <c r="C1191" s="1">
        <v>23.95</v>
      </c>
      <c r="D1191" s="1">
        <v>40</v>
      </c>
      <c r="E1191" s="1">
        <v>21.12</v>
      </c>
      <c r="F1191" s="1">
        <v>22.19</v>
      </c>
      <c r="G1191" s="1">
        <v>34.549999999999997</v>
      </c>
      <c r="H1191" s="1">
        <v>34.76</v>
      </c>
      <c r="I1191" s="1">
        <v>26.31</v>
      </c>
      <c r="J1191" s="1">
        <v>31.54</v>
      </c>
      <c r="K1191" s="1">
        <v>40</v>
      </c>
    </row>
    <row r="1192" spans="1:11" x14ac:dyDescent="0.25">
      <c r="A1192" s="1">
        <v>40</v>
      </c>
      <c r="B1192" s="1">
        <v>29.16</v>
      </c>
      <c r="C1192" s="1">
        <v>40</v>
      </c>
      <c r="D1192" s="1">
        <v>40</v>
      </c>
      <c r="E1192" s="1">
        <v>22.21</v>
      </c>
      <c r="F1192" s="1">
        <v>40</v>
      </c>
      <c r="G1192" s="1">
        <v>27.52</v>
      </c>
      <c r="H1192" s="1">
        <v>32.39</v>
      </c>
      <c r="I1192" s="1">
        <v>38.86</v>
      </c>
      <c r="J1192" s="1">
        <v>32.58</v>
      </c>
      <c r="K1192" s="1">
        <v>34.159999999999997</v>
      </c>
    </row>
    <row r="1193" spans="1:11" x14ac:dyDescent="0.25">
      <c r="A1193" s="1">
        <v>40</v>
      </c>
      <c r="B1193" s="1">
        <v>40</v>
      </c>
      <c r="C1193" s="1">
        <v>27.17</v>
      </c>
      <c r="D1193" s="1">
        <v>27.78</v>
      </c>
      <c r="E1193" s="1">
        <v>29.74</v>
      </c>
      <c r="F1193" s="1">
        <v>40</v>
      </c>
      <c r="G1193" s="1">
        <v>32.380000000000003</v>
      </c>
      <c r="H1193" s="1">
        <v>40</v>
      </c>
      <c r="I1193" s="1">
        <v>33.520000000000003</v>
      </c>
      <c r="J1193" s="1">
        <v>31.53</v>
      </c>
      <c r="K1193" s="1">
        <v>32.82</v>
      </c>
    </row>
    <row r="1194" spans="1:11" x14ac:dyDescent="0.25">
      <c r="A1194" s="1">
        <v>30.74</v>
      </c>
      <c r="B1194" s="1">
        <v>30.97</v>
      </c>
      <c r="C1194" s="1">
        <v>24.74</v>
      </c>
      <c r="D1194" s="1">
        <v>30.45</v>
      </c>
      <c r="E1194" s="1">
        <v>23.22</v>
      </c>
      <c r="F1194" s="1">
        <v>26.96</v>
      </c>
      <c r="G1194" s="1">
        <v>31.18</v>
      </c>
      <c r="H1194" s="1">
        <v>32.04</v>
      </c>
      <c r="I1194" s="1">
        <v>33.74</v>
      </c>
      <c r="J1194" s="1">
        <v>40</v>
      </c>
      <c r="K1194" s="1">
        <v>40</v>
      </c>
    </row>
    <row r="1195" spans="1:11" x14ac:dyDescent="0.25">
      <c r="A1195" s="1">
        <v>40</v>
      </c>
      <c r="B1195" s="1">
        <v>28.38</v>
      </c>
      <c r="C1195" s="1">
        <v>40</v>
      </c>
      <c r="D1195" s="1">
        <v>31.57</v>
      </c>
      <c r="E1195" s="1">
        <v>27.41</v>
      </c>
      <c r="F1195" s="1">
        <v>24.83</v>
      </c>
      <c r="G1195" s="1">
        <v>34.43</v>
      </c>
      <c r="H1195" s="1">
        <v>40</v>
      </c>
      <c r="I1195" s="1">
        <v>33.78</v>
      </c>
      <c r="J1195" s="1">
        <v>34.79</v>
      </c>
      <c r="K1195" s="1">
        <v>30.57</v>
      </c>
    </row>
    <row r="1196" spans="1:11" x14ac:dyDescent="0.25">
      <c r="A1196" s="1">
        <v>24.2</v>
      </c>
      <c r="B1196" s="1">
        <v>25.81</v>
      </c>
      <c r="C1196" s="1">
        <v>33.479999999999997</v>
      </c>
      <c r="D1196" s="1">
        <v>27.6</v>
      </c>
      <c r="E1196" s="1">
        <v>28.62</v>
      </c>
      <c r="F1196" s="1">
        <v>40</v>
      </c>
      <c r="G1196" s="1">
        <v>27.64</v>
      </c>
      <c r="H1196" s="1">
        <v>40</v>
      </c>
      <c r="I1196" s="1">
        <v>27.59</v>
      </c>
      <c r="J1196" s="1">
        <v>40</v>
      </c>
      <c r="K1196" s="1">
        <v>32.880000000000003</v>
      </c>
    </row>
    <row r="1197" spans="1:11" x14ac:dyDescent="0.25">
      <c r="A1197" s="1">
        <v>32.57</v>
      </c>
      <c r="B1197" s="1">
        <v>26.01</v>
      </c>
      <c r="C1197" s="1">
        <v>31.66</v>
      </c>
      <c r="D1197" s="1">
        <v>26.89</v>
      </c>
      <c r="E1197" s="1">
        <v>24.31</v>
      </c>
      <c r="F1197" s="1">
        <v>33.590000000000003</v>
      </c>
      <c r="G1197" s="1">
        <v>30.86</v>
      </c>
      <c r="H1197" s="1">
        <v>29.83</v>
      </c>
      <c r="I1197" s="1">
        <v>40</v>
      </c>
      <c r="J1197" s="1">
        <v>40</v>
      </c>
      <c r="K1197" s="1">
        <v>36.79</v>
      </c>
    </row>
    <row r="1198" spans="1:11" x14ac:dyDescent="0.25">
      <c r="A1198" s="1">
        <v>20.010000000000002</v>
      </c>
      <c r="B1198" s="1">
        <v>31.09</v>
      </c>
      <c r="C1198" s="1">
        <v>23.93</v>
      </c>
      <c r="D1198" s="1">
        <v>20.34</v>
      </c>
      <c r="E1198" s="1">
        <v>30.82</v>
      </c>
      <c r="F1198" s="1">
        <v>40</v>
      </c>
      <c r="G1198" s="1">
        <v>33.19</v>
      </c>
      <c r="H1198" s="1">
        <v>30.68</v>
      </c>
      <c r="I1198" s="1">
        <v>40</v>
      </c>
      <c r="J1198" s="1">
        <v>27.13</v>
      </c>
      <c r="K1198" s="1">
        <v>33.130000000000003</v>
      </c>
    </row>
    <row r="1199" spans="1:11" x14ac:dyDescent="0.25">
      <c r="A1199" s="1">
        <v>34.31</v>
      </c>
      <c r="B1199" s="1">
        <v>25.85</v>
      </c>
      <c r="C1199" s="1">
        <v>40</v>
      </c>
      <c r="D1199" s="1">
        <v>27.39</v>
      </c>
      <c r="E1199" s="1">
        <v>30.2</v>
      </c>
      <c r="F1199" s="1">
        <v>24.65</v>
      </c>
      <c r="G1199" s="1">
        <v>33.49</v>
      </c>
      <c r="H1199" s="1">
        <v>28.6</v>
      </c>
      <c r="I1199" s="1">
        <v>28.33</v>
      </c>
      <c r="J1199" s="1">
        <v>35.47</v>
      </c>
      <c r="K1199" s="1">
        <v>40</v>
      </c>
    </row>
    <row r="1200" spans="1:11" x14ac:dyDescent="0.25">
      <c r="A1200" s="1">
        <v>24.16</v>
      </c>
      <c r="B1200" s="1">
        <v>24.64</v>
      </c>
      <c r="C1200" s="1">
        <v>30.03</v>
      </c>
      <c r="D1200" s="1">
        <v>31.74</v>
      </c>
      <c r="E1200" s="1">
        <v>25.18</v>
      </c>
      <c r="F1200" s="1">
        <v>25.48</v>
      </c>
      <c r="G1200" s="1">
        <v>30.75</v>
      </c>
      <c r="H1200" s="1">
        <v>25.49</v>
      </c>
      <c r="I1200" s="1">
        <v>36.04</v>
      </c>
      <c r="J1200" s="1">
        <v>40</v>
      </c>
      <c r="K1200" s="1">
        <v>33.880000000000003</v>
      </c>
    </row>
    <row r="1201" spans="1:11" x14ac:dyDescent="0.25">
      <c r="A1201" s="1">
        <v>19.010000000000002</v>
      </c>
      <c r="B1201" s="1">
        <v>32.840000000000003</v>
      </c>
      <c r="C1201" s="1">
        <v>28.44</v>
      </c>
      <c r="D1201" s="1">
        <v>24.94</v>
      </c>
      <c r="E1201" s="1">
        <v>21.26</v>
      </c>
      <c r="F1201" s="1">
        <v>33.450000000000003</v>
      </c>
      <c r="G1201" s="1">
        <v>22.33</v>
      </c>
      <c r="H1201" s="1">
        <v>33.65</v>
      </c>
      <c r="I1201" s="1">
        <v>31.42</v>
      </c>
      <c r="J1201" s="1">
        <v>35.409999999999997</v>
      </c>
      <c r="K1201" s="1">
        <v>38.57</v>
      </c>
    </row>
    <row r="1202" spans="1:11" x14ac:dyDescent="0.25">
      <c r="A1202" s="1">
        <v>32.67</v>
      </c>
      <c r="B1202" s="1">
        <v>18.510000000000002</v>
      </c>
      <c r="C1202" s="1">
        <v>23.76</v>
      </c>
      <c r="D1202" s="1">
        <v>24.24</v>
      </c>
      <c r="E1202" s="1">
        <v>25.23</v>
      </c>
      <c r="F1202" s="1">
        <v>32.18</v>
      </c>
      <c r="G1202" s="1">
        <v>28.43</v>
      </c>
      <c r="H1202" s="1">
        <v>40</v>
      </c>
      <c r="I1202" s="1">
        <v>40</v>
      </c>
      <c r="J1202" s="1">
        <v>40</v>
      </c>
      <c r="K1202" s="1">
        <v>34.79</v>
      </c>
    </row>
    <row r="1203" spans="1:11" x14ac:dyDescent="0.25">
      <c r="A1203" s="1">
        <v>28.42</v>
      </c>
      <c r="B1203" s="1">
        <v>30.92</v>
      </c>
      <c r="C1203" s="1">
        <v>20.36</v>
      </c>
      <c r="D1203" s="1">
        <v>26.83</v>
      </c>
      <c r="E1203" s="1">
        <v>31.99</v>
      </c>
      <c r="F1203" s="1">
        <v>26.19</v>
      </c>
      <c r="G1203" s="1">
        <v>31.35</v>
      </c>
      <c r="H1203" s="1">
        <v>29.49</v>
      </c>
      <c r="I1203" s="1">
        <v>34.89</v>
      </c>
      <c r="J1203" s="1">
        <v>40</v>
      </c>
      <c r="K1203" s="1">
        <v>40</v>
      </c>
    </row>
    <row r="1204" spans="1:11" x14ac:dyDescent="0.25">
      <c r="A1204" s="1">
        <v>34.29</v>
      </c>
      <c r="B1204" s="1">
        <v>21.39</v>
      </c>
      <c r="C1204" s="1">
        <v>23.86</v>
      </c>
      <c r="D1204" s="1">
        <v>26.48</v>
      </c>
      <c r="E1204" s="1">
        <v>26.43</v>
      </c>
      <c r="F1204" s="1">
        <v>40</v>
      </c>
      <c r="G1204" s="1">
        <v>40</v>
      </c>
      <c r="H1204" s="1">
        <v>32.78</v>
      </c>
      <c r="I1204" s="1">
        <v>34.76</v>
      </c>
      <c r="J1204" s="1">
        <v>31.78</v>
      </c>
      <c r="K1204" s="1">
        <v>37.479999999999997</v>
      </c>
    </row>
    <row r="1205" spans="1:11" x14ac:dyDescent="0.25">
      <c r="A1205" s="1">
        <v>31.42</v>
      </c>
      <c r="B1205" s="1">
        <v>24.87</v>
      </c>
      <c r="C1205" s="1">
        <v>23.11</v>
      </c>
      <c r="D1205" s="1">
        <v>31.72</v>
      </c>
      <c r="E1205" s="1">
        <v>26.61</v>
      </c>
      <c r="F1205" s="1">
        <v>28.04</v>
      </c>
      <c r="G1205" s="1">
        <v>40</v>
      </c>
      <c r="H1205" s="1">
        <v>28.72</v>
      </c>
      <c r="I1205" s="1">
        <v>40</v>
      </c>
      <c r="J1205" s="1">
        <v>40</v>
      </c>
      <c r="K1205" s="1">
        <v>40</v>
      </c>
    </row>
    <row r="1206" spans="1:11" x14ac:dyDescent="0.25">
      <c r="A1206" s="1">
        <v>19.010000000000002</v>
      </c>
      <c r="B1206" s="1">
        <v>31.51</v>
      </c>
      <c r="C1206" s="1">
        <v>29.97</v>
      </c>
      <c r="D1206" s="1">
        <v>27.08</v>
      </c>
      <c r="E1206" s="1">
        <v>30.81</v>
      </c>
      <c r="F1206" s="1">
        <v>19.079999999999998</v>
      </c>
      <c r="G1206" s="1">
        <v>20.059999999999999</v>
      </c>
      <c r="H1206" s="1">
        <v>40</v>
      </c>
      <c r="I1206" s="1">
        <v>34.450000000000003</v>
      </c>
      <c r="J1206" s="1">
        <v>40</v>
      </c>
      <c r="K1206" s="1">
        <v>40</v>
      </c>
    </row>
    <row r="1207" spans="1:11" x14ac:dyDescent="0.25">
      <c r="A1207" s="1">
        <v>34.270000000000003</v>
      </c>
      <c r="B1207" s="1">
        <v>27.87</v>
      </c>
      <c r="C1207" s="1">
        <v>26.96</v>
      </c>
      <c r="D1207" s="1">
        <v>33.93</v>
      </c>
      <c r="E1207" s="1">
        <v>28.01</v>
      </c>
      <c r="F1207" s="1">
        <v>28.5</v>
      </c>
      <c r="G1207" s="1">
        <v>40</v>
      </c>
      <c r="H1207" s="1">
        <v>27.17</v>
      </c>
      <c r="I1207" s="1">
        <v>27.65</v>
      </c>
      <c r="J1207" s="1">
        <v>29.91</v>
      </c>
      <c r="K1207" s="1">
        <v>33.92</v>
      </c>
    </row>
    <row r="1208" spans="1:11" x14ac:dyDescent="0.25">
      <c r="A1208" s="1">
        <v>29.89</v>
      </c>
      <c r="B1208" s="1">
        <v>27.77</v>
      </c>
      <c r="C1208" s="1">
        <v>33.74</v>
      </c>
      <c r="D1208" s="1">
        <v>23.24</v>
      </c>
      <c r="E1208" s="1">
        <v>31.03</v>
      </c>
      <c r="F1208" s="1">
        <v>24.5</v>
      </c>
      <c r="G1208" s="1">
        <v>27.09</v>
      </c>
      <c r="H1208" s="1">
        <v>29.72</v>
      </c>
      <c r="I1208" s="1">
        <v>23.4</v>
      </c>
      <c r="J1208" s="1">
        <v>31.9</v>
      </c>
      <c r="K1208" s="1">
        <v>35.69</v>
      </c>
    </row>
    <row r="1209" spans="1:11" x14ac:dyDescent="0.25">
      <c r="A1209" s="1">
        <v>30.6</v>
      </c>
      <c r="B1209" s="1">
        <v>21.96</v>
      </c>
      <c r="C1209" s="1">
        <v>30.43</v>
      </c>
      <c r="D1209" s="1">
        <v>40</v>
      </c>
      <c r="E1209" s="1">
        <v>26.76</v>
      </c>
      <c r="F1209" s="1">
        <v>30.25</v>
      </c>
      <c r="G1209" s="1">
        <v>24.26</v>
      </c>
      <c r="H1209" s="1">
        <v>33.29</v>
      </c>
      <c r="I1209" s="1">
        <v>32.99</v>
      </c>
      <c r="J1209" s="1">
        <v>24.14</v>
      </c>
      <c r="K1209" s="1">
        <v>40</v>
      </c>
    </row>
    <row r="1210" spans="1:11" x14ac:dyDescent="0.25">
      <c r="A1210" s="1">
        <v>36.869999999999997</v>
      </c>
      <c r="B1210" s="1">
        <v>26.17</v>
      </c>
      <c r="C1210" s="1">
        <v>40</v>
      </c>
      <c r="D1210" s="1">
        <v>23.05</v>
      </c>
      <c r="E1210" s="1">
        <v>35.19</v>
      </c>
      <c r="F1210" s="1">
        <v>40</v>
      </c>
      <c r="G1210" s="1">
        <v>40</v>
      </c>
      <c r="H1210" s="1">
        <v>30.67</v>
      </c>
      <c r="I1210" s="1">
        <v>29.44</v>
      </c>
      <c r="J1210" s="1">
        <v>38.64</v>
      </c>
      <c r="K1210" s="1">
        <v>36.21</v>
      </c>
    </row>
    <row r="1211" spans="1:11" x14ac:dyDescent="0.25">
      <c r="A1211" s="1">
        <v>40</v>
      </c>
      <c r="B1211" s="1">
        <v>32</v>
      </c>
      <c r="C1211" s="1">
        <v>40</v>
      </c>
      <c r="D1211" s="1">
        <v>25.1</v>
      </c>
      <c r="E1211" s="1">
        <v>40</v>
      </c>
      <c r="F1211" s="1">
        <v>25.97</v>
      </c>
      <c r="G1211" s="1">
        <v>28.45</v>
      </c>
      <c r="H1211" s="1">
        <v>25.98</v>
      </c>
      <c r="I1211" s="1">
        <v>32.94</v>
      </c>
      <c r="J1211" s="1">
        <v>29.43</v>
      </c>
      <c r="K1211" s="1">
        <v>32.979999999999997</v>
      </c>
    </row>
    <row r="1212" spans="1:11" x14ac:dyDescent="0.25">
      <c r="A1212" s="1">
        <v>32.119999999999997</v>
      </c>
      <c r="B1212" s="1">
        <v>26.17</v>
      </c>
      <c r="C1212" s="1">
        <v>22.41</v>
      </c>
      <c r="D1212" s="1">
        <v>31.37</v>
      </c>
      <c r="E1212" s="1">
        <v>30.63</v>
      </c>
      <c r="F1212" s="1">
        <v>31.61</v>
      </c>
      <c r="G1212" s="1">
        <v>40</v>
      </c>
      <c r="H1212" s="1">
        <v>27.29</v>
      </c>
      <c r="I1212" s="1">
        <v>27.37</v>
      </c>
      <c r="J1212" s="1">
        <v>30.22</v>
      </c>
      <c r="K1212" s="1">
        <v>40</v>
      </c>
    </row>
    <row r="1213" spans="1:11" x14ac:dyDescent="0.25">
      <c r="A1213" s="1">
        <v>32.15</v>
      </c>
      <c r="B1213" s="1">
        <v>27.34</v>
      </c>
      <c r="C1213" s="1">
        <v>30.5</v>
      </c>
      <c r="D1213" s="1">
        <v>22.74</v>
      </c>
      <c r="E1213" s="1">
        <v>31.11</v>
      </c>
      <c r="F1213" s="1">
        <v>25.57</v>
      </c>
      <c r="G1213" s="1">
        <v>40</v>
      </c>
      <c r="H1213" s="1">
        <v>27.69</v>
      </c>
      <c r="I1213" s="1">
        <v>35.090000000000003</v>
      </c>
      <c r="J1213" s="1">
        <v>36.880000000000003</v>
      </c>
      <c r="K1213" s="1">
        <v>33.950000000000003</v>
      </c>
    </row>
    <row r="1214" spans="1:11" x14ac:dyDescent="0.25">
      <c r="A1214" s="1">
        <v>30.34</v>
      </c>
      <c r="B1214" s="1">
        <v>28.69</v>
      </c>
      <c r="C1214" s="1">
        <v>31.8</v>
      </c>
      <c r="D1214" s="1">
        <v>29.13</v>
      </c>
      <c r="E1214" s="1">
        <v>28.75</v>
      </c>
      <c r="F1214" s="1">
        <v>31.36</v>
      </c>
      <c r="G1214" s="1">
        <v>26.44</v>
      </c>
      <c r="H1214" s="1">
        <v>31.14</v>
      </c>
      <c r="I1214" s="1">
        <v>37.72</v>
      </c>
      <c r="J1214" s="1">
        <v>40</v>
      </c>
      <c r="K1214" s="1">
        <v>32.04</v>
      </c>
    </row>
    <row r="1215" spans="1:11" x14ac:dyDescent="0.25">
      <c r="A1215" s="1">
        <v>29.67</v>
      </c>
      <c r="B1215" s="1">
        <v>25.64</v>
      </c>
      <c r="C1215" s="1">
        <v>40</v>
      </c>
      <c r="D1215" s="1">
        <v>24.86</v>
      </c>
      <c r="E1215" s="1">
        <v>33.36</v>
      </c>
      <c r="F1215" s="1">
        <v>27.45</v>
      </c>
      <c r="G1215" s="1">
        <v>30.45</v>
      </c>
      <c r="H1215" s="1">
        <v>27.94</v>
      </c>
      <c r="I1215" s="1">
        <v>31.45</v>
      </c>
      <c r="J1215" s="1">
        <v>28.57</v>
      </c>
      <c r="K1215" s="1">
        <v>28.62</v>
      </c>
    </row>
    <row r="1216" spans="1:11" x14ac:dyDescent="0.25">
      <c r="A1216" s="1">
        <v>33.479999999999997</v>
      </c>
      <c r="B1216" s="1">
        <v>40</v>
      </c>
      <c r="C1216" s="1">
        <v>24.16</v>
      </c>
      <c r="D1216" s="1">
        <v>29.8</v>
      </c>
      <c r="E1216" s="1">
        <v>32.01</v>
      </c>
      <c r="F1216" s="1">
        <v>23.9</v>
      </c>
      <c r="G1216" s="1">
        <v>26.56</v>
      </c>
      <c r="H1216" s="1">
        <v>23</v>
      </c>
      <c r="I1216" s="1">
        <v>33.090000000000003</v>
      </c>
      <c r="J1216" s="1">
        <v>23.12</v>
      </c>
      <c r="K1216" s="1">
        <v>30.84</v>
      </c>
    </row>
    <row r="1217" spans="1:11" x14ac:dyDescent="0.25">
      <c r="A1217" s="1">
        <v>27.26</v>
      </c>
      <c r="B1217" s="1">
        <v>25.91</v>
      </c>
      <c r="C1217" s="1">
        <v>40</v>
      </c>
      <c r="D1217" s="1">
        <v>25.71</v>
      </c>
      <c r="E1217" s="1">
        <v>33.96</v>
      </c>
      <c r="F1217" s="1">
        <v>27.19</v>
      </c>
      <c r="G1217" s="1">
        <v>30.58</v>
      </c>
      <c r="H1217" s="1">
        <v>25.54</v>
      </c>
      <c r="I1217" s="1">
        <v>29.13</v>
      </c>
      <c r="J1217" s="1">
        <v>31.18</v>
      </c>
      <c r="K1217" s="1">
        <v>33.06</v>
      </c>
    </row>
    <row r="1218" spans="1:11" x14ac:dyDescent="0.25">
      <c r="A1218" s="1">
        <v>36.08</v>
      </c>
      <c r="B1218" s="1">
        <v>20.93</v>
      </c>
      <c r="C1218" s="1">
        <v>40</v>
      </c>
      <c r="D1218" s="1">
        <v>40</v>
      </c>
      <c r="E1218" s="1">
        <v>30.5</v>
      </c>
      <c r="F1218" s="1">
        <v>32.64</v>
      </c>
      <c r="G1218" s="1">
        <v>25.45</v>
      </c>
      <c r="H1218" s="1">
        <v>31.67</v>
      </c>
      <c r="I1218" s="1">
        <v>33.92</v>
      </c>
      <c r="J1218" s="1">
        <v>28.76</v>
      </c>
      <c r="K1218" s="1">
        <v>40</v>
      </c>
    </row>
    <row r="1219" spans="1:11" x14ac:dyDescent="0.25">
      <c r="A1219" s="1">
        <v>32.22</v>
      </c>
      <c r="B1219" s="1">
        <v>40</v>
      </c>
      <c r="C1219" s="1">
        <v>23.77</v>
      </c>
      <c r="D1219" s="1">
        <v>32.24</v>
      </c>
      <c r="E1219" s="1">
        <v>31.13</v>
      </c>
      <c r="F1219" s="1">
        <v>31.06</v>
      </c>
      <c r="G1219" s="1">
        <v>26.95</v>
      </c>
      <c r="H1219" s="1">
        <v>24.28</v>
      </c>
      <c r="I1219" s="1">
        <v>24.5</v>
      </c>
      <c r="J1219" s="1">
        <v>38.07</v>
      </c>
      <c r="K1219" s="1">
        <v>28.16</v>
      </c>
    </row>
    <row r="1220" spans="1:11" x14ac:dyDescent="0.25">
      <c r="A1220" s="1">
        <v>34.880000000000003</v>
      </c>
      <c r="B1220" s="1">
        <v>21.56</v>
      </c>
      <c r="C1220" s="1">
        <v>32.25</v>
      </c>
      <c r="D1220" s="1">
        <v>20.45</v>
      </c>
      <c r="E1220" s="1">
        <v>28.23</v>
      </c>
      <c r="F1220" s="1">
        <v>30.39</v>
      </c>
      <c r="G1220" s="1">
        <v>31.16</v>
      </c>
      <c r="H1220" s="1">
        <v>40</v>
      </c>
      <c r="I1220" s="1">
        <v>35.17</v>
      </c>
      <c r="J1220" s="1">
        <v>32.75</v>
      </c>
      <c r="K1220" s="1">
        <v>40</v>
      </c>
    </row>
    <row r="1221" spans="1:11" x14ac:dyDescent="0.25">
      <c r="A1221" s="1">
        <v>34.700000000000003</v>
      </c>
      <c r="B1221" s="1">
        <v>22.98</v>
      </c>
      <c r="C1221" s="1">
        <v>27.85</v>
      </c>
      <c r="D1221" s="1">
        <v>32.67</v>
      </c>
      <c r="E1221" s="1">
        <v>40</v>
      </c>
      <c r="F1221" s="1">
        <v>28.12</v>
      </c>
      <c r="G1221" s="1">
        <v>20.97</v>
      </c>
      <c r="H1221" s="1">
        <v>33.78</v>
      </c>
      <c r="I1221" s="1">
        <v>40</v>
      </c>
      <c r="J1221" s="1">
        <v>40</v>
      </c>
      <c r="K1221" s="1">
        <v>40</v>
      </c>
    </row>
    <row r="1222" spans="1:11" x14ac:dyDescent="0.25">
      <c r="A1222" s="1">
        <v>27.45</v>
      </c>
      <c r="B1222" s="1">
        <v>31.61</v>
      </c>
      <c r="C1222" s="1">
        <v>21.34</v>
      </c>
      <c r="D1222" s="1">
        <v>31.46</v>
      </c>
      <c r="E1222" s="1">
        <v>25.55</v>
      </c>
      <c r="F1222" s="1">
        <v>31.79</v>
      </c>
      <c r="G1222" s="1">
        <v>34.31</v>
      </c>
      <c r="H1222" s="1">
        <v>40</v>
      </c>
      <c r="I1222" s="1">
        <v>40</v>
      </c>
      <c r="J1222" s="1">
        <v>27.97</v>
      </c>
      <c r="K1222" s="1">
        <v>33.21</v>
      </c>
    </row>
    <row r="1223" spans="1:11" x14ac:dyDescent="0.25">
      <c r="A1223" s="1">
        <v>32.89</v>
      </c>
      <c r="B1223" s="1">
        <v>40</v>
      </c>
      <c r="C1223" s="1">
        <v>23.14</v>
      </c>
      <c r="D1223" s="1">
        <v>20.72</v>
      </c>
      <c r="E1223" s="1">
        <v>26.56</v>
      </c>
      <c r="F1223" s="1">
        <v>32.24</v>
      </c>
      <c r="G1223" s="1">
        <v>40</v>
      </c>
      <c r="H1223" s="1">
        <v>31.61</v>
      </c>
      <c r="I1223" s="1">
        <v>31.43</v>
      </c>
      <c r="J1223" s="1">
        <v>34.47</v>
      </c>
      <c r="K1223" s="1">
        <v>40</v>
      </c>
    </row>
    <row r="1224" spans="1:11" x14ac:dyDescent="0.25">
      <c r="A1224" s="1">
        <v>40</v>
      </c>
      <c r="B1224" s="1">
        <v>24.64</v>
      </c>
      <c r="C1224" s="1">
        <v>27.41</v>
      </c>
      <c r="D1224" s="1">
        <v>22.91</v>
      </c>
      <c r="E1224" s="1">
        <v>33.56</v>
      </c>
      <c r="F1224" s="1">
        <v>32.56</v>
      </c>
      <c r="G1224" s="1">
        <v>32.1</v>
      </c>
      <c r="H1224" s="1">
        <v>29.12</v>
      </c>
      <c r="I1224" s="1">
        <v>34.700000000000003</v>
      </c>
      <c r="J1224" s="1">
        <v>30.25</v>
      </c>
      <c r="K1224" s="1">
        <v>28.2</v>
      </c>
    </row>
    <row r="1225" spans="1:11" x14ac:dyDescent="0.25">
      <c r="A1225" s="1">
        <v>33.33</v>
      </c>
      <c r="B1225" s="1">
        <v>23.86</v>
      </c>
      <c r="C1225" s="1">
        <v>16.72</v>
      </c>
      <c r="D1225" s="1">
        <v>26.52</v>
      </c>
      <c r="E1225" s="1">
        <v>40</v>
      </c>
      <c r="F1225" s="1">
        <v>28.53</v>
      </c>
      <c r="G1225" s="1">
        <v>32.549999999999997</v>
      </c>
      <c r="H1225" s="1">
        <v>40</v>
      </c>
      <c r="I1225" s="1">
        <v>40</v>
      </c>
      <c r="J1225" s="1">
        <v>33.35</v>
      </c>
      <c r="K1225" s="1">
        <v>37.15</v>
      </c>
    </row>
    <row r="1226" spans="1:11" x14ac:dyDescent="0.25">
      <c r="A1226" s="1">
        <v>29.32</v>
      </c>
      <c r="B1226" s="1">
        <v>22.89</v>
      </c>
      <c r="C1226" s="1">
        <v>23.34</v>
      </c>
      <c r="D1226" s="1">
        <v>23.9</v>
      </c>
      <c r="E1226" s="1">
        <v>27.59</v>
      </c>
      <c r="F1226" s="1">
        <v>32.68</v>
      </c>
      <c r="G1226" s="1">
        <v>31.59</v>
      </c>
      <c r="H1226" s="1">
        <v>34.42</v>
      </c>
      <c r="I1226" s="1">
        <v>30.42</v>
      </c>
      <c r="J1226" s="1">
        <v>40</v>
      </c>
      <c r="K1226" s="1">
        <v>30.62</v>
      </c>
    </row>
    <row r="1227" spans="1:11" x14ac:dyDescent="0.25">
      <c r="A1227" s="1">
        <v>21.18</v>
      </c>
      <c r="B1227" s="1">
        <v>32.020000000000003</v>
      </c>
      <c r="C1227" s="1">
        <v>32.25</v>
      </c>
      <c r="D1227" s="1">
        <v>27.7</v>
      </c>
      <c r="E1227" s="1">
        <v>40</v>
      </c>
      <c r="F1227" s="1">
        <v>30.46</v>
      </c>
      <c r="G1227" s="1">
        <v>33.53</v>
      </c>
      <c r="H1227" s="1">
        <v>26.29</v>
      </c>
      <c r="I1227" s="1">
        <v>32.380000000000003</v>
      </c>
      <c r="J1227" s="1">
        <v>22.04</v>
      </c>
      <c r="K1227" s="1">
        <v>40</v>
      </c>
    </row>
    <row r="1228" spans="1:11" x14ac:dyDescent="0.25">
      <c r="A1228" s="1">
        <v>32.619999999999997</v>
      </c>
      <c r="B1228" s="1">
        <v>28.28</v>
      </c>
      <c r="C1228" s="1">
        <v>19.7</v>
      </c>
      <c r="D1228" s="1">
        <v>30.47</v>
      </c>
      <c r="E1228" s="1">
        <v>27.39</v>
      </c>
      <c r="F1228" s="1">
        <v>31</v>
      </c>
      <c r="G1228" s="1">
        <v>26.64</v>
      </c>
      <c r="H1228" s="1">
        <v>28.22</v>
      </c>
      <c r="I1228" s="1">
        <v>37.56</v>
      </c>
      <c r="J1228" s="1">
        <v>40</v>
      </c>
      <c r="K1228" s="1">
        <v>31.06</v>
      </c>
    </row>
    <row r="1229" spans="1:11" x14ac:dyDescent="0.25">
      <c r="A1229" s="1">
        <v>27.93</v>
      </c>
      <c r="B1229" s="1">
        <v>30.23</v>
      </c>
      <c r="C1229" s="1">
        <v>40</v>
      </c>
      <c r="D1229" s="1">
        <v>33.6</v>
      </c>
      <c r="E1229" s="1">
        <v>23.79</v>
      </c>
      <c r="F1229" s="1">
        <v>29.94</v>
      </c>
      <c r="G1229" s="1">
        <v>35.86</v>
      </c>
      <c r="H1229" s="1">
        <v>40</v>
      </c>
      <c r="I1229" s="1">
        <v>40</v>
      </c>
      <c r="J1229" s="1">
        <v>40</v>
      </c>
      <c r="K1229" s="1">
        <v>37.74</v>
      </c>
    </row>
    <row r="1230" spans="1:11" x14ac:dyDescent="0.25">
      <c r="A1230" s="1">
        <v>27.72</v>
      </c>
      <c r="B1230" s="1">
        <v>32.96</v>
      </c>
      <c r="C1230" s="1">
        <v>20.21</v>
      </c>
      <c r="D1230" s="1">
        <v>27.77</v>
      </c>
      <c r="E1230" s="1">
        <v>27.16</v>
      </c>
      <c r="F1230" s="1">
        <v>23.67</v>
      </c>
      <c r="G1230" s="1">
        <v>29.42</v>
      </c>
      <c r="H1230" s="1">
        <v>27.59</v>
      </c>
      <c r="I1230" s="1">
        <v>37.729999999999997</v>
      </c>
      <c r="J1230" s="1">
        <v>31.47</v>
      </c>
      <c r="K1230" s="1">
        <v>38.06</v>
      </c>
    </row>
    <row r="1231" spans="1:11" x14ac:dyDescent="0.25">
      <c r="A1231" s="1">
        <v>26.41</v>
      </c>
      <c r="B1231" s="1">
        <v>15.92</v>
      </c>
      <c r="C1231" s="1">
        <v>29.49</v>
      </c>
      <c r="D1231" s="1">
        <v>28</v>
      </c>
      <c r="E1231" s="1">
        <v>29.41</v>
      </c>
      <c r="F1231" s="1">
        <v>26.61</v>
      </c>
      <c r="G1231" s="1">
        <v>24.26</v>
      </c>
      <c r="H1231" s="1">
        <v>24.35</v>
      </c>
      <c r="I1231" s="1">
        <v>40</v>
      </c>
      <c r="J1231" s="1">
        <v>40</v>
      </c>
      <c r="K1231" s="1">
        <v>35.21</v>
      </c>
    </row>
    <row r="1232" spans="1:11" x14ac:dyDescent="0.25">
      <c r="A1232" s="1">
        <v>22.19</v>
      </c>
      <c r="B1232" s="1">
        <v>28.32</v>
      </c>
      <c r="C1232" s="1">
        <v>26.3</v>
      </c>
      <c r="D1232" s="1">
        <v>40</v>
      </c>
      <c r="E1232" s="1">
        <v>23.09</v>
      </c>
      <c r="F1232" s="1">
        <v>26.43</v>
      </c>
      <c r="G1232" s="1">
        <v>40</v>
      </c>
      <c r="H1232" s="1">
        <v>23.92</v>
      </c>
      <c r="I1232" s="1">
        <v>32.36</v>
      </c>
      <c r="J1232" s="1">
        <v>33.67</v>
      </c>
      <c r="K1232" s="1">
        <v>34.35</v>
      </c>
    </row>
    <row r="1233" spans="1:11" x14ac:dyDescent="0.25">
      <c r="A1233" s="1">
        <v>28.4</v>
      </c>
      <c r="B1233" s="1">
        <v>28.57</v>
      </c>
      <c r="C1233" s="1">
        <v>21.69</v>
      </c>
      <c r="D1233" s="1">
        <v>33.25</v>
      </c>
      <c r="E1233" s="1">
        <v>29.53</v>
      </c>
      <c r="F1233" s="1">
        <v>31.2</v>
      </c>
      <c r="G1233" s="1">
        <v>32.549999999999997</v>
      </c>
      <c r="H1233" s="1">
        <v>40</v>
      </c>
      <c r="I1233" s="1">
        <v>28.83</v>
      </c>
      <c r="J1233" s="1">
        <v>35.53</v>
      </c>
      <c r="K1233" s="1">
        <v>40</v>
      </c>
    </row>
    <row r="1234" spans="1:11" x14ac:dyDescent="0.25">
      <c r="A1234" s="1">
        <v>22.96</v>
      </c>
      <c r="B1234" s="1">
        <v>30.69</v>
      </c>
      <c r="C1234" s="1">
        <v>40</v>
      </c>
      <c r="D1234" s="1">
        <v>29.1</v>
      </c>
      <c r="E1234" s="1">
        <v>20.12</v>
      </c>
      <c r="F1234" s="1">
        <v>30.87</v>
      </c>
      <c r="G1234" s="1">
        <v>34.64</v>
      </c>
      <c r="H1234" s="1">
        <v>26.93</v>
      </c>
      <c r="I1234" s="1">
        <v>40</v>
      </c>
      <c r="J1234" s="1">
        <v>36.590000000000003</v>
      </c>
      <c r="K1234" s="1">
        <v>29.07</v>
      </c>
    </row>
    <row r="1235" spans="1:11" x14ac:dyDescent="0.25">
      <c r="A1235" s="1">
        <v>20.62</v>
      </c>
      <c r="B1235" s="1">
        <v>24.36</v>
      </c>
      <c r="C1235" s="1">
        <v>18.48</v>
      </c>
      <c r="D1235" s="1">
        <v>26.39</v>
      </c>
      <c r="E1235" s="1">
        <v>21.96</v>
      </c>
      <c r="F1235" s="1">
        <v>23.93</v>
      </c>
      <c r="G1235" s="1">
        <v>32.130000000000003</v>
      </c>
      <c r="H1235" s="1">
        <v>31.37</v>
      </c>
      <c r="I1235" s="1">
        <v>28.65</v>
      </c>
      <c r="J1235" s="1">
        <v>32.659999999999997</v>
      </c>
      <c r="K1235" s="1">
        <v>34.75</v>
      </c>
    </row>
    <row r="1236" spans="1:11" x14ac:dyDescent="0.25">
      <c r="A1236" s="1">
        <v>25.47</v>
      </c>
      <c r="B1236" s="1">
        <v>20.84</v>
      </c>
      <c r="C1236" s="1">
        <v>25.61</v>
      </c>
      <c r="D1236" s="1">
        <v>34.619999999999997</v>
      </c>
      <c r="E1236" s="1">
        <v>27.47</v>
      </c>
      <c r="F1236" s="1">
        <v>27.65</v>
      </c>
      <c r="G1236" s="1">
        <v>40</v>
      </c>
      <c r="H1236" s="1">
        <v>26.43</v>
      </c>
      <c r="I1236" s="1">
        <v>28.1</v>
      </c>
      <c r="J1236" s="1">
        <v>31.81</v>
      </c>
      <c r="K1236" s="1">
        <v>33.83</v>
      </c>
    </row>
    <row r="1237" spans="1:11" x14ac:dyDescent="0.25">
      <c r="A1237" s="1">
        <v>27.24</v>
      </c>
      <c r="B1237" s="1">
        <v>28.08</v>
      </c>
      <c r="C1237" s="1">
        <v>30.7</v>
      </c>
      <c r="D1237" s="1">
        <v>33.61</v>
      </c>
      <c r="E1237" s="1">
        <v>27.67</v>
      </c>
      <c r="F1237" s="1">
        <v>25.27</v>
      </c>
      <c r="G1237" s="1">
        <v>32.33</v>
      </c>
      <c r="H1237" s="1">
        <v>40</v>
      </c>
      <c r="I1237" s="1">
        <v>36.090000000000003</v>
      </c>
      <c r="J1237" s="1">
        <v>33.58</v>
      </c>
      <c r="K1237" s="1">
        <v>35.049999999999997</v>
      </c>
    </row>
    <row r="1238" spans="1:11" x14ac:dyDescent="0.25">
      <c r="A1238" s="1">
        <v>26.3</v>
      </c>
      <c r="B1238" s="1">
        <v>31.73</v>
      </c>
      <c r="C1238" s="1">
        <v>40</v>
      </c>
      <c r="D1238" s="1">
        <v>26.54</v>
      </c>
      <c r="E1238" s="1">
        <v>29.68</v>
      </c>
      <c r="F1238" s="1">
        <v>24.11</v>
      </c>
      <c r="G1238" s="1">
        <v>29.67</v>
      </c>
      <c r="H1238" s="1">
        <v>29.38</v>
      </c>
      <c r="I1238" s="1">
        <v>35.19</v>
      </c>
      <c r="J1238" s="1">
        <v>40</v>
      </c>
      <c r="K1238" s="1">
        <v>40</v>
      </c>
    </row>
    <row r="1239" spans="1:11" x14ac:dyDescent="0.25">
      <c r="A1239" s="1">
        <v>30.86</v>
      </c>
      <c r="B1239" s="1">
        <v>23.05</v>
      </c>
      <c r="C1239" s="1">
        <v>32.979999999999997</v>
      </c>
      <c r="D1239" s="1">
        <v>26.84</v>
      </c>
      <c r="E1239" s="1">
        <v>30.31</v>
      </c>
      <c r="F1239" s="1">
        <v>30.22</v>
      </c>
      <c r="G1239" s="1">
        <v>30.28</v>
      </c>
      <c r="H1239" s="1">
        <v>21.82</v>
      </c>
      <c r="I1239" s="1">
        <v>27.86</v>
      </c>
      <c r="J1239" s="1">
        <v>35.520000000000003</v>
      </c>
      <c r="K1239" s="1">
        <v>40</v>
      </c>
    </row>
    <row r="1240" spans="1:11" x14ac:dyDescent="0.25">
      <c r="A1240" s="1">
        <v>30.83</v>
      </c>
      <c r="B1240" s="1">
        <v>20.440000000000001</v>
      </c>
      <c r="C1240" s="1">
        <v>40</v>
      </c>
      <c r="D1240" s="1">
        <v>30.52</v>
      </c>
      <c r="E1240" s="1">
        <v>28.13</v>
      </c>
      <c r="F1240" s="1">
        <v>28.87</v>
      </c>
      <c r="G1240" s="1">
        <v>30.96</v>
      </c>
      <c r="H1240" s="1">
        <v>40</v>
      </c>
      <c r="I1240" s="1">
        <v>40</v>
      </c>
      <c r="J1240" s="1">
        <v>25.17</v>
      </c>
      <c r="K1240" s="1">
        <v>34.229999999999997</v>
      </c>
    </row>
    <row r="1241" spans="1:11" x14ac:dyDescent="0.25">
      <c r="A1241" s="1">
        <v>33.29</v>
      </c>
      <c r="B1241" s="1">
        <v>29.08</v>
      </c>
      <c r="C1241" s="1">
        <v>24.45</v>
      </c>
      <c r="D1241" s="1">
        <v>31.82</v>
      </c>
      <c r="E1241" s="1">
        <v>31.06</v>
      </c>
      <c r="F1241" s="1">
        <v>40</v>
      </c>
      <c r="G1241" s="1">
        <v>31.89</v>
      </c>
      <c r="H1241" s="1">
        <v>30.68</v>
      </c>
      <c r="I1241" s="1">
        <v>33.99</v>
      </c>
      <c r="J1241" s="1">
        <v>33.159999999999997</v>
      </c>
      <c r="K1241" s="1">
        <v>36.01</v>
      </c>
    </row>
    <row r="1242" spans="1:11" x14ac:dyDescent="0.25">
      <c r="A1242" s="1">
        <v>22.48</v>
      </c>
      <c r="B1242" s="1">
        <v>31.59</v>
      </c>
      <c r="C1242" s="1">
        <v>20.53</v>
      </c>
      <c r="D1242" s="1">
        <v>33.14</v>
      </c>
      <c r="E1242" s="1">
        <v>27.14</v>
      </c>
      <c r="F1242" s="1">
        <v>27.71</v>
      </c>
      <c r="G1242" s="1">
        <v>30.13</v>
      </c>
      <c r="H1242" s="1">
        <v>30.47</v>
      </c>
      <c r="I1242" s="1">
        <v>31.31</v>
      </c>
      <c r="J1242" s="1">
        <v>37.97</v>
      </c>
      <c r="K1242" s="1">
        <v>30.35</v>
      </c>
    </row>
    <row r="1243" spans="1:11" x14ac:dyDescent="0.25">
      <c r="A1243" s="1">
        <v>20.62</v>
      </c>
      <c r="B1243" s="1">
        <v>32.97</v>
      </c>
      <c r="C1243" s="1">
        <v>32.83</v>
      </c>
      <c r="D1243" s="1">
        <v>30.5</v>
      </c>
      <c r="E1243" s="1">
        <v>32.01</v>
      </c>
      <c r="F1243" s="1">
        <v>28.78</v>
      </c>
      <c r="G1243" s="1">
        <v>28.56</v>
      </c>
      <c r="H1243" s="1">
        <v>23.4</v>
      </c>
      <c r="I1243" s="1">
        <v>34.65</v>
      </c>
      <c r="J1243" s="1">
        <v>34.94</v>
      </c>
      <c r="K1243" s="1">
        <v>28.58</v>
      </c>
    </row>
    <row r="1244" spans="1:11" x14ac:dyDescent="0.25">
      <c r="A1244" s="1">
        <v>32.11</v>
      </c>
      <c r="B1244" s="1">
        <v>19.18</v>
      </c>
      <c r="C1244" s="1">
        <v>24.39</v>
      </c>
      <c r="D1244" s="1">
        <v>26.38</v>
      </c>
      <c r="E1244" s="1">
        <v>40</v>
      </c>
      <c r="F1244" s="1">
        <v>29.45</v>
      </c>
      <c r="G1244" s="1">
        <v>32.07</v>
      </c>
      <c r="H1244" s="1">
        <v>29.78</v>
      </c>
      <c r="I1244" s="1">
        <v>40</v>
      </c>
      <c r="J1244" s="1">
        <v>34.049999999999997</v>
      </c>
      <c r="K1244" s="1">
        <v>40</v>
      </c>
    </row>
    <row r="1245" spans="1:11" x14ac:dyDescent="0.25">
      <c r="A1245" s="1">
        <v>28.58</v>
      </c>
      <c r="B1245" s="1">
        <v>32.78</v>
      </c>
      <c r="C1245" s="1">
        <v>26.79</v>
      </c>
      <c r="D1245" s="1">
        <v>25.66</v>
      </c>
      <c r="E1245" s="1">
        <v>33.83</v>
      </c>
      <c r="F1245" s="1">
        <v>31.99</v>
      </c>
      <c r="G1245" s="1">
        <v>40</v>
      </c>
      <c r="H1245" s="1">
        <v>25.72</v>
      </c>
      <c r="I1245" s="1">
        <v>33.07</v>
      </c>
      <c r="J1245" s="1">
        <v>32.67</v>
      </c>
      <c r="K1245" s="1">
        <v>35.65</v>
      </c>
    </row>
    <row r="1246" spans="1:11" x14ac:dyDescent="0.25">
      <c r="A1246" s="1">
        <v>40</v>
      </c>
      <c r="B1246" s="1">
        <v>40</v>
      </c>
      <c r="C1246" s="1">
        <v>33.130000000000003</v>
      </c>
      <c r="D1246" s="1">
        <v>22.89</v>
      </c>
      <c r="E1246" s="1">
        <v>24.67</v>
      </c>
      <c r="F1246" s="1">
        <v>40</v>
      </c>
      <c r="G1246" s="1">
        <v>40</v>
      </c>
      <c r="H1246" s="1">
        <v>22.64</v>
      </c>
      <c r="I1246" s="1">
        <v>29.29</v>
      </c>
      <c r="J1246" s="1">
        <v>29</v>
      </c>
      <c r="K1246" s="1">
        <v>40</v>
      </c>
    </row>
    <row r="1247" spans="1:11" x14ac:dyDescent="0.25">
      <c r="A1247" s="1">
        <v>35.18</v>
      </c>
      <c r="B1247" s="1">
        <v>27.94</v>
      </c>
      <c r="C1247" s="1">
        <v>40</v>
      </c>
      <c r="D1247" s="1">
        <v>40</v>
      </c>
      <c r="E1247" s="1">
        <v>32.93</v>
      </c>
      <c r="F1247" s="1">
        <v>27.29</v>
      </c>
      <c r="G1247" s="1">
        <v>28.92</v>
      </c>
      <c r="H1247" s="1">
        <v>40</v>
      </c>
      <c r="I1247" s="1">
        <v>34.229999999999997</v>
      </c>
      <c r="J1247" s="1">
        <v>30.26</v>
      </c>
      <c r="K1247" s="1">
        <v>40</v>
      </c>
    </row>
    <row r="1248" spans="1:11" x14ac:dyDescent="0.25">
      <c r="A1248" s="1">
        <v>30.14</v>
      </c>
      <c r="B1248" s="1">
        <v>23.58</v>
      </c>
      <c r="C1248" s="1">
        <v>40</v>
      </c>
      <c r="D1248" s="1">
        <v>28.46</v>
      </c>
      <c r="E1248" s="1">
        <v>28.98</v>
      </c>
      <c r="F1248" s="1">
        <v>25.93</v>
      </c>
      <c r="G1248" s="1">
        <v>27.95</v>
      </c>
      <c r="H1248" s="1">
        <v>30.01</v>
      </c>
      <c r="I1248" s="1">
        <v>37.340000000000003</v>
      </c>
      <c r="J1248" s="1">
        <v>34.409999999999997</v>
      </c>
      <c r="K1248" s="1">
        <v>35.43</v>
      </c>
    </row>
    <row r="1249" spans="1:11" x14ac:dyDescent="0.25">
      <c r="A1249" s="1">
        <v>31.04</v>
      </c>
      <c r="B1249" s="1">
        <v>35.76</v>
      </c>
      <c r="C1249" s="1">
        <v>27.81</v>
      </c>
      <c r="D1249" s="1">
        <v>29.25</v>
      </c>
      <c r="E1249" s="1">
        <v>32.28</v>
      </c>
      <c r="F1249" s="1">
        <v>31.57</v>
      </c>
      <c r="G1249" s="1">
        <v>40</v>
      </c>
      <c r="H1249" s="1">
        <v>31.02</v>
      </c>
      <c r="I1249" s="1">
        <v>32.79</v>
      </c>
      <c r="J1249" s="1">
        <v>35.85</v>
      </c>
      <c r="K1249" s="1">
        <v>37.26</v>
      </c>
    </row>
    <row r="1250" spans="1:11" x14ac:dyDescent="0.25">
      <c r="A1250" s="1">
        <v>30.81</v>
      </c>
      <c r="B1250" s="1">
        <v>33.32</v>
      </c>
      <c r="C1250" s="1">
        <v>30.55</v>
      </c>
      <c r="D1250" s="1">
        <v>25.13</v>
      </c>
      <c r="E1250" s="1">
        <v>40</v>
      </c>
      <c r="F1250" s="1">
        <v>23.62</v>
      </c>
      <c r="G1250" s="1">
        <v>30.93</v>
      </c>
      <c r="H1250" s="1">
        <v>40</v>
      </c>
      <c r="I1250" s="1">
        <v>28.95</v>
      </c>
      <c r="J1250" s="1">
        <v>33.03</v>
      </c>
      <c r="K1250" s="1">
        <v>40</v>
      </c>
    </row>
    <row r="1251" spans="1:11" x14ac:dyDescent="0.25">
      <c r="A1251" s="1">
        <v>22.46</v>
      </c>
      <c r="B1251" s="1">
        <v>31.34</v>
      </c>
      <c r="C1251" s="1">
        <v>32.78</v>
      </c>
      <c r="D1251" s="1">
        <v>26.88</v>
      </c>
      <c r="E1251" s="1">
        <v>25.83</v>
      </c>
      <c r="F1251" s="1">
        <v>22.9</v>
      </c>
      <c r="G1251" s="1">
        <v>32.36</v>
      </c>
      <c r="H1251" s="1">
        <v>27.17</v>
      </c>
      <c r="I1251" s="1">
        <v>36.03</v>
      </c>
      <c r="J1251" s="1">
        <v>32.15</v>
      </c>
      <c r="K1251" s="1">
        <v>26.69</v>
      </c>
    </row>
    <row r="1252" spans="1:11" x14ac:dyDescent="0.25">
      <c r="A1252" s="1">
        <v>22.83</v>
      </c>
      <c r="B1252" s="1">
        <v>36.39</v>
      </c>
      <c r="C1252" s="1">
        <v>32.659999999999997</v>
      </c>
      <c r="D1252" s="1">
        <v>24.92</v>
      </c>
      <c r="E1252" s="1">
        <v>40</v>
      </c>
      <c r="F1252" s="1">
        <v>25.53</v>
      </c>
      <c r="G1252" s="1">
        <v>30.23</v>
      </c>
      <c r="H1252" s="1">
        <v>28.26</v>
      </c>
      <c r="I1252" s="1">
        <v>24.62</v>
      </c>
      <c r="J1252" s="1">
        <v>31.36</v>
      </c>
      <c r="K1252" s="1">
        <v>35.32</v>
      </c>
    </row>
    <row r="1253" spans="1:11" x14ac:dyDescent="0.25">
      <c r="A1253" s="1">
        <v>31.32</v>
      </c>
      <c r="B1253" s="1">
        <v>30.28</v>
      </c>
      <c r="C1253" s="1">
        <v>24.38</v>
      </c>
      <c r="D1253" s="1">
        <v>40</v>
      </c>
      <c r="E1253" s="1">
        <v>28.22</v>
      </c>
      <c r="F1253" s="1">
        <v>31.4</v>
      </c>
      <c r="G1253" s="1">
        <v>40</v>
      </c>
      <c r="H1253" s="1">
        <v>20.46</v>
      </c>
      <c r="I1253" s="1">
        <v>30.38</v>
      </c>
      <c r="J1253" s="1">
        <v>30.11</v>
      </c>
      <c r="K1253" s="1">
        <v>40</v>
      </c>
    </row>
    <row r="1254" spans="1:11" x14ac:dyDescent="0.25">
      <c r="A1254" s="1">
        <v>30</v>
      </c>
      <c r="B1254" s="1">
        <v>28.45</v>
      </c>
      <c r="C1254" s="1">
        <v>40</v>
      </c>
      <c r="D1254" s="1">
        <v>21.03</v>
      </c>
      <c r="E1254" s="1">
        <v>24</v>
      </c>
      <c r="F1254" s="1">
        <v>23.85</v>
      </c>
      <c r="G1254" s="1">
        <v>31.3</v>
      </c>
      <c r="H1254" s="1">
        <v>33.04</v>
      </c>
      <c r="I1254" s="1">
        <v>40</v>
      </c>
      <c r="J1254" s="1">
        <v>31.38</v>
      </c>
      <c r="K1254" s="1">
        <v>31.45</v>
      </c>
    </row>
    <row r="1255" spans="1:11" x14ac:dyDescent="0.25">
      <c r="A1255" s="1">
        <v>30.92</v>
      </c>
      <c r="B1255" s="1">
        <v>22.15</v>
      </c>
      <c r="C1255" s="1">
        <v>26.04</v>
      </c>
      <c r="D1255" s="1">
        <v>24.96</v>
      </c>
      <c r="E1255" s="1">
        <v>23.16</v>
      </c>
      <c r="F1255" s="1">
        <v>25.26</v>
      </c>
      <c r="G1255" s="1">
        <v>20.21</v>
      </c>
      <c r="H1255" s="1">
        <v>28.74</v>
      </c>
      <c r="I1255" s="1">
        <v>40</v>
      </c>
      <c r="J1255" s="1">
        <v>21.97</v>
      </c>
      <c r="K1255" s="1">
        <v>33.97</v>
      </c>
    </row>
    <row r="1256" spans="1:11" x14ac:dyDescent="0.25">
      <c r="A1256" s="1">
        <v>17.96</v>
      </c>
      <c r="B1256" s="1">
        <v>24.68</v>
      </c>
      <c r="C1256" s="1">
        <v>23.48</v>
      </c>
      <c r="D1256" s="1">
        <v>26.25</v>
      </c>
      <c r="E1256" s="1">
        <v>40</v>
      </c>
      <c r="F1256" s="1">
        <v>28.13</v>
      </c>
      <c r="G1256" s="1">
        <v>40</v>
      </c>
      <c r="H1256" s="1">
        <v>23.64</v>
      </c>
      <c r="I1256" s="1">
        <v>34.42</v>
      </c>
      <c r="J1256" s="1">
        <v>24.53</v>
      </c>
      <c r="K1256" s="1">
        <v>35.15</v>
      </c>
    </row>
    <row r="1257" spans="1:11" x14ac:dyDescent="0.25">
      <c r="A1257" s="1">
        <v>26.01</v>
      </c>
      <c r="B1257" s="1">
        <v>27.58</v>
      </c>
      <c r="C1257" s="1">
        <v>29.43</v>
      </c>
      <c r="D1257" s="1">
        <v>24.42</v>
      </c>
      <c r="E1257" s="1">
        <v>19.97</v>
      </c>
      <c r="F1257" s="1">
        <v>28.48</v>
      </c>
      <c r="G1257" s="1">
        <v>27.48</v>
      </c>
      <c r="H1257" s="1">
        <v>30.75</v>
      </c>
      <c r="I1257" s="1">
        <v>27.38</v>
      </c>
      <c r="J1257" s="1">
        <v>40</v>
      </c>
      <c r="K1257" s="1">
        <v>35.4</v>
      </c>
    </row>
    <row r="1258" spans="1:11" x14ac:dyDescent="0.25">
      <c r="A1258" s="1">
        <v>34.770000000000003</v>
      </c>
      <c r="B1258" s="1">
        <v>33.08</v>
      </c>
      <c r="C1258" s="1">
        <v>29.37</v>
      </c>
      <c r="D1258" s="1">
        <v>23.06</v>
      </c>
      <c r="E1258" s="1">
        <v>32.68</v>
      </c>
      <c r="F1258" s="1">
        <v>31.99</v>
      </c>
      <c r="G1258" s="1">
        <v>27.97</v>
      </c>
      <c r="H1258" s="1">
        <v>30.13</v>
      </c>
      <c r="I1258" s="1">
        <v>23.16</v>
      </c>
      <c r="J1258" s="1">
        <v>34.4</v>
      </c>
      <c r="K1258" s="1">
        <v>34.15</v>
      </c>
    </row>
    <row r="1259" spans="1:11" x14ac:dyDescent="0.25">
      <c r="A1259" s="1">
        <v>40</v>
      </c>
      <c r="B1259" s="1">
        <v>24.15</v>
      </c>
      <c r="C1259" s="1">
        <v>26.59</v>
      </c>
      <c r="D1259" s="1">
        <v>27.59</v>
      </c>
      <c r="E1259" s="1">
        <v>22.81</v>
      </c>
      <c r="F1259" s="1">
        <v>24.85</v>
      </c>
      <c r="G1259" s="1">
        <v>32.409999999999997</v>
      </c>
      <c r="H1259" s="1">
        <v>31.47</v>
      </c>
      <c r="I1259" s="1">
        <v>35.799999999999997</v>
      </c>
      <c r="J1259" s="1">
        <v>40</v>
      </c>
      <c r="K1259" s="1">
        <v>31.66</v>
      </c>
    </row>
    <row r="1260" spans="1:11" x14ac:dyDescent="0.25">
      <c r="A1260" s="1">
        <v>35.19</v>
      </c>
      <c r="B1260" s="1">
        <v>34.36</v>
      </c>
      <c r="C1260" s="1">
        <v>25.12</v>
      </c>
      <c r="D1260" s="1">
        <v>30.15</v>
      </c>
      <c r="E1260" s="1">
        <v>27.73</v>
      </c>
      <c r="F1260" s="1">
        <v>30.15</v>
      </c>
      <c r="G1260" s="1">
        <v>22.19</v>
      </c>
      <c r="H1260" s="1">
        <v>35.14</v>
      </c>
      <c r="I1260" s="1">
        <v>28.2</v>
      </c>
      <c r="J1260" s="1">
        <v>40</v>
      </c>
      <c r="K1260" s="1">
        <v>40</v>
      </c>
    </row>
    <row r="1261" spans="1:11" x14ac:dyDescent="0.25">
      <c r="A1261" s="1">
        <v>21.18</v>
      </c>
      <c r="B1261" s="1">
        <v>20.51</v>
      </c>
      <c r="C1261" s="1">
        <v>24.02</v>
      </c>
      <c r="D1261" s="1">
        <v>20.67</v>
      </c>
      <c r="E1261" s="1">
        <v>32.19</v>
      </c>
      <c r="F1261" s="1">
        <v>40</v>
      </c>
      <c r="G1261" s="1">
        <v>26.87</v>
      </c>
      <c r="H1261" s="1">
        <v>31.23</v>
      </c>
      <c r="I1261" s="1">
        <v>23.29</v>
      </c>
      <c r="J1261" s="1">
        <v>29.46</v>
      </c>
      <c r="K1261" s="1">
        <v>40</v>
      </c>
    </row>
    <row r="1262" spans="1:11" x14ac:dyDescent="0.25">
      <c r="A1262" s="1">
        <v>19.239999999999998</v>
      </c>
      <c r="B1262" s="1">
        <v>23.89</v>
      </c>
      <c r="C1262" s="1">
        <v>34.61</v>
      </c>
      <c r="D1262" s="1">
        <v>24.67</v>
      </c>
      <c r="E1262" s="1">
        <v>26.51</v>
      </c>
      <c r="F1262" s="1">
        <v>40</v>
      </c>
      <c r="G1262" s="1">
        <v>25.96</v>
      </c>
      <c r="H1262" s="1">
        <v>40</v>
      </c>
      <c r="I1262" s="1">
        <v>29.97</v>
      </c>
      <c r="J1262" s="1">
        <v>32.590000000000003</v>
      </c>
      <c r="K1262" s="1">
        <v>40</v>
      </c>
    </row>
    <row r="1263" spans="1:11" x14ac:dyDescent="0.25">
      <c r="A1263" s="1">
        <v>32.54</v>
      </c>
      <c r="B1263" s="1">
        <v>22.69</v>
      </c>
      <c r="C1263" s="1">
        <v>20.5</v>
      </c>
      <c r="D1263" s="1">
        <v>37.24</v>
      </c>
      <c r="E1263" s="1">
        <v>28.32</v>
      </c>
      <c r="F1263" s="1">
        <v>30.32</v>
      </c>
      <c r="G1263" s="1">
        <v>40</v>
      </c>
      <c r="H1263" s="1">
        <v>40</v>
      </c>
      <c r="I1263" s="1">
        <v>35.51</v>
      </c>
      <c r="J1263" s="1">
        <v>35.99</v>
      </c>
      <c r="K1263" s="1">
        <v>40</v>
      </c>
    </row>
    <row r="1264" spans="1:11" x14ac:dyDescent="0.25">
      <c r="A1264" s="1">
        <v>19.48</v>
      </c>
      <c r="B1264" s="1">
        <v>30.17</v>
      </c>
      <c r="C1264" s="1">
        <v>20.65</v>
      </c>
      <c r="D1264" s="1">
        <v>32.340000000000003</v>
      </c>
      <c r="E1264" s="1">
        <v>23.61</v>
      </c>
      <c r="F1264" s="1">
        <v>28.61</v>
      </c>
      <c r="G1264" s="1">
        <v>28.75</v>
      </c>
      <c r="H1264" s="1">
        <v>31.29</v>
      </c>
      <c r="I1264" s="1">
        <v>34.450000000000003</v>
      </c>
      <c r="J1264" s="1">
        <v>31.85</v>
      </c>
      <c r="K1264" s="1">
        <v>31.65</v>
      </c>
    </row>
    <row r="1265" spans="1:11" x14ac:dyDescent="0.25">
      <c r="A1265" s="1">
        <v>22.5</v>
      </c>
      <c r="B1265" s="1">
        <v>31.91</v>
      </c>
      <c r="C1265" s="1">
        <v>40</v>
      </c>
      <c r="D1265" s="1">
        <v>25.77</v>
      </c>
      <c r="E1265" s="1">
        <v>31.56</v>
      </c>
      <c r="F1265" s="1">
        <v>26.79</v>
      </c>
      <c r="G1265" s="1">
        <v>26.25</v>
      </c>
      <c r="H1265" s="1">
        <v>29.73</v>
      </c>
      <c r="I1265" s="1">
        <v>32.35</v>
      </c>
      <c r="J1265" s="1">
        <v>40</v>
      </c>
      <c r="K1265" s="1">
        <v>40</v>
      </c>
    </row>
    <row r="1266" spans="1:11" x14ac:dyDescent="0.25">
      <c r="A1266" s="1">
        <v>32.479999999999997</v>
      </c>
      <c r="B1266" s="1">
        <v>28.87</v>
      </c>
      <c r="C1266" s="1">
        <v>29.92</v>
      </c>
      <c r="D1266" s="1">
        <v>25.26</v>
      </c>
      <c r="E1266" s="1">
        <v>23.54</v>
      </c>
      <c r="F1266" s="1">
        <v>40</v>
      </c>
      <c r="G1266" s="1">
        <v>26.02</v>
      </c>
      <c r="H1266" s="1">
        <v>31.52</v>
      </c>
      <c r="I1266" s="1">
        <v>35.74</v>
      </c>
      <c r="J1266" s="1">
        <v>34.26</v>
      </c>
      <c r="K1266" s="1">
        <v>25.68</v>
      </c>
    </row>
    <row r="1267" spans="1:11" x14ac:dyDescent="0.25">
      <c r="A1267" s="1">
        <v>26.97</v>
      </c>
      <c r="B1267" s="1">
        <v>24.53</v>
      </c>
      <c r="C1267" s="1">
        <v>40</v>
      </c>
      <c r="D1267" s="1">
        <v>40</v>
      </c>
      <c r="E1267" s="1">
        <v>29.69</v>
      </c>
      <c r="F1267" s="1">
        <v>40</v>
      </c>
      <c r="G1267" s="1">
        <v>25.57</v>
      </c>
      <c r="H1267" s="1">
        <v>32.619999999999997</v>
      </c>
      <c r="I1267" s="1">
        <v>40</v>
      </c>
      <c r="J1267" s="1">
        <v>40</v>
      </c>
      <c r="K1267" s="1">
        <v>35.31</v>
      </c>
    </row>
    <row r="1268" spans="1:11" x14ac:dyDescent="0.25">
      <c r="A1268" s="1">
        <v>18.420000000000002</v>
      </c>
      <c r="B1268" s="1">
        <v>26.7</v>
      </c>
      <c r="C1268" s="1">
        <v>32.07</v>
      </c>
      <c r="D1268" s="1">
        <v>23.97</v>
      </c>
      <c r="E1268" s="1">
        <v>27.31</v>
      </c>
      <c r="F1268" s="1">
        <v>25.32</v>
      </c>
      <c r="G1268" s="1">
        <v>28.65</v>
      </c>
      <c r="H1268" s="1">
        <v>30.16</v>
      </c>
      <c r="I1268" s="1">
        <v>40</v>
      </c>
      <c r="J1268" s="1">
        <v>29.43</v>
      </c>
      <c r="K1268" s="1">
        <v>35.03</v>
      </c>
    </row>
    <row r="1269" spans="1:11" x14ac:dyDescent="0.25">
      <c r="A1269" s="1">
        <v>28.66</v>
      </c>
      <c r="B1269" s="1">
        <v>31.39</v>
      </c>
      <c r="C1269" s="1">
        <v>20.49</v>
      </c>
      <c r="D1269" s="1">
        <v>25.35</v>
      </c>
      <c r="E1269" s="1">
        <v>34.19</v>
      </c>
      <c r="F1269" s="1">
        <v>33.729999999999997</v>
      </c>
      <c r="G1269" s="1">
        <v>40</v>
      </c>
      <c r="H1269" s="1">
        <v>27.58</v>
      </c>
      <c r="I1269" s="1">
        <v>36.049999999999997</v>
      </c>
      <c r="J1269" s="1">
        <v>36.049999999999997</v>
      </c>
      <c r="K1269" s="1">
        <v>32.94</v>
      </c>
    </row>
    <row r="1270" spans="1:11" x14ac:dyDescent="0.25">
      <c r="A1270" s="1">
        <v>29.36</v>
      </c>
      <c r="B1270" s="1">
        <v>19.62</v>
      </c>
      <c r="C1270" s="1">
        <v>26.32</v>
      </c>
      <c r="D1270" s="1">
        <v>29.5</v>
      </c>
      <c r="E1270" s="1">
        <v>31.07</v>
      </c>
      <c r="F1270" s="1">
        <v>31.37</v>
      </c>
      <c r="G1270" s="1">
        <v>29.58</v>
      </c>
      <c r="H1270" s="1">
        <v>33.520000000000003</v>
      </c>
      <c r="I1270" s="1">
        <v>22.48</v>
      </c>
      <c r="J1270" s="1">
        <v>40</v>
      </c>
      <c r="K1270" s="1">
        <v>34.229999999999997</v>
      </c>
    </row>
    <row r="1271" spans="1:11" x14ac:dyDescent="0.25">
      <c r="A1271" s="1">
        <v>33.869999999999997</v>
      </c>
      <c r="B1271" s="1">
        <v>19.25</v>
      </c>
      <c r="C1271" s="1">
        <v>33</v>
      </c>
      <c r="D1271" s="1">
        <v>26.17</v>
      </c>
      <c r="E1271" s="1">
        <v>34.49</v>
      </c>
      <c r="F1271" s="1">
        <v>20.100000000000001</v>
      </c>
      <c r="G1271" s="1">
        <v>29.1</v>
      </c>
      <c r="H1271" s="1">
        <v>40</v>
      </c>
      <c r="I1271" s="1">
        <v>40</v>
      </c>
      <c r="J1271" s="1">
        <v>40</v>
      </c>
      <c r="K1271" s="1">
        <v>34.53</v>
      </c>
    </row>
    <row r="1272" spans="1:11" x14ac:dyDescent="0.25">
      <c r="A1272" s="1">
        <v>19.73</v>
      </c>
      <c r="B1272" s="1">
        <v>40</v>
      </c>
      <c r="C1272" s="1">
        <v>25.51</v>
      </c>
      <c r="D1272" s="1">
        <v>29.16</v>
      </c>
      <c r="E1272" s="1">
        <v>26</v>
      </c>
      <c r="F1272" s="1">
        <v>26.83</v>
      </c>
      <c r="G1272" s="1">
        <v>24.37</v>
      </c>
      <c r="H1272" s="1">
        <v>40</v>
      </c>
      <c r="I1272" s="1">
        <v>36.979999999999997</v>
      </c>
      <c r="J1272" s="1">
        <v>33.29</v>
      </c>
      <c r="K1272" s="1">
        <v>35.36</v>
      </c>
    </row>
    <row r="1273" spans="1:11" x14ac:dyDescent="0.25">
      <c r="A1273" s="1">
        <v>30.28</v>
      </c>
      <c r="B1273" s="1">
        <v>27.83</v>
      </c>
      <c r="C1273" s="1">
        <v>22.37</v>
      </c>
      <c r="D1273" s="1">
        <v>32.4</v>
      </c>
      <c r="E1273" s="1">
        <v>31.92</v>
      </c>
      <c r="F1273" s="1">
        <v>32.049999999999997</v>
      </c>
      <c r="G1273" s="1">
        <v>40</v>
      </c>
      <c r="H1273" s="1">
        <v>28.62</v>
      </c>
      <c r="I1273" s="1">
        <v>28.95</v>
      </c>
      <c r="J1273" s="1">
        <v>35.64</v>
      </c>
      <c r="K1273" s="1">
        <v>25.31</v>
      </c>
    </row>
    <row r="1274" spans="1:11" x14ac:dyDescent="0.25">
      <c r="A1274" s="1">
        <v>18.600000000000001</v>
      </c>
      <c r="B1274" s="1">
        <v>19.66</v>
      </c>
      <c r="C1274" s="1">
        <v>26.5</v>
      </c>
      <c r="D1274" s="1">
        <v>31.9</v>
      </c>
      <c r="E1274" s="1">
        <v>24.73</v>
      </c>
      <c r="F1274" s="1">
        <v>26.87</v>
      </c>
      <c r="G1274" s="1">
        <v>28.58</v>
      </c>
      <c r="H1274" s="1">
        <v>29.2</v>
      </c>
      <c r="I1274" s="1">
        <v>25.2</v>
      </c>
      <c r="J1274" s="1">
        <v>32.96</v>
      </c>
      <c r="K1274" s="1">
        <v>27.78</v>
      </c>
    </row>
    <row r="1275" spans="1:11" x14ac:dyDescent="0.25">
      <c r="A1275" s="1">
        <v>35.64</v>
      </c>
      <c r="B1275" s="1">
        <v>40</v>
      </c>
      <c r="C1275" s="1">
        <v>24.09</v>
      </c>
      <c r="D1275" s="1">
        <v>21.81</v>
      </c>
      <c r="E1275" s="1">
        <v>22.71</v>
      </c>
      <c r="F1275" s="1">
        <v>40</v>
      </c>
      <c r="G1275" s="1">
        <v>26.88</v>
      </c>
      <c r="H1275" s="1">
        <v>25.87</v>
      </c>
      <c r="I1275" s="1">
        <v>30.34</v>
      </c>
      <c r="J1275" s="1">
        <v>32.65</v>
      </c>
      <c r="K1275" s="1">
        <v>40</v>
      </c>
    </row>
    <row r="1276" spans="1:11" x14ac:dyDescent="0.25">
      <c r="A1276" s="1">
        <v>26.76</v>
      </c>
      <c r="B1276" s="1">
        <v>40</v>
      </c>
      <c r="C1276" s="1">
        <v>25.37</v>
      </c>
      <c r="D1276" s="1">
        <v>25.5</v>
      </c>
      <c r="E1276" s="1">
        <v>31.3</v>
      </c>
      <c r="F1276" s="1">
        <v>27.97</v>
      </c>
      <c r="G1276" s="1">
        <v>40</v>
      </c>
      <c r="H1276" s="1">
        <v>30.35</v>
      </c>
      <c r="I1276" s="1">
        <v>26.64</v>
      </c>
      <c r="J1276" s="1">
        <v>40</v>
      </c>
      <c r="K1276" s="1">
        <v>40</v>
      </c>
    </row>
    <row r="1277" spans="1:11" x14ac:dyDescent="0.25">
      <c r="A1277" s="1">
        <v>24.85</v>
      </c>
      <c r="B1277" s="1">
        <v>31.42</v>
      </c>
      <c r="C1277" s="1">
        <v>31.98</v>
      </c>
      <c r="D1277" s="1">
        <v>30.79</v>
      </c>
      <c r="E1277" s="1">
        <v>40</v>
      </c>
      <c r="F1277" s="1">
        <v>30.28</v>
      </c>
      <c r="G1277" s="1">
        <v>40</v>
      </c>
      <c r="H1277" s="1">
        <v>40</v>
      </c>
      <c r="I1277" s="1">
        <v>30.16</v>
      </c>
      <c r="J1277" s="1">
        <v>32.19</v>
      </c>
      <c r="K1277" s="1">
        <v>35.06</v>
      </c>
    </row>
    <row r="1278" spans="1:11" x14ac:dyDescent="0.25">
      <c r="A1278" s="1">
        <v>31.52</v>
      </c>
      <c r="B1278" s="1">
        <v>26.8</v>
      </c>
      <c r="C1278" s="1">
        <v>35.06</v>
      </c>
      <c r="D1278" s="1">
        <v>30.49</v>
      </c>
      <c r="E1278" s="1">
        <v>32.729999999999997</v>
      </c>
      <c r="F1278" s="1">
        <v>25.51</v>
      </c>
      <c r="G1278" s="1">
        <v>22.26</v>
      </c>
      <c r="H1278" s="1">
        <v>25.54</v>
      </c>
      <c r="I1278" s="1">
        <v>33.770000000000003</v>
      </c>
      <c r="J1278" s="1">
        <v>32.700000000000003</v>
      </c>
      <c r="K1278" s="1">
        <v>30.99</v>
      </c>
    </row>
    <row r="1279" spans="1:11" x14ac:dyDescent="0.25">
      <c r="A1279" s="1">
        <v>32.78</v>
      </c>
      <c r="B1279" s="1">
        <v>18.89</v>
      </c>
      <c r="C1279" s="1">
        <v>18.309999999999999</v>
      </c>
      <c r="D1279" s="1">
        <v>34.53</v>
      </c>
      <c r="E1279" s="1">
        <v>25.44</v>
      </c>
      <c r="F1279" s="1">
        <v>25.75</v>
      </c>
      <c r="G1279" s="1">
        <v>40</v>
      </c>
      <c r="H1279" s="1">
        <v>30.13</v>
      </c>
      <c r="I1279" s="1">
        <v>33.340000000000003</v>
      </c>
      <c r="J1279" s="1">
        <v>40</v>
      </c>
      <c r="K1279" s="1">
        <v>40</v>
      </c>
    </row>
    <row r="1280" spans="1:11" x14ac:dyDescent="0.25">
      <c r="A1280" s="1">
        <v>31.97</v>
      </c>
      <c r="B1280" s="1">
        <v>15.22</v>
      </c>
      <c r="C1280" s="1">
        <v>29.14</v>
      </c>
      <c r="D1280" s="1">
        <v>27.55</v>
      </c>
      <c r="E1280" s="1">
        <v>40</v>
      </c>
      <c r="F1280" s="1">
        <v>33.24</v>
      </c>
      <c r="G1280" s="1">
        <v>26.04</v>
      </c>
      <c r="H1280" s="1">
        <v>26.96</v>
      </c>
      <c r="I1280" s="1">
        <v>40</v>
      </c>
      <c r="J1280" s="1">
        <v>40</v>
      </c>
      <c r="K1280" s="1">
        <v>35.54</v>
      </c>
    </row>
    <row r="1281" spans="1:11" x14ac:dyDescent="0.25">
      <c r="A1281" s="1">
        <v>25.65</v>
      </c>
      <c r="B1281" s="1">
        <v>23.11</v>
      </c>
      <c r="C1281" s="1">
        <v>26.41</v>
      </c>
      <c r="D1281" s="1">
        <v>27.41</v>
      </c>
      <c r="E1281" s="1">
        <v>30.61</v>
      </c>
      <c r="F1281" s="1">
        <v>30.73</v>
      </c>
      <c r="G1281" s="1">
        <v>30.26</v>
      </c>
      <c r="H1281" s="1">
        <v>35.67</v>
      </c>
      <c r="I1281" s="1">
        <v>32.340000000000003</v>
      </c>
      <c r="J1281" s="1">
        <v>33.18</v>
      </c>
      <c r="K1281" s="1">
        <v>40</v>
      </c>
    </row>
    <row r="1282" spans="1:11" x14ac:dyDescent="0.25">
      <c r="A1282" s="1">
        <v>28.85</v>
      </c>
      <c r="B1282" s="1">
        <v>29.8</v>
      </c>
      <c r="C1282" s="1">
        <v>25.12</v>
      </c>
      <c r="D1282" s="1">
        <v>27.64</v>
      </c>
      <c r="E1282" s="1">
        <v>23.33</v>
      </c>
      <c r="F1282" s="1">
        <v>23.6</v>
      </c>
      <c r="G1282" s="1">
        <v>28.09</v>
      </c>
      <c r="H1282" s="1">
        <v>31.94</v>
      </c>
      <c r="I1282" s="1">
        <v>29.58</v>
      </c>
      <c r="J1282" s="1">
        <v>40</v>
      </c>
      <c r="K1282" s="1">
        <v>40</v>
      </c>
    </row>
    <row r="1283" spans="1:11" x14ac:dyDescent="0.25">
      <c r="A1283" s="1">
        <v>28.86</v>
      </c>
      <c r="B1283" s="1">
        <v>24.14</v>
      </c>
      <c r="C1283" s="1">
        <v>24.07</v>
      </c>
      <c r="D1283" s="1">
        <v>34.89</v>
      </c>
      <c r="E1283" s="1">
        <v>25.72</v>
      </c>
      <c r="F1283" s="1">
        <v>28.95</v>
      </c>
      <c r="G1283" s="1">
        <v>26.08</v>
      </c>
      <c r="H1283" s="1">
        <v>40</v>
      </c>
      <c r="I1283" s="1">
        <v>25.63</v>
      </c>
      <c r="J1283" s="1">
        <v>36.049999999999997</v>
      </c>
      <c r="K1283" s="1">
        <v>40</v>
      </c>
    </row>
    <row r="1284" spans="1:11" x14ac:dyDescent="0.25">
      <c r="A1284" s="1">
        <v>32.25</v>
      </c>
      <c r="B1284" s="1">
        <v>27.07</v>
      </c>
      <c r="C1284" s="1">
        <v>29.08</v>
      </c>
      <c r="D1284" s="1">
        <v>24.06</v>
      </c>
      <c r="E1284" s="1">
        <v>29.95</v>
      </c>
      <c r="F1284" s="1">
        <v>33.57</v>
      </c>
      <c r="G1284" s="1">
        <v>30.7</v>
      </c>
      <c r="H1284" s="1">
        <v>34.1</v>
      </c>
      <c r="I1284" s="1">
        <v>25.15</v>
      </c>
      <c r="J1284" s="1">
        <v>28.77</v>
      </c>
      <c r="K1284" s="1">
        <v>29.98</v>
      </c>
    </row>
    <row r="1285" spans="1:11" x14ac:dyDescent="0.25">
      <c r="A1285" s="1">
        <v>22.95</v>
      </c>
      <c r="B1285" s="1">
        <v>23.5</v>
      </c>
      <c r="C1285" s="1">
        <v>25.11</v>
      </c>
      <c r="D1285" s="1">
        <v>25.05</v>
      </c>
      <c r="E1285" s="1">
        <v>29.34</v>
      </c>
      <c r="F1285" s="1">
        <v>32.86</v>
      </c>
      <c r="G1285" s="1">
        <v>24.45</v>
      </c>
      <c r="H1285" s="1">
        <v>29.93</v>
      </c>
      <c r="I1285" s="1">
        <v>35.54</v>
      </c>
      <c r="J1285" s="1">
        <v>40</v>
      </c>
      <c r="K1285" s="1">
        <v>31.24</v>
      </c>
    </row>
    <row r="1286" spans="1:11" x14ac:dyDescent="0.25">
      <c r="A1286" s="1">
        <v>37.25</v>
      </c>
      <c r="B1286" s="1">
        <v>32.270000000000003</v>
      </c>
      <c r="C1286" s="1">
        <v>23.71</v>
      </c>
      <c r="D1286" s="1">
        <v>40</v>
      </c>
      <c r="E1286" s="1">
        <v>29.82</v>
      </c>
      <c r="F1286" s="1">
        <v>32.86</v>
      </c>
      <c r="G1286" s="1">
        <v>30.53</v>
      </c>
      <c r="H1286" s="1">
        <v>36.99</v>
      </c>
      <c r="I1286" s="1">
        <v>40</v>
      </c>
      <c r="J1286" s="1">
        <v>40</v>
      </c>
      <c r="K1286" s="1">
        <v>40</v>
      </c>
    </row>
    <row r="1287" spans="1:11" x14ac:dyDescent="0.25">
      <c r="A1287" s="1">
        <v>34.85</v>
      </c>
      <c r="B1287" s="1">
        <v>32.51</v>
      </c>
      <c r="C1287" s="1">
        <v>25.71</v>
      </c>
      <c r="D1287" s="1">
        <v>27.09</v>
      </c>
      <c r="E1287" s="1">
        <v>27.25</v>
      </c>
      <c r="F1287" s="1">
        <v>40</v>
      </c>
      <c r="G1287" s="1">
        <v>27.6</v>
      </c>
      <c r="H1287" s="1">
        <v>40</v>
      </c>
      <c r="I1287" s="1">
        <v>34.57</v>
      </c>
      <c r="J1287" s="1">
        <v>36.29</v>
      </c>
      <c r="K1287" s="1">
        <v>34.57</v>
      </c>
    </row>
    <row r="1288" spans="1:11" x14ac:dyDescent="0.25">
      <c r="A1288" s="1">
        <v>24.57</v>
      </c>
      <c r="B1288" s="1">
        <v>22.29</v>
      </c>
      <c r="C1288" s="1">
        <v>23.4</v>
      </c>
      <c r="D1288" s="1">
        <v>25.19</v>
      </c>
      <c r="E1288" s="1">
        <v>27.18</v>
      </c>
      <c r="F1288" s="1">
        <v>24.72</v>
      </c>
      <c r="G1288" s="1">
        <v>28.99</v>
      </c>
      <c r="H1288" s="1">
        <v>32.880000000000003</v>
      </c>
      <c r="I1288" s="1">
        <v>34.549999999999997</v>
      </c>
      <c r="J1288" s="1">
        <v>40</v>
      </c>
      <c r="K1288" s="1">
        <v>40</v>
      </c>
    </row>
    <row r="1289" spans="1:11" x14ac:dyDescent="0.25">
      <c r="A1289" s="1">
        <v>35.299999999999997</v>
      </c>
      <c r="B1289" s="1">
        <v>33.74</v>
      </c>
      <c r="C1289" s="1">
        <v>29.2</v>
      </c>
      <c r="D1289" s="1">
        <v>32.200000000000003</v>
      </c>
      <c r="E1289" s="1">
        <v>29.55</v>
      </c>
      <c r="F1289" s="1">
        <v>29.23</v>
      </c>
      <c r="G1289" s="1">
        <v>32.06</v>
      </c>
      <c r="H1289" s="1">
        <v>34.35</v>
      </c>
      <c r="I1289" s="1">
        <v>30.96</v>
      </c>
      <c r="J1289" s="1">
        <v>37.15</v>
      </c>
      <c r="K1289" s="1">
        <v>34.549999999999997</v>
      </c>
    </row>
    <row r="1290" spans="1:11" x14ac:dyDescent="0.25">
      <c r="A1290" s="1">
        <v>26.22</v>
      </c>
      <c r="B1290" s="1">
        <v>24.11</v>
      </c>
      <c r="C1290" s="1">
        <v>31.23</v>
      </c>
      <c r="D1290" s="1">
        <v>32.409999999999997</v>
      </c>
      <c r="E1290" s="1">
        <v>29.35</v>
      </c>
      <c r="F1290" s="1">
        <v>31.63</v>
      </c>
      <c r="G1290" s="1">
        <v>30.49</v>
      </c>
      <c r="H1290" s="1">
        <v>29.91</v>
      </c>
      <c r="I1290" s="1">
        <v>28.71</v>
      </c>
      <c r="J1290" s="1">
        <v>40</v>
      </c>
      <c r="K1290" s="1">
        <v>40</v>
      </c>
    </row>
    <row r="1291" spans="1:11" x14ac:dyDescent="0.25">
      <c r="A1291" s="1">
        <v>29.34</v>
      </c>
      <c r="B1291" s="1">
        <v>26.21</v>
      </c>
      <c r="C1291" s="1">
        <v>32.81</v>
      </c>
      <c r="D1291" s="1">
        <v>28.81</v>
      </c>
      <c r="E1291" s="1">
        <v>26.61</v>
      </c>
      <c r="F1291" s="1">
        <v>26.05</v>
      </c>
      <c r="G1291" s="1">
        <v>30.28</v>
      </c>
      <c r="H1291" s="1">
        <v>28.71</v>
      </c>
      <c r="I1291" s="1">
        <v>31.48</v>
      </c>
      <c r="J1291" s="1">
        <v>28.01</v>
      </c>
      <c r="K1291" s="1">
        <v>40</v>
      </c>
    </row>
    <row r="1292" spans="1:11" x14ac:dyDescent="0.25">
      <c r="A1292" s="1">
        <v>31.09</v>
      </c>
      <c r="B1292" s="1">
        <v>34.15</v>
      </c>
      <c r="C1292" s="1">
        <v>23.8</v>
      </c>
      <c r="D1292" s="1">
        <v>40</v>
      </c>
      <c r="E1292" s="1">
        <v>21.63</v>
      </c>
      <c r="F1292" s="1">
        <v>31.07</v>
      </c>
      <c r="G1292" s="1">
        <v>28.16</v>
      </c>
      <c r="H1292" s="1">
        <v>33.28</v>
      </c>
      <c r="I1292" s="1">
        <v>26.47</v>
      </c>
      <c r="J1292" s="1">
        <v>33.15</v>
      </c>
      <c r="K1292" s="1">
        <v>40</v>
      </c>
    </row>
    <row r="1293" spans="1:11" x14ac:dyDescent="0.25">
      <c r="A1293" s="1">
        <v>30.23</v>
      </c>
      <c r="B1293" s="1">
        <v>40</v>
      </c>
      <c r="C1293" s="1">
        <v>24.15</v>
      </c>
      <c r="D1293" s="1">
        <v>25.12</v>
      </c>
      <c r="E1293" s="1">
        <v>28.64</v>
      </c>
      <c r="F1293" s="1">
        <v>40</v>
      </c>
      <c r="G1293" s="1">
        <v>26.42</v>
      </c>
      <c r="H1293" s="1">
        <v>27.96</v>
      </c>
      <c r="I1293" s="1">
        <v>40</v>
      </c>
      <c r="J1293" s="1">
        <v>40</v>
      </c>
      <c r="K1293" s="1">
        <v>34.89</v>
      </c>
    </row>
    <row r="1294" spans="1:11" x14ac:dyDescent="0.25">
      <c r="A1294" s="1">
        <v>25.73</v>
      </c>
      <c r="B1294" s="1">
        <v>26.01</v>
      </c>
      <c r="C1294" s="1">
        <v>30.75</v>
      </c>
      <c r="D1294" s="1">
        <v>30.05</v>
      </c>
      <c r="E1294" s="1">
        <v>23.01</v>
      </c>
      <c r="F1294" s="1">
        <v>33.99</v>
      </c>
      <c r="G1294" s="1">
        <v>40</v>
      </c>
      <c r="H1294" s="1">
        <v>28.37</v>
      </c>
      <c r="I1294" s="1">
        <v>34.71</v>
      </c>
      <c r="J1294" s="1">
        <v>40</v>
      </c>
      <c r="K1294" s="1">
        <v>40</v>
      </c>
    </row>
    <row r="1295" spans="1:11" x14ac:dyDescent="0.25">
      <c r="A1295" s="1">
        <v>32.6</v>
      </c>
      <c r="B1295" s="1">
        <v>30.04</v>
      </c>
      <c r="C1295" s="1">
        <v>31.78</v>
      </c>
      <c r="D1295" s="1">
        <v>28.86</v>
      </c>
      <c r="E1295" s="1">
        <v>33.47</v>
      </c>
      <c r="F1295" s="1">
        <v>22.24</v>
      </c>
      <c r="G1295" s="1">
        <v>31.25</v>
      </c>
      <c r="H1295" s="1">
        <v>35.25</v>
      </c>
      <c r="I1295" s="1">
        <v>27.49</v>
      </c>
      <c r="J1295" s="1">
        <v>35</v>
      </c>
      <c r="K1295" s="1">
        <v>40</v>
      </c>
    </row>
    <row r="1296" spans="1:11" x14ac:dyDescent="0.25">
      <c r="A1296" s="1">
        <v>28.36</v>
      </c>
      <c r="B1296" s="1">
        <v>25.06</v>
      </c>
      <c r="C1296" s="1">
        <v>27.24</v>
      </c>
      <c r="D1296" s="1">
        <v>33.92</v>
      </c>
      <c r="E1296" s="1">
        <v>23.68</v>
      </c>
      <c r="F1296" s="1">
        <v>32.19</v>
      </c>
      <c r="G1296" s="1">
        <v>33.31</v>
      </c>
      <c r="H1296" s="1">
        <v>31.3</v>
      </c>
      <c r="I1296" s="1">
        <v>35.47</v>
      </c>
      <c r="J1296" s="1">
        <v>27.07</v>
      </c>
      <c r="K1296" s="1">
        <v>40</v>
      </c>
    </row>
    <row r="1297" spans="1:11" x14ac:dyDescent="0.25">
      <c r="A1297" s="1">
        <v>25.61</v>
      </c>
      <c r="B1297" s="1">
        <v>24.72</v>
      </c>
      <c r="C1297" s="1">
        <v>33.11</v>
      </c>
      <c r="D1297" s="1">
        <v>24.98</v>
      </c>
      <c r="E1297" s="1">
        <v>30.06</v>
      </c>
      <c r="F1297" s="1">
        <v>23.36</v>
      </c>
      <c r="G1297" s="1">
        <v>31.72</v>
      </c>
      <c r="H1297" s="1">
        <v>34.380000000000003</v>
      </c>
      <c r="I1297" s="1">
        <v>34.020000000000003</v>
      </c>
      <c r="J1297" s="1">
        <v>24.91</v>
      </c>
      <c r="K1297" s="1">
        <v>33.82</v>
      </c>
    </row>
    <row r="1298" spans="1:11" x14ac:dyDescent="0.25">
      <c r="A1298" s="1">
        <v>28.92</v>
      </c>
      <c r="B1298" s="1">
        <v>23.99</v>
      </c>
      <c r="C1298" s="1">
        <v>22.32</v>
      </c>
      <c r="D1298" s="1">
        <v>31.13</v>
      </c>
      <c r="E1298" s="1">
        <v>35.25</v>
      </c>
      <c r="F1298" s="1">
        <v>29.26</v>
      </c>
      <c r="G1298" s="1">
        <v>27.03</v>
      </c>
      <c r="H1298" s="1">
        <v>40</v>
      </c>
      <c r="I1298" s="1">
        <v>32.270000000000003</v>
      </c>
      <c r="J1298" s="1">
        <v>33.909999999999997</v>
      </c>
      <c r="K1298" s="1">
        <v>40</v>
      </c>
    </row>
    <row r="1299" spans="1:11" x14ac:dyDescent="0.25">
      <c r="A1299" s="1">
        <v>33.590000000000003</v>
      </c>
      <c r="B1299" s="1">
        <v>27.24</v>
      </c>
      <c r="C1299" s="1">
        <v>31.83</v>
      </c>
      <c r="D1299" s="1">
        <v>33.450000000000003</v>
      </c>
      <c r="E1299" s="1">
        <v>23.41</v>
      </c>
      <c r="F1299" s="1">
        <v>27.06</v>
      </c>
      <c r="G1299" s="1">
        <v>24.19</v>
      </c>
      <c r="H1299" s="1">
        <v>34.1</v>
      </c>
      <c r="I1299" s="1">
        <v>36.85</v>
      </c>
      <c r="J1299" s="1">
        <v>34.229999999999997</v>
      </c>
      <c r="K1299" s="1">
        <v>33.76</v>
      </c>
    </row>
    <row r="1300" spans="1:11" x14ac:dyDescent="0.25">
      <c r="A1300" s="1">
        <v>33.770000000000003</v>
      </c>
      <c r="B1300" s="1">
        <v>20.02</v>
      </c>
      <c r="C1300" s="1">
        <v>21.37</v>
      </c>
      <c r="D1300" s="1">
        <v>17.97</v>
      </c>
      <c r="E1300" s="1">
        <v>23.77</v>
      </c>
      <c r="F1300" s="1">
        <v>27.03</v>
      </c>
      <c r="G1300" s="1">
        <v>29.85</v>
      </c>
      <c r="H1300" s="1">
        <v>40</v>
      </c>
      <c r="I1300" s="1">
        <v>28.26</v>
      </c>
      <c r="J1300" s="1">
        <v>29.04</v>
      </c>
      <c r="K1300" s="1">
        <v>40</v>
      </c>
    </row>
    <row r="1301" spans="1:11" x14ac:dyDescent="0.25">
      <c r="A1301" s="1">
        <v>31.62</v>
      </c>
      <c r="B1301" s="1">
        <v>29.59</v>
      </c>
      <c r="C1301" s="1">
        <v>31.66</v>
      </c>
      <c r="D1301" s="1">
        <v>26.94</v>
      </c>
      <c r="E1301" s="1">
        <v>26.54</v>
      </c>
      <c r="F1301" s="1">
        <v>29.47</v>
      </c>
      <c r="G1301" s="1">
        <v>25.33</v>
      </c>
      <c r="H1301" s="1">
        <v>32.119999999999997</v>
      </c>
      <c r="I1301" s="1">
        <v>37.76</v>
      </c>
      <c r="J1301" s="1">
        <v>31.72</v>
      </c>
      <c r="K1301" s="1">
        <v>40</v>
      </c>
    </row>
    <row r="1302" spans="1:11" x14ac:dyDescent="0.25">
      <c r="A1302" s="1">
        <v>30.99</v>
      </c>
      <c r="B1302" s="1">
        <v>34.64</v>
      </c>
      <c r="C1302" s="1">
        <v>33.99</v>
      </c>
      <c r="D1302" s="1">
        <v>26.23</v>
      </c>
      <c r="E1302" s="1">
        <v>27.55</v>
      </c>
      <c r="F1302" s="1">
        <v>25.3</v>
      </c>
      <c r="G1302" s="1">
        <v>26.65</v>
      </c>
      <c r="H1302" s="1">
        <v>28.03</v>
      </c>
      <c r="I1302" s="1">
        <v>35.299999999999997</v>
      </c>
      <c r="J1302" s="1">
        <v>32.71</v>
      </c>
      <c r="K1302" s="1">
        <v>38.65</v>
      </c>
    </row>
    <row r="1303" spans="1:11" x14ac:dyDescent="0.25">
      <c r="A1303" s="1">
        <v>23.55</v>
      </c>
      <c r="B1303" s="1">
        <v>22.4</v>
      </c>
      <c r="C1303" s="1">
        <v>35.19</v>
      </c>
      <c r="D1303" s="1">
        <v>35.31</v>
      </c>
      <c r="E1303" s="1">
        <v>25.18</v>
      </c>
      <c r="F1303" s="1">
        <v>30.24</v>
      </c>
      <c r="G1303" s="1">
        <v>25.65</v>
      </c>
      <c r="H1303" s="1">
        <v>35.44</v>
      </c>
      <c r="I1303" s="1">
        <v>40</v>
      </c>
      <c r="J1303" s="1">
        <v>33.9</v>
      </c>
      <c r="K1303" s="1">
        <v>29.34</v>
      </c>
    </row>
    <row r="1304" spans="1:11" x14ac:dyDescent="0.25">
      <c r="A1304" s="1">
        <v>18.940000000000001</v>
      </c>
      <c r="B1304" s="1">
        <v>20.85</v>
      </c>
      <c r="C1304" s="1">
        <v>23.65</v>
      </c>
      <c r="D1304" s="1">
        <v>30.95</v>
      </c>
      <c r="E1304" s="1">
        <v>28.27</v>
      </c>
      <c r="F1304" s="1">
        <v>26.09</v>
      </c>
      <c r="G1304" s="1">
        <v>36.99</v>
      </c>
      <c r="H1304" s="1">
        <v>30.58</v>
      </c>
      <c r="I1304" s="1">
        <v>40</v>
      </c>
      <c r="J1304" s="1">
        <v>33.94</v>
      </c>
      <c r="K1304" s="1">
        <v>37.21</v>
      </c>
    </row>
    <row r="1305" spans="1:11" x14ac:dyDescent="0.25">
      <c r="A1305" s="1">
        <v>33.86</v>
      </c>
      <c r="B1305" s="1">
        <v>28.01</v>
      </c>
      <c r="C1305" s="1">
        <v>24.96</v>
      </c>
      <c r="D1305" s="1">
        <v>23.48</v>
      </c>
      <c r="E1305" s="1">
        <v>26.68</v>
      </c>
      <c r="F1305" s="1">
        <v>30.94</v>
      </c>
      <c r="G1305" s="1">
        <v>31.95</v>
      </c>
      <c r="H1305" s="1">
        <v>21.57</v>
      </c>
      <c r="I1305" s="1">
        <v>21.21</v>
      </c>
      <c r="J1305" s="1">
        <v>29.13</v>
      </c>
      <c r="K1305" s="1">
        <v>32.89</v>
      </c>
    </row>
    <row r="1306" spans="1:11" x14ac:dyDescent="0.25">
      <c r="A1306" s="1">
        <v>31.26</v>
      </c>
      <c r="B1306" s="1">
        <v>35.049999999999997</v>
      </c>
      <c r="C1306" s="1">
        <v>21.48</v>
      </c>
      <c r="D1306" s="1">
        <v>26.87</v>
      </c>
      <c r="E1306" s="1">
        <v>19.63</v>
      </c>
      <c r="F1306" s="1">
        <v>25.73</v>
      </c>
      <c r="G1306" s="1">
        <v>25.15</v>
      </c>
      <c r="H1306" s="1">
        <v>32.549999999999997</v>
      </c>
      <c r="I1306" s="1">
        <v>33.479999999999997</v>
      </c>
      <c r="J1306" s="1">
        <v>38.71</v>
      </c>
      <c r="K1306" s="1">
        <v>36.08</v>
      </c>
    </row>
    <row r="1307" spans="1:11" x14ac:dyDescent="0.25">
      <c r="A1307" s="1">
        <v>27.49</v>
      </c>
      <c r="B1307" s="1">
        <v>32.17</v>
      </c>
      <c r="C1307" s="1">
        <v>35.61</v>
      </c>
      <c r="D1307" s="1">
        <v>37.229999999999997</v>
      </c>
      <c r="E1307" s="1">
        <v>33.130000000000003</v>
      </c>
      <c r="F1307" s="1">
        <v>19.940000000000001</v>
      </c>
      <c r="G1307" s="1">
        <v>26.85</v>
      </c>
      <c r="H1307" s="1">
        <v>34.31</v>
      </c>
      <c r="I1307" s="1">
        <v>36.22</v>
      </c>
      <c r="J1307" s="1">
        <v>37.299999999999997</v>
      </c>
      <c r="K1307" s="1">
        <v>40</v>
      </c>
    </row>
    <row r="1308" spans="1:11" x14ac:dyDescent="0.25">
      <c r="A1308" s="1">
        <v>27.7</v>
      </c>
      <c r="B1308" s="1">
        <v>33.39</v>
      </c>
      <c r="C1308" s="1">
        <v>24.68</v>
      </c>
      <c r="D1308" s="1">
        <v>25.63</v>
      </c>
      <c r="E1308" s="1">
        <v>33.79</v>
      </c>
      <c r="F1308" s="1">
        <v>30.55</v>
      </c>
      <c r="G1308" s="1">
        <v>37.94</v>
      </c>
      <c r="H1308" s="1">
        <v>35.1</v>
      </c>
      <c r="I1308" s="1">
        <v>40</v>
      </c>
      <c r="J1308" s="1">
        <v>32.58</v>
      </c>
      <c r="K1308" s="1">
        <v>29.14</v>
      </c>
    </row>
    <row r="1309" spans="1:11" x14ac:dyDescent="0.25">
      <c r="A1309" s="1">
        <v>40</v>
      </c>
      <c r="B1309" s="1">
        <v>40</v>
      </c>
      <c r="C1309" s="1">
        <v>24.98</v>
      </c>
      <c r="D1309" s="1">
        <v>31.68</v>
      </c>
      <c r="E1309" s="1">
        <v>28.08</v>
      </c>
      <c r="F1309" s="1">
        <v>25.58</v>
      </c>
      <c r="G1309" s="1">
        <v>31.79</v>
      </c>
      <c r="H1309" s="1">
        <v>30.34</v>
      </c>
      <c r="I1309" s="1">
        <v>36.19</v>
      </c>
      <c r="J1309" s="1">
        <v>40</v>
      </c>
      <c r="K1309" s="1">
        <v>28.13</v>
      </c>
    </row>
    <row r="1310" spans="1:11" x14ac:dyDescent="0.25">
      <c r="A1310" s="1">
        <v>31.48</v>
      </c>
      <c r="B1310" s="1">
        <v>33.36</v>
      </c>
      <c r="C1310" s="1">
        <v>28.33</v>
      </c>
      <c r="D1310" s="1">
        <v>29.26</v>
      </c>
      <c r="E1310" s="1">
        <v>28.93</v>
      </c>
      <c r="F1310" s="1">
        <v>36.299999999999997</v>
      </c>
      <c r="G1310" s="1">
        <v>30.22</v>
      </c>
      <c r="H1310" s="1">
        <v>30.67</v>
      </c>
      <c r="I1310" s="1">
        <v>34.19</v>
      </c>
      <c r="J1310" s="1">
        <v>33.99</v>
      </c>
      <c r="K1310" s="1">
        <v>28.7</v>
      </c>
    </row>
    <row r="1311" spans="1:11" x14ac:dyDescent="0.25">
      <c r="A1311" s="1">
        <v>23.95</v>
      </c>
      <c r="B1311" s="1">
        <v>18.329999999999998</v>
      </c>
      <c r="C1311" s="1">
        <v>25.91</v>
      </c>
      <c r="D1311" s="1">
        <v>20.18</v>
      </c>
      <c r="E1311" s="1">
        <v>28.71</v>
      </c>
      <c r="F1311" s="1">
        <v>23.73</v>
      </c>
      <c r="G1311" s="1">
        <v>36.04</v>
      </c>
      <c r="H1311" s="1">
        <v>40</v>
      </c>
      <c r="I1311" s="1">
        <v>40</v>
      </c>
      <c r="J1311" s="1">
        <v>35.68</v>
      </c>
      <c r="K1311" s="1">
        <v>37.479999999999997</v>
      </c>
    </row>
    <row r="1312" spans="1:11" x14ac:dyDescent="0.25">
      <c r="A1312" s="1">
        <v>40</v>
      </c>
      <c r="B1312" s="1">
        <v>21.9</v>
      </c>
      <c r="C1312" s="1">
        <v>21.59</v>
      </c>
      <c r="D1312" s="1">
        <v>20.88</v>
      </c>
      <c r="E1312" s="1">
        <v>34.1</v>
      </c>
      <c r="F1312" s="1">
        <v>26.1</v>
      </c>
      <c r="G1312" s="1">
        <v>40</v>
      </c>
      <c r="H1312" s="1">
        <v>33.39</v>
      </c>
      <c r="I1312" s="1">
        <v>40</v>
      </c>
      <c r="J1312" s="1">
        <v>26.62</v>
      </c>
      <c r="K1312" s="1">
        <v>31.01</v>
      </c>
    </row>
    <row r="1313" spans="1:11" x14ac:dyDescent="0.25">
      <c r="A1313" s="1">
        <v>32.07</v>
      </c>
      <c r="B1313" s="1">
        <v>33.76</v>
      </c>
      <c r="C1313" s="1">
        <v>33.01</v>
      </c>
      <c r="D1313" s="1">
        <v>28.01</v>
      </c>
      <c r="E1313" s="1">
        <v>34.54</v>
      </c>
      <c r="F1313" s="1">
        <v>34.200000000000003</v>
      </c>
      <c r="G1313" s="1">
        <v>32.44</v>
      </c>
      <c r="H1313" s="1">
        <v>34.79</v>
      </c>
      <c r="I1313" s="1">
        <v>27.22</v>
      </c>
      <c r="J1313" s="1">
        <v>35.58</v>
      </c>
      <c r="K1313" s="1">
        <v>32.97</v>
      </c>
    </row>
    <row r="1314" spans="1:11" x14ac:dyDescent="0.25">
      <c r="A1314" s="1">
        <v>34.61</v>
      </c>
      <c r="B1314" s="1">
        <v>33.35</v>
      </c>
      <c r="C1314" s="1">
        <v>32.369999999999997</v>
      </c>
      <c r="D1314" s="1">
        <v>31.72</v>
      </c>
      <c r="E1314" s="1">
        <v>25.65</v>
      </c>
      <c r="F1314" s="1">
        <v>37.47</v>
      </c>
      <c r="G1314" s="1">
        <v>31.49</v>
      </c>
      <c r="H1314" s="1">
        <v>33.72</v>
      </c>
      <c r="I1314" s="1">
        <v>40</v>
      </c>
      <c r="J1314" s="1">
        <v>40</v>
      </c>
      <c r="K1314" s="1">
        <v>40</v>
      </c>
    </row>
    <row r="1315" spans="1:11" x14ac:dyDescent="0.25">
      <c r="A1315" s="1">
        <v>27.28</v>
      </c>
      <c r="B1315" s="1">
        <v>31.13</v>
      </c>
      <c r="C1315" s="1">
        <v>27.17</v>
      </c>
      <c r="D1315" s="1">
        <v>31.94</v>
      </c>
      <c r="E1315" s="1">
        <v>25.92</v>
      </c>
      <c r="F1315" s="1">
        <v>26.09</v>
      </c>
      <c r="G1315" s="1">
        <v>30.61</v>
      </c>
      <c r="H1315" s="1">
        <v>33.409999999999997</v>
      </c>
      <c r="I1315" s="1">
        <v>40</v>
      </c>
      <c r="J1315" s="1">
        <v>35.07</v>
      </c>
      <c r="K1315" s="1">
        <v>35.18</v>
      </c>
    </row>
    <row r="1316" spans="1:11" x14ac:dyDescent="0.25">
      <c r="A1316" s="1">
        <v>30.96</v>
      </c>
      <c r="B1316" s="1">
        <v>23.23</v>
      </c>
      <c r="C1316" s="1">
        <v>16.02</v>
      </c>
      <c r="D1316" s="1">
        <v>40</v>
      </c>
      <c r="E1316" s="1">
        <v>26.65</v>
      </c>
      <c r="F1316" s="1">
        <v>40</v>
      </c>
      <c r="G1316" s="1">
        <v>32.19</v>
      </c>
      <c r="H1316" s="1">
        <v>40</v>
      </c>
      <c r="I1316" s="1">
        <v>40</v>
      </c>
      <c r="J1316" s="1">
        <v>34.32</v>
      </c>
      <c r="K1316" s="1">
        <v>31.35</v>
      </c>
    </row>
    <row r="1317" spans="1:11" x14ac:dyDescent="0.25">
      <c r="A1317" s="1">
        <v>33.57</v>
      </c>
      <c r="B1317" s="1">
        <v>30.51</v>
      </c>
      <c r="C1317" s="1">
        <v>30.09</v>
      </c>
      <c r="D1317" s="1">
        <v>33.53</v>
      </c>
      <c r="E1317" s="1">
        <v>29.87</v>
      </c>
      <c r="F1317" s="1">
        <v>21.64</v>
      </c>
      <c r="G1317" s="1">
        <v>25.65</v>
      </c>
      <c r="H1317" s="1">
        <v>23.08</v>
      </c>
      <c r="I1317" s="1">
        <v>28.38</v>
      </c>
      <c r="J1317" s="1">
        <v>40</v>
      </c>
      <c r="K1317" s="1">
        <v>33.049999999999997</v>
      </c>
    </row>
    <row r="1318" spans="1:11" x14ac:dyDescent="0.25">
      <c r="A1318" s="1">
        <v>28.54</v>
      </c>
      <c r="B1318" s="1">
        <v>30.54</v>
      </c>
      <c r="C1318" s="1">
        <v>26.41</v>
      </c>
      <c r="D1318" s="1">
        <v>20.5</v>
      </c>
      <c r="E1318" s="1">
        <v>29.44</v>
      </c>
      <c r="F1318" s="1">
        <v>30.75</v>
      </c>
      <c r="G1318" s="1">
        <v>31.58</v>
      </c>
      <c r="H1318" s="1">
        <v>28.55</v>
      </c>
      <c r="I1318" s="1">
        <v>35.39</v>
      </c>
      <c r="J1318" s="1">
        <v>32.47</v>
      </c>
      <c r="K1318" s="1">
        <v>40</v>
      </c>
    </row>
    <row r="1319" spans="1:11" x14ac:dyDescent="0.25">
      <c r="A1319" s="1">
        <v>22.55</v>
      </c>
      <c r="B1319" s="1">
        <v>40</v>
      </c>
      <c r="C1319" s="1">
        <v>33.479999999999997</v>
      </c>
      <c r="D1319" s="1">
        <v>20.079999999999998</v>
      </c>
      <c r="E1319" s="1">
        <v>20.85</v>
      </c>
      <c r="F1319" s="1">
        <v>29</v>
      </c>
      <c r="G1319" s="1">
        <v>24.68</v>
      </c>
      <c r="H1319" s="1">
        <v>29.25</v>
      </c>
      <c r="I1319" s="1">
        <v>26.35</v>
      </c>
      <c r="J1319" s="1">
        <v>31.1</v>
      </c>
      <c r="K1319" s="1">
        <v>30.75</v>
      </c>
    </row>
    <row r="1320" spans="1:11" x14ac:dyDescent="0.25">
      <c r="A1320" s="1">
        <v>16.170000000000002</v>
      </c>
      <c r="B1320" s="1">
        <v>18.68</v>
      </c>
      <c r="C1320" s="1">
        <v>27.77</v>
      </c>
      <c r="D1320" s="1">
        <v>22.14</v>
      </c>
      <c r="E1320" s="1">
        <v>32.369999999999997</v>
      </c>
      <c r="F1320" s="1">
        <v>26.67</v>
      </c>
      <c r="G1320" s="1">
        <v>24.9</v>
      </c>
      <c r="H1320" s="1">
        <v>28.95</v>
      </c>
      <c r="I1320" s="1">
        <v>34.79</v>
      </c>
      <c r="J1320" s="1">
        <v>33.770000000000003</v>
      </c>
      <c r="K1320" s="1">
        <v>29.7</v>
      </c>
    </row>
    <row r="1321" spans="1:11" x14ac:dyDescent="0.25">
      <c r="A1321" s="1">
        <v>25.76</v>
      </c>
      <c r="B1321" s="1">
        <v>26.8</v>
      </c>
      <c r="C1321" s="1">
        <v>30.47</v>
      </c>
      <c r="D1321" s="1">
        <v>30.61</v>
      </c>
      <c r="E1321" s="1">
        <v>26.6</v>
      </c>
      <c r="F1321" s="1">
        <v>28.57</v>
      </c>
      <c r="G1321" s="1">
        <v>31.94</v>
      </c>
      <c r="H1321" s="1">
        <v>33.46</v>
      </c>
      <c r="I1321" s="1">
        <v>32.799999999999997</v>
      </c>
      <c r="J1321" s="1">
        <v>40</v>
      </c>
      <c r="K1321" s="1">
        <v>33.81</v>
      </c>
    </row>
    <row r="1322" spans="1:11" x14ac:dyDescent="0.25">
      <c r="A1322" s="1">
        <v>31.08</v>
      </c>
      <c r="B1322" s="1">
        <v>33.9</v>
      </c>
      <c r="C1322" s="1">
        <v>29.37</v>
      </c>
      <c r="D1322" s="1">
        <v>26.58</v>
      </c>
      <c r="E1322" s="1">
        <v>26.43</v>
      </c>
      <c r="F1322" s="1">
        <v>37.33</v>
      </c>
      <c r="G1322" s="1">
        <v>38</v>
      </c>
      <c r="H1322" s="1">
        <v>32.03</v>
      </c>
      <c r="I1322" s="1">
        <v>30.93</v>
      </c>
      <c r="J1322" s="1">
        <v>40</v>
      </c>
      <c r="K1322" s="1">
        <v>32.799999999999997</v>
      </c>
    </row>
    <row r="1323" spans="1:11" x14ac:dyDescent="0.25">
      <c r="A1323" s="1">
        <v>30.88</v>
      </c>
      <c r="B1323" s="1">
        <v>19.79</v>
      </c>
      <c r="C1323" s="1">
        <v>30.96</v>
      </c>
      <c r="D1323" s="1">
        <v>36.39</v>
      </c>
      <c r="E1323" s="1">
        <v>35.47</v>
      </c>
      <c r="F1323" s="1">
        <v>19.93</v>
      </c>
      <c r="G1323" s="1">
        <v>28.86</v>
      </c>
      <c r="H1323" s="1">
        <v>32.51</v>
      </c>
      <c r="I1323" s="1">
        <v>35.15</v>
      </c>
      <c r="J1323" s="1">
        <v>40</v>
      </c>
      <c r="K1323" s="1">
        <v>40</v>
      </c>
    </row>
    <row r="1324" spans="1:11" x14ac:dyDescent="0.25">
      <c r="A1324" s="1">
        <v>40</v>
      </c>
      <c r="B1324" s="1">
        <v>23.57</v>
      </c>
      <c r="C1324" s="1">
        <v>34.590000000000003</v>
      </c>
      <c r="D1324" s="1">
        <v>34.43</v>
      </c>
      <c r="E1324" s="1">
        <v>29.13</v>
      </c>
      <c r="F1324" s="1">
        <v>30.86</v>
      </c>
      <c r="G1324" s="1">
        <v>33.270000000000003</v>
      </c>
      <c r="H1324" s="1">
        <v>40</v>
      </c>
      <c r="I1324" s="1">
        <v>30.16</v>
      </c>
      <c r="J1324" s="1">
        <v>32.93</v>
      </c>
      <c r="K1324" s="1">
        <v>31.55</v>
      </c>
    </row>
    <row r="1325" spans="1:11" x14ac:dyDescent="0.25">
      <c r="A1325" s="1">
        <v>34.880000000000003</v>
      </c>
      <c r="B1325" s="1">
        <v>30.09</v>
      </c>
      <c r="C1325" s="1">
        <v>30.11</v>
      </c>
      <c r="D1325" s="1">
        <v>27.35</v>
      </c>
      <c r="E1325" s="1">
        <v>27.3</v>
      </c>
      <c r="F1325" s="1">
        <v>34.58</v>
      </c>
      <c r="G1325" s="1">
        <v>34.25</v>
      </c>
      <c r="H1325" s="1">
        <v>26.69</v>
      </c>
      <c r="I1325" s="1">
        <v>26.23</v>
      </c>
      <c r="J1325" s="1">
        <v>33.22</v>
      </c>
      <c r="K1325" s="1">
        <v>40</v>
      </c>
    </row>
    <row r="1326" spans="1:11" x14ac:dyDescent="0.25">
      <c r="A1326" s="1">
        <v>34.6</v>
      </c>
      <c r="B1326" s="1">
        <v>24.25</v>
      </c>
      <c r="C1326" s="1">
        <v>24.62</v>
      </c>
      <c r="D1326" s="1">
        <v>22.19</v>
      </c>
      <c r="E1326" s="1">
        <v>26.12</v>
      </c>
      <c r="F1326" s="1">
        <v>28.73</v>
      </c>
      <c r="G1326" s="1">
        <v>34.67</v>
      </c>
      <c r="H1326" s="1">
        <v>26.21</v>
      </c>
      <c r="I1326" s="1">
        <v>35.79</v>
      </c>
      <c r="J1326" s="1">
        <v>34.78</v>
      </c>
      <c r="K1326" s="1">
        <v>33.090000000000003</v>
      </c>
    </row>
    <row r="1327" spans="1:11" x14ac:dyDescent="0.25">
      <c r="A1327" s="1">
        <v>29.75</v>
      </c>
      <c r="B1327" s="1">
        <v>32.06</v>
      </c>
      <c r="C1327" s="1">
        <v>35.24</v>
      </c>
      <c r="D1327" s="1">
        <v>40</v>
      </c>
      <c r="E1327" s="1">
        <v>34.56</v>
      </c>
      <c r="F1327" s="1">
        <v>33.69</v>
      </c>
      <c r="G1327" s="1">
        <v>40</v>
      </c>
      <c r="H1327" s="1">
        <v>30.5</v>
      </c>
      <c r="I1327" s="1">
        <v>29.83</v>
      </c>
      <c r="J1327" s="1">
        <v>36.43</v>
      </c>
      <c r="K1327" s="1">
        <v>35.229999999999997</v>
      </c>
    </row>
    <row r="1328" spans="1:11" x14ac:dyDescent="0.25">
      <c r="A1328" s="1">
        <v>33.549999999999997</v>
      </c>
      <c r="B1328" s="1">
        <v>28.97</v>
      </c>
      <c r="C1328" s="1">
        <v>28.62</v>
      </c>
      <c r="D1328" s="1">
        <v>36.15</v>
      </c>
      <c r="E1328" s="1">
        <v>29.61</v>
      </c>
      <c r="F1328" s="1">
        <v>33.369999999999997</v>
      </c>
      <c r="G1328" s="1">
        <v>21.85</v>
      </c>
      <c r="H1328" s="1">
        <v>32.049999999999997</v>
      </c>
      <c r="I1328" s="1">
        <v>40</v>
      </c>
      <c r="J1328" s="1">
        <v>40</v>
      </c>
      <c r="K1328" s="1">
        <v>31.96</v>
      </c>
    </row>
    <row r="1329" spans="1:11" x14ac:dyDescent="0.25">
      <c r="A1329" s="1">
        <v>23.09</v>
      </c>
      <c r="B1329" s="1">
        <v>31.02</v>
      </c>
      <c r="C1329" s="1">
        <v>27.44</v>
      </c>
      <c r="D1329" s="1">
        <v>24.4</v>
      </c>
      <c r="E1329" s="1">
        <v>35.840000000000003</v>
      </c>
      <c r="F1329" s="1">
        <v>40</v>
      </c>
      <c r="G1329" s="1">
        <v>26.64</v>
      </c>
      <c r="H1329" s="1">
        <v>31.55</v>
      </c>
      <c r="I1329" s="1">
        <v>28.23</v>
      </c>
      <c r="J1329" s="1">
        <v>37.67</v>
      </c>
      <c r="K1329" s="1">
        <v>35.21</v>
      </c>
    </row>
    <row r="1330" spans="1:11" x14ac:dyDescent="0.25">
      <c r="A1330" s="1">
        <v>24.68</v>
      </c>
      <c r="B1330" s="1">
        <v>23.65</v>
      </c>
      <c r="C1330" s="1">
        <v>36.26</v>
      </c>
      <c r="D1330" s="1">
        <v>32.869999999999997</v>
      </c>
      <c r="E1330" s="1">
        <v>18.73</v>
      </c>
      <c r="F1330" s="1">
        <v>28.99</v>
      </c>
      <c r="G1330" s="1">
        <v>32.99</v>
      </c>
      <c r="H1330" s="1">
        <v>35.119999999999997</v>
      </c>
      <c r="I1330" s="1">
        <v>40</v>
      </c>
      <c r="J1330" s="1">
        <v>33.200000000000003</v>
      </c>
      <c r="K1330" s="1">
        <v>32.33</v>
      </c>
    </row>
    <row r="1331" spans="1:11" x14ac:dyDescent="0.25">
      <c r="A1331" s="1">
        <v>40</v>
      </c>
      <c r="B1331" s="1">
        <v>24.76</v>
      </c>
      <c r="C1331" s="1">
        <v>20.67</v>
      </c>
      <c r="D1331" s="1">
        <v>27.99</v>
      </c>
      <c r="E1331" s="1">
        <v>23.19</v>
      </c>
      <c r="F1331" s="1">
        <v>21.96</v>
      </c>
      <c r="G1331" s="1">
        <v>30.61</v>
      </c>
      <c r="H1331" s="1">
        <v>23.44</v>
      </c>
      <c r="I1331" s="1">
        <v>32.700000000000003</v>
      </c>
      <c r="J1331" s="1">
        <v>31.7</v>
      </c>
      <c r="K1331" s="1">
        <v>35.950000000000003</v>
      </c>
    </row>
    <row r="1332" spans="1:11" x14ac:dyDescent="0.25">
      <c r="A1332" s="1">
        <v>31.81</v>
      </c>
      <c r="B1332" s="1">
        <v>32.229999999999997</v>
      </c>
      <c r="C1332" s="1">
        <v>23.64</v>
      </c>
      <c r="D1332" s="1">
        <v>22.02</v>
      </c>
      <c r="E1332" s="1">
        <v>33.56</v>
      </c>
      <c r="F1332" s="1">
        <v>21.43</v>
      </c>
      <c r="G1332" s="1">
        <v>31.36</v>
      </c>
      <c r="H1332" s="1">
        <v>29.5</v>
      </c>
      <c r="I1332" s="1">
        <v>27.78</v>
      </c>
      <c r="J1332" s="1">
        <v>40</v>
      </c>
      <c r="K1332" s="1">
        <v>40</v>
      </c>
    </row>
    <row r="1333" spans="1:11" x14ac:dyDescent="0.25">
      <c r="A1333" s="1">
        <v>32.340000000000003</v>
      </c>
      <c r="B1333" s="1">
        <v>33.880000000000003</v>
      </c>
      <c r="C1333" s="1">
        <v>20.88</v>
      </c>
      <c r="D1333" s="1">
        <v>27.97</v>
      </c>
      <c r="E1333" s="1">
        <v>27.23</v>
      </c>
      <c r="F1333" s="1">
        <v>28.67</v>
      </c>
      <c r="G1333" s="1">
        <v>27.16</v>
      </c>
      <c r="H1333" s="1">
        <v>40</v>
      </c>
      <c r="I1333" s="1">
        <v>30.77</v>
      </c>
      <c r="J1333" s="1">
        <v>36.700000000000003</v>
      </c>
      <c r="K1333" s="1">
        <v>34.71</v>
      </c>
    </row>
    <row r="1334" spans="1:11" x14ac:dyDescent="0.25">
      <c r="A1334" s="1">
        <v>28.24</v>
      </c>
      <c r="B1334" s="1">
        <v>26.53</v>
      </c>
      <c r="C1334" s="1">
        <v>34.630000000000003</v>
      </c>
      <c r="D1334" s="1">
        <v>32.47</v>
      </c>
      <c r="E1334" s="1">
        <v>25.56</v>
      </c>
      <c r="F1334" s="1">
        <v>34.14</v>
      </c>
      <c r="G1334" s="1">
        <v>35.69</v>
      </c>
      <c r="H1334" s="1">
        <v>30.55</v>
      </c>
      <c r="I1334" s="1">
        <v>33.26</v>
      </c>
      <c r="J1334" s="1">
        <v>33.25</v>
      </c>
      <c r="K1334" s="1">
        <v>35.47</v>
      </c>
    </row>
    <row r="1335" spans="1:11" x14ac:dyDescent="0.25">
      <c r="A1335" s="1">
        <v>40</v>
      </c>
      <c r="B1335" s="1">
        <v>26.25</v>
      </c>
      <c r="C1335" s="1">
        <v>29.26</v>
      </c>
      <c r="D1335" s="1">
        <v>24.4</v>
      </c>
      <c r="E1335" s="1">
        <v>27.26</v>
      </c>
      <c r="F1335" s="1">
        <v>34.909999999999997</v>
      </c>
      <c r="G1335" s="1">
        <v>30.59</v>
      </c>
      <c r="H1335" s="1">
        <v>32.200000000000003</v>
      </c>
      <c r="I1335" s="1">
        <v>36.630000000000003</v>
      </c>
      <c r="J1335" s="1">
        <v>40</v>
      </c>
      <c r="K1335" s="1">
        <v>31.87</v>
      </c>
    </row>
    <row r="1336" spans="1:11" x14ac:dyDescent="0.25">
      <c r="A1336" s="1">
        <v>30.13</v>
      </c>
      <c r="B1336" s="1">
        <v>40</v>
      </c>
      <c r="C1336" s="1">
        <v>33.450000000000003</v>
      </c>
      <c r="D1336" s="1">
        <v>31.36</v>
      </c>
      <c r="E1336" s="1">
        <v>30.58</v>
      </c>
      <c r="F1336" s="1">
        <v>23.03</v>
      </c>
      <c r="G1336" s="1">
        <v>30.94</v>
      </c>
      <c r="H1336" s="1">
        <v>29.41</v>
      </c>
      <c r="I1336" s="1">
        <v>24.72</v>
      </c>
      <c r="J1336" s="1">
        <v>37.950000000000003</v>
      </c>
      <c r="K1336" s="1">
        <v>33.619999999999997</v>
      </c>
    </row>
    <row r="1337" spans="1:11" x14ac:dyDescent="0.25">
      <c r="A1337" s="1">
        <v>30.46</v>
      </c>
      <c r="B1337" s="1">
        <v>34.119999999999997</v>
      </c>
      <c r="C1337" s="1">
        <v>25.02</v>
      </c>
      <c r="D1337" s="1">
        <v>29.01</v>
      </c>
      <c r="E1337" s="1">
        <v>31.53</v>
      </c>
      <c r="F1337" s="1">
        <v>30.91</v>
      </c>
      <c r="G1337" s="1">
        <v>32.71</v>
      </c>
      <c r="H1337" s="1">
        <v>40</v>
      </c>
      <c r="I1337" s="1">
        <v>40</v>
      </c>
      <c r="J1337" s="1">
        <v>40</v>
      </c>
      <c r="K1337" s="1">
        <v>40</v>
      </c>
    </row>
    <row r="1338" spans="1:11" x14ac:dyDescent="0.25">
      <c r="A1338" s="1">
        <v>28.54</v>
      </c>
      <c r="B1338" s="1">
        <v>31.05</v>
      </c>
      <c r="C1338" s="1">
        <v>22.26</v>
      </c>
      <c r="D1338" s="1">
        <v>40</v>
      </c>
      <c r="E1338" s="1">
        <v>25.3</v>
      </c>
      <c r="F1338" s="1">
        <v>29.94</v>
      </c>
      <c r="G1338" s="1">
        <v>22.35</v>
      </c>
      <c r="H1338" s="1">
        <v>32.61</v>
      </c>
      <c r="I1338" s="1">
        <v>40</v>
      </c>
      <c r="J1338" s="1">
        <v>27.11</v>
      </c>
      <c r="K1338" s="1">
        <v>33.39</v>
      </c>
    </row>
    <row r="1339" spans="1:11" x14ac:dyDescent="0.25">
      <c r="A1339" s="1">
        <v>32.86</v>
      </c>
      <c r="B1339" s="1">
        <v>32.130000000000003</v>
      </c>
      <c r="C1339" s="1">
        <v>28.51</v>
      </c>
      <c r="D1339" s="1">
        <v>28.44</v>
      </c>
      <c r="E1339" s="1">
        <v>22.15</v>
      </c>
      <c r="F1339" s="1">
        <v>28.93</v>
      </c>
      <c r="G1339" s="1">
        <v>35.81</v>
      </c>
      <c r="H1339" s="1">
        <v>24.16</v>
      </c>
      <c r="I1339" s="1">
        <v>40</v>
      </c>
      <c r="J1339" s="1">
        <v>30.93</v>
      </c>
      <c r="K1339" s="1">
        <v>26.02</v>
      </c>
    </row>
    <row r="1340" spans="1:11" x14ac:dyDescent="0.25">
      <c r="A1340" s="1">
        <v>40</v>
      </c>
      <c r="B1340" s="1">
        <v>33.15</v>
      </c>
      <c r="C1340" s="1">
        <v>22.61</v>
      </c>
      <c r="D1340" s="1">
        <v>25.01</v>
      </c>
      <c r="E1340" s="1">
        <v>21.16</v>
      </c>
      <c r="F1340" s="1">
        <v>40</v>
      </c>
      <c r="G1340" s="1">
        <v>34.659999999999997</v>
      </c>
      <c r="H1340" s="1">
        <v>33.619999999999997</v>
      </c>
      <c r="I1340" s="1">
        <v>31.69</v>
      </c>
      <c r="J1340" s="1">
        <v>21.61</v>
      </c>
      <c r="K1340" s="1">
        <v>27.97</v>
      </c>
    </row>
    <row r="1341" spans="1:11" x14ac:dyDescent="0.25">
      <c r="A1341" s="1">
        <v>28.8</v>
      </c>
      <c r="B1341" s="1">
        <v>32.46</v>
      </c>
      <c r="C1341" s="1">
        <v>27.18</v>
      </c>
      <c r="D1341" s="1">
        <v>21.69</v>
      </c>
      <c r="E1341" s="1">
        <v>34.659999999999997</v>
      </c>
      <c r="F1341" s="1">
        <v>29.96</v>
      </c>
      <c r="G1341" s="1">
        <v>22.45</v>
      </c>
      <c r="H1341" s="1">
        <v>36.229999999999997</v>
      </c>
      <c r="I1341" s="1">
        <v>37.29</v>
      </c>
      <c r="J1341" s="1">
        <v>33.28</v>
      </c>
      <c r="K1341" s="1">
        <v>36.25</v>
      </c>
    </row>
    <row r="1342" spans="1:11" x14ac:dyDescent="0.25">
      <c r="A1342" s="1">
        <v>40</v>
      </c>
      <c r="B1342" s="1">
        <v>29.01</v>
      </c>
      <c r="C1342" s="1">
        <v>30.97</v>
      </c>
      <c r="D1342" s="1">
        <v>28.26</v>
      </c>
      <c r="E1342" s="1">
        <v>29.22</v>
      </c>
      <c r="F1342" s="1">
        <v>31.54</v>
      </c>
      <c r="G1342" s="1">
        <v>36.17</v>
      </c>
      <c r="H1342" s="1">
        <v>40</v>
      </c>
      <c r="I1342" s="1">
        <v>34.89</v>
      </c>
      <c r="J1342" s="1">
        <v>40</v>
      </c>
      <c r="K1342" s="1">
        <v>40</v>
      </c>
    </row>
    <row r="1343" spans="1:11" x14ac:dyDescent="0.25">
      <c r="A1343" s="1">
        <v>24.23</v>
      </c>
      <c r="B1343" s="1">
        <v>27.89</v>
      </c>
      <c r="C1343" s="1">
        <v>26.66</v>
      </c>
      <c r="D1343" s="1">
        <v>20.21</v>
      </c>
      <c r="E1343" s="1">
        <v>33.57</v>
      </c>
      <c r="F1343" s="1">
        <v>27.44</v>
      </c>
      <c r="G1343" s="1">
        <v>27.43</v>
      </c>
      <c r="H1343" s="1">
        <v>31.89</v>
      </c>
      <c r="I1343" s="1">
        <v>33.450000000000003</v>
      </c>
      <c r="J1343" s="1">
        <v>40</v>
      </c>
      <c r="K1343" s="1">
        <v>40</v>
      </c>
    </row>
    <row r="1344" spans="1:11" x14ac:dyDescent="0.25">
      <c r="A1344" s="1">
        <v>31.44</v>
      </c>
      <c r="B1344" s="1">
        <v>40</v>
      </c>
      <c r="C1344" s="1">
        <v>22.23</v>
      </c>
      <c r="D1344" s="1">
        <v>20.04</v>
      </c>
      <c r="E1344" s="1">
        <v>29.29</v>
      </c>
      <c r="F1344" s="1">
        <v>30.67</v>
      </c>
      <c r="G1344" s="1">
        <v>33.01</v>
      </c>
      <c r="H1344" s="1">
        <v>40</v>
      </c>
      <c r="I1344" s="1">
        <v>35.29</v>
      </c>
      <c r="J1344" s="1">
        <v>32.340000000000003</v>
      </c>
      <c r="K1344" s="1">
        <v>40</v>
      </c>
    </row>
    <row r="1345" spans="1:11" x14ac:dyDescent="0.25">
      <c r="A1345" s="1">
        <v>33.54</v>
      </c>
      <c r="B1345" s="1">
        <v>25.55</v>
      </c>
      <c r="C1345" s="1">
        <v>33.31</v>
      </c>
      <c r="D1345" s="1">
        <v>35.36</v>
      </c>
      <c r="E1345" s="1">
        <v>28.73</v>
      </c>
      <c r="F1345" s="1">
        <v>33.200000000000003</v>
      </c>
      <c r="G1345" s="1">
        <v>33.68</v>
      </c>
      <c r="H1345" s="1">
        <v>31.48</v>
      </c>
      <c r="I1345" s="1">
        <v>32.85</v>
      </c>
      <c r="J1345" s="1">
        <v>40</v>
      </c>
      <c r="K1345" s="1">
        <v>32.5</v>
      </c>
    </row>
    <row r="1346" spans="1:11" x14ac:dyDescent="0.25">
      <c r="A1346" s="1">
        <v>22.94</v>
      </c>
      <c r="B1346" s="1">
        <v>34.64</v>
      </c>
      <c r="C1346" s="1">
        <v>21.79</v>
      </c>
      <c r="D1346" s="1">
        <v>35.17</v>
      </c>
      <c r="E1346" s="1">
        <v>40</v>
      </c>
      <c r="F1346" s="1">
        <v>24.52</v>
      </c>
      <c r="G1346" s="1">
        <v>33.770000000000003</v>
      </c>
      <c r="H1346" s="1">
        <v>31.72</v>
      </c>
      <c r="I1346" s="1">
        <v>35.94</v>
      </c>
      <c r="J1346" s="1">
        <v>40</v>
      </c>
      <c r="K1346" s="1">
        <v>28.21</v>
      </c>
    </row>
    <row r="1347" spans="1:11" x14ac:dyDescent="0.25">
      <c r="A1347" s="1">
        <v>36.11</v>
      </c>
      <c r="B1347" s="1">
        <v>19.21</v>
      </c>
      <c r="C1347" s="1">
        <v>28.79</v>
      </c>
      <c r="D1347" s="1">
        <v>30.06</v>
      </c>
      <c r="E1347" s="1">
        <v>23.59</v>
      </c>
      <c r="F1347" s="1">
        <v>30.17</v>
      </c>
      <c r="G1347" s="1">
        <v>28.61</v>
      </c>
      <c r="H1347" s="1">
        <v>35.61</v>
      </c>
      <c r="I1347" s="1">
        <v>29.79</v>
      </c>
      <c r="J1347" s="1">
        <v>25.46</v>
      </c>
      <c r="K1347" s="1">
        <v>40</v>
      </c>
    </row>
    <row r="1348" spans="1:11" x14ac:dyDescent="0.25">
      <c r="A1348" s="1">
        <v>40</v>
      </c>
      <c r="B1348" s="1">
        <v>40</v>
      </c>
      <c r="C1348" s="1">
        <v>25.42</v>
      </c>
      <c r="D1348" s="1">
        <v>23.38</v>
      </c>
      <c r="E1348" s="1">
        <v>31.2</v>
      </c>
      <c r="F1348" s="1">
        <v>26.42</v>
      </c>
      <c r="G1348" s="1">
        <v>22.66</v>
      </c>
      <c r="H1348" s="1">
        <v>37.369999999999997</v>
      </c>
      <c r="I1348" s="1">
        <v>37.94</v>
      </c>
      <c r="J1348" s="1">
        <v>36.049999999999997</v>
      </c>
      <c r="K1348" s="1">
        <v>32.869999999999997</v>
      </c>
    </row>
    <row r="1349" spans="1:11" x14ac:dyDescent="0.25">
      <c r="A1349" s="1">
        <v>34.770000000000003</v>
      </c>
      <c r="B1349" s="1">
        <v>28.82</v>
      </c>
      <c r="C1349" s="1">
        <v>40</v>
      </c>
      <c r="D1349" s="1">
        <v>32.97</v>
      </c>
      <c r="E1349" s="1">
        <v>28.92</v>
      </c>
      <c r="F1349" s="1">
        <v>22.63</v>
      </c>
      <c r="G1349" s="1">
        <v>34.64</v>
      </c>
      <c r="H1349" s="1">
        <v>40</v>
      </c>
      <c r="I1349" s="1">
        <v>24.63</v>
      </c>
      <c r="J1349" s="1">
        <v>23.67</v>
      </c>
      <c r="K1349" s="1">
        <v>37.31</v>
      </c>
    </row>
    <row r="1350" spans="1:11" x14ac:dyDescent="0.25">
      <c r="A1350" s="1">
        <v>36.36</v>
      </c>
      <c r="B1350" s="1">
        <v>32.6</v>
      </c>
      <c r="C1350" s="1">
        <v>20.94</v>
      </c>
      <c r="D1350" s="1">
        <v>27.78</v>
      </c>
      <c r="E1350" s="1">
        <v>37.04</v>
      </c>
      <c r="F1350" s="1">
        <v>29.67</v>
      </c>
      <c r="G1350" s="1">
        <v>32.72</v>
      </c>
      <c r="H1350" s="1">
        <v>40</v>
      </c>
      <c r="I1350" s="1">
        <v>31.76</v>
      </c>
      <c r="J1350" s="1">
        <v>35.450000000000003</v>
      </c>
      <c r="K1350" s="1">
        <v>33.89</v>
      </c>
    </row>
    <row r="1351" spans="1:11" x14ac:dyDescent="0.25">
      <c r="A1351" s="1">
        <v>28.38</v>
      </c>
      <c r="B1351" s="1">
        <v>29.34</v>
      </c>
      <c r="C1351" s="1">
        <v>30.59</v>
      </c>
      <c r="D1351" s="1">
        <v>30.79</v>
      </c>
      <c r="E1351" s="1">
        <v>24.47</v>
      </c>
      <c r="F1351" s="1">
        <v>34.22</v>
      </c>
      <c r="G1351" s="1">
        <v>30.43</v>
      </c>
      <c r="H1351" s="1">
        <v>35.93</v>
      </c>
      <c r="I1351" s="1">
        <v>26.12</v>
      </c>
      <c r="J1351" s="1">
        <v>40</v>
      </c>
      <c r="K1351" s="1">
        <v>40</v>
      </c>
    </row>
    <row r="1352" spans="1:11" x14ac:dyDescent="0.25">
      <c r="A1352" s="1">
        <v>23.22</v>
      </c>
      <c r="B1352" s="1">
        <v>28.67</v>
      </c>
      <c r="C1352" s="1">
        <v>23.06</v>
      </c>
      <c r="D1352" s="1">
        <v>40</v>
      </c>
      <c r="E1352" s="1">
        <v>37.93</v>
      </c>
      <c r="F1352" s="1">
        <v>32.81</v>
      </c>
      <c r="G1352" s="1">
        <v>32.43</v>
      </c>
      <c r="H1352" s="1">
        <v>25.57</v>
      </c>
      <c r="I1352" s="1">
        <v>33.65</v>
      </c>
      <c r="J1352" s="1">
        <v>32.020000000000003</v>
      </c>
      <c r="K1352" s="1">
        <v>31.6</v>
      </c>
    </row>
    <row r="1353" spans="1:11" x14ac:dyDescent="0.25">
      <c r="A1353" s="1">
        <v>36.409999999999997</v>
      </c>
      <c r="B1353" s="1">
        <v>25.07</v>
      </c>
      <c r="C1353" s="1">
        <v>19.350000000000001</v>
      </c>
      <c r="D1353" s="1">
        <v>21.43</v>
      </c>
      <c r="E1353" s="1">
        <v>28.93</v>
      </c>
      <c r="F1353" s="1">
        <v>29.49</v>
      </c>
      <c r="G1353" s="1">
        <v>21.92</v>
      </c>
      <c r="H1353" s="1">
        <v>37.869999999999997</v>
      </c>
      <c r="I1353" s="1">
        <v>33.57</v>
      </c>
      <c r="J1353" s="1">
        <v>33.39</v>
      </c>
      <c r="K1353" s="1">
        <v>38.369999999999997</v>
      </c>
    </row>
    <row r="1354" spans="1:11" x14ac:dyDescent="0.25">
      <c r="A1354" s="1">
        <v>23.51</v>
      </c>
      <c r="B1354" s="1">
        <v>40</v>
      </c>
      <c r="C1354" s="1">
        <v>26.17</v>
      </c>
      <c r="D1354" s="1">
        <v>29.95</v>
      </c>
      <c r="E1354" s="1">
        <v>23.11</v>
      </c>
      <c r="F1354" s="1">
        <v>32.21</v>
      </c>
      <c r="G1354" s="1">
        <v>28</v>
      </c>
      <c r="H1354" s="1">
        <v>28.48</v>
      </c>
      <c r="I1354" s="1">
        <v>30.84</v>
      </c>
      <c r="J1354" s="1">
        <v>35.229999999999997</v>
      </c>
      <c r="K1354" s="1">
        <v>34.880000000000003</v>
      </c>
    </row>
    <row r="1355" spans="1:11" x14ac:dyDescent="0.25">
      <c r="A1355" s="1">
        <v>34.92</v>
      </c>
      <c r="B1355" s="1">
        <v>19.38</v>
      </c>
      <c r="C1355" s="1">
        <v>17.52</v>
      </c>
      <c r="D1355" s="1">
        <v>24.95</v>
      </c>
      <c r="E1355" s="1">
        <v>22.56</v>
      </c>
      <c r="F1355" s="1">
        <v>29.79</v>
      </c>
      <c r="G1355" s="1">
        <v>40</v>
      </c>
      <c r="H1355" s="1">
        <v>29.82</v>
      </c>
      <c r="I1355" s="1">
        <v>28.31</v>
      </c>
      <c r="J1355" s="1">
        <v>35.79</v>
      </c>
      <c r="K1355" s="1">
        <v>33.26</v>
      </c>
    </row>
    <row r="1356" spans="1:11" x14ac:dyDescent="0.25">
      <c r="A1356" s="1">
        <v>37.340000000000003</v>
      </c>
      <c r="B1356" s="1">
        <v>26.95</v>
      </c>
      <c r="C1356" s="1">
        <v>26.81</v>
      </c>
      <c r="D1356" s="1">
        <v>28.62</v>
      </c>
      <c r="E1356" s="1">
        <v>30.99</v>
      </c>
      <c r="F1356" s="1">
        <v>32.33</v>
      </c>
      <c r="G1356" s="1">
        <v>32.630000000000003</v>
      </c>
      <c r="H1356" s="1">
        <v>35.43</v>
      </c>
      <c r="I1356" s="1">
        <v>40</v>
      </c>
      <c r="J1356" s="1">
        <v>34.549999999999997</v>
      </c>
      <c r="K1356" s="1">
        <v>38.549999999999997</v>
      </c>
    </row>
    <row r="1357" spans="1:11" x14ac:dyDescent="0.25">
      <c r="A1357" s="1">
        <v>40</v>
      </c>
      <c r="B1357" s="1">
        <v>33.76</v>
      </c>
      <c r="C1357" s="1">
        <v>32.409999999999997</v>
      </c>
      <c r="D1357" s="1">
        <v>22.19</v>
      </c>
      <c r="E1357" s="1">
        <v>32.61</v>
      </c>
      <c r="F1357" s="1">
        <v>28.12</v>
      </c>
      <c r="G1357" s="1">
        <v>30.22</v>
      </c>
      <c r="H1357" s="1">
        <v>21.48</v>
      </c>
      <c r="I1357" s="1">
        <v>36.549999999999997</v>
      </c>
      <c r="J1357" s="1">
        <v>32.369999999999997</v>
      </c>
      <c r="K1357" s="1">
        <v>40</v>
      </c>
    </row>
    <row r="1358" spans="1:11" x14ac:dyDescent="0.25">
      <c r="A1358" s="1">
        <v>26.48</v>
      </c>
      <c r="B1358" s="1">
        <v>28.07</v>
      </c>
      <c r="C1358" s="1">
        <v>40</v>
      </c>
      <c r="D1358" s="1">
        <v>27.25</v>
      </c>
      <c r="E1358" s="1">
        <v>30.97</v>
      </c>
      <c r="F1358" s="1">
        <v>29.84</v>
      </c>
      <c r="G1358" s="1">
        <v>40</v>
      </c>
      <c r="H1358" s="1">
        <v>40</v>
      </c>
      <c r="I1358" s="1">
        <v>31.14</v>
      </c>
      <c r="J1358" s="1">
        <v>33.47</v>
      </c>
      <c r="K1358" s="1">
        <v>36.99</v>
      </c>
    </row>
    <row r="1359" spans="1:11" x14ac:dyDescent="0.25">
      <c r="A1359" s="1">
        <v>30.16</v>
      </c>
      <c r="B1359" s="1">
        <v>27.25</v>
      </c>
      <c r="C1359" s="1">
        <v>28.1</v>
      </c>
      <c r="D1359" s="1">
        <v>27.59</v>
      </c>
      <c r="E1359" s="1">
        <v>40</v>
      </c>
      <c r="F1359" s="1">
        <v>40</v>
      </c>
      <c r="G1359" s="1">
        <v>34.36</v>
      </c>
      <c r="H1359" s="1">
        <v>32.090000000000003</v>
      </c>
      <c r="I1359" s="1">
        <v>32.950000000000003</v>
      </c>
      <c r="J1359" s="1">
        <v>33.31</v>
      </c>
      <c r="K1359" s="1">
        <v>40</v>
      </c>
    </row>
    <row r="1360" spans="1:11" x14ac:dyDescent="0.25">
      <c r="A1360" s="1">
        <v>26.02</v>
      </c>
      <c r="B1360" s="1">
        <v>26.4</v>
      </c>
      <c r="C1360" s="1">
        <v>26.99</v>
      </c>
      <c r="D1360" s="1">
        <v>24.4</v>
      </c>
      <c r="E1360" s="1">
        <v>22.56</v>
      </c>
      <c r="F1360" s="1">
        <v>32.71</v>
      </c>
      <c r="G1360" s="1">
        <v>21.56</v>
      </c>
      <c r="H1360" s="1">
        <v>23.61</v>
      </c>
      <c r="I1360" s="1">
        <v>32.57</v>
      </c>
      <c r="J1360" s="1">
        <v>30.62</v>
      </c>
      <c r="K1360" s="1">
        <v>40</v>
      </c>
    </row>
    <row r="1361" spans="1:11" x14ac:dyDescent="0.25">
      <c r="A1361" s="1">
        <v>37.54</v>
      </c>
      <c r="B1361" s="1">
        <v>24.56</v>
      </c>
      <c r="C1361" s="1">
        <v>28.97</v>
      </c>
      <c r="D1361" s="1">
        <v>27.14</v>
      </c>
      <c r="E1361" s="1">
        <v>32</v>
      </c>
      <c r="F1361" s="1">
        <v>32.56</v>
      </c>
      <c r="G1361" s="1">
        <v>31.77</v>
      </c>
      <c r="H1361" s="1">
        <v>35.61</v>
      </c>
      <c r="I1361" s="1">
        <v>29.46</v>
      </c>
      <c r="J1361" s="1">
        <v>34.25</v>
      </c>
      <c r="K1361" s="1">
        <v>31.77</v>
      </c>
    </row>
    <row r="1362" spans="1:11" x14ac:dyDescent="0.25">
      <c r="A1362" s="1">
        <v>27.55</v>
      </c>
      <c r="B1362" s="1">
        <v>16.73</v>
      </c>
      <c r="C1362" s="1">
        <v>19.03</v>
      </c>
      <c r="D1362" s="1">
        <v>25.46</v>
      </c>
      <c r="E1362" s="1">
        <v>22.73</v>
      </c>
      <c r="F1362" s="1">
        <v>40</v>
      </c>
      <c r="G1362" s="1">
        <v>32.29</v>
      </c>
      <c r="H1362" s="1">
        <v>40</v>
      </c>
      <c r="I1362" s="1">
        <v>31.68</v>
      </c>
      <c r="J1362" s="1">
        <v>40</v>
      </c>
      <c r="K1362" s="1">
        <v>40</v>
      </c>
    </row>
    <row r="1363" spans="1:11" x14ac:dyDescent="0.25">
      <c r="A1363" s="1">
        <v>20</v>
      </c>
      <c r="B1363" s="1">
        <v>30.69</v>
      </c>
      <c r="C1363" s="1">
        <v>21.69</v>
      </c>
      <c r="D1363" s="1">
        <v>23.3</v>
      </c>
      <c r="E1363" s="1">
        <v>27.61</v>
      </c>
      <c r="F1363" s="1">
        <v>31.98</v>
      </c>
      <c r="G1363" s="1">
        <v>40</v>
      </c>
      <c r="H1363" s="1">
        <v>31</v>
      </c>
      <c r="I1363" s="1">
        <v>22.77</v>
      </c>
      <c r="J1363" s="1">
        <v>37.39</v>
      </c>
      <c r="K1363" s="1">
        <v>40</v>
      </c>
    </row>
    <row r="1364" spans="1:11" x14ac:dyDescent="0.25">
      <c r="A1364" s="1">
        <v>40</v>
      </c>
      <c r="B1364" s="1">
        <v>30.58</v>
      </c>
      <c r="C1364" s="1">
        <v>26.83</v>
      </c>
      <c r="D1364" s="1">
        <v>33.29</v>
      </c>
      <c r="E1364" s="1">
        <v>19.600000000000001</v>
      </c>
      <c r="F1364" s="1">
        <v>28.71</v>
      </c>
      <c r="G1364" s="1">
        <v>34.35</v>
      </c>
      <c r="H1364" s="1">
        <v>32.299999999999997</v>
      </c>
      <c r="I1364" s="1">
        <v>19.739999999999998</v>
      </c>
      <c r="J1364" s="1">
        <v>40</v>
      </c>
      <c r="K1364" s="1">
        <v>36.93</v>
      </c>
    </row>
    <row r="1365" spans="1:11" x14ac:dyDescent="0.25">
      <c r="A1365" s="1">
        <v>35.72</v>
      </c>
      <c r="B1365" s="1">
        <v>26.18</v>
      </c>
      <c r="C1365" s="1">
        <v>36.22</v>
      </c>
      <c r="D1365" s="1">
        <v>25.75</v>
      </c>
      <c r="E1365" s="1">
        <v>30.94</v>
      </c>
      <c r="F1365" s="1">
        <v>27</v>
      </c>
      <c r="G1365" s="1">
        <v>23.71</v>
      </c>
      <c r="H1365" s="1">
        <v>36.47</v>
      </c>
      <c r="I1365" s="1">
        <v>40</v>
      </c>
      <c r="J1365" s="1">
        <v>40</v>
      </c>
      <c r="K1365" s="1">
        <v>32.4</v>
      </c>
    </row>
    <row r="1366" spans="1:11" x14ac:dyDescent="0.25">
      <c r="A1366" s="1">
        <v>29.02</v>
      </c>
      <c r="B1366" s="1">
        <v>40</v>
      </c>
      <c r="C1366" s="1">
        <v>36.44</v>
      </c>
      <c r="D1366" s="1">
        <v>22.47</v>
      </c>
      <c r="E1366" s="1">
        <v>26.06</v>
      </c>
      <c r="F1366" s="1">
        <v>26.41</v>
      </c>
      <c r="G1366" s="1">
        <v>33.82</v>
      </c>
      <c r="H1366" s="1">
        <v>31.94</v>
      </c>
      <c r="I1366" s="1">
        <v>33.72</v>
      </c>
      <c r="J1366" s="1">
        <v>30.28</v>
      </c>
      <c r="K1366" s="1">
        <v>34.35</v>
      </c>
    </row>
    <row r="1367" spans="1:11" x14ac:dyDescent="0.25">
      <c r="A1367" s="1">
        <v>27.47</v>
      </c>
      <c r="B1367" s="1">
        <v>34.200000000000003</v>
      </c>
      <c r="C1367" s="1">
        <v>34.86</v>
      </c>
      <c r="D1367" s="1">
        <v>28.6</v>
      </c>
      <c r="E1367" s="1">
        <v>34.619999999999997</v>
      </c>
      <c r="F1367" s="1">
        <v>28.52</v>
      </c>
      <c r="G1367" s="1">
        <v>29.84</v>
      </c>
      <c r="H1367" s="1">
        <v>36.71</v>
      </c>
      <c r="I1367" s="1">
        <v>40</v>
      </c>
      <c r="J1367" s="1">
        <v>34.630000000000003</v>
      </c>
      <c r="K1367" s="1">
        <v>37.700000000000003</v>
      </c>
    </row>
    <row r="1368" spans="1:11" x14ac:dyDescent="0.25">
      <c r="A1368" s="1">
        <v>23.64</v>
      </c>
      <c r="B1368" s="1">
        <v>40</v>
      </c>
      <c r="C1368" s="1">
        <v>30.86</v>
      </c>
      <c r="D1368" s="1">
        <v>37.74</v>
      </c>
      <c r="E1368" s="1">
        <v>20.8</v>
      </c>
      <c r="F1368" s="1">
        <v>27.88</v>
      </c>
      <c r="G1368" s="1">
        <v>28.64</v>
      </c>
      <c r="H1368" s="1">
        <v>29.25</v>
      </c>
      <c r="I1368" s="1">
        <v>34.65</v>
      </c>
      <c r="J1368" s="1">
        <v>30.31</v>
      </c>
      <c r="K1368" s="1">
        <v>27.69</v>
      </c>
    </row>
    <row r="1369" spans="1:11" x14ac:dyDescent="0.25">
      <c r="A1369" s="1">
        <v>32.549999999999997</v>
      </c>
      <c r="B1369" s="1">
        <v>25.66</v>
      </c>
      <c r="C1369" s="1">
        <v>22.89</v>
      </c>
      <c r="D1369" s="1">
        <v>40</v>
      </c>
      <c r="E1369" s="1">
        <v>23.17</v>
      </c>
      <c r="F1369" s="1">
        <v>35.99</v>
      </c>
      <c r="G1369" s="1">
        <v>31.81</v>
      </c>
      <c r="H1369" s="1">
        <v>21.76</v>
      </c>
      <c r="I1369" s="1">
        <v>35.229999999999997</v>
      </c>
      <c r="J1369" s="1">
        <v>40</v>
      </c>
      <c r="K1369" s="1">
        <v>40</v>
      </c>
    </row>
    <row r="1370" spans="1:11" x14ac:dyDescent="0.25">
      <c r="A1370" s="1">
        <v>26.81</v>
      </c>
      <c r="B1370" s="1">
        <v>31.46</v>
      </c>
      <c r="C1370" s="1">
        <v>30.42</v>
      </c>
      <c r="D1370" s="1">
        <v>31.9</v>
      </c>
      <c r="E1370" s="1">
        <v>35.020000000000003</v>
      </c>
      <c r="F1370" s="1">
        <v>32.770000000000003</v>
      </c>
      <c r="G1370" s="1">
        <v>34.9</v>
      </c>
      <c r="H1370" s="1">
        <v>32.659999999999997</v>
      </c>
      <c r="I1370" s="1">
        <v>36.85</v>
      </c>
      <c r="J1370" s="1">
        <v>35.75</v>
      </c>
      <c r="K1370" s="1">
        <v>37.979999999999997</v>
      </c>
    </row>
    <row r="1371" spans="1:11" x14ac:dyDescent="0.25">
      <c r="A1371" s="1">
        <v>28.24</v>
      </c>
      <c r="B1371" s="1">
        <v>28.97</v>
      </c>
      <c r="C1371" s="1">
        <v>40</v>
      </c>
      <c r="D1371" s="1">
        <v>30.77</v>
      </c>
      <c r="E1371" s="1">
        <v>31.21</v>
      </c>
      <c r="F1371" s="1">
        <v>40</v>
      </c>
      <c r="G1371" s="1">
        <v>34.18</v>
      </c>
      <c r="H1371" s="1">
        <v>34.08</v>
      </c>
      <c r="I1371" s="1">
        <v>33.659999999999997</v>
      </c>
      <c r="J1371" s="1">
        <v>40</v>
      </c>
      <c r="K1371" s="1">
        <v>34.869999999999997</v>
      </c>
    </row>
    <row r="1372" spans="1:11" x14ac:dyDescent="0.25">
      <c r="A1372" s="1">
        <v>30.55</v>
      </c>
      <c r="B1372" s="1">
        <v>16.77</v>
      </c>
      <c r="C1372" s="1">
        <v>19.68</v>
      </c>
      <c r="D1372" s="1">
        <v>26.01</v>
      </c>
      <c r="E1372" s="1">
        <v>40</v>
      </c>
      <c r="F1372" s="1">
        <v>33.57</v>
      </c>
      <c r="G1372" s="1">
        <v>30.76</v>
      </c>
      <c r="H1372" s="1">
        <v>29.08</v>
      </c>
      <c r="I1372" s="1">
        <v>40</v>
      </c>
      <c r="J1372" s="1">
        <v>24.36</v>
      </c>
      <c r="K1372" s="1">
        <v>21.38</v>
      </c>
    </row>
    <row r="1373" spans="1:11" x14ac:dyDescent="0.25">
      <c r="A1373" s="1">
        <v>26.46</v>
      </c>
      <c r="B1373" s="1">
        <v>23.13</v>
      </c>
      <c r="C1373" s="1">
        <v>35.090000000000003</v>
      </c>
      <c r="D1373" s="1">
        <v>29.75</v>
      </c>
      <c r="E1373" s="1">
        <v>34.96</v>
      </c>
      <c r="F1373" s="1">
        <v>19.63</v>
      </c>
      <c r="G1373" s="1">
        <v>40</v>
      </c>
      <c r="H1373" s="1">
        <v>40</v>
      </c>
      <c r="I1373" s="1">
        <v>40</v>
      </c>
      <c r="J1373" s="1">
        <v>32.75</v>
      </c>
      <c r="K1373" s="1">
        <v>35.840000000000003</v>
      </c>
    </row>
    <row r="1374" spans="1:11" x14ac:dyDescent="0.25">
      <c r="A1374" s="1">
        <v>23.67</v>
      </c>
      <c r="B1374" s="1">
        <v>30.03</v>
      </c>
      <c r="C1374" s="1">
        <v>23.07</v>
      </c>
      <c r="D1374" s="1">
        <v>33.020000000000003</v>
      </c>
      <c r="E1374" s="1">
        <v>26.39</v>
      </c>
      <c r="F1374" s="1">
        <v>40</v>
      </c>
      <c r="G1374" s="1">
        <v>34.979999999999997</v>
      </c>
      <c r="H1374" s="1">
        <v>32.36</v>
      </c>
      <c r="I1374" s="1">
        <v>33.86</v>
      </c>
      <c r="J1374" s="1">
        <v>40</v>
      </c>
      <c r="K1374" s="1">
        <v>29.91</v>
      </c>
    </row>
    <row r="1375" spans="1:11" x14ac:dyDescent="0.25">
      <c r="A1375" s="1">
        <v>29.55</v>
      </c>
      <c r="B1375" s="1">
        <v>32.18</v>
      </c>
      <c r="C1375" s="1">
        <v>16.95</v>
      </c>
      <c r="D1375" s="1">
        <v>29.83</v>
      </c>
      <c r="E1375" s="1">
        <v>26.93</v>
      </c>
      <c r="F1375" s="1">
        <v>23.04</v>
      </c>
      <c r="G1375" s="1">
        <v>19.600000000000001</v>
      </c>
      <c r="H1375" s="1">
        <v>40</v>
      </c>
      <c r="I1375" s="1">
        <v>28.44</v>
      </c>
      <c r="J1375" s="1">
        <v>34.799999999999997</v>
      </c>
      <c r="K1375" s="1">
        <v>35.9</v>
      </c>
    </row>
    <row r="1376" spans="1:11" x14ac:dyDescent="0.25">
      <c r="A1376" s="1">
        <v>32.56</v>
      </c>
      <c r="B1376" s="1">
        <v>31.58</v>
      </c>
      <c r="C1376" s="1">
        <v>26.43</v>
      </c>
      <c r="D1376" s="1">
        <v>28.24</v>
      </c>
      <c r="E1376" s="1">
        <v>26.81</v>
      </c>
      <c r="F1376" s="1">
        <v>31.09</v>
      </c>
      <c r="G1376" s="1">
        <v>33.799999999999997</v>
      </c>
      <c r="H1376" s="1">
        <v>28.18</v>
      </c>
      <c r="I1376" s="1">
        <v>40</v>
      </c>
      <c r="J1376" s="1">
        <v>40</v>
      </c>
      <c r="K1376" s="1">
        <v>40</v>
      </c>
    </row>
    <row r="1377" spans="1:11" x14ac:dyDescent="0.25">
      <c r="A1377" s="1">
        <v>26.73</v>
      </c>
      <c r="B1377" s="1">
        <v>28.31</v>
      </c>
      <c r="C1377" s="1">
        <v>28.06</v>
      </c>
      <c r="D1377" s="1">
        <v>18.29</v>
      </c>
      <c r="E1377" s="1">
        <v>30.01</v>
      </c>
      <c r="F1377" s="1">
        <v>16.57</v>
      </c>
      <c r="G1377" s="1">
        <v>31.43</v>
      </c>
      <c r="H1377" s="1">
        <v>21.06</v>
      </c>
      <c r="I1377" s="1">
        <v>34.880000000000003</v>
      </c>
      <c r="J1377" s="1">
        <v>32.82</v>
      </c>
      <c r="K1377" s="1">
        <v>30.28</v>
      </c>
    </row>
    <row r="1378" spans="1:11" x14ac:dyDescent="0.25">
      <c r="A1378" s="1">
        <v>32.119999999999997</v>
      </c>
      <c r="B1378" s="1">
        <v>31.9</v>
      </c>
      <c r="C1378" s="1">
        <v>26.46</v>
      </c>
      <c r="D1378" s="1">
        <v>32.950000000000003</v>
      </c>
      <c r="E1378" s="1">
        <v>29.76</v>
      </c>
      <c r="F1378" s="1">
        <v>28.91</v>
      </c>
      <c r="G1378" s="1">
        <v>24.13</v>
      </c>
      <c r="H1378" s="1">
        <v>34.47</v>
      </c>
      <c r="I1378" s="1">
        <v>34.450000000000003</v>
      </c>
      <c r="J1378" s="1">
        <v>33.96</v>
      </c>
      <c r="K1378" s="1">
        <v>33.479999999999997</v>
      </c>
    </row>
    <row r="1379" spans="1:11" x14ac:dyDescent="0.25">
      <c r="A1379" s="1">
        <v>40</v>
      </c>
      <c r="B1379" s="1">
        <v>26.56</v>
      </c>
      <c r="C1379" s="1">
        <v>27.24</v>
      </c>
      <c r="D1379" s="1">
        <v>19.87</v>
      </c>
      <c r="E1379" s="1">
        <v>37.590000000000003</v>
      </c>
      <c r="F1379" s="1">
        <v>28.97</v>
      </c>
      <c r="G1379" s="1">
        <v>22.77</v>
      </c>
      <c r="H1379" s="1">
        <v>34.44</v>
      </c>
      <c r="I1379" s="1">
        <v>40</v>
      </c>
      <c r="J1379" s="1">
        <v>23.11</v>
      </c>
      <c r="K1379" s="1">
        <v>36.880000000000003</v>
      </c>
    </row>
    <row r="1380" spans="1:11" x14ac:dyDescent="0.25">
      <c r="A1380" s="1">
        <v>36.270000000000003</v>
      </c>
      <c r="B1380" s="1">
        <v>22.28</v>
      </c>
      <c r="C1380" s="1">
        <v>28.54</v>
      </c>
      <c r="D1380" s="1">
        <v>28.63</v>
      </c>
      <c r="E1380" s="1">
        <v>20.84</v>
      </c>
      <c r="F1380" s="1">
        <v>32.64</v>
      </c>
      <c r="G1380" s="1">
        <v>33.42</v>
      </c>
      <c r="H1380" s="1">
        <v>23.36</v>
      </c>
      <c r="I1380" s="1">
        <v>32.32</v>
      </c>
      <c r="J1380" s="1">
        <v>34.020000000000003</v>
      </c>
      <c r="K1380" s="1">
        <v>40</v>
      </c>
    </row>
    <row r="1381" spans="1:11" x14ac:dyDescent="0.25">
      <c r="A1381" s="1">
        <v>27.63</v>
      </c>
      <c r="B1381" s="1">
        <v>33.729999999999997</v>
      </c>
      <c r="C1381" s="1">
        <v>26.89</v>
      </c>
      <c r="D1381" s="1">
        <v>22.4</v>
      </c>
      <c r="E1381" s="1">
        <v>25.14</v>
      </c>
      <c r="F1381" s="1">
        <v>23.81</v>
      </c>
      <c r="G1381" s="1">
        <v>17.88</v>
      </c>
      <c r="H1381" s="1">
        <v>31.02</v>
      </c>
      <c r="I1381" s="1">
        <v>35.35</v>
      </c>
      <c r="J1381" s="1">
        <v>33.57</v>
      </c>
      <c r="K1381" s="1">
        <v>33.229999999999997</v>
      </c>
    </row>
    <row r="1382" spans="1:11" x14ac:dyDescent="0.25">
      <c r="A1382" s="1">
        <v>31.24</v>
      </c>
      <c r="B1382" s="1">
        <v>29.77</v>
      </c>
      <c r="C1382" s="1">
        <v>31.91</v>
      </c>
      <c r="D1382" s="1">
        <v>20.55</v>
      </c>
      <c r="E1382" s="1">
        <v>32.86</v>
      </c>
      <c r="F1382" s="1">
        <v>32.69</v>
      </c>
      <c r="G1382" s="1">
        <v>34.869999999999997</v>
      </c>
      <c r="H1382" s="1">
        <v>35.69</v>
      </c>
      <c r="I1382" s="1">
        <v>32.14</v>
      </c>
      <c r="J1382" s="1">
        <v>32.200000000000003</v>
      </c>
      <c r="K1382" s="1">
        <v>31.82</v>
      </c>
    </row>
    <row r="1383" spans="1:11" x14ac:dyDescent="0.25">
      <c r="A1383" s="1">
        <v>32.369999999999997</v>
      </c>
      <c r="B1383" s="1">
        <v>29.39</v>
      </c>
      <c r="C1383" s="1">
        <v>29.21</v>
      </c>
      <c r="D1383" s="1">
        <v>23.28</v>
      </c>
      <c r="E1383" s="1">
        <v>17.29</v>
      </c>
      <c r="F1383" s="1">
        <v>34.979999999999997</v>
      </c>
      <c r="G1383" s="1">
        <v>29.46</v>
      </c>
      <c r="H1383" s="1">
        <v>25.85</v>
      </c>
      <c r="I1383" s="1">
        <v>30.75</v>
      </c>
      <c r="J1383" s="1">
        <v>33.33</v>
      </c>
      <c r="K1383" s="1">
        <v>32.06</v>
      </c>
    </row>
    <row r="1384" spans="1:11" x14ac:dyDescent="0.25">
      <c r="A1384" s="1">
        <v>27.99</v>
      </c>
      <c r="B1384" s="1">
        <v>24.04</v>
      </c>
      <c r="C1384" s="1">
        <v>23.66</v>
      </c>
      <c r="D1384" s="1">
        <v>36.64</v>
      </c>
      <c r="E1384" s="1">
        <v>24.37</v>
      </c>
      <c r="F1384" s="1">
        <v>40</v>
      </c>
      <c r="G1384" s="1">
        <v>34.67</v>
      </c>
      <c r="H1384" s="1">
        <v>37.18</v>
      </c>
      <c r="I1384" s="1">
        <v>40</v>
      </c>
      <c r="J1384" s="1">
        <v>40</v>
      </c>
      <c r="K1384" s="1">
        <v>35.409999999999997</v>
      </c>
    </row>
    <row r="1385" spans="1:11" x14ac:dyDescent="0.25">
      <c r="A1385" s="1">
        <v>36.119999999999997</v>
      </c>
      <c r="B1385" s="1">
        <v>28.25</v>
      </c>
      <c r="C1385" s="1">
        <v>35.869999999999997</v>
      </c>
      <c r="D1385" s="1">
        <v>27.41</v>
      </c>
      <c r="E1385" s="1">
        <v>24.7</v>
      </c>
      <c r="F1385" s="1">
        <v>32.29</v>
      </c>
      <c r="G1385" s="1">
        <v>40</v>
      </c>
      <c r="H1385" s="1">
        <v>35.68</v>
      </c>
      <c r="I1385" s="1">
        <v>29.54</v>
      </c>
      <c r="J1385" s="1">
        <v>34.61</v>
      </c>
      <c r="K1385" s="1">
        <v>30.61</v>
      </c>
    </row>
    <row r="1386" spans="1:11" x14ac:dyDescent="0.25">
      <c r="A1386" s="1">
        <v>33.17</v>
      </c>
      <c r="B1386" s="1">
        <v>31.48</v>
      </c>
      <c r="C1386" s="1">
        <v>40</v>
      </c>
      <c r="D1386" s="1">
        <v>23.2</v>
      </c>
      <c r="E1386" s="1">
        <v>40</v>
      </c>
      <c r="F1386" s="1">
        <v>30.75</v>
      </c>
      <c r="G1386" s="1">
        <v>29.69</v>
      </c>
      <c r="H1386" s="1">
        <v>40</v>
      </c>
      <c r="I1386" s="1">
        <v>32.090000000000003</v>
      </c>
      <c r="J1386" s="1">
        <v>33.020000000000003</v>
      </c>
      <c r="K1386" s="1">
        <v>23.98</v>
      </c>
    </row>
    <row r="1387" spans="1:11" x14ac:dyDescent="0.25">
      <c r="A1387" s="1">
        <v>34.43</v>
      </c>
      <c r="B1387" s="1">
        <v>29.43</v>
      </c>
      <c r="C1387" s="1">
        <v>29.59</v>
      </c>
      <c r="D1387" s="1">
        <v>31.1</v>
      </c>
      <c r="E1387" s="1">
        <v>31.21</v>
      </c>
      <c r="F1387" s="1">
        <v>37.229999999999997</v>
      </c>
      <c r="G1387" s="1">
        <v>40</v>
      </c>
      <c r="H1387" s="1">
        <v>37.83</v>
      </c>
      <c r="I1387" s="1">
        <v>37.79</v>
      </c>
      <c r="J1387" s="1">
        <v>32</v>
      </c>
      <c r="K1387" s="1">
        <v>34.83</v>
      </c>
    </row>
    <row r="1388" spans="1:11" x14ac:dyDescent="0.25">
      <c r="A1388" s="1">
        <v>35</v>
      </c>
      <c r="B1388" s="1">
        <v>23.61</v>
      </c>
      <c r="C1388" s="1">
        <v>35.119999999999997</v>
      </c>
      <c r="D1388" s="1">
        <v>34.26</v>
      </c>
      <c r="E1388" s="1">
        <v>24.55</v>
      </c>
      <c r="F1388" s="1">
        <v>35.42</v>
      </c>
      <c r="G1388" s="1">
        <v>35.369999999999997</v>
      </c>
      <c r="H1388" s="1">
        <v>28.11</v>
      </c>
      <c r="I1388" s="1">
        <v>40</v>
      </c>
      <c r="J1388" s="1">
        <v>40</v>
      </c>
      <c r="K1388" s="1">
        <v>37.770000000000003</v>
      </c>
    </row>
    <row r="1389" spans="1:11" x14ac:dyDescent="0.25">
      <c r="A1389" s="1">
        <v>23.63</v>
      </c>
      <c r="B1389" s="1">
        <v>17.07</v>
      </c>
      <c r="C1389" s="1">
        <v>33.54</v>
      </c>
      <c r="D1389" s="1">
        <v>40</v>
      </c>
      <c r="E1389" s="1">
        <v>35.130000000000003</v>
      </c>
      <c r="F1389" s="1">
        <v>23.61</v>
      </c>
      <c r="G1389" s="1">
        <v>33.270000000000003</v>
      </c>
      <c r="H1389" s="1">
        <v>38.74</v>
      </c>
      <c r="I1389" s="1">
        <v>34.35</v>
      </c>
      <c r="J1389" s="1">
        <v>36.979999999999997</v>
      </c>
      <c r="K1389" s="1">
        <v>34.47</v>
      </c>
    </row>
    <row r="1390" spans="1:11" x14ac:dyDescent="0.25">
      <c r="A1390" s="1">
        <v>35.090000000000003</v>
      </c>
      <c r="B1390" s="1">
        <v>21.81</v>
      </c>
      <c r="C1390" s="1">
        <v>34.770000000000003</v>
      </c>
      <c r="D1390" s="1">
        <v>28.51</v>
      </c>
      <c r="E1390" s="1">
        <v>21.11</v>
      </c>
      <c r="F1390" s="1">
        <v>17.77</v>
      </c>
      <c r="G1390" s="1">
        <v>27.23</v>
      </c>
      <c r="H1390" s="1">
        <v>21.09</v>
      </c>
      <c r="I1390" s="1">
        <v>37.78</v>
      </c>
      <c r="J1390" s="1">
        <v>35.19</v>
      </c>
      <c r="K1390" s="1">
        <v>34.21</v>
      </c>
    </row>
    <row r="1391" spans="1:11" x14ac:dyDescent="0.25">
      <c r="A1391" s="1">
        <v>32.9</v>
      </c>
      <c r="B1391" s="1">
        <v>31.34</v>
      </c>
      <c r="C1391" s="1">
        <v>23.78</v>
      </c>
      <c r="D1391" s="1">
        <v>31.06</v>
      </c>
      <c r="E1391" s="1">
        <v>36.42</v>
      </c>
      <c r="F1391" s="1">
        <v>33.340000000000003</v>
      </c>
      <c r="G1391" s="1">
        <v>26.37</v>
      </c>
      <c r="H1391" s="1">
        <v>28.45</v>
      </c>
      <c r="I1391" s="1">
        <v>37.68</v>
      </c>
      <c r="J1391" s="1">
        <v>40</v>
      </c>
      <c r="K1391" s="1">
        <v>34.32</v>
      </c>
    </row>
    <row r="1392" spans="1:11" x14ac:dyDescent="0.25">
      <c r="A1392" s="1">
        <v>31.1</v>
      </c>
      <c r="B1392" s="1">
        <v>22.48</v>
      </c>
      <c r="C1392" s="1">
        <v>35.909999999999997</v>
      </c>
      <c r="D1392" s="1">
        <v>28.28</v>
      </c>
      <c r="E1392" s="1">
        <v>40</v>
      </c>
      <c r="F1392" s="1">
        <v>30.07</v>
      </c>
      <c r="G1392" s="1">
        <v>33.35</v>
      </c>
      <c r="H1392" s="1">
        <v>22.12</v>
      </c>
      <c r="I1392" s="1">
        <v>40</v>
      </c>
      <c r="J1392" s="1">
        <v>34.76</v>
      </c>
      <c r="K1392" s="1">
        <v>34.29</v>
      </c>
    </row>
    <row r="1393" spans="1:11" x14ac:dyDescent="0.25">
      <c r="A1393" s="1">
        <v>27.48</v>
      </c>
      <c r="B1393" s="1">
        <v>28.16</v>
      </c>
      <c r="C1393" s="1">
        <v>28.06</v>
      </c>
      <c r="D1393" s="1">
        <v>27.9</v>
      </c>
      <c r="E1393" s="1">
        <v>27.82</v>
      </c>
      <c r="F1393" s="1">
        <v>27.07</v>
      </c>
      <c r="G1393" s="1">
        <v>29.66</v>
      </c>
      <c r="H1393" s="1">
        <v>30.33</v>
      </c>
      <c r="I1393" s="1">
        <v>29.24</v>
      </c>
      <c r="J1393" s="1">
        <v>29.14</v>
      </c>
      <c r="K1393" s="1">
        <v>40</v>
      </c>
    </row>
    <row r="1394" spans="1:11" x14ac:dyDescent="0.25">
      <c r="A1394" s="1">
        <v>33.58</v>
      </c>
      <c r="B1394" s="1">
        <v>24.39</v>
      </c>
      <c r="C1394" s="1">
        <v>32.35</v>
      </c>
      <c r="D1394" s="1">
        <v>25.31</v>
      </c>
      <c r="E1394" s="1">
        <v>26.69</v>
      </c>
      <c r="F1394" s="1">
        <v>28.57</v>
      </c>
      <c r="G1394" s="1">
        <v>35.36</v>
      </c>
      <c r="H1394" s="1">
        <v>32.659999999999997</v>
      </c>
      <c r="I1394" s="1">
        <v>35.380000000000003</v>
      </c>
      <c r="J1394" s="1">
        <v>31.48</v>
      </c>
      <c r="K1394" s="1">
        <v>34.799999999999997</v>
      </c>
    </row>
    <row r="1395" spans="1:11" x14ac:dyDescent="0.25">
      <c r="A1395" s="1">
        <v>34.520000000000003</v>
      </c>
      <c r="B1395" s="1">
        <v>20.440000000000001</v>
      </c>
      <c r="C1395" s="1">
        <v>17.399999999999999</v>
      </c>
      <c r="D1395" s="1">
        <v>40</v>
      </c>
      <c r="E1395" s="1">
        <v>27.22</v>
      </c>
      <c r="F1395" s="1">
        <v>30.18</v>
      </c>
      <c r="G1395" s="1">
        <v>26.56</v>
      </c>
      <c r="H1395" s="1">
        <v>21.8</v>
      </c>
      <c r="I1395" s="1">
        <v>35.090000000000003</v>
      </c>
      <c r="J1395" s="1">
        <v>34.57</v>
      </c>
      <c r="K1395" s="1">
        <v>40</v>
      </c>
    </row>
    <row r="1396" spans="1:11" x14ac:dyDescent="0.25">
      <c r="A1396" s="1">
        <v>22.78</v>
      </c>
      <c r="B1396" s="1">
        <v>40</v>
      </c>
      <c r="C1396" s="1">
        <v>34.799999999999997</v>
      </c>
      <c r="D1396" s="1">
        <v>34.97</v>
      </c>
      <c r="E1396" s="1">
        <v>21.34</v>
      </c>
      <c r="F1396" s="1">
        <v>35.299999999999997</v>
      </c>
      <c r="G1396" s="1">
        <v>18.739999999999998</v>
      </c>
      <c r="H1396" s="1">
        <v>30.47</v>
      </c>
      <c r="I1396" s="1">
        <v>34.520000000000003</v>
      </c>
      <c r="J1396" s="1">
        <v>37.68</v>
      </c>
      <c r="K1396" s="1">
        <v>40</v>
      </c>
    </row>
    <row r="1397" spans="1:11" x14ac:dyDescent="0.25">
      <c r="A1397" s="1">
        <v>19.32</v>
      </c>
      <c r="B1397" s="1">
        <v>23.9</v>
      </c>
      <c r="C1397" s="1">
        <v>40</v>
      </c>
      <c r="D1397" s="1">
        <v>28.63</v>
      </c>
      <c r="E1397" s="1">
        <v>23.92</v>
      </c>
      <c r="F1397" s="1">
        <v>28.19</v>
      </c>
      <c r="G1397" s="1">
        <v>32.880000000000003</v>
      </c>
      <c r="H1397" s="1">
        <v>31.14</v>
      </c>
      <c r="I1397" s="1">
        <v>36.26</v>
      </c>
      <c r="J1397" s="1">
        <v>32.270000000000003</v>
      </c>
      <c r="K1397" s="1">
        <v>27.83</v>
      </c>
    </row>
    <row r="1398" spans="1:11" x14ac:dyDescent="0.25">
      <c r="A1398" s="1">
        <v>32.159999999999997</v>
      </c>
      <c r="B1398" s="1">
        <v>40</v>
      </c>
      <c r="C1398" s="1">
        <v>22.17</v>
      </c>
      <c r="D1398" s="1">
        <v>23.88</v>
      </c>
      <c r="E1398" s="1">
        <v>26.54</v>
      </c>
      <c r="F1398" s="1">
        <v>33.14</v>
      </c>
      <c r="G1398" s="1">
        <v>28.22</v>
      </c>
      <c r="H1398" s="1">
        <v>22.84</v>
      </c>
      <c r="I1398" s="1">
        <v>40</v>
      </c>
      <c r="J1398" s="1">
        <v>31.1</v>
      </c>
      <c r="K1398" s="1">
        <v>34.61</v>
      </c>
    </row>
    <row r="1399" spans="1:11" x14ac:dyDescent="0.25">
      <c r="A1399" s="1">
        <v>40</v>
      </c>
      <c r="B1399" s="1">
        <v>20.91</v>
      </c>
      <c r="C1399" s="1">
        <v>32.04</v>
      </c>
      <c r="D1399" s="1">
        <v>28.34</v>
      </c>
      <c r="E1399" s="1">
        <v>31.37</v>
      </c>
      <c r="F1399" s="1">
        <v>27.43</v>
      </c>
      <c r="G1399" s="1">
        <v>28.75</v>
      </c>
      <c r="H1399" s="1">
        <v>40</v>
      </c>
      <c r="I1399" s="1">
        <v>23.33</v>
      </c>
      <c r="J1399" s="1">
        <v>34.909999999999997</v>
      </c>
      <c r="K1399" s="1">
        <v>33.85</v>
      </c>
    </row>
    <row r="1400" spans="1:11" x14ac:dyDescent="0.25">
      <c r="A1400" s="1">
        <v>32.6</v>
      </c>
      <c r="B1400" s="1">
        <v>23.39</v>
      </c>
      <c r="C1400" s="1">
        <v>35.549999999999997</v>
      </c>
      <c r="D1400" s="1">
        <v>24.81</v>
      </c>
      <c r="E1400" s="1">
        <v>21.5</v>
      </c>
      <c r="F1400" s="1">
        <v>36.21</v>
      </c>
      <c r="G1400" s="1">
        <v>33.75</v>
      </c>
      <c r="H1400" s="1">
        <v>40</v>
      </c>
      <c r="I1400" s="1">
        <v>40</v>
      </c>
      <c r="J1400" s="1">
        <v>24.51</v>
      </c>
      <c r="K1400" s="1">
        <v>40</v>
      </c>
    </row>
    <row r="1401" spans="1:11" x14ac:dyDescent="0.25">
      <c r="A1401" s="1">
        <v>25.1</v>
      </c>
      <c r="B1401" s="1">
        <v>19.84</v>
      </c>
      <c r="C1401" s="1">
        <v>27.31</v>
      </c>
      <c r="D1401" s="1">
        <v>29.56</v>
      </c>
      <c r="E1401" s="1">
        <v>29.9</v>
      </c>
      <c r="F1401" s="1">
        <v>40</v>
      </c>
      <c r="G1401" s="1">
        <v>32.200000000000003</v>
      </c>
      <c r="H1401" s="1">
        <v>25.28</v>
      </c>
      <c r="I1401" s="1">
        <v>30.58</v>
      </c>
      <c r="J1401" s="1">
        <v>27.62</v>
      </c>
      <c r="K1401" s="1">
        <v>38.11</v>
      </c>
    </row>
    <row r="1402" spans="1:11" x14ac:dyDescent="0.25">
      <c r="A1402" s="1">
        <v>33.46</v>
      </c>
      <c r="B1402" s="1">
        <v>18.489999999999998</v>
      </c>
      <c r="C1402" s="1">
        <v>28.53</v>
      </c>
      <c r="D1402" s="1">
        <v>29.42</v>
      </c>
      <c r="E1402" s="1">
        <v>31.35</v>
      </c>
      <c r="F1402" s="1">
        <v>31.67</v>
      </c>
      <c r="G1402" s="1">
        <v>33.19</v>
      </c>
      <c r="H1402" s="1">
        <v>32.799999999999997</v>
      </c>
      <c r="I1402" s="1">
        <v>40</v>
      </c>
      <c r="J1402" s="1">
        <v>37.729999999999997</v>
      </c>
      <c r="K1402" s="1">
        <v>27.02</v>
      </c>
    </row>
    <row r="1403" spans="1:11" x14ac:dyDescent="0.25">
      <c r="A1403" s="1">
        <v>32.86</v>
      </c>
      <c r="B1403" s="1">
        <v>20.420000000000002</v>
      </c>
      <c r="C1403" s="1">
        <v>25.22</v>
      </c>
      <c r="D1403" s="1">
        <v>36.46</v>
      </c>
      <c r="E1403" s="1">
        <v>33.630000000000003</v>
      </c>
      <c r="F1403" s="1">
        <v>24.61</v>
      </c>
      <c r="G1403" s="1">
        <v>35.03</v>
      </c>
      <c r="H1403" s="1">
        <v>31.81</v>
      </c>
      <c r="I1403" s="1">
        <v>40</v>
      </c>
      <c r="J1403" s="1">
        <v>40</v>
      </c>
      <c r="K1403" s="1">
        <v>40</v>
      </c>
    </row>
    <row r="1404" spans="1:11" x14ac:dyDescent="0.25">
      <c r="A1404" s="1">
        <v>33.700000000000003</v>
      </c>
      <c r="B1404" s="1">
        <v>24.41</v>
      </c>
      <c r="C1404" s="1">
        <v>29.34</v>
      </c>
      <c r="D1404" s="1">
        <v>26.68</v>
      </c>
      <c r="E1404" s="1">
        <v>36.520000000000003</v>
      </c>
      <c r="F1404" s="1">
        <v>24.05</v>
      </c>
      <c r="G1404" s="1">
        <v>32.979999999999997</v>
      </c>
      <c r="H1404" s="1">
        <v>29.99</v>
      </c>
      <c r="I1404" s="1">
        <v>33.67</v>
      </c>
      <c r="J1404" s="1">
        <v>33.76</v>
      </c>
      <c r="K1404" s="1">
        <v>30.07</v>
      </c>
    </row>
    <row r="1405" spans="1:11" x14ac:dyDescent="0.25">
      <c r="A1405" s="1">
        <v>21.22</v>
      </c>
      <c r="B1405" s="1">
        <v>27.94</v>
      </c>
      <c r="C1405" s="1">
        <v>29.04</v>
      </c>
      <c r="D1405" s="1">
        <v>33.270000000000003</v>
      </c>
      <c r="E1405" s="1">
        <v>35.86</v>
      </c>
      <c r="F1405" s="1">
        <v>31.04</v>
      </c>
      <c r="G1405" s="1">
        <v>40</v>
      </c>
      <c r="H1405" s="1">
        <v>25.13</v>
      </c>
      <c r="I1405" s="1">
        <v>28.03</v>
      </c>
      <c r="J1405" s="1">
        <v>40</v>
      </c>
      <c r="K1405" s="1">
        <v>32.619999999999997</v>
      </c>
    </row>
    <row r="1406" spans="1:11" x14ac:dyDescent="0.25">
      <c r="A1406" s="1">
        <v>24.77</v>
      </c>
      <c r="B1406" s="1">
        <v>32.619999999999997</v>
      </c>
      <c r="C1406" s="1">
        <v>35.14</v>
      </c>
      <c r="D1406" s="1">
        <v>24.43</v>
      </c>
      <c r="E1406" s="1">
        <v>20.03</v>
      </c>
      <c r="F1406" s="1">
        <v>21.6</v>
      </c>
      <c r="G1406" s="1">
        <v>40</v>
      </c>
      <c r="H1406" s="1">
        <v>29.63</v>
      </c>
      <c r="I1406" s="1">
        <v>23.86</v>
      </c>
      <c r="J1406" s="1">
        <v>33.08</v>
      </c>
      <c r="K1406" s="1">
        <v>40</v>
      </c>
    </row>
    <row r="1407" spans="1:11" x14ac:dyDescent="0.25">
      <c r="A1407" s="1">
        <v>22.88</v>
      </c>
      <c r="B1407" s="1">
        <v>20.66</v>
      </c>
      <c r="C1407" s="1">
        <v>36.15</v>
      </c>
      <c r="D1407" s="1">
        <v>21.33</v>
      </c>
      <c r="E1407" s="1">
        <v>27.57</v>
      </c>
      <c r="F1407" s="1">
        <v>24.7</v>
      </c>
      <c r="G1407" s="1">
        <v>37.770000000000003</v>
      </c>
      <c r="H1407" s="1">
        <v>40</v>
      </c>
      <c r="I1407" s="1">
        <v>26.42</v>
      </c>
      <c r="J1407" s="1">
        <v>40</v>
      </c>
      <c r="K1407" s="1">
        <v>40</v>
      </c>
    </row>
    <row r="1408" spans="1:11" x14ac:dyDescent="0.25">
      <c r="A1408" s="1">
        <v>31.53</v>
      </c>
      <c r="B1408" s="1">
        <v>40</v>
      </c>
      <c r="C1408" s="1">
        <v>32.729999999999997</v>
      </c>
      <c r="D1408" s="1">
        <v>25.14</v>
      </c>
      <c r="E1408" s="1">
        <v>28.3</v>
      </c>
      <c r="F1408" s="1">
        <v>28.83</v>
      </c>
      <c r="G1408" s="1">
        <v>30.67</v>
      </c>
      <c r="H1408" s="1">
        <v>35.28</v>
      </c>
      <c r="I1408" s="1">
        <v>28.46</v>
      </c>
      <c r="J1408" s="1">
        <v>34.33</v>
      </c>
      <c r="K1408" s="1">
        <v>40</v>
      </c>
    </row>
    <row r="1409" spans="1:11" x14ac:dyDescent="0.25">
      <c r="A1409" s="1">
        <v>26.6</v>
      </c>
      <c r="B1409" s="1">
        <v>23.88</v>
      </c>
      <c r="C1409" s="1">
        <v>26.33</v>
      </c>
      <c r="D1409" s="1">
        <v>18.260000000000002</v>
      </c>
      <c r="E1409" s="1">
        <v>27.32</v>
      </c>
      <c r="F1409" s="1">
        <v>18.84</v>
      </c>
      <c r="G1409" s="1">
        <v>24.15</v>
      </c>
      <c r="H1409" s="1">
        <v>31.17</v>
      </c>
      <c r="I1409" s="1">
        <v>40</v>
      </c>
      <c r="J1409" s="1">
        <v>31.89</v>
      </c>
      <c r="K1409" s="1">
        <v>34.659999999999997</v>
      </c>
    </row>
    <row r="1410" spans="1:11" x14ac:dyDescent="0.25">
      <c r="A1410" s="1">
        <v>28.14</v>
      </c>
      <c r="B1410" s="1">
        <v>40</v>
      </c>
      <c r="C1410" s="1">
        <v>26.9</v>
      </c>
      <c r="D1410" s="1">
        <v>30.48</v>
      </c>
      <c r="E1410" s="1">
        <v>32.79</v>
      </c>
      <c r="F1410" s="1">
        <v>27.05</v>
      </c>
      <c r="G1410" s="1">
        <v>24.75</v>
      </c>
      <c r="H1410" s="1">
        <v>30.39</v>
      </c>
      <c r="I1410" s="1">
        <v>30.64</v>
      </c>
      <c r="J1410" s="1">
        <v>30.1</v>
      </c>
      <c r="K1410" s="1">
        <v>24.17</v>
      </c>
    </row>
    <row r="1411" spans="1:11" x14ac:dyDescent="0.25">
      <c r="A1411" s="1">
        <v>21.62</v>
      </c>
      <c r="B1411" s="1">
        <v>40</v>
      </c>
      <c r="C1411" s="1">
        <v>21.11</v>
      </c>
      <c r="D1411" s="1">
        <v>18.239999999999998</v>
      </c>
      <c r="E1411" s="1">
        <v>40</v>
      </c>
      <c r="F1411" s="1">
        <v>31.61</v>
      </c>
      <c r="G1411" s="1">
        <v>25.56</v>
      </c>
      <c r="H1411" s="1">
        <v>37.03</v>
      </c>
      <c r="I1411" s="1">
        <v>29.14</v>
      </c>
      <c r="J1411" s="1">
        <v>28.08</v>
      </c>
      <c r="K1411" s="1">
        <v>32.14</v>
      </c>
    </row>
    <row r="1412" spans="1:11" x14ac:dyDescent="0.25">
      <c r="A1412" s="1">
        <v>30.62</v>
      </c>
      <c r="B1412" s="1">
        <v>31.45</v>
      </c>
      <c r="C1412" s="1">
        <v>40</v>
      </c>
      <c r="D1412" s="1">
        <v>21.68</v>
      </c>
      <c r="E1412" s="1">
        <v>32.85</v>
      </c>
      <c r="F1412" s="1">
        <v>37.950000000000003</v>
      </c>
      <c r="G1412" s="1">
        <v>28.97</v>
      </c>
      <c r="H1412" s="1">
        <v>30.98</v>
      </c>
      <c r="I1412" s="1">
        <v>27.89</v>
      </c>
      <c r="J1412" s="1">
        <v>35.42</v>
      </c>
      <c r="K1412" s="1">
        <v>40</v>
      </c>
    </row>
    <row r="1413" spans="1:11" x14ac:dyDescent="0.25">
      <c r="A1413" s="1">
        <v>32.19</v>
      </c>
      <c r="B1413" s="1">
        <v>24.62</v>
      </c>
      <c r="C1413" s="1">
        <v>32.450000000000003</v>
      </c>
      <c r="D1413" s="1">
        <v>19.190000000000001</v>
      </c>
      <c r="E1413" s="1">
        <v>40</v>
      </c>
      <c r="F1413" s="1">
        <v>34.51</v>
      </c>
      <c r="G1413" s="1">
        <v>30.57</v>
      </c>
      <c r="H1413" s="1">
        <v>32.229999999999997</v>
      </c>
      <c r="I1413" s="1">
        <v>38.229999999999997</v>
      </c>
      <c r="J1413" s="1">
        <v>40</v>
      </c>
      <c r="K1413" s="1">
        <v>34.31</v>
      </c>
    </row>
    <row r="1414" spans="1:11" x14ac:dyDescent="0.25">
      <c r="A1414" s="1">
        <v>30.82</v>
      </c>
      <c r="B1414" s="1">
        <v>27.14</v>
      </c>
      <c r="C1414" s="1">
        <v>33.47</v>
      </c>
      <c r="D1414" s="1">
        <v>31.26</v>
      </c>
      <c r="E1414" s="1">
        <v>33.340000000000003</v>
      </c>
      <c r="F1414" s="1">
        <v>24.89</v>
      </c>
      <c r="G1414" s="1">
        <v>20.34</v>
      </c>
      <c r="H1414" s="1">
        <v>29.3</v>
      </c>
      <c r="I1414" s="1">
        <v>32.700000000000003</v>
      </c>
      <c r="J1414" s="1">
        <v>35.33</v>
      </c>
      <c r="K1414" s="1">
        <v>34.81</v>
      </c>
    </row>
    <row r="1415" spans="1:11" x14ac:dyDescent="0.25">
      <c r="A1415" s="1">
        <v>28.24</v>
      </c>
      <c r="B1415" s="1">
        <v>28.45</v>
      </c>
      <c r="C1415" s="1">
        <v>19.14</v>
      </c>
      <c r="D1415" s="1">
        <v>32.85</v>
      </c>
      <c r="E1415" s="1">
        <v>35.93</v>
      </c>
      <c r="F1415" s="1">
        <v>22.8</v>
      </c>
      <c r="G1415" s="1">
        <v>34.39</v>
      </c>
      <c r="H1415" s="1">
        <v>27.64</v>
      </c>
      <c r="I1415" s="1">
        <v>27.95</v>
      </c>
      <c r="J1415" s="1">
        <v>40</v>
      </c>
      <c r="K1415" s="1">
        <v>33.869999999999997</v>
      </c>
    </row>
    <row r="1416" spans="1:11" x14ac:dyDescent="0.25">
      <c r="A1416" s="1">
        <v>33.07</v>
      </c>
      <c r="B1416" s="1">
        <v>28.27</v>
      </c>
      <c r="C1416" s="1">
        <v>28.08</v>
      </c>
      <c r="D1416" s="1">
        <v>34.61</v>
      </c>
      <c r="E1416" s="1">
        <v>34.47</v>
      </c>
      <c r="F1416" s="1">
        <v>24.76</v>
      </c>
      <c r="G1416" s="1">
        <v>28.28</v>
      </c>
      <c r="H1416" s="1">
        <v>35.51</v>
      </c>
      <c r="I1416" s="1">
        <v>40</v>
      </c>
      <c r="J1416" s="1">
        <v>40</v>
      </c>
      <c r="K1416" s="1">
        <v>33.229999999999997</v>
      </c>
    </row>
    <row r="1417" spans="1:11" x14ac:dyDescent="0.25">
      <c r="A1417" s="1">
        <v>29.56</v>
      </c>
      <c r="B1417" s="1">
        <v>28.91</v>
      </c>
      <c r="C1417" s="1">
        <v>27.08</v>
      </c>
      <c r="D1417" s="1">
        <v>29.84</v>
      </c>
      <c r="E1417" s="1">
        <v>28.84</v>
      </c>
      <c r="F1417" s="1">
        <v>29.67</v>
      </c>
      <c r="G1417" s="1">
        <v>33.76</v>
      </c>
      <c r="H1417" s="1">
        <v>28.7</v>
      </c>
      <c r="I1417" s="1">
        <v>25.26</v>
      </c>
      <c r="J1417" s="1">
        <v>32.25</v>
      </c>
      <c r="K1417" s="1">
        <v>26.5</v>
      </c>
    </row>
    <row r="1418" spans="1:11" x14ac:dyDescent="0.25">
      <c r="A1418" s="1">
        <v>30.8</v>
      </c>
      <c r="B1418" s="1">
        <v>31.15</v>
      </c>
      <c r="C1418" s="1">
        <v>28.45</v>
      </c>
      <c r="D1418" s="1">
        <v>32.14</v>
      </c>
      <c r="E1418" s="1">
        <v>21.54</v>
      </c>
      <c r="F1418" s="1">
        <v>33.5</v>
      </c>
      <c r="G1418" s="1">
        <v>40</v>
      </c>
      <c r="H1418" s="1">
        <v>25.32</v>
      </c>
      <c r="I1418" s="1">
        <v>25.85</v>
      </c>
      <c r="J1418" s="1">
        <v>40</v>
      </c>
      <c r="K1418" s="1">
        <v>35.94</v>
      </c>
    </row>
    <row r="1419" spans="1:11" x14ac:dyDescent="0.25">
      <c r="A1419" s="1">
        <v>31.26</v>
      </c>
      <c r="B1419" s="1">
        <v>23.44</v>
      </c>
      <c r="C1419" s="1">
        <v>31.11</v>
      </c>
      <c r="D1419" s="1">
        <v>22.36</v>
      </c>
      <c r="E1419" s="1">
        <v>31.26</v>
      </c>
      <c r="F1419" s="1">
        <v>32.72</v>
      </c>
      <c r="G1419" s="1">
        <v>27.17</v>
      </c>
      <c r="H1419" s="1">
        <v>32.53</v>
      </c>
      <c r="I1419" s="1">
        <v>26.12</v>
      </c>
      <c r="J1419" s="1">
        <v>40</v>
      </c>
      <c r="K1419" s="1">
        <v>34.07</v>
      </c>
    </row>
    <row r="1420" spans="1:11" x14ac:dyDescent="0.25">
      <c r="A1420" s="1">
        <v>25.69</v>
      </c>
      <c r="B1420" s="1">
        <v>32.03</v>
      </c>
      <c r="C1420" s="1">
        <v>22.95</v>
      </c>
      <c r="D1420" s="1">
        <v>26.3</v>
      </c>
      <c r="E1420" s="1">
        <v>22.56</v>
      </c>
      <c r="F1420" s="1">
        <v>27.87</v>
      </c>
      <c r="G1420" s="1">
        <v>26.75</v>
      </c>
      <c r="H1420" s="1">
        <v>29.31</v>
      </c>
      <c r="I1420" s="1">
        <v>34.020000000000003</v>
      </c>
      <c r="J1420" s="1">
        <v>33.299999999999997</v>
      </c>
      <c r="K1420" s="1">
        <v>34.340000000000003</v>
      </c>
    </row>
    <row r="1421" spans="1:11" x14ac:dyDescent="0.25">
      <c r="A1421" s="1">
        <v>31.38</v>
      </c>
      <c r="B1421" s="1">
        <v>30.47</v>
      </c>
      <c r="C1421" s="1">
        <v>25.34</v>
      </c>
      <c r="D1421" s="1">
        <v>21.31</v>
      </c>
      <c r="E1421" s="1">
        <v>24.75</v>
      </c>
      <c r="F1421" s="1">
        <v>33.89</v>
      </c>
      <c r="G1421" s="1">
        <v>25.89</v>
      </c>
      <c r="H1421" s="1">
        <v>31.35</v>
      </c>
      <c r="I1421" s="1">
        <v>21.91</v>
      </c>
      <c r="J1421" s="1">
        <v>40</v>
      </c>
      <c r="K1421" s="1">
        <v>40</v>
      </c>
    </row>
    <row r="1422" spans="1:11" x14ac:dyDescent="0.25">
      <c r="A1422" s="1">
        <v>29.54</v>
      </c>
      <c r="B1422" s="1">
        <v>25.46</v>
      </c>
      <c r="C1422" s="1">
        <v>20.100000000000001</v>
      </c>
      <c r="D1422" s="1">
        <v>27.23</v>
      </c>
      <c r="E1422" s="1">
        <v>27.7</v>
      </c>
      <c r="F1422" s="1">
        <v>32.18</v>
      </c>
      <c r="G1422" s="1">
        <v>24.28</v>
      </c>
      <c r="H1422" s="1">
        <v>37.04</v>
      </c>
      <c r="I1422" s="1">
        <v>40</v>
      </c>
      <c r="J1422" s="1">
        <v>37.47</v>
      </c>
      <c r="K1422" s="1">
        <v>32.06</v>
      </c>
    </row>
    <row r="1423" spans="1:11" x14ac:dyDescent="0.25">
      <c r="A1423" s="1">
        <v>36.51</v>
      </c>
      <c r="B1423" s="1">
        <v>17.73</v>
      </c>
      <c r="C1423" s="1">
        <v>25.23</v>
      </c>
      <c r="D1423" s="1">
        <v>19.350000000000001</v>
      </c>
      <c r="E1423" s="1">
        <v>27.34</v>
      </c>
      <c r="F1423" s="1">
        <v>35.06</v>
      </c>
      <c r="G1423" s="1">
        <v>29.2</v>
      </c>
      <c r="H1423" s="1">
        <v>28.47</v>
      </c>
      <c r="I1423" s="1">
        <v>34.17</v>
      </c>
      <c r="J1423" s="1">
        <v>37.119999999999997</v>
      </c>
      <c r="K1423" s="1">
        <v>30.07</v>
      </c>
    </row>
    <row r="1424" spans="1:11" x14ac:dyDescent="0.25">
      <c r="A1424" s="1">
        <v>19.809999999999999</v>
      </c>
      <c r="B1424" s="1">
        <v>33.090000000000003</v>
      </c>
      <c r="C1424" s="1">
        <v>23.09</v>
      </c>
      <c r="D1424" s="1">
        <v>24.39</v>
      </c>
      <c r="E1424" s="1">
        <v>22.96</v>
      </c>
      <c r="F1424" s="1">
        <v>34.42</v>
      </c>
      <c r="G1424" s="1">
        <v>33.729999999999997</v>
      </c>
      <c r="H1424" s="1">
        <v>35.08</v>
      </c>
      <c r="I1424" s="1">
        <v>34.46</v>
      </c>
      <c r="J1424" s="1">
        <v>32.36</v>
      </c>
      <c r="K1424" s="1">
        <v>40</v>
      </c>
    </row>
    <row r="1425" spans="1:11" x14ac:dyDescent="0.25">
      <c r="A1425" s="1">
        <v>18.84</v>
      </c>
      <c r="B1425" s="1">
        <v>23.22</v>
      </c>
      <c r="C1425" s="1">
        <v>29.85</v>
      </c>
      <c r="D1425" s="1">
        <v>29</v>
      </c>
      <c r="E1425" s="1">
        <v>34.74</v>
      </c>
      <c r="F1425" s="1">
        <v>23.63</v>
      </c>
      <c r="G1425" s="1">
        <v>29.97</v>
      </c>
      <c r="H1425" s="1">
        <v>30.8</v>
      </c>
      <c r="I1425" s="1">
        <v>36.299999999999997</v>
      </c>
      <c r="J1425" s="1">
        <v>40</v>
      </c>
      <c r="K1425" s="1">
        <v>40</v>
      </c>
    </row>
    <row r="1426" spans="1:11" x14ac:dyDescent="0.25">
      <c r="A1426" s="1">
        <v>19.350000000000001</v>
      </c>
      <c r="B1426" s="1">
        <v>23.06</v>
      </c>
      <c r="C1426" s="1">
        <v>24.97</v>
      </c>
      <c r="D1426" s="1">
        <v>19.809999999999999</v>
      </c>
      <c r="E1426" s="1">
        <v>26.71</v>
      </c>
      <c r="F1426" s="1">
        <v>27.5</v>
      </c>
      <c r="G1426" s="1">
        <v>29.07</v>
      </c>
      <c r="H1426" s="1">
        <v>37.6</v>
      </c>
      <c r="I1426" s="1">
        <v>40</v>
      </c>
      <c r="J1426" s="1">
        <v>37.83</v>
      </c>
      <c r="K1426" s="1">
        <v>40</v>
      </c>
    </row>
    <row r="1427" spans="1:11" x14ac:dyDescent="0.25">
      <c r="A1427" s="1">
        <v>34.46</v>
      </c>
      <c r="B1427" s="1">
        <v>29.66</v>
      </c>
      <c r="C1427" s="1">
        <v>20.04</v>
      </c>
      <c r="D1427" s="1">
        <v>24.33</v>
      </c>
      <c r="E1427" s="1">
        <v>24.31</v>
      </c>
      <c r="F1427" s="1">
        <v>23.42</v>
      </c>
      <c r="G1427" s="1">
        <v>29.57</v>
      </c>
      <c r="H1427" s="1">
        <v>33.979999999999997</v>
      </c>
      <c r="I1427" s="1">
        <v>33.54</v>
      </c>
      <c r="J1427" s="1">
        <v>35.82</v>
      </c>
      <c r="K1427" s="1">
        <v>40</v>
      </c>
    </row>
    <row r="1428" spans="1:11" x14ac:dyDescent="0.25">
      <c r="A1428" s="1">
        <v>40</v>
      </c>
      <c r="B1428" s="1">
        <v>23.39</v>
      </c>
      <c r="C1428" s="1">
        <v>22.34</v>
      </c>
      <c r="D1428" s="1">
        <v>20.12</v>
      </c>
      <c r="E1428" s="1">
        <v>26.81</v>
      </c>
      <c r="F1428" s="1">
        <v>35.11</v>
      </c>
      <c r="G1428" s="1">
        <v>37.270000000000003</v>
      </c>
      <c r="H1428" s="1">
        <v>21.61</v>
      </c>
      <c r="I1428" s="1">
        <v>40</v>
      </c>
      <c r="J1428" s="1">
        <v>29.56</v>
      </c>
      <c r="K1428" s="1">
        <v>32.96</v>
      </c>
    </row>
    <row r="1429" spans="1:11" x14ac:dyDescent="0.25">
      <c r="A1429" s="1">
        <v>24.67</v>
      </c>
      <c r="B1429" s="1">
        <v>30.98</v>
      </c>
      <c r="C1429" s="1">
        <v>32.270000000000003</v>
      </c>
      <c r="D1429" s="1">
        <v>16.010000000000002</v>
      </c>
      <c r="E1429" s="1">
        <v>35.729999999999997</v>
      </c>
      <c r="F1429" s="1">
        <v>28.05</v>
      </c>
      <c r="G1429" s="1">
        <v>32.89</v>
      </c>
      <c r="H1429" s="1">
        <v>32.979999999999997</v>
      </c>
      <c r="I1429" s="1">
        <v>40</v>
      </c>
      <c r="J1429" s="1">
        <v>34.770000000000003</v>
      </c>
      <c r="K1429" s="1">
        <v>26.8</v>
      </c>
    </row>
    <row r="1430" spans="1:11" x14ac:dyDescent="0.25">
      <c r="A1430" s="1">
        <v>34.49</v>
      </c>
      <c r="B1430" s="1">
        <v>22.83</v>
      </c>
      <c r="C1430" s="1">
        <v>33.19</v>
      </c>
      <c r="D1430" s="1">
        <v>33.08</v>
      </c>
      <c r="E1430" s="1">
        <v>36.53</v>
      </c>
      <c r="F1430" s="1">
        <v>23.55</v>
      </c>
      <c r="G1430" s="1">
        <v>27.03</v>
      </c>
      <c r="H1430" s="1">
        <v>29.23</v>
      </c>
      <c r="I1430" s="1">
        <v>33.68</v>
      </c>
      <c r="J1430" s="1">
        <v>31.53</v>
      </c>
      <c r="K1430" s="1">
        <v>33.979999999999997</v>
      </c>
    </row>
    <row r="1431" spans="1:11" x14ac:dyDescent="0.25">
      <c r="A1431" s="1">
        <v>16.68</v>
      </c>
      <c r="B1431" s="1">
        <v>40</v>
      </c>
      <c r="C1431" s="1">
        <v>27.67</v>
      </c>
      <c r="D1431" s="1">
        <v>30.62</v>
      </c>
      <c r="E1431" s="1">
        <v>40</v>
      </c>
      <c r="F1431" s="1">
        <v>24.1</v>
      </c>
      <c r="G1431" s="1">
        <v>24.06</v>
      </c>
      <c r="H1431" s="1">
        <v>35.9</v>
      </c>
      <c r="I1431" s="1">
        <v>34.770000000000003</v>
      </c>
      <c r="J1431" s="1">
        <v>40</v>
      </c>
      <c r="K1431" s="1">
        <v>36.630000000000003</v>
      </c>
    </row>
    <row r="1432" spans="1:11" x14ac:dyDescent="0.25">
      <c r="A1432" s="1">
        <v>40</v>
      </c>
      <c r="B1432" s="1">
        <v>33.130000000000003</v>
      </c>
      <c r="C1432" s="1">
        <v>27.16</v>
      </c>
      <c r="D1432" s="1">
        <v>19.170000000000002</v>
      </c>
      <c r="E1432" s="1">
        <v>34.51</v>
      </c>
      <c r="F1432" s="1">
        <v>20.76</v>
      </c>
      <c r="G1432" s="1">
        <v>33.64</v>
      </c>
      <c r="H1432" s="1">
        <v>33.840000000000003</v>
      </c>
      <c r="I1432" s="1">
        <v>40</v>
      </c>
      <c r="J1432" s="1">
        <v>33</v>
      </c>
      <c r="K1432" s="1">
        <v>24.02</v>
      </c>
    </row>
    <row r="1433" spans="1:11" x14ac:dyDescent="0.25">
      <c r="A1433" s="1">
        <v>33.619999999999997</v>
      </c>
      <c r="B1433" s="1">
        <v>30.74</v>
      </c>
      <c r="C1433" s="1">
        <v>29.36</v>
      </c>
      <c r="D1433" s="1">
        <v>25.4</v>
      </c>
      <c r="E1433" s="1">
        <v>29.23</v>
      </c>
      <c r="F1433" s="1">
        <v>27.23</v>
      </c>
      <c r="G1433" s="1">
        <v>33.22</v>
      </c>
      <c r="H1433" s="1">
        <v>36.82</v>
      </c>
      <c r="I1433" s="1">
        <v>33.39</v>
      </c>
      <c r="J1433" s="1">
        <v>40</v>
      </c>
      <c r="K1433" s="1">
        <v>32.79</v>
      </c>
    </row>
    <row r="1434" spans="1:11" x14ac:dyDescent="0.25">
      <c r="A1434" s="1">
        <v>34.56</v>
      </c>
      <c r="B1434" s="1">
        <v>40</v>
      </c>
      <c r="C1434" s="1">
        <v>22.61</v>
      </c>
      <c r="D1434" s="1">
        <v>25.41</v>
      </c>
      <c r="E1434" s="1">
        <v>30.18</v>
      </c>
      <c r="F1434" s="1">
        <v>40</v>
      </c>
      <c r="G1434" s="1">
        <v>23.82</v>
      </c>
      <c r="H1434" s="1">
        <v>36.520000000000003</v>
      </c>
      <c r="I1434" s="1">
        <v>35.32</v>
      </c>
      <c r="J1434" s="1">
        <v>29.47</v>
      </c>
      <c r="K1434" s="1">
        <v>33.950000000000003</v>
      </c>
    </row>
    <row r="1435" spans="1:11" x14ac:dyDescent="0.25">
      <c r="A1435" s="1">
        <v>15.95</v>
      </c>
      <c r="B1435" s="1">
        <v>22.93</v>
      </c>
      <c r="C1435" s="1">
        <v>24.34</v>
      </c>
      <c r="D1435" s="1">
        <v>35.130000000000003</v>
      </c>
      <c r="E1435" s="1">
        <v>40</v>
      </c>
      <c r="F1435" s="1">
        <v>29.48</v>
      </c>
      <c r="G1435" s="1">
        <v>28.06</v>
      </c>
      <c r="H1435" s="1">
        <v>29.43</v>
      </c>
      <c r="I1435" s="1">
        <v>40</v>
      </c>
      <c r="J1435" s="1">
        <v>23.66</v>
      </c>
      <c r="K1435" s="1">
        <v>25.61</v>
      </c>
    </row>
    <row r="1436" spans="1:11" x14ac:dyDescent="0.25">
      <c r="A1436" s="1">
        <v>24.94</v>
      </c>
      <c r="B1436" s="1">
        <v>27.54</v>
      </c>
      <c r="C1436" s="1">
        <v>30.45</v>
      </c>
      <c r="D1436" s="1">
        <v>20.92</v>
      </c>
      <c r="E1436" s="1">
        <v>34.090000000000003</v>
      </c>
      <c r="F1436" s="1">
        <v>29.36</v>
      </c>
      <c r="G1436" s="1">
        <v>22.06</v>
      </c>
      <c r="H1436" s="1">
        <v>40</v>
      </c>
      <c r="I1436" s="1">
        <v>40</v>
      </c>
      <c r="J1436" s="1">
        <v>21.66</v>
      </c>
      <c r="K1436" s="1">
        <v>40</v>
      </c>
    </row>
    <row r="1437" spans="1:11" x14ac:dyDescent="0.25">
      <c r="A1437" s="1">
        <v>32.99</v>
      </c>
      <c r="B1437" s="1">
        <v>32.18</v>
      </c>
      <c r="C1437" s="1">
        <v>20.57</v>
      </c>
      <c r="D1437" s="1">
        <v>26.52</v>
      </c>
      <c r="E1437" s="1">
        <v>33.93</v>
      </c>
      <c r="F1437" s="1">
        <v>32.5</v>
      </c>
      <c r="G1437" s="1">
        <v>22.18</v>
      </c>
      <c r="H1437" s="1">
        <v>34.880000000000003</v>
      </c>
      <c r="I1437" s="1">
        <v>34.18</v>
      </c>
      <c r="J1437" s="1">
        <v>26.36</v>
      </c>
      <c r="K1437" s="1">
        <v>34.76</v>
      </c>
    </row>
    <row r="1438" spans="1:11" x14ac:dyDescent="0.25">
      <c r="A1438" s="1">
        <v>24.96</v>
      </c>
      <c r="B1438" s="1">
        <v>26.12</v>
      </c>
      <c r="C1438" s="1">
        <v>23.86</v>
      </c>
      <c r="D1438" s="1">
        <v>30.86</v>
      </c>
      <c r="E1438" s="1">
        <v>34.46</v>
      </c>
      <c r="F1438" s="1">
        <v>36.36</v>
      </c>
      <c r="G1438" s="1">
        <v>40</v>
      </c>
      <c r="H1438" s="1">
        <v>40</v>
      </c>
      <c r="I1438" s="1">
        <v>36.97</v>
      </c>
      <c r="J1438" s="1">
        <v>37.909999999999997</v>
      </c>
      <c r="K1438" s="1">
        <v>40</v>
      </c>
    </row>
    <row r="1439" spans="1:11" x14ac:dyDescent="0.25">
      <c r="A1439" s="1">
        <v>31.95</v>
      </c>
      <c r="B1439" s="1">
        <v>28.91</v>
      </c>
      <c r="C1439" s="1">
        <v>34.82</v>
      </c>
      <c r="D1439" s="1">
        <v>30.86</v>
      </c>
      <c r="E1439" s="1">
        <v>21.34</v>
      </c>
      <c r="F1439" s="1">
        <v>40</v>
      </c>
      <c r="G1439" s="1">
        <v>33.94</v>
      </c>
      <c r="H1439" s="1">
        <v>28</v>
      </c>
      <c r="I1439" s="1">
        <v>28.19</v>
      </c>
      <c r="J1439" s="1">
        <v>40</v>
      </c>
      <c r="K1439" s="1">
        <v>23.31</v>
      </c>
    </row>
    <row r="1440" spans="1:11" x14ac:dyDescent="0.25">
      <c r="A1440" s="1">
        <v>17.809999999999999</v>
      </c>
      <c r="B1440" s="1">
        <v>21.12</v>
      </c>
      <c r="C1440" s="1">
        <v>20.34</v>
      </c>
      <c r="D1440" s="1">
        <v>33.36</v>
      </c>
      <c r="E1440" s="1">
        <v>33.03</v>
      </c>
      <c r="F1440" s="1">
        <v>40</v>
      </c>
      <c r="G1440" s="1">
        <v>29.68</v>
      </c>
      <c r="H1440" s="1">
        <v>35.880000000000003</v>
      </c>
      <c r="I1440" s="1">
        <v>30.03</v>
      </c>
      <c r="J1440" s="1">
        <v>33.58</v>
      </c>
      <c r="K1440" s="1">
        <v>36.340000000000003</v>
      </c>
    </row>
    <row r="1441" spans="1:11" x14ac:dyDescent="0.25">
      <c r="A1441" s="1">
        <v>23.4</v>
      </c>
      <c r="B1441" s="1">
        <v>33.380000000000003</v>
      </c>
      <c r="C1441" s="1">
        <v>25.98</v>
      </c>
      <c r="D1441" s="1">
        <v>25.15</v>
      </c>
      <c r="E1441" s="1">
        <v>25.61</v>
      </c>
      <c r="F1441" s="1">
        <v>34.14</v>
      </c>
      <c r="G1441" s="1">
        <v>31.16</v>
      </c>
      <c r="H1441" s="1">
        <v>29.26</v>
      </c>
      <c r="I1441" s="1">
        <v>40</v>
      </c>
      <c r="J1441" s="1">
        <v>40</v>
      </c>
      <c r="K1441" s="1">
        <v>37.69</v>
      </c>
    </row>
    <row r="1442" spans="1:11" x14ac:dyDescent="0.25">
      <c r="A1442" s="1">
        <v>18.87</v>
      </c>
      <c r="B1442" s="1">
        <v>30.01</v>
      </c>
      <c r="C1442" s="1">
        <v>23.57</v>
      </c>
      <c r="D1442" s="1">
        <v>40</v>
      </c>
      <c r="E1442" s="1">
        <v>27.83</v>
      </c>
      <c r="F1442" s="1">
        <v>33.869999999999997</v>
      </c>
      <c r="G1442" s="1">
        <v>37.200000000000003</v>
      </c>
      <c r="H1442" s="1">
        <v>30.66</v>
      </c>
      <c r="I1442" s="1">
        <v>36.159999999999997</v>
      </c>
      <c r="J1442" s="1">
        <v>31.65</v>
      </c>
      <c r="K1442" s="1">
        <v>40</v>
      </c>
    </row>
    <row r="1443" spans="1:11" x14ac:dyDescent="0.25">
      <c r="A1443" s="1">
        <v>34.26</v>
      </c>
      <c r="B1443" s="1">
        <v>21.63</v>
      </c>
      <c r="C1443" s="1">
        <v>24.67</v>
      </c>
      <c r="D1443" s="1">
        <v>33.28</v>
      </c>
      <c r="E1443" s="1">
        <v>23.84</v>
      </c>
      <c r="F1443" s="1">
        <v>34.21</v>
      </c>
      <c r="G1443" s="1">
        <v>18.88</v>
      </c>
      <c r="H1443" s="1">
        <v>33.22</v>
      </c>
      <c r="I1443" s="1">
        <v>40</v>
      </c>
      <c r="J1443" s="1">
        <v>28.3</v>
      </c>
      <c r="K1443" s="1">
        <v>36.29</v>
      </c>
    </row>
    <row r="1444" spans="1:11" x14ac:dyDescent="0.25">
      <c r="A1444" s="1">
        <v>40</v>
      </c>
      <c r="B1444" s="1">
        <v>33.24</v>
      </c>
      <c r="C1444" s="1">
        <v>17.32</v>
      </c>
      <c r="D1444" s="1">
        <v>22.41</v>
      </c>
      <c r="E1444" s="1">
        <v>35.78</v>
      </c>
      <c r="F1444" s="1">
        <v>40</v>
      </c>
      <c r="G1444" s="1">
        <v>36.28</v>
      </c>
      <c r="H1444" s="1">
        <v>28.41</v>
      </c>
      <c r="I1444" s="1">
        <v>36.229999999999997</v>
      </c>
      <c r="J1444" s="1">
        <v>31.97</v>
      </c>
      <c r="K1444" s="1">
        <v>24.26</v>
      </c>
    </row>
    <row r="1445" spans="1:11" x14ac:dyDescent="0.25">
      <c r="A1445" s="1">
        <v>30.53</v>
      </c>
      <c r="B1445" s="1">
        <v>40</v>
      </c>
      <c r="C1445" s="1">
        <v>31.78</v>
      </c>
      <c r="D1445" s="1">
        <v>29.77</v>
      </c>
      <c r="E1445" s="1">
        <v>26.27</v>
      </c>
      <c r="F1445" s="1">
        <v>32.08</v>
      </c>
      <c r="G1445" s="1">
        <v>32.65</v>
      </c>
      <c r="H1445" s="1">
        <v>36.26</v>
      </c>
      <c r="I1445" s="1">
        <v>29.73</v>
      </c>
      <c r="J1445" s="1">
        <v>31.59</v>
      </c>
      <c r="K1445" s="1">
        <v>33.380000000000003</v>
      </c>
    </row>
    <row r="1446" spans="1:11" x14ac:dyDescent="0.25">
      <c r="A1446" s="1">
        <v>25.33</v>
      </c>
      <c r="B1446" s="1">
        <v>27.86</v>
      </c>
      <c r="C1446" s="1">
        <v>29.12</v>
      </c>
      <c r="D1446" s="1">
        <v>24.6</v>
      </c>
      <c r="E1446" s="1">
        <v>29.85</v>
      </c>
      <c r="F1446" s="1">
        <v>40</v>
      </c>
      <c r="G1446" s="1">
        <v>35.29</v>
      </c>
      <c r="H1446" s="1">
        <v>32.46</v>
      </c>
      <c r="I1446" s="1">
        <v>40</v>
      </c>
      <c r="J1446" s="1">
        <v>40</v>
      </c>
      <c r="K1446" s="1">
        <v>36.35</v>
      </c>
    </row>
    <row r="1447" spans="1:11" x14ac:dyDescent="0.25">
      <c r="A1447" s="1">
        <v>26.15</v>
      </c>
      <c r="B1447" s="1">
        <v>27.21</v>
      </c>
      <c r="C1447" s="1">
        <v>34.270000000000003</v>
      </c>
      <c r="D1447" s="1">
        <v>21.11</v>
      </c>
      <c r="E1447" s="1">
        <v>23.78</v>
      </c>
      <c r="F1447" s="1">
        <v>30.56</v>
      </c>
      <c r="G1447" s="1">
        <v>31.49</v>
      </c>
      <c r="H1447" s="1">
        <v>37.46</v>
      </c>
      <c r="I1447" s="1">
        <v>40</v>
      </c>
      <c r="J1447" s="1">
        <v>28.73</v>
      </c>
      <c r="K1447" s="1">
        <v>33.76</v>
      </c>
    </row>
    <row r="1448" spans="1:11" x14ac:dyDescent="0.25">
      <c r="A1448" s="1">
        <v>25.11</v>
      </c>
      <c r="B1448" s="1">
        <v>32.119999999999997</v>
      </c>
      <c r="C1448" s="1">
        <v>30.41</v>
      </c>
      <c r="D1448" s="1">
        <v>34.51</v>
      </c>
      <c r="E1448" s="1">
        <v>35.659999999999997</v>
      </c>
      <c r="F1448" s="1">
        <v>26.56</v>
      </c>
      <c r="G1448" s="1">
        <v>31.79</v>
      </c>
      <c r="H1448" s="1">
        <v>31.66</v>
      </c>
      <c r="I1448" s="1">
        <v>28.03</v>
      </c>
      <c r="J1448" s="1">
        <v>30.64</v>
      </c>
      <c r="K1448" s="1">
        <v>40</v>
      </c>
    </row>
    <row r="1449" spans="1:11" x14ac:dyDescent="0.25">
      <c r="A1449" s="1">
        <v>33.83</v>
      </c>
      <c r="B1449" s="1">
        <v>29</v>
      </c>
      <c r="C1449" s="1">
        <v>31.11</v>
      </c>
      <c r="D1449" s="1">
        <v>21.87</v>
      </c>
      <c r="E1449" s="1">
        <v>29.02</v>
      </c>
      <c r="F1449" s="1">
        <v>32.51</v>
      </c>
      <c r="G1449" s="1">
        <v>40</v>
      </c>
      <c r="H1449" s="1">
        <v>32.89</v>
      </c>
      <c r="I1449" s="1">
        <v>35.229999999999997</v>
      </c>
      <c r="J1449" s="1">
        <v>31.14</v>
      </c>
      <c r="K1449" s="1">
        <v>28.55</v>
      </c>
    </row>
    <row r="1450" spans="1:11" x14ac:dyDescent="0.25">
      <c r="A1450" s="1">
        <v>31.98</v>
      </c>
      <c r="B1450" s="1">
        <v>20.54</v>
      </c>
      <c r="C1450" s="1">
        <v>28.36</v>
      </c>
      <c r="D1450" s="1">
        <v>22.54</v>
      </c>
      <c r="E1450" s="1">
        <v>17.62</v>
      </c>
      <c r="F1450" s="1">
        <v>23.37</v>
      </c>
      <c r="G1450" s="1">
        <v>29.56</v>
      </c>
      <c r="H1450" s="1">
        <v>30.39</v>
      </c>
      <c r="I1450" s="1">
        <v>27.99</v>
      </c>
      <c r="J1450" s="1">
        <v>28.04</v>
      </c>
      <c r="K1450" s="1">
        <v>40</v>
      </c>
    </row>
    <row r="1451" spans="1:11" x14ac:dyDescent="0.25">
      <c r="A1451" s="1">
        <v>27.07</v>
      </c>
      <c r="B1451" s="1">
        <v>28.91</v>
      </c>
      <c r="C1451" s="1">
        <v>27.11</v>
      </c>
      <c r="D1451" s="1">
        <v>25.7</v>
      </c>
      <c r="E1451" s="1">
        <v>31.17</v>
      </c>
      <c r="F1451" s="1">
        <v>33.32</v>
      </c>
      <c r="G1451" s="1">
        <v>40</v>
      </c>
      <c r="H1451" s="1">
        <v>25.18</v>
      </c>
      <c r="I1451" s="1">
        <v>33.07</v>
      </c>
      <c r="J1451" s="1">
        <v>32.22</v>
      </c>
      <c r="K1451" s="1">
        <v>32.61</v>
      </c>
    </row>
    <row r="1452" spans="1:11" x14ac:dyDescent="0.25">
      <c r="A1452" s="1">
        <v>32.450000000000003</v>
      </c>
      <c r="B1452" s="1">
        <v>25.47</v>
      </c>
      <c r="C1452" s="1">
        <v>22.27</v>
      </c>
      <c r="D1452" s="1">
        <v>30.2</v>
      </c>
      <c r="E1452" s="1">
        <v>22.75</v>
      </c>
      <c r="F1452" s="1">
        <v>26.78</v>
      </c>
      <c r="G1452" s="1">
        <v>33.54</v>
      </c>
      <c r="H1452" s="1">
        <v>36.85</v>
      </c>
      <c r="I1452" s="1">
        <v>19.489999999999998</v>
      </c>
      <c r="J1452" s="1">
        <v>37.840000000000003</v>
      </c>
      <c r="K1452" s="1">
        <v>35.28</v>
      </c>
    </row>
    <row r="1453" spans="1:11" x14ac:dyDescent="0.25">
      <c r="A1453" s="1">
        <v>22.74</v>
      </c>
      <c r="B1453" s="1">
        <v>29.78</v>
      </c>
      <c r="C1453" s="1">
        <v>27.34</v>
      </c>
      <c r="D1453" s="1">
        <v>35.6</v>
      </c>
      <c r="E1453" s="1">
        <v>33.93</v>
      </c>
      <c r="F1453" s="1">
        <v>30.3</v>
      </c>
      <c r="G1453" s="1">
        <v>34.19</v>
      </c>
      <c r="H1453" s="1">
        <v>32.67</v>
      </c>
      <c r="I1453" s="1">
        <v>30.25</v>
      </c>
      <c r="J1453" s="1">
        <v>30.82</v>
      </c>
      <c r="K1453" s="1">
        <v>40</v>
      </c>
    </row>
    <row r="1454" spans="1:11" x14ac:dyDescent="0.25">
      <c r="A1454" s="1">
        <v>27.95</v>
      </c>
      <c r="B1454" s="1">
        <v>31.59</v>
      </c>
      <c r="C1454" s="1">
        <v>23.5</v>
      </c>
      <c r="D1454" s="1">
        <v>35.69</v>
      </c>
      <c r="E1454" s="1">
        <v>29.18</v>
      </c>
      <c r="F1454" s="1">
        <v>28.73</v>
      </c>
      <c r="G1454" s="1">
        <v>24.02</v>
      </c>
      <c r="H1454" s="1">
        <v>37.380000000000003</v>
      </c>
      <c r="I1454" s="1">
        <v>40</v>
      </c>
      <c r="J1454" s="1">
        <v>33.409999999999997</v>
      </c>
      <c r="K1454" s="1">
        <v>33.630000000000003</v>
      </c>
    </row>
    <row r="1455" spans="1:11" x14ac:dyDescent="0.25">
      <c r="A1455" s="1">
        <v>27.57</v>
      </c>
      <c r="B1455" s="1">
        <v>17.559999999999999</v>
      </c>
      <c r="C1455" s="1">
        <v>20</v>
      </c>
      <c r="D1455" s="1">
        <v>30.18</v>
      </c>
      <c r="E1455" s="1">
        <v>30.51</v>
      </c>
      <c r="F1455" s="1">
        <v>27.56</v>
      </c>
      <c r="G1455" s="1">
        <v>36.51</v>
      </c>
      <c r="H1455" s="1">
        <v>36.340000000000003</v>
      </c>
      <c r="I1455" s="1">
        <v>37.17</v>
      </c>
      <c r="J1455" s="1">
        <v>40</v>
      </c>
      <c r="K1455" s="1">
        <v>32.85</v>
      </c>
    </row>
    <row r="1456" spans="1:11" x14ac:dyDescent="0.25">
      <c r="A1456" s="1">
        <v>27.77</v>
      </c>
      <c r="B1456" s="1">
        <v>30.06</v>
      </c>
      <c r="C1456" s="1">
        <v>31.34</v>
      </c>
      <c r="D1456" s="1">
        <v>18.170000000000002</v>
      </c>
      <c r="E1456" s="1">
        <v>28.22</v>
      </c>
      <c r="F1456" s="1">
        <v>36.49</v>
      </c>
      <c r="G1456" s="1">
        <v>32.14</v>
      </c>
      <c r="H1456" s="1">
        <v>31.16</v>
      </c>
      <c r="I1456" s="1">
        <v>40</v>
      </c>
      <c r="J1456" s="1">
        <v>40</v>
      </c>
      <c r="K1456" s="1">
        <v>40</v>
      </c>
    </row>
    <row r="1457" spans="1:11" x14ac:dyDescent="0.25">
      <c r="A1457" s="1">
        <v>17.64</v>
      </c>
      <c r="B1457" s="1">
        <v>27.98</v>
      </c>
      <c r="C1457" s="1">
        <v>33.47</v>
      </c>
      <c r="D1457" s="1">
        <v>19.79</v>
      </c>
      <c r="E1457" s="1">
        <v>29.53</v>
      </c>
      <c r="F1457" s="1">
        <v>22.24</v>
      </c>
      <c r="G1457" s="1">
        <v>30.81</v>
      </c>
      <c r="H1457" s="1">
        <v>27.95</v>
      </c>
      <c r="I1457" s="1">
        <v>27.87</v>
      </c>
      <c r="J1457" s="1">
        <v>28.96</v>
      </c>
      <c r="K1457" s="1">
        <v>34.81</v>
      </c>
    </row>
    <row r="1458" spans="1:11" x14ac:dyDescent="0.25">
      <c r="A1458" s="1">
        <v>22.95</v>
      </c>
      <c r="B1458" s="1">
        <v>19.09</v>
      </c>
      <c r="C1458" s="1">
        <v>40</v>
      </c>
      <c r="D1458" s="1">
        <v>33.299999999999997</v>
      </c>
      <c r="E1458" s="1">
        <v>23.49</v>
      </c>
      <c r="F1458" s="1">
        <v>35.79</v>
      </c>
      <c r="G1458" s="1">
        <v>25.84</v>
      </c>
      <c r="H1458" s="1">
        <v>33.520000000000003</v>
      </c>
      <c r="I1458" s="1">
        <v>34.799999999999997</v>
      </c>
      <c r="J1458" s="1">
        <v>35.57</v>
      </c>
      <c r="K1458" s="1">
        <v>36.049999999999997</v>
      </c>
    </row>
    <row r="1459" spans="1:11" x14ac:dyDescent="0.25">
      <c r="A1459" s="1">
        <v>34.26</v>
      </c>
      <c r="B1459" s="1">
        <v>32.590000000000003</v>
      </c>
      <c r="C1459" s="1">
        <v>21.59</v>
      </c>
      <c r="D1459" s="1">
        <v>32.06</v>
      </c>
      <c r="E1459" s="1">
        <v>29.27</v>
      </c>
      <c r="F1459" s="1">
        <v>19.97</v>
      </c>
      <c r="G1459" s="1">
        <v>38</v>
      </c>
      <c r="H1459" s="1">
        <v>29.47</v>
      </c>
      <c r="I1459" s="1">
        <v>26.27</v>
      </c>
      <c r="J1459" s="1">
        <v>24.78</v>
      </c>
      <c r="K1459" s="1">
        <v>32.83</v>
      </c>
    </row>
    <row r="1460" spans="1:11" x14ac:dyDescent="0.25">
      <c r="A1460" s="1">
        <v>32.6</v>
      </c>
      <c r="B1460" s="1">
        <v>28.33</v>
      </c>
      <c r="C1460" s="1">
        <v>22.26</v>
      </c>
      <c r="D1460" s="1">
        <v>35.69</v>
      </c>
      <c r="E1460" s="1">
        <v>30.08</v>
      </c>
      <c r="F1460" s="1">
        <v>31.49</v>
      </c>
      <c r="G1460" s="1">
        <v>28.51</v>
      </c>
      <c r="H1460" s="1">
        <v>38.21</v>
      </c>
      <c r="I1460" s="1">
        <v>33.61</v>
      </c>
      <c r="J1460" s="1">
        <v>34.1</v>
      </c>
      <c r="K1460" s="1">
        <v>32.4</v>
      </c>
    </row>
    <row r="1461" spans="1:11" x14ac:dyDescent="0.25">
      <c r="A1461" s="1">
        <v>23.51</v>
      </c>
      <c r="B1461" s="1">
        <v>31.99</v>
      </c>
      <c r="C1461" s="1">
        <v>32.840000000000003</v>
      </c>
      <c r="D1461" s="1">
        <v>22.29</v>
      </c>
      <c r="E1461" s="1">
        <v>30.57</v>
      </c>
      <c r="F1461" s="1">
        <v>26.68</v>
      </c>
      <c r="G1461" s="1">
        <v>36.08</v>
      </c>
      <c r="H1461" s="1">
        <v>36.270000000000003</v>
      </c>
      <c r="I1461" s="1">
        <v>26.45</v>
      </c>
      <c r="J1461" s="1">
        <v>33.39</v>
      </c>
      <c r="K1461" s="1">
        <v>32.61</v>
      </c>
    </row>
    <row r="1462" spans="1:11" x14ac:dyDescent="0.25">
      <c r="A1462" s="1">
        <v>25.24</v>
      </c>
      <c r="B1462" s="1">
        <v>32.29</v>
      </c>
      <c r="C1462" s="1">
        <v>19.38</v>
      </c>
      <c r="D1462" s="1">
        <v>21.72</v>
      </c>
      <c r="E1462" s="1">
        <v>20.59</v>
      </c>
      <c r="F1462" s="1">
        <v>25.49</v>
      </c>
      <c r="G1462" s="1">
        <v>29.77</v>
      </c>
      <c r="H1462" s="1">
        <v>40</v>
      </c>
      <c r="I1462" s="1">
        <v>40</v>
      </c>
      <c r="J1462" s="1">
        <v>30.55</v>
      </c>
      <c r="K1462" s="1">
        <v>40</v>
      </c>
    </row>
    <row r="1463" spans="1:11" x14ac:dyDescent="0.25">
      <c r="A1463" s="1">
        <v>23.45</v>
      </c>
      <c r="B1463" s="1">
        <v>22.62</v>
      </c>
      <c r="C1463" s="1">
        <v>24.23</v>
      </c>
      <c r="D1463" s="1">
        <v>30.87</v>
      </c>
      <c r="E1463" s="1">
        <v>32.520000000000003</v>
      </c>
      <c r="F1463" s="1">
        <v>32.24</v>
      </c>
      <c r="G1463" s="1">
        <v>33.67</v>
      </c>
      <c r="H1463" s="1">
        <v>32.31</v>
      </c>
      <c r="I1463" s="1">
        <v>23.7</v>
      </c>
      <c r="J1463" s="1">
        <v>25.74</v>
      </c>
      <c r="K1463" s="1">
        <v>33.229999999999997</v>
      </c>
    </row>
    <row r="1464" spans="1:11" x14ac:dyDescent="0.25">
      <c r="A1464" s="1">
        <v>31.57</v>
      </c>
      <c r="B1464" s="1">
        <v>26.2</v>
      </c>
      <c r="C1464" s="1">
        <v>29.98</v>
      </c>
      <c r="D1464" s="1">
        <v>26.47</v>
      </c>
      <c r="E1464" s="1">
        <v>21.36</v>
      </c>
      <c r="F1464" s="1">
        <v>22.77</v>
      </c>
      <c r="G1464" s="1">
        <v>29.61</v>
      </c>
      <c r="H1464" s="1">
        <v>35.71</v>
      </c>
      <c r="I1464" s="1">
        <v>28.65</v>
      </c>
      <c r="J1464" s="1">
        <v>33.61</v>
      </c>
      <c r="K1464" s="1">
        <v>32.36</v>
      </c>
    </row>
    <row r="1465" spans="1:11" x14ac:dyDescent="0.25">
      <c r="A1465" s="1">
        <v>23.46</v>
      </c>
      <c r="B1465" s="1">
        <v>33.19</v>
      </c>
      <c r="C1465" s="1">
        <v>15.75</v>
      </c>
      <c r="D1465" s="1">
        <v>33.19</v>
      </c>
      <c r="E1465" s="1">
        <v>20.76</v>
      </c>
      <c r="F1465" s="1">
        <v>35.119999999999997</v>
      </c>
      <c r="G1465" s="1">
        <v>27.11</v>
      </c>
      <c r="H1465" s="1">
        <v>30.8</v>
      </c>
      <c r="I1465" s="1">
        <v>34</v>
      </c>
      <c r="J1465" s="1">
        <v>40</v>
      </c>
      <c r="K1465" s="1">
        <v>36.82</v>
      </c>
    </row>
    <row r="1466" spans="1:11" x14ac:dyDescent="0.25">
      <c r="A1466" s="1">
        <v>31.99</v>
      </c>
      <c r="B1466" s="1">
        <v>40</v>
      </c>
      <c r="C1466" s="1">
        <v>19.27</v>
      </c>
      <c r="D1466" s="1">
        <v>27.54</v>
      </c>
      <c r="E1466" s="1">
        <v>25.69</v>
      </c>
      <c r="F1466" s="1">
        <v>27.58</v>
      </c>
      <c r="G1466" s="1">
        <v>33.020000000000003</v>
      </c>
      <c r="H1466" s="1">
        <v>31.31</v>
      </c>
      <c r="I1466" s="1">
        <v>40</v>
      </c>
      <c r="J1466" s="1">
        <v>40</v>
      </c>
      <c r="K1466" s="1">
        <v>29.46</v>
      </c>
    </row>
    <row r="1467" spans="1:11" x14ac:dyDescent="0.25">
      <c r="A1467" s="1">
        <v>16.96</v>
      </c>
      <c r="B1467" s="1">
        <v>26.39</v>
      </c>
      <c r="C1467" s="1">
        <v>27.91</v>
      </c>
      <c r="D1467" s="1">
        <v>40</v>
      </c>
      <c r="E1467" s="1">
        <v>20.51</v>
      </c>
      <c r="F1467" s="1">
        <v>20.72</v>
      </c>
      <c r="G1467" s="1">
        <v>26.4</v>
      </c>
      <c r="H1467" s="1">
        <v>32.79</v>
      </c>
      <c r="I1467" s="1">
        <v>29.51</v>
      </c>
      <c r="J1467" s="1">
        <v>32.049999999999997</v>
      </c>
      <c r="K1467" s="1">
        <v>35.21</v>
      </c>
    </row>
    <row r="1468" spans="1:11" x14ac:dyDescent="0.25">
      <c r="A1468" s="1">
        <v>33.200000000000003</v>
      </c>
      <c r="B1468" s="1">
        <v>34.83</v>
      </c>
      <c r="C1468" s="1">
        <v>18.8</v>
      </c>
      <c r="D1468" s="1">
        <v>33.299999999999997</v>
      </c>
      <c r="E1468" s="1">
        <v>29.58</v>
      </c>
      <c r="F1468" s="1">
        <v>27.64</v>
      </c>
      <c r="G1468" s="1">
        <v>35.409999999999997</v>
      </c>
      <c r="H1468" s="1">
        <v>33.979999999999997</v>
      </c>
      <c r="I1468" s="1">
        <v>32.82</v>
      </c>
      <c r="J1468" s="1">
        <v>34.72</v>
      </c>
      <c r="K1468" s="1">
        <v>33.79</v>
      </c>
    </row>
    <row r="1469" spans="1:11" x14ac:dyDescent="0.25">
      <c r="A1469" s="1">
        <v>32.9</v>
      </c>
      <c r="B1469" s="1">
        <v>27.72</v>
      </c>
      <c r="C1469" s="1">
        <v>31.42</v>
      </c>
      <c r="D1469" s="1">
        <v>28.6</v>
      </c>
      <c r="E1469" s="1">
        <v>32.58</v>
      </c>
      <c r="F1469" s="1">
        <v>36.06</v>
      </c>
      <c r="G1469" s="1">
        <v>29.09</v>
      </c>
      <c r="H1469" s="1">
        <v>24.61</v>
      </c>
      <c r="I1469" s="1">
        <v>33.74</v>
      </c>
      <c r="J1469" s="1">
        <v>26.85</v>
      </c>
      <c r="K1469" s="1">
        <v>40</v>
      </c>
    </row>
    <row r="1470" spans="1:11" x14ac:dyDescent="0.25">
      <c r="A1470" s="1">
        <v>29.95</v>
      </c>
      <c r="B1470" s="1">
        <v>24.19</v>
      </c>
      <c r="C1470" s="1">
        <v>30.73</v>
      </c>
      <c r="D1470" s="1">
        <v>30.04</v>
      </c>
      <c r="E1470" s="1">
        <v>20.05</v>
      </c>
      <c r="F1470" s="1">
        <v>34.5</v>
      </c>
      <c r="G1470" s="1">
        <v>22.85</v>
      </c>
      <c r="H1470" s="1">
        <v>31.62</v>
      </c>
      <c r="I1470" s="1">
        <v>31.19</v>
      </c>
      <c r="J1470" s="1">
        <v>40</v>
      </c>
      <c r="K1470" s="1">
        <v>37.69</v>
      </c>
    </row>
    <row r="1471" spans="1:11" x14ac:dyDescent="0.25">
      <c r="A1471" s="1">
        <v>32.06</v>
      </c>
      <c r="B1471" s="1">
        <v>31.94</v>
      </c>
      <c r="C1471" s="1">
        <v>19.350000000000001</v>
      </c>
      <c r="D1471" s="1">
        <v>21.42</v>
      </c>
      <c r="E1471" s="1">
        <v>35.56</v>
      </c>
      <c r="F1471" s="1">
        <v>19.07</v>
      </c>
      <c r="G1471" s="1">
        <v>28.52</v>
      </c>
      <c r="H1471" s="1">
        <v>34.78</v>
      </c>
      <c r="I1471" s="1">
        <v>34.770000000000003</v>
      </c>
      <c r="J1471" s="1">
        <v>40</v>
      </c>
      <c r="K1471" s="1">
        <v>40</v>
      </c>
    </row>
    <row r="1472" spans="1:11" x14ac:dyDescent="0.25">
      <c r="A1472" s="1">
        <v>33.5</v>
      </c>
      <c r="B1472" s="1">
        <v>33.49</v>
      </c>
      <c r="C1472" s="1">
        <v>23.31</v>
      </c>
      <c r="D1472" s="1">
        <v>23.79</v>
      </c>
      <c r="E1472" s="1">
        <v>28.38</v>
      </c>
      <c r="F1472" s="1">
        <v>36.799999999999997</v>
      </c>
      <c r="G1472" s="1">
        <v>29.47</v>
      </c>
      <c r="H1472" s="1">
        <v>26.1</v>
      </c>
      <c r="I1472" s="1">
        <v>35.42</v>
      </c>
      <c r="J1472" s="1">
        <v>30.83</v>
      </c>
      <c r="K1472" s="1">
        <v>35.9</v>
      </c>
    </row>
    <row r="1473" spans="1:11" x14ac:dyDescent="0.25">
      <c r="A1473" s="1">
        <v>34.270000000000003</v>
      </c>
      <c r="B1473" s="1">
        <v>25.58</v>
      </c>
      <c r="C1473" s="1">
        <v>30.44</v>
      </c>
      <c r="D1473" s="1">
        <v>32.51</v>
      </c>
      <c r="E1473" s="1">
        <v>26.68</v>
      </c>
      <c r="F1473" s="1">
        <v>30.47</v>
      </c>
      <c r="G1473" s="1">
        <v>29.25</v>
      </c>
      <c r="H1473" s="1">
        <v>32.729999999999997</v>
      </c>
      <c r="I1473" s="1">
        <v>40</v>
      </c>
      <c r="J1473" s="1">
        <v>27.35</v>
      </c>
      <c r="K1473" s="1">
        <v>40</v>
      </c>
    </row>
    <row r="1474" spans="1:11" x14ac:dyDescent="0.25">
      <c r="A1474" s="1">
        <v>32.72</v>
      </c>
      <c r="B1474" s="1">
        <v>40</v>
      </c>
      <c r="C1474" s="1">
        <v>32.619999999999997</v>
      </c>
      <c r="D1474" s="1">
        <v>21.81</v>
      </c>
      <c r="E1474" s="1">
        <v>21.39</v>
      </c>
      <c r="F1474" s="1">
        <v>28.81</v>
      </c>
      <c r="G1474" s="1">
        <v>19.760000000000002</v>
      </c>
      <c r="H1474" s="1">
        <v>29.23</v>
      </c>
      <c r="I1474" s="1">
        <v>35.32</v>
      </c>
      <c r="J1474" s="1">
        <v>34.9</v>
      </c>
      <c r="K1474" s="1">
        <v>32.299999999999997</v>
      </c>
    </row>
    <row r="1475" spans="1:11" x14ac:dyDescent="0.25">
      <c r="A1475" s="1">
        <v>32.630000000000003</v>
      </c>
      <c r="B1475" s="1">
        <v>32.22</v>
      </c>
      <c r="C1475" s="1">
        <v>33.75</v>
      </c>
      <c r="D1475" s="1">
        <v>32.950000000000003</v>
      </c>
      <c r="E1475" s="1">
        <v>25.88</v>
      </c>
      <c r="F1475" s="1">
        <v>29.04</v>
      </c>
      <c r="G1475" s="1">
        <v>36.75</v>
      </c>
      <c r="H1475" s="1">
        <v>32.57</v>
      </c>
      <c r="I1475" s="1">
        <v>35.479999999999997</v>
      </c>
      <c r="J1475" s="1">
        <v>28.69</v>
      </c>
      <c r="K1475" s="1">
        <v>35.51</v>
      </c>
    </row>
    <row r="1476" spans="1:11" x14ac:dyDescent="0.25">
      <c r="A1476" s="1">
        <v>33.93</v>
      </c>
      <c r="B1476" s="1">
        <v>40</v>
      </c>
      <c r="C1476" s="1">
        <v>20.260000000000002</v>
      </c>
      <c r="D1476" s="1">
        <v>28.19</v>
      </c>
      <c r="E1476" s="1">
        <v>34.99</v>
      </c>
      <c r="F1476" s="1">
        <v>29.99</v>
      </c>
      <c r="G1476" s="1">
        <v>31.78</v>
      </c>
      <c r="H1476" s="1">
        <v>32.28</v>
      </c>
      <c r="I1476" s="1">
        <v>37.06</v>
      </c>
      <c r="J1476" s="1">
        <v>40</v>
      </c>
      <c r="K1476" s="1">
        <v>40</v>
      </c>
    </row>
    <row r="1477" spans="1:11" x14ac:dyDescent="0.25">
      <c r="A1477" s="1">
        <v>35.36</v>
      </c>
      <c r="B1477" s="1">
        <v>20.72</v>
      </c>
      <c r="C1477" s="1">
        <v>32.159999999999997</v>
      </c>
      <c r="D1477" s="1">
        <v>31.88</v>
      </c>
      <c r="E1477" s="1">
        <v>25.49</v>
      </c>
      <c r="F1477" s="1">
        <v>28.05</v>
      </c>
      <c r="G1477" s="1">
        <v>38.03</v>
      </c>
      <c r="H1477" s="1">
        <v>29.3</v>
      </c>
      <c r="I1477" s="1">
        <v>29.84</v>
      </c>
      <c r="J1477" s="1">
        <v>30.76</v>
      </c>
      <c r="K1477" s="1">
        <v>37.5</v>
      </c>
    </row>
    <row r="1478" spans="1:11" x14ac:dyDescent="0.25">
      <c r="A1478" s="1">
        <v>32.979999999999997</v>
      </c>
      <c r="B1478" s="1">
        <v>30.41</v>
      </c>
      <c r="C1478" s="1">
        <v>32.479999999999997</v>
      </c>
      <c r="D1478" s="1">
        <v>40</v>
      </c>
      <c r="E1478" s="1">
        <v>25.65</v>
      </c>
      <c r="F1478" s="1">
        <v>27.03</v>
      </c>
      <c r="G1478" s="1">
        <v>32.49</v>
      </c>
      <c r="H1478" s="1">
        <v>25.03</v>
      </c>
      <c r="I1478" s="1">
        <v>33.340000000000003</v>
      </c>
      <c r="J1478" s="1">
        <v>40</v>
      </c>
      <c r="K1478" s="1">
        <v>40</v>
      </c>
    </row>
    <row r="1479" spans="1:11" x14ac:dyDescent="0.25">
      <c r="A1479" s="1">
        <v>32.04</v>
      </c>
      <c r="B1479" s="1">
        <v>32.380000000000003</v>
      </c>
      <c r="C1479" s="1">
        <v>24.61</v>
      </c>
      <c r="D1479" s="1">
        <v>23.73</v>
      </c>
      <c r="E1479" s="1">
        <v>23.9</v>
      </c>
      <c r="F1479" s="1">
        <v>30.87</v>
      </c>
      <c r="G1479" s="1">
        <v>33.76</v>
      </c>
      <c r="H1479" s="1">
        <v>40</v>
      </c>
      <c r="I1479" s="1">
        <v>31.68</v>
      </c>
      <c r="J1479" s="1">
        <v>31.24</v>
      </c>
      <c r="K1479" s="1">
        <v>40</v>
      </c>
    </row>
    <row r="1480" spans="1:11" x14ac:dyDescent="0.25">
      <c r="A1480" s="1">
        <v>24.71</v>
      </c>
      <c r="B1480" s="1">
        <v>40</v>
      </c>
      <c r="C1480" s="1">
        <v>38.19</v>
      </c>
      <c r="D1480" s="1">
        <v>22.12</v>
      </c>
      <c r="E1480" s="1">
        <v>24.88</v>
      </c>
      <c r="F1480" s="1">
        <v>21.8</v>
      </c>
      <c r="G1480" s="1">
        <v>31.29</v>
      </c>
      <c r="H1480" s="1">
        <v>40</v>
      </c>
      <c r="I1480" s="1">
        <v>40</v>
      </c>
      <c r="J1480" s="1">
        <v>40</v>
      </c>
      <c r="K1480" s="1">
        <v>34.67</v>
      </c>
    </row>
    <row r="1481" spans="1:11" x14ac:dyDescent="0.25">
      <c r="A1481" s="1">
        <v>33.72</v>
      </c>
      <c r="B1481" s="1">
        <v>33.68</v>
      </c>
      <c r="C1481" s="1">
        <v>36.6</v>
      </c>
      <c r="D1481" s="1">
        <v>25.32</v>
      </c>
      <c r="E1481" s="1">
        <v>31.34</v>
      </c>
      <c r="F1481" s="1">
        <v>23.68</v>
      </c>
      <c r="G1481" s="1">
        <v>27.57</v>
      </c>
      <c r="H1481" s="1">
        <v>34</v>
      </c>
      <c r="I1481" s="1">
        <v>33.93</v>
      </c>
      <c r="J1481" s="1">
        <v>35.32</v>
      </c>
      <c r="K1481" s="1">
        <v>31.95</v>
      </c>
    </row>
    <row r="1482" spans="1:11" x14ac:dyDescent="0.25">
      <c r="A1482" s="1">
        <v>16.46</v>
      </c>
      <c r="B1482" s="1">
        <v>30.6</v>
      </c>
      <c r="C1482" s="1">
        <v>34.76</v>
      </c>
      <c r="D1482" s="1">
        <v>40</v>
      </c>
      <c r="E1482" s="1">
        <v>30.45</v>
      </c>
      <c r="F1482" s="1">
        <v>29.41</v>
      </c>
      <c r="G1482" s="1">
        <v>29.39</v>
      </c>
      <c r="H1482" s="1">
        <v>30</v>
      </c>
      <c r="I1482" s="1">
        <v>36.840000000000003</v>
      </c>
      <c r="J1482" s="1">
        <v>36.56</v>
      </c>
      <c r="K1482" s="1">
        <v>31.94</v>
      </c>
    </row>
    <row r="1483" spans="1:11" x14ac:dyDescent="0.25">
      <c r="A1483" s="1">
        <v>32.479999999999997</v>
      </c>
      <c r="B1483" s="1">
        <v>40</v>
      </c>
      <c r="C1483" s="1">
        <v>29.53</v>
      </c>
      <c r="D1483" s="1">
        <v>25.06</v>
      </c>
      <c r="E1483" s="1">
        <v>23.22</v>
      </c>
      <c r="F1483" s="1">
        <v>30.2</v>
      </c>
      <c r="G1483" s="1">
        <v>31.98</v>
      </c>
      <c r="H1483" s="1">
        <v>28.49</v>
      </c>
      <c r="I1483" s="1">
        <v>30.05</v>
      </c>
      <c r="J1483" s="1">
        <v>36.81</v>
      </c>
      <c r="K1483" s="1">
        <v>37.86</v>
      </c>
    </row>
    <row r="1484" spans="1:11" x14ac:dyDescent="0.25">
      <c r="A1484" s="1">
        <v>34.81</v>
      </c>
      <c r="B1484" s="1">
        <v>40</v>
      </c>
      <c r="C1484" s="1">
        <v>27.32</v>
      </c>
      <c r="D1484" s="1">
        <v>34.909999999999997</v>
      </c>
      <c r="E1484" s="1">
        <v>22.12</v>
      </c>
      <c r="F1484" s="1">
        <v>24.75</v>
      </c>
      <c r="G1484" s="1">
        <v>28.84</v>
      </c>
      <c r="H1484" s="1">
        <v>35.659999999999997</v>
      </c>
      <c r="I1484" s="1">
        <v>40</v>
      </c>
      <c r="J1484" s="1">
        <v>35.58</v>
      </c>
      <c r="K1484" s="1">
        <v>40</v>
      </c>
    </row>
    <row r="1485" spans="1:11" x14ac:dyDescent="0.25">
      <c r="A1485" s="1">
        <v>26.36</v>
      </c>
      <c r="B1485" s="1">
        <v>40</v>
      </c>
      <c r="C1485" s="1">
        <v>31.19</v>
      </c>
      <c r="D1485" s="1">
        <v>29.35</v>
      </c>
      <c r="E1485" s="1">
        <v>32.11</v>
      </c>
      <c r="F1485" s="1">
        <v>28.15</v>
      </c>
      <c r="G1485" s="1">
        <v>31.37</v>
      </c>
      <c r="H1485" s="1">
        <v>28.95</v>
      </c>
      <c r="I1485" s="1">
        <v>35.67</v>
      </c>
      <c r="J1485" s="1">
        <v>35.06</v>
      </c>
      <c r="K1485" s="1">
        <v>34.229999999999997</v>
      </c>
    </row>
    <row r="1486" spans="1:11" x14ac:dyDescent="0.25">
      <c r="A1486" s="1">
        <v>40</v>
      </c>
      <c r="B1486" s="1">
        <v>29.01</v>
      </c>
      <c r="C1486" s="1">
        <v>23.82</v>
      </c>
      <c r="D1486" s="1">
        <v>21.37</v>
      </c>
      <c r="E1486" s="1">
        <v>29.26</v>
      </c>
      <c r="F1486" s="1">
        <v>36.54</v>
      </c>
      <c r="G1486" s="1">
        <v>22.54</v>
      </c>
      <c r="H1486" s="1">
        <v>31.45</v>
      </c>
      <c r="I1486" s="1">
        <v>40</v>
      </c>
      <c r="J1486" s="1">
        <v>40</v>
      </c>
      <c r="K1486" s="1">
        <v>36.76</v>
      </c>
    </row>
    <row r="1487" spans="1:11" x14ac:dyDescent="0.25">
      <c r="A1487" s="1">
        <v>40</v>
      </c>
      <c r="B1487" s="1">
        <v>19.98</v>
      </c>
      <c r="C1487" s="1">
        <v>33.5</v>
      </c>
      <c r="D1487" s="1">
        <v>19.809999999999999</v>
      </c>
      <c r="E1487" s="1">
        <v>35.1</v>
      </c>
      <c r="F1487" s="1">
        <v>31.41</v>
      </c>
      <c r="G1487" s="1">
        <v>32.729999999999997</v>
      </c>
      <c r="H1487" s="1">
        <v>23.03</v>
      </c>
      <c r="I1487" s="1">
        <v>40</v>
      </c>
      <c r="J1487" s="1">
        <v>40</v>
      </c>
      <c r="K1487" s="1">
        <v>38.090000000000003</v>
      </c>
    </row>
    <row r="1488" spans="1:11" x14ac:dyDescent="0.25">
      <c r="A1488" s="1">
        <v>29.74</v>
      </c>
      <c r="B1488" s="1">
        <v>32.11</v>
      </c>
      <c r="C1488" s="1">
        <v>19.27</v>
      </c>
      <c r="D1488" s="1">
        <v>30.91</v>
      </c>
      <c r="E1488" s="1">
        <v>33.51</v>
      </c>
      <c r="F1488" s="1">
        <v>26.01</v>
      </c>
      <c r="G1488" s="1">
        <v>31.92</v>
      </c>
      <c r="H1488" s="1">
        <v>23.17</v>
      </c>
      <c r="I1488" s="1">
        <v>36.119999999999997</v>
      </c>
      <c r="J1488" s="1">
        <v>40</v>
      </c>
      <c r="K1488" s="1">
        <v>31.95</v>
      </c>
    </row>
    <row r="1489" spans="1:11" x14ac:dyDescent="0.25">
      <c r="A1489" s="1">
        <v>32.96</v>
      </c>
      <c r="B1489" s="1">
        <v>18.82</v>
      </c>
      <c r="C1489" s="1">
        <v>32.229999999999997</v>
      </c>
      <c r="D1489" s="1">
        <v>22.36</v>
      </c>
      <c r="E1489" s="1">
        <v>33.1</v>
      </c>
      <c r="F1489" s="1">
        <v>20.62</v>
      </c>
      <c r="G1489" s="1">
        <v>33.82</v>
      </c>
      <c r="H1489" s="1">
        <v>40</v>
      </c>
      <c r="I1489" s="1">
        <v>25.03</v>
      </c>
      <c r="J1489" s="1">
        <v>35.54</v>
      </c>
      <c r="K1489" s="1">
        <v>40</v>
      </c>
    </row>
    <row r="1490" spans="1:11" x14ac:dyDescent="0.25">
      <c r="A1490" s="1">
        <v>29.36</v>
      </c>
      <c r="B1490" s="1">
        <v>19.03</v>
      </c>
      <c r="C1490" s="1">
        <v>32.19</v>
      </c>
      <c r="D1490" s="1">
        <v>33.65</v>
      </c>
      <c r="E1490" s="1">
        <v>40</v>
      </c>
      <c r="F1490" s="1">
        <v>27.75</v>
      </c>
      <c r="G1490" s="1">
        <v>30.87</v>
      </c>
      <c r="H1490" s="1">
        <v>30.54</v>
      </c>
      <c r="I1490" s="1">
        <v>32.5</v>
      </c>
      <c r="J1490" s="1">
        <v>35.53</v>
      </c>
      <c r="K1490" s="1">
        <v>27.56</v>
      </c>
    </row>
    <row r="1491" spans="1:11" x14ac:dyDescent="0.25">
      <c r="A1491" s="1">
        <v>21.82</v>
      </c>
      <c r="B1491" s="1">
        <v>19.3</v>
      </c>
      <c r="C1491" s="1">
        <v>22.88</v>
      </c>
      <c r="D1491" s="1">
        <v>28.74</v>
      </c>
      <c r="E1491" s="1">
        <v>40</v>
      </c>
      <c r="F1491" s="1">
        <v>40</v>
      </c>
      <c r="G1491" s="1">
        <v>25.54</v>
      </c>
      <c r="H1491" s="1">
        <v>34.909999999999997</v>
      </c>
      <c r="I1491" s="1">
        <v>22.01</v>
      </c>
      <c r="J1491" s="1">
        <v>30.13</v>
      </c>
      <c r="K1491" s="1">
        <v>27.48</v>
      </c>
    </row>
    <row r="1492" spans="1:11" x14ac:dyDescent="0.25">
      <c r="A1492" s="1">
        <v>28.98</v>
      </c>
      <c r="B1492" s="1">
        <v>17.579999999999998</v>
      </c>
      <c r="C1492" s="1">
        <v>34.1</v>
      </c>
      <c r="D1492" s="1">
        <v>33.44</v>
      </c>
      <c r="E1492" s="1">
        <v>22.47</v>
      </c>
      <c r="F1492" s="1">
        <v>29.03</v>
      </c>
      <c r="G1492" s="1">
        <v>22.46</v>
      </c>
      <c r="H1492" s="1">
        <v>40</v>
      </c>
      <c r="I1492" s="1">
        <v>36.03</v>
      </c>
      <c r="J1492" s="1">
        <v>29.62</v>
      </c>
      <c r="K1492" s="1">
        <v>35.97</v>
      </c>
    </row>
    <row r="1493" spans="1:11" x14ac:dyDescent="0.25">
      <c r="A1493" s="1">
        <v>28.03</v>
      </c>
      <c r="B1493" s="1">
        <v>27.92</v>
      </c>
      <c r="C1493" s="1">
        <v>31.93</v>
      </c>
      <c r="D1493" s="1">
        <v>19.27</v>
      </c>
      <c r="E1493" s="1">
        <v>23.01</v>
      </c>
      <c r="F1493" s="1">
        <v>23.67</v>
      </c>
      <c r="G1493" s="1">
        <v>29.34</v>
      </c>
      <c r="H1493" s="1">
        <v>36.42</v>
      </c>
      <c r="I1493" s="1">
        <v>32.69</v>
      </c>
      <c r="J1493" s="1">
        <v>40</v>
      </c>
      <c r="K1493" s="1">
        <v>40</v>
      </c>
    </row>
    <row r="1494" spans="1:11" x14ac:dyDescent="0.25">
      <c r="A1494" s="1">
        <v>33.770000000000003</v>
      </c>
      <c r="B1494" s="1">
        <v>27.37</v>
      </c>
      <c r="C1494" s="1">
        <v>34.17</v>
      </c>
      <c r="D1494" s="1">
        <v>18.77</v>
      </c>
      <c r="E1494" s="1">
        <v>17.46</v>
      </c>
      <c r="F1494" s="1">
        <v>25.2</v>
      </c>
      <c r="G1494" s="1">
        <v>40</v>
      </c>
      <c r="H1494" s="1">
        <v>28.78</v>
      </c>
      <c r="I1494" s="1">
        <v>40</v>
      </c>
      <c r="J1494" s="1">
        <v>26.7</v>
      </c>
      <c r="K1494" s="1">
        <v>40</v>
      </c>
    </row>
    <row r="1495" spans="1:11" x14ac:dyDescent="0.25">
      <c r="A1495" s="1">
        <v>34.42</v>
      </c>
      <c r="B1495" s="1">
        <v>20.18</v>
      </c>
      <c r="C1495" s="1">
        <v>32.39</v>
      </c>
      <c r="D1495" s="1">
        <v>26.75</v>
      </c>
      <c r="E1495" s="1">
        <v>32.46</v>
      </c>
      <c r="F1495" s="1">
        <v>30.04</v>
      </c>
      <c r="G1495" s="1">
        <v>23.95</v>
      </c>
      <c r="H1495" s="1">
        <v>40</v>
      </c>
      <c r="I1495" s="1">
        <v>33.33</v>
      </c>
      <c r="J1495" s="1">
        <v>19.84</v>
      </c>
      <c r="K1495" s="1">
        <v>31.51</v>
      </c>
    </row>
    <row r="1496" spans="1:11" x14ac:dyDescent="0.25">
      <c r="A1496" s="1">
        <v>29.29</v>
      </c>
      <c r="B1496" s="1">
        <v>24.39</v>
      </c>
      <c r="C1496" s="1">
        <v>23.73</v>
      </c>
      <c r="D1496" s="1">
        <v>25.44</v>
      </c>
      <c r="E1496" s="1">
        <v>16.829999999999998</v>
      </c>
      <c r="F1496" s="1">
        <v>21.8</v>
      </c>
      <c r="G1496" s="1">
        <v>26.11</v>
      </c>
      <c r="H1496" s="1">
        <v>40</v>
      </c>
      <c r="I1496" s="1">
        <v>40</v>
      </c>
      <c r="J1496" s="1">
        <v>34.74</v>
      </c>
      <c r="K1496" s="1">
        <v>40</v>
      </c>
    </row>
    <row r="1497" spans="1:11" x14ac:dyDescent="0.25">
      <c r="A1497" s="1">
        <v>31.27</v>
      </c>
      <c r="B1497" s="1">
        <v>29.5</v>
      </c>
      <c r="C1497" s="1">
        <v>25.5</v>
      </c>
      <c r="D1497" s="1">
        <v>24.8</v>
      </c>
      <c r="E1497" s="1">
        <v>19.25</v>
      </c>
      <c r="F1497" s="1">
        <v>33.72</v>
      </c>
      <c r="G1497" s="1">
        <v>24.2</v>
      </c>
      <c r="H1497" s="1">
        <v>34.97</v>
      </c>
      <c r="I1497" s="1">
        <v>36.32</v>
      </c>
      <c r="J1497" s="1">
        <v>30.09</v>
      </c>
      <c r="K1497" s="1">
        <v>40</v>
      </c>
    </row>
    <row r="1498" spans="1:11" x14ac:dyDescent="0.25">
      <c r="A1498" s="1">
        <v>31.85</v>
      </c>
      <c r="B1498" s="1">
        <v>31.72</v>
      </c>
      <c r="C1498" s="1">
        <v>20.49</v>
      </c>
      <c r="D1498" s="1">
        <v>31.01</v>
      </c>
      <c r="E1498" s="1">
        <v>25.8</v>
      </c>
      <c r="F1498" s="1">
        <v>29.38</v>
      </c>
      <c r="G1498" s="1">
        <v>27.36</v>
      </c>
      <c r="H1498" s="1">
        <v>32.56</v>
      </c>
      <c r="I1498" s="1">
        <v>30.38</v>
      </c>
      <c r="J1498" s="1">
        <v>34.54</v>
      </c>
      <c r="K1498" s="1">
        <v>33.33</v>
      </c>
    </row>
    <row r="1499" spans="1:11" x14ac:dyDescent="0.25">
      <c r="A1499" s="1">
        <v>32.83</v>
      </c>
      <c r="B1499" s="1">
        <v>40</v>
      </c>
      <c r="C1499" s="1">
        <v>28.05</v>
      </c>
      <c r="D1499" s="1">
        <v>26.7</v>
      </c>
      <c r="E1499" s="1">
        <v>31.71</v>
      </c>
      <c r="F1499" s="1">
        <v>31.32</v>
      </c>
      <c r="G1499" s="1">
        <v>32.86</v>
      </c>
      <c r="H1499" s="1">
        <v>29.24</v>
      </c>
      <c r="I1499" s="1">
        <v>40</v>
      </c>
      <c r="J1499" s="1">
        <v>40</v>
      </c>
      <c r="K1499" s="1">
        <v>40</v>
      </c>
    </row>
    <row r="1500" spans="1:11" x14ac:dyDescent="0.25">
      <c r="A1500" s="1">
        <v>28.24</v>
      </c>
      <c r="B1500" s="1">
        <v>24.95</v>
      </c>
      <c r="C1500" s="1">
        <v>24.14</v>
      </c>
      <c r="D1500" s="1">
        <v>28.42</v>
      </c>
      <c r="E1500" s="1">
        <v>35.65</v>
      </c>
      <c r="F1500" s="1">
        <v>26.03</v>
      </c>
      <c r="G1500" s="1">
        <v>28.51</v>
      </c>
      <c r="H1500" s="1">
        <v>33.049999999999997</v>
      </c>
      <c r="I1500" s="1">
        <v>40</v>
      </c>
      <c r="J1500" s="1">
        <v>30.24</v>
      </c>
      <c r="K1500" s="1">
        <v>40</v>
      </c>
    </row>
    <row r="1501" spans="1:11" x14ac:dyDescent="0.25">
      <c r="A1501" s="1">
        <v>29.94</v>
      </c>
      <c r="B1501" s="1">
        <v>29.19</v>
      </c>
      <c r="C1501" s="1">
        <v>29.59</v>
      </c>
      <c r="D1501" s="1">
        <v>40</v>
      </c>
      <c r="E1501" s="1">
        <v>36.21</v>
      </c>
      <c r="F1501" s="1">
        <v>37.1</v>
      </c>
      <c r="G1501" s="1">
        <v>34.75</v>
      </c>
      <c r="H1501" s="1">
        <v>32.36</v>
      </c>
      <c r="I1501" s="1">
        <v>35.49</v>
      </c>
      <c r="J1501" s="1">
        <v>30.47</v>
      </c>
      <c r="K1501" s="1">
        <v>37.67</v>
      </c>
    </row>
    <row r="1502" spans="1:11" x14ac:dyDescent="0.25">
      <c r="A1502" s="1">
        <v>32.32</v>
      </c>
      <c r="B1502" s="1">
        <v>24.42</v>
      </c>
      <c r="C1502" s="1">
        <v>23.42</v>
      </c>
      <c r="D1502" s="1">
        <v>35.19</v>
      </c>
      <c r="E1502" s="1">
        <v>20.13</v>
      </c>
      <c r="F1502" s="1">
        <v>29.54</v>
      </c>
      <c r="G1502" s="1">
        <v>25.08</v>
      </c>
      <c r="H1502" s="1">
        <v>32.25</v>
      </c>
      <c r="I1502" s="1">
        <v>34.090000000000003</v>
      </c>
      <c r="J1502" s="1">
        <v>32.770000000000003</v>
      </c>
      <c r="K1502" s="1">
        <v>33.58</v>
      </c>
    </row>
    <row r="1503" spans="1:11" x14ac:dyDescent="0.25">
      <c r="A1503" s="1">
        <v>30.81</v>
      </c>
      <c r="B1503" s="1">
        <v>20.46</v>
      </c>
      <c r="C1503" s="1">
        <v>24.18</v>
      </c>
      <c r="D1503" s="1">
        <v>34</v>
      </c>
      <c r="E1503" s="1">
        <v>21.56</v>
      </c>
      <c r="F1503" s="1">
        <v>34.979999999999997</v>
      </c>
      <c r="G1503" s="1">
        <v>34.549999999999997</v>
      </c>
      <c r="H1503" s="1">
        <v>34.619999999999997</v>
      </c>
      <c r="I1503" s="1">
        <v>31.14</v>
      </c>
      <c r="J1503" s="1">
        <v>35</v>
      </c>
      <c r="K1503" s="1">
        <v>36.619999999999997</v>
      </c>
    </row>
    <row r="1504" spans="1:11" x14ac:dyDescent="0.25">
      <c r="A1504" s="1">
        <v>20.47</v>
      </c>
      <c r="B1504" s="1">
        <v>31.89</v>
      </c>
      <c r="C1504" s="1">
        <v>23.4</v>
      </c>
      <c r="D1504" s="1">
        <v>19.57</v>
      </c>
      <c r="E1504" s="1">
        <v>20.96</v>
      </c>
      <c r="F1504" s="1">
        <v>36.92</v>
      </c>
      <c r="G1504" s="1">
        <v>25.86</v>
      </c>
      <c r="H1504" s="1">
        <v>34.99</v>
      </c>
      <c r="I1504" s="1">
        <v>40</v>
      </c>
      <c r="J1504" s="1">
        <v>36.83</v>
      </c>
      <c r="K1504" s="1">
        <v>34.950000000000003</v>
      </c>
    </row>
    <row r="1505" spans="1:11" x14ac:dyDescent="0.25">
      <c r="A1505" s="1">
        <v>32.99</v>
      </c>
      <c r="B1505" s="1">
        <v>23.76</v>
      </c>
      <c r="C1505" s="1">
        <v>25.96</v>
      </c>
      <c r="D1505" s="1">
        <v>25.72</v>
      </c>
      <c r="E1505" s="1">
        <v>35.380000000000003</v>
      </c>
      <c r="F1505" s="1">
        <v>40</v>
      </c>
      <c r="G1505" s="1">
        <v>40</v>
      </c>
      <c r="H1505" s="1">
        <v>33.270000000000003</v>
      </c>
      <c r="I1505" s="1">
        <v>24.78</v>
      </c>
      <c r="J1505" s="1">
        <v>32.78</v>
      </c>
      <c r="K1505" s="1">
        <v>29.17</v>
      </c>
    </row>
    <row r="1506" spans="1:11" x14ac:dyDescent="0.25">
      <c r="A1506" s="1">
        <v>22.36</v>
      </c>
      <c r="B1506" s="1">
        <v>40</v>
      </c>
      <c r="C1506" s="1">
        <v>25.37</v>
      </c>
      <c r="D1506" s="1">
        <v>29.12</v>
      </c>
      <c r="E1506" s="1">
        <v>32.6</v>
      </c>
      <c r="F1506" s="1">
        <v>24.89</v>
      </c>
      <c r="G1506" s="1">
        <v>40</v>
      </c>
      <c r="H1506" s="1">
        <v>25.96</v>
      </c>
      <c r="I1506" s="1">
        <v>31.43</v>
      </c>
      <c r="J1506" s="1">
        <v>30.42</v>
      </c>
      <c r="K1506" s="1">
        <v>30.27</v>
      </c>
    </row>
    <row r="1507" spans="1:11" x14ac:dyDescent="0.25">
      <c r="A1507" s="1">
        <v>25.48</v>
      </c>
      <c r="B1507" s="1">
        <v>33.75</v>
      </c>
      <c r="C1507" s="1">
        <v>28.83</v>
      </c>
      <c r="D1507" s="1">
        <v>29.88</v>
      </c>
      <c r="E1507" s="1">
        <v>40</v>
      </c>
      <c r="F1507" s="1">
        <v>31.98</v>
      </c>
      <c r="G1507" s="1">
        <v>34.619999999999997</v>
      </c>
      <c r="H1507" s="1">
        <v>40</v>
      </c>
      <c r="I1507" s="1">
        <v>36.89</v>
      </c>
      <c r="J1507" s="1">
        <v>24.91</v>
      </c>
      <c r="K1507" s="1">
        <v>34.049999999999997</v>
      </c>
    </row>
    <row r="1508" spans="1:11" x14ac:dyDescent="0.25">
      <c r="A1508" s="1">
        <v>31.88</v>
      </c>
      <c r="B1508" s="1">
        <v>28.36</v>
      </c>
      <c r="C1508" s="1">
        <v>26.44</v>
      </c>
      <c r="D1508" s="1">
        <v>36.409999999999997</v>
      </c>
      <c r="E1508" s="1">
        <v>40</v>
      </c>
      <c r="F1508" s="1">
        <v>21.36</v>
      </c>
      <c r="G1508" s="1">
        <v>40</v>
      </c>
      <c r="H1508" s="1">
        <v>40</v>
      </c>
      <c r="I1508" s="1">
        <v>32.74</v>
      </c>
      <c r="J1508" s="1">
        <v>33.31</v>
      </c>
      <c r="K1508" s="1">
        <v>29.92</v>
      </c>
    </row>
    <row r="1509" spans="1:11" x14ac:dyDescent="0.25">
      <c r="A1509" s="1">
        <v>29.68</v>
      </c>
      <c r="B1509" s="1">
        <v>29.41</v>
      </c>
      <c r="C1509" s="1">
        <v>28.51</v>
      </c>
      <c r="D1509" s="1">
        <v>19.47</v>
      </c>
      <c r="E1509" s="1">
        <v>21.49</v>
      </c>
      <c r="F1509" s="1">
        <v>26.11</v>
      </c>
      <c r="G1509" s="1">
        <v>32.08</v>
      </c>
      <c r="H1509" s="1">
        <v>40</v>
      </c>
      <c r="I1509" s="1">
        <v>25.2</v>
      </c>
      <c r="J1509" s="1">
        <v>28.09</v>
      </c>
      <c r="K1509" s="1">
        <v>40</v>
      </c>
    </row>
    <row r="1510" spans="1:11" x14ac:dyDescent="0.25">
      <c r="A1510" s="1">
        <v>32.659999999999997</v>
      </c>
      <c r="B1510" s="1">
        <v>28.04</v>
      </c>
      <c r="C1510" s="1">
        <v>17.489999999999998</v>
      </c>
      <c r="D1510" s="1">
        <v>30.77</v>
      </c>
      <c r="E1510" s="1">
        <v>34.76</v>
      </c>
      <c r="F1510" s="1">
        <v>32.76</v>
      </c>
      <c r="G1510" s="1">
        <v>37.57</v>
      </c>
      <c r="H1510" s="1">
        <v>31.52</v>
      </c>
      <c r="I1510" s="1">
        <v>30.52</v>
      </c>
      <c r="J1510" s="1">
        <v>25.8</v>
      </c>
      <c r="K1510" s="1">
        <v>36.75</v>
      </c>
    </row>
    <row r="1511" spans="1:11" x14ac:dyDescent="0.25">
      <c r="A1511" s="1">
        <v>19.399999999999999</v>
      </c>
      <c r="B1511" s="1">
        <v>29.43</v>
      </c>
      <c r="C1511" s="1">
        <v>19.600000000000001</v>
      </c>
      <c r="D1511" s="1">
        <v>28.6</v>
      </c>
      <c r="E1511" s="1">
        <v>31.9</v>
      </c>
      <c r="F1511" s="1">
        <v>40</v>
      </c>
      <c r="G1511" s="1">
        <v>30.94</v>
      </c>
      <c r="H1511" s="1">
        <v>27.64</v>
      </c>
      <c r="I1511" s="1">
        <v>22.76</v>
      </c>
      <c r="J1511" s="1">
        <v>33.630000000000003</v>
      </c>
      <c r="K1511" s="1">
        <v>34.200000000000003</v>
      </c>
    </row>
    <row r="1512" spans="1:11" x14ac:dyDescent="0.25">
      <c r="A1512" s="1">
        <v>35.799999999999997</v>
      </c>
      <c r="B1512" s="1">
        <v>21.35</v>
      </c>
      <c r="C1512" s="1">
        <v>27.05</v>
      </c>
      <c r="D1512" s="1">
        <v>37.49</v>
      </c>
      <c r="E1512" s="1">
        <v>28.72</v>
      </c>
      <c r="F1512" s="1">
        <v>32.64</v>
      </c>
      <c r="G1512" s="1">
        <v>33.64</v>
      </c>
      <c r="H1512" s="1">
        <v>35.26</v>
      </c>
      <c r="I1512" s="1">
        <v>27.89</v>
      </c>
      <c r="J1512" s="1">
        <v>33.31</v>
      </c>
      <c r="K1512" s="1">
        <v>36.369999999999997</v>
      </c>
    </row>
    <row r="1513" spans="1:11" x14ac:dyDescent="0.25">
      <c r="A1513" s="1">
        <v>23.93</v>
      </c>
      <c r="B1513" s="1">
        <v>28.19</v>
      </c>
      <c r="C1513" s="1">
        <v>24.34</v>
      </c>
      <c r="D1513" s="1">
        <v>26.88</v>
      </c>
      <c r="E1513" s="1">
        <v>34.020000000000003</v>
      </c>
      <c r="F1513" s="1">
        <v>24.99</v>
      </c>
      <c r="G1513" s="1">
        <v>35.840000000000003</v>
      </c>
      <c r="H1513" s="1">
        <v>35.68</v>
      </c>
      <c r="I1513" s="1">
        <v>33.44</v>
      </c>
      <c r="J1513" s="1">
        <v>35.770000000000003</v>
      </c>
      <c r="K1513" s="1">
        <v>37.85</v>
      </c>
    </row>
    <row r="1514" spans="1:11" x14ac:dyDescent="0.25">
      <c r="A1514" s="1">
        <v>24.21</v>
      </c>
      <c r="B1514" s="1">
        <v>40</v>
      </c>
      <c r="C1514" s="1">
        <v>19.239999999999998</v>
      </c>
      <c r="D1514" s="1">
        <v>26.4</v>
      </c>
      <c r="E1514" s="1">
        <v>33.590000000000003</v>
      </c>
      <c r="F1514" s="1">
        <v>25.31</v>
      </c>
      <c r="G1514" s="1">
        <v>29.21</v>
      </c>
      <c r="H1514" s="1">
        <v>35.159999999999997</v>
      </c>
      <c r="I1514" s="1">
        <v>40</v>
      </c>
      <c r="J1514" s="1">
        <v>40</v>
      </c>
      <c r="K1514" s="1">
        <v>40</v>
      </c>
    </row>
    <row r="1515" spans="1:11" x14ac:dyDescent="0.25">
      <c r="A1515" s="1">
        <v>28.79</v>
      </c>
      <c r="B1515" s="1">
        <v>33.11</v>
      </c>
      <c r="C1515" s="1">
        <v>36.01</v>
      </c>
      <c r="D1515" s="1">
        <v>22.51</v>
      </c>
      <c r="E1515" s="1">
        <v>40</v>
      </c>
      <c r="F1515" s="1">
        <v>40</v>
      </c>
      <c r="G1515" s="1">
        <v>34.83</v>
      </c>
      <c r="H1515" s="1">
        <v>40</v>
      </c>
      <c r="I1515" s="1">
        <v>40</v>
      </c>
      <c r="J1515" s="1">
        <v>33.72</v>
      </c>
      <c r="K1515" s="1">
        <v>31.62</v>
      </c>
    </row>
    <row r="1516" spans="1:11" x14ac:dyDescent="0.25">
      <c r="A1516" s="1">
        <v>22.66</v>
      </c>
      <c r="B1516" s="1">
        <v>30.63</v>
      </c>
      <c r="C1516" s="1">
        <v>30.39</v>
      </c>
      <c r="D1516" s="1">
        <v>37.119999999999997</v>
      </c>
      <c r="E1516" s="1">
        <v>33.89</v>
      </c>
      <c r="F1516" s="1">
        <v>36.53</v>
      </c>
      <c r="G1516" s="1">
        <v>27.82</v>
      </c>
      <c r="H1516" s="1">
        <v>36.159999999999997</v>
      </c>
      <c r="I1516" s="1">
        <v>27.91</v>
      </c>
      <c r="J1516" s="1">
        <v>36.21</v>
      </c>
      <c r="K1516" s="1">
        <v>40</v>
      </c>
    </row>
    <row r="1517" spans="1:11" x14ac:dyDescent="0.25">
      <c r="A1517" s="1">
        <v>25.36</v>
      </c>
      <c r="B1517" s="1">
        <v>32.86</v>
      </c>
      <c r="C1517" s="1">
        <v>35.659999999999997</v>
      </c>
      <c r="D1517" s="1">
        <v>32.11</v>
      </c>
      <c r="E1517" s="1">
        <v>20.46</v>
      </c>
      <c r="F1517" s="1">
        <v>37.6</v>
      </c>
      <c r="G1517" s="1">
        <v>28.47</v>
      </c>
      <c r="H1517" s="1">
        <v>36.69</v>
      </c>
      <c r="I1517" s="1">
        <v>40</v>
      </c>
      <c r="J1517" s="1">
        <v>33.68</v>
      </c>
      <c r="K1517" s="1">
        <v>34.33</v>
      </c>
    </row>
    <row r="1518" spans="1:11" x14ac:dyDescent="0.25">
      <c r="A1518" s="1">
        <v>40</v>
      </c>
      <c r="B1518" s="1">
        <v>28.05</v>
      </c>
      <c r="C1518" s="1">
        <v>22.06</v>
      </c>
      <c r="D1518" s="1">
        <v>30.21</v>
      </c>
      <c r="E1518" s="1">
        <v>27.26</v>
      </c>
      <c r="F1518" s="1">
        <v>35.49</v>
      </c>
      <c r="G1518" s="1">
        <v>29.9</v>
      </c>
      <c r="H1518" s="1">
        <v>40</v>
      </c>
      <c r="I1518" s="1">
        <v>31.6</v>
      </c>
      <c r="J1518" s="1">
        <v>37.729999999999997</v>
      </c>
      <c r="K1518" s="1">
        <v>30.44</v>
      </c>
    </row>
    <row r="1519" spans="1:11" x14ac:dyDescent="0.25">
      <c r="A1519" s="1">
        <v>30.79</v>
      </c>
      <c r="B1519" s="1">
        <v>26.89</v>
      </c>
      <c r="C1519" s="1">
        <v>36.64</v>
      </c>
      <c r="D1519" s="1">
        <v>35.369999999999997</v>
      </c>
      <c r="E1519" s="1">
        <v>26.14</v>
      </c>
      <c r="F1519" s="1">
        <v>26.74</v>
      </c>
      <c r="G1519" s="1">
        <v>37.44</v>
      </c>
      <c r="H1519" s="1">
        <v>28.05</v>
      </c>
      <c r="I1519" s="1">
        <v>40</v>
      </c>
      <c r="J1519" s="1">
        <v>33.67</v>
      </c>
      <c r="K1519" s="1">
        <v>34.85</v>
      </c>
    </row>
    <row r="1520" spans="1:11" x14ac:dyDescent="0.25">
      <c r="A1520" s="1">
        <v>26.18</v>
      </c>
      <c r="B1520" s="1">
        <v>23.28</v>
      </c>
      <c r="C1520" s="1">
        <v>29.84</v>
      </c>
      <c r="D1520" s="1">
        <v>36.369999999999997</v>
      </c>
      <c r="E1520" s="1">
        <v>25.81</v>
      </c>
      <c r="F1520" s="1">
        <v>40</v>
      </c>
      <c r="G1520" s="1">
        <v>30.45</v>
      </c>
      <c r="H1520" s="1">
        <v>40</v>
      </c>
      <c r="I1520" s="1">
        <v>26.03</v>
      </c>
      <c r="J1520" s="1">
        <v>34.36</v>
      </c>
      <c r="K1520" s="1">
        <v>27.31</v>
      </c>
    </row>
    <row r="1521" spans="1:11" x14ac:dyDescent="0.25">
      <c r="A1521" s="1">
        <v>22.13</v>
      </c>
      <c r="B1521" s="1">
        <v>23.32</v>
      </c>
      <c r="C1521" s="1">
        <v>32.369999999999997</v>
      </c>
      <c r="D1521" s="1">
        <v>26.98</v>
      </c>
      <c r="E1521" s="1">
        <v>27.51</v>
      </c>
      <c r="F1521" s="1">
        <v>25.84</v>
      </c>
      <c r="G1521" s="1">
        <v>30.06</v>
      </c>
      <c r="H1521" s="1">
        <v>35.01</v>
      </c>
      <c r="I1521" s="1">
        <v>24.66</v>
      </c>
      <c r="J1521" s="1">
        <v>33.79</v>
      </c>
      <c r="K1521" s="1">
        <v>40</v>
      </c>
    </row>
    <row r="1522" spans="1:11" x14ac:dyDescent="0.25">
      <c r="A1522" s="1">
        <v>33.270000000000003</v>
      </c>
      <c r="B1522" s="1">
        <v>22.65</v>
      </c>
      <c r="C1522" s="1">
        <v>22.51</v>
      </c>
      <c r="D1522" s="1">
        <v>27.21</v>
      </c>
      <c r="E1522" s="1">
        <v>31.21</v>
      </c>
      <c r="F1522" s="1">
        <v>30.77</v>
      </c>
      <c r="G1522" s="1">
        <v>27.16</v>
      </c>
      <c r="H1522" s="1">
        <v>34.840000000000003</v>
      </c>
      <c r="I1522" s="1">
        <v>35.07</v>
      </c>
      <c r="J1522" s="1">
        <v>30.8</v>
      </c>
      <c r="K1522" s="1">
        <v>36.28</v>
      </c>
    </row>
    <row r="1523" spans="1:11" x14ac:dyDescent="0.25">
      <c r="A1523" s="1">
        <v>31.56</v>
      </c>
      <c r="B1523" s="1">
        <v>31.62</v>
      </c>
      <c r="C1523" s="1">
        <v>28.11</v>
      </c>
      <c r="D1523" s="1">
        <v>27.53</v>
      </c>
      <c r="E1523" s="1">
        <v>21.17</v>
      </c>
      <c r="F1523" s="1">
        <v>34.5</v>
      </c>
      <c r="G1523" s="1">
        <v>40</v>
      </c>
      <c r="H1523" s="1">
        <v>25.93</v>
      </c>
      <c r="I1523" s="1">
        <v>32.53</v>
      </c>
      <c r="J1523" s="1">
        <v>23.94</v>
      </c>
      <c r="K1523" s="1">
        <v>40</v>
      </c>
    </row>
    <row r="1524" spans="1:11" x14ac:dyDescent="0.25">
      <c r="A1524" s="1">
        <v>25.85</v>
      </c>
      <c r="B1524" s="1">
        <v>40</v>
      </c>
      <c r="C1524" s="1">
        <v>25.42</v>
      </c>
      <c r="D1524" s="1">
        <v>23.89</v>
      </c>
      <c r="E1524" s="1">
        <v>24.94</v>
      </c>
      <c r="F1524" s="1">
        <v>40</v>
      </c>
      <c r="G1524" s="1">
        <v>35.1</v>
      </c>
      <c r="H1524" s="1">
        <v>36.04</v>
      </c>
      <c r="I1524" s="1">
        <v>33.340000000000003</v>
      </c>
      <c r="J1524" s="1">
        <v>35.35</v>
      </c>
      <c r="K1524" s="1">
        <v>37.840000000000003</v>
      </c>
    </row>
    <row r="1525" spans="1:11" x14ac:dyDescent="0.25">
      <c r="A1525" s="1">
        <v>17.739999999999998</v>
      </c>
      <c r="B1525" s="1">
        <v>21.33</v>
      </c>
      <c r="C1525" s="1">
        <v>31.67</v>
      </c>
      <c r="D1525" s="1">
        <v>21.3</v>
      </c>
      <c r="E1525" s="1">
        <v>30.16</v>
      </c>
      <c r="F1525" s="1">
        <v>40</v>
      </c>
      <c r="G1525" s="1">
        <v>40</v>
      </c>
      <c r="H1525" s="1">
        <v>33.99</v>
      </c>
      <c r="I1525" s="1">
        <v>35.619999999999997</v>
      </c>
      <c r="J1525" s="1">
        <v>24.34</v>
      </c>
      <c r="K1525" s="1">
        <v>34.47</v>
      </c>
    </row>
    <row r="1526" spans="1:11" x14ac:dyDescent="0.25">
      <c r="A1526" s="1">
        <v>40</v>
      </c>
      <c r="B1526" s="1">
        <v>30.55</v>
      </c>
      <c r="C1526" s="1">
        <v>32.119999999999997</v>
      </c>
      <c r="D1526" s="1">
        <v>27.71</v>
      </c>
      <c r="E1526" s="1">
        <v>32.22</v>
      </c>
      <c r="F1526" s="1">
        <v>34.03</v>
      </c>
      <c r="G1526" s="1">
        <v>33.840000000000003</v>
      </c>
      <c r="H1526" s="1">
        <v>34.24</v>
      </c>
      <c r="I1526" s="1">
        <v>40</v>
      </c>
      <c r="J1526" s="1">
        <v>27.9</v>
      </c>
      <c r="K1526" s="1">
        <v>33.68</v>
      </c>
    </row>
    <row r="1527" spans="1:11" x14ac:dyDescent="0.25">
      <c r="A1527" s="1">
        <v>20.54</v>
      </c>
      <c r="B1527" s="1">
        <v>22.51</v>
      </c>
      <c r="C1527" s="1">
        <v>21.23</v>
      </c>
      <c r="D1527" s="1">
        <v>27.34</v>
      </c>
      <c r="E1527" s="1">
        <v>33.340000000000003</v>
      </c>
      <c r="F1527" s="1">
        <v>21.57</v>
      </c>
      <c r="G1527" s="1">
        <v>27.24</v>
      </c>
      <c r="H1527" s="1">
        <v>23.97</v>
      </c>
      <c r="I1527" s="1">
        <v>35.450000000000003</v>
      </c>
      <c r="J1527" s="1">
        <v>34.450000000000003</v>
      </c>
      <c r="K1527" s="1">
        <v>25.57</v>
      </c>
    </row>
    <row r="1528" spans="1:11" x14ac:dyDescent="0.25">
      <c r="A1528" s="1">
        <v>35.35</v>
      </c>
      <c r="B1528" s="1">
        <v>31.79</v>
      </c>
      <c r="C1528" s="1">
        <v>28.69</v>
      </c>
      <c r="D1528" s="1">
        <v>26.02</v>
      </c>
      <c r="E1528" s="1">
        <v>18.760000000000002</v>
      </c>
      <c r="F1528" s="1">
        <v>28.48</v>
      </c>
      <c r="G1528" s="1">
        <v>40</v>
      </c>
      <c r="H1528" s="1">
        <v>36.590000000000003</v>
      </c>
      <c r="I1528" s="1">
        <v>40</v>
      </c>
      <c r="J1528" s="1">
        <v>37.78</v>
      </c>
      <c r="K1528" s="1">
        <v>35.520000000000003</v>
      </c>
    </row>
    <row r="1529" spans="1:11" x14ac:dyDescent="0.25">
      <c r="A1529" s="1">
        <v>40</v>
      </c>
      <c r="B1529" s="1">
        <v>31.84</v>
      </c>
      <c r="C1529" s="1">
        <v>35.49</v>
      </c>
      <c r="D1529" s="1">
        <v>23.53</v>
      </c>
      <c r="E1529" s="1">
        <v>21.76</v>
      </c>
      <c r="F1529" s="1">
        <v>29.01</v>
      </c>
      <c r="G1529" s="1">
        <v>27.78</v>
      </c>
      <c r="H1529" s="1">
        <v>32.869999999999997</v>
      </c>
      <c r="I1529" s="1">
        <v>37.700000000000003</v>
      </c>
      <c r="J1529" s="1">
        <v>40</v>
      </c>
      <c r="K1529" s="1">
        <v>37.74</v>
      </c>
    </row>
    <row r="1530" spans="1:11" x14ac:dyDescent="0.25">
      <c r="A1530" s="1">
        <v>34.520000000000003</v>
      </c>
      <c r="B1530" s="1">
        <v>31</v>
      </c>
      <c r="C1530" s="1">
        <v>22.96</v>
      </c>
      <c r="D1530" s="1">
        <v>25.65</v>
      </c>
      <c r="E1530" s="1">
        <v>27.03</v>
      </c>
      <c r="F1530" s="1">
        <v>30.25</v>
      </c>
      <c r="G1530" s="1">
        <v>29.17</v>
      </c>
      <c r="H1530" s="1">
        <v>31.76</v>
      </c>
      <c r="I1530" s="1">
        <v>27.91</v>
      </c>
      <c r="J1530" s="1">
        <v>40</v>
      </c>
      <c r="K1530" s="1">
        <v>35.21</v>
      </c>
    </row>
    <row r="1531" spans="1:11" x14ac:dyDescent="0.25">
      <c r="A1531" s="1">
        <v>30.87</v>
      </c>
      <c r="B1531" s="1">
        <v>22.53</v>
      </c>
      <c r="C1531" s="1">
        <v>23.51</v>
      </c>
      <c r="D1531" s="1">
        <v>29.32</v>
      </c>
      <c r="E1531" s="1">
        <v>30.09</v>
      </c>
      <c r="F1531" s="1">
        <v>32.94</v>
      </c>
      <c r="G1531" s="1">
        <v>36.520000000000003</v>
      </c>
      <c r="H1531" s="1">
        <v>34.07</v>
      </c>
      <c r="I1531" s="1">
        <v>27.05</v>
      </c>
      <c r="J1531" s="1">
        <v>35.93</v>
      </c>
      <c r="K1531" s="1">
        <v>40</v>
      </c>
    </row>
    <row r="1532" spans="1:11" x14ac:dyDescent="0.25">
      <c r="A1532" s="1">
        <v>33.47</v>
      </c>
      <c r="B1532" s="1">
        <v>22.13</v>
      </c>
      <c r="C1532" s="1">
        <v>26.93</v>
      </c>
      <c r="D1532" s="1">
        <v>19.149999999999999</v>
      </c>
      <c r="E1532" s="1">
        <v>40</v>
      </c>
      <c r="F1532" s="1">
        <v>35.299999999999997</v>
      </c>
      <c r="G1532" s="1">
        <v>40</v>
      </c>
      <c r="H1532" s="1">
        <v>40</v>
      </c>
      <c r="I1532" s="1">
        <v>33.28</v>
      </c>
      <c r="J1532" s="1">
        <v>34.96</v>
      </c>
      <c r="K1532" s="1">
        <v>40</v>
      </c>
    </row>
    <row r="1533" spans="1:11" x14ac:dyDescent="0.25">
      <c r="A1533" s="1">
        <v>20.68</v>
      </c>
      <c r="B1533" s="1">
        <v>23.06</v>
      </c>
      <c r="C1533" s="1">
        <v>35.06</v>
      </c>
      <c r="D1533" s="1">
        <v>29.86</v>
      </c>
      <c r="E1533" s="1">
        <v>25.33</v>
      </c>
      <c r="F1533" s="1">
        <v>22.28</v>
      </c>
      <c r="G1533" s="1">
        <v>40</v>
      </c>
      <c r="H1533" s="1">
        <v>35.630000000000003</v>
      </c>
      <c r="I1533" s="1">
        <v>34.54</v>
      </c>
      <c r="J1533" s="1">
        <v>28.57</v>
      </c>
      <c r="K1533" s="1">
        <v>35.1</v>
      </c>
    </row>
    <row r="1534" spans="1:11" x14ac:dyDescent="0.25">
      <c r="A1534" s="1">
        <v>30.83</v>
      </c>
      <c r="B1534" s="1">
        <v>36.369999999999997</v>
      </c>
      <c r="C1534" s="1">
        <v>31.44</v>
      </c>
      <c r="D1534" s="1">
        <v>29.61</v>
      </c>
      <c r="E1534" s="1">
        <v>35.01</v>
      </c>
      <c r="F1534" s="1">
        <v>29.31</v>
      </c>
      <c r="G1534" s="1">
        <v>40</v>
      </c>
      <c r="H1534" s="1">
        <v>26.79</v>
      </c>
      <c r="I1534" s="1">
        <v>33.770000000000003</v>
      </c>
      <c r="J1534" s="1">
        <v>28.79</v>
      </c>
      <c r="K1534" s="1">
        <v>31.79</v>
      </c>
    </row>
    <row r="1535" spans="1:11" x14ac:dyDescent="0.25">
      <c r="A1535" s="1">
        <v>31.26</v>
      </c>
      <c r="B1535" s="1">
        <v>33.6</v>
      </c>
      <c r="C1535" s="1">
        <v>34.18</v>
      </c>
      <c r="D1535" s="1">
        <v>28.61</v>
      </c>
      <c r="E1535" s="1">
        <v>29.34</v>
      </c>
      <c r="F1535" s="1">
        <v>23.69</v>
      </c>
      <c r="G1535" s="1">
        <v>32.130000000000003</v>
      </c>
      <c r="H1535" s="1">
        <v>19.059999999999999</v>
      </c>
      <c r="I1535" s="1">
        <v>40</v>
      </c>
      <c r="J1535" s="1">
        <v>40</v>
      </c>
      <c r="K1535" s="1">
        <v>35.35</v>
      </c>
    </row>
    <row r="1536" spans="1:11" x14ac:dyDescent="0.25">
      <c r="A1536" s="1">
        <v>24.34</v>
      </c>
      <c r="B1536" s="1">
        <v>27.55</v>
      </c>
      <c r="C1536" s="1">
        <v>40</v>
      </c>
      <c r="D1536" s="1">
        <v>32.979999999999997</v>
      </c>
      <c r="E1536" s="1">
        <v>19.22</v>
      </c>
      <c r="F1536" s="1">
        <v>22.1</v>
      </c>
      <c r="G1536" s="1">
        <v>30.72</v>
      </c>
      <c r="H1536" s="1">
        <v>29.99</v>
      </c>
      <c r="I1536" s="1">
        <v>24.03</v>
      </c>
      <c r="J1536" s="1">
        <v>32.83</v>
      </c>
      <c r="K1536" s="1">
        <v>31.23</v>
      </c>
    </row>
    <row r="1537" spans="1:11" x14ac:dyDescent="0.25">
      <c r="A1537" s="1">
        <v>28.42</v>
      </c>
      <c r="B1537" s="1">
        <v>31.42</v>
      </c>
      <c r="C1537" s="1">
        <v>25.49</v>
      </c>
      <c r="D1537" s="1">
        <v>24.54</v>
      </c>
      <c r="E1537" s="1">
        <v>18.16</v>
      </c>
      <c r="F1537" s="1">
        <v>32.46</v>
      </c>
      <c r="G1537" s="1">
        <v>24.59</v>
      </c>
      <c r="H1537" s="1">
        <v>29.22</v>
      </c>
      <c r="I1537" s="1">
        <v>33.72</v>
      </c>
      <c r="J1537" s="1">
        <v>32.35</v>
      </c>
      <c r="K1537" s="1">
        <v>29.57</v>
      </c>
    </row>
    <row r="1538" spans="1:11" x14ac:dyDescent="0.25">
      <c r="A1538" s="1">
        <v>29.98</v>
      </c>
      <c r="B1538" s="1">
        <v>23.25</v>
      </c>
      <c r="C1538" s="1">
        <v>32.5</v>
      </c>
      <c r="D1538" s="1">
        <v>33.520000000000003</v>
      </c>
      <c r="E1538" s="1">
        <v>32.15</v>
      </c>
      <c r="F1538" s="1">
        <v>25.78</v>
      </c>
      <c r="G1538" s="1">
        <v>29.47</v>
      </c>
      <c r="H1538" s="1">
        <v>26.11</v>
      </c>
      <c r="I1538" s="1">
        <v>21.36</v>
      </c>
      <c r="J1538" s="1">
        <v>29.44</v>
      </c>
      <c r="K1538" s="1">
        <v>36.29</v>
      </c>
    </row>
    <row r="1539" spans="1:11" x14ac:dyDescent="0.25">
      <c r="A1539" s="1">
        <v>25.92</v>
      </c>
      <c r="B1539" s="1">
        <v>31.01</v>
      </c>
      <c r="C1539" s="1">
        <v>28.05</v>
      </c>
      <c r="D1539" s="1">
        <v>22.22</v>
      </c>
      <c r="E1539" s="1">
        <v>26.91</v>
      </c>
      <c r="F1539" s="1">
        <v>24.02</v>
      </c>
      <c r="G1539" s="1">
        <v>31.33</v>
      </c>
      <c r="H1539" s="1">
        <v>40</v>
      </c>
      <c r="I1539" s="1">
        <v>34.44</v>
      </c>
      <c r="J1539" s="1">
        <v>29.09</v>
      </c>
      <c r="K1539" s="1">
        <v>40</v>
      </c>
    </row>
    <row r="1540" spans="1:11" x14ac:dyDescent="0.25">
      <c r="A1540" s="1">
        <v>29.36</v>
      </c>
      <c r="B1540" s="1">
        <v>35.56</v>
      </c>
      <c r="C1540" s="1">
        <v>26.53</v>
      </c>
      <c r="D1540" s="1">
        <v>40</v>
      </c>
      <c r="E1540" s="1">
        <v>22.09</v>
      </c>
      <c r="F1540" s="1">
        <v>23.37</v>
      </c>
      <c r="G1540" s="1">
        <v>40</v>
      </c>
      <c r="H1540" s="1">
        <v>29.3</v>
      </c>
      <c r="I1540" s="1">
        <v>28</v>
      </c>
      <c r="J1540" s="1">
        <v>22.23</v>
      </c>
      <c r="K1540" s="1">
        <v>35.08</v>
      </c>
    </row>
    <row r="1541" spans="1:11" x14ac:dyDescent="0.25">
      <c r="A1541" s="1">
        <v>17.96</v>
      </c>
      <c r="B1541" s="1">
        <v>20.22</v>
      </c>
      <c r="C1541" s="1">
        <v>26.71</v>
      </c>
      <c r="D1541" s="1">
        <v>35.47</v>
      </c>
      <c r="E1541" s="1">
        <v>36.85</v>
      </c>
      <c r="F1541" s="1">
        <v>27.3</v>
      </c>
      <c r="G1541" s="1">
        <v>22.12</v>
      </c>
      <c r="H1541" s="1">
        <v>27.69</v>
      </c>
      <c r="I1541" s="1">
        <v>40</v>
      </c>
      <c r="J1541" s="1">
        <v>37.1</v>
      </c>
      <c r="K1541" s="1">
        <v>33.49</v>
      </c>
    </row>
    <row r="1542" spans="1:11" x14ac:dyDescent="0.25">
      <c r="A1542" s="1">
        <v>21.98</v>
      </c>
      <c r="B1542" s="1">
        <v>18.86</v>
      </c>
      <c r="C1542" s="1">
        <v>22.14</v>
      </c>
      <c r="D1542" s="1">
        <v>33.85</v>
      </c>
      <c r="E1542" s="1">
        <v>31.51</v>
      </c>
      <c r="F1542" s="1">
        <v>23.16</v>
      </c>
      <c r="G1542" s="1">
        <v>32.369999999999997</v>
      </c>
      <c r="H1542" s="1">
        <v>24.71</v>
      </c>
      <c r="I1542" s="1">
        <v>33.119999999999997</v>
      </c>
      <c r="J1542" s="1">
        <v>40</v>
      </c>
      <c r="K1542" s="1">
        <v>40</v>
      </c>
    </row>
    <row r="1543" spans="1:11" x14ac:dyDescent="0.25">
      <c r="A1543" s="1">
        <v>22.46</v>
      </c>
      <c r="B1543" s="1">
        <v>28.2</v>
      </c>
      <c r="C1543" s="1">
        <v>32.89</v>
      </c>
      <c r="D1543" s="1">
        <v>24.49</v>
      </c>
      <c r="E1543" s="1">
        <v>31.51</v>
      </c>
      <c r="F1543" s="1">
        <v>26.73</v>
      </c>
      <c r="G1543" s="1">
        <v>24.07</v>
      </c>
      <c r="H1543" s="1">
        <v>36.64</v>
      </c>
      <c r="I1543" s="1">
        <v>36.659999999999997</v>
      </c>
      <c r="J1543" s="1">
        <v>33.39</v>
      </c>
      <c r="K1543" s="1">
        <v>34.619999999999997</v>
      </c>
    </row>
    <row r="1544" spans="1:11" x14ac:dyDescent="0.25">
      <c r="A1544" s="1">
        <v>27.6</v>
      </c>
      <c r="B1544" s="1">
        <v>29.66</v>
      </c>
      <c r="C1544" s="1">
        <v>22.32</v>
      </c>
      <c r="D1544" s="1">
        <v>28.21</v>
      </c>
      <c r="E1544" s="1">
        <v>24.17</v>
      </c>
      <c r="F1544" s="1">
        <v>20.83</v>
      </c>
      <c r="G1544" s="1">
        <v>24.42</v>
      </c>
      <c r="H1544" s="1">
        <v>27.4</v>
      </c>
      <c r="I1544" s="1">
        <v>30.54</v>
      </c>
      <c r="J1544" s="1">
        <v>31.72</v>
      </c>
      <c r="K1544" s="1">
        <v>27.34</v>
      </c>
    </row>
    <row r="1545" spans="1:11" x14ac:dyDescent="0.25">
      <c r="A1545" s="1">
        <v>26.01</v>
      </c>
      <c r="B1545" s="1">
        <v>34.17</v>
      </c>
      <c r="C1545" s="1">
        <v>25.84</v>
      </c>
      <c r="D1545" s="1">
        <v>36.49</v>
      </c>
      <c r="E1545" s="1">
        <v>24.1</v>
      </c>
      <c r="F1545" s="1">
        <v>21.15</v>
      </c>
      <c r="G1545" s="1">
        <v>20.7</v>
      </c>
      <c r="H1545" s="1">
        <v>37.31</v>
      </c>
      <c r="I1545" s="1">
        <v>26.54</v>
      </c>
      <c r="J1545" s="1">
        <v>28.57</v>
      </c>
      <c r="K1545" s="1">
        <v>27.87</v>
      </c>
    </row>
    <row r="1546" spans="1:11" x14ac:dyDescent="0.25">
      <c r="A1546" s="1">
        <v>40</v>
      </c>
      <c r="B1546" s="1">
        <v>24.48</v>
      </c>
      <c r="C1546" s="1">
        <v>32.47</v>
      </c>
      <c r="D1546" s="1">
        <v>22.9</v>
      </c>
      <c r="E1546" s="1">
        <v>20.47</v>
      </c>
      <c r="F1546" s="1">
        <v>29.88</v>
      </c>
      <c r="G1546" s="1">
        <v>37.159999999999997</v>
      </c>
      <c r="H1546" s="1">
        <v>40</v>
      </c>
      <c r="I1546" s="1">
        <v>25.96</v>
      </c>
      <c r="J1546" s="1">
        <v>40</v>
      </c>
      <c r="K1546" s="1">
        <v>33.72</v>
      </c>
    </row>
    <row r="1547" spans="1:11" x14ac:dyDescent="0.25">
      <c r="A1547" s="1">
        <v>31.27</v>
      </c>
      <c r="B1547" s="1">
        <v>35.22</v>
      </c>
      <c r="C1547" s="1">
        <v>20.68</v>
      </c>
      <c r="D1547" s="1">
        <v>26.7</v>
      </c>
      <c r="E1547" s="1">
        <v>33.130000000000003</v>
      </c>
      <c r="F1547" s="1">
        <v>21.67</v>
      </c>
      <c r="G1547" s="1">
        <v>29.86</v>
      </c>
      <c r="H1547" s="1">
        <v>29.8</v>
      </c>
      <c r="I1547" s="1">
        <v>29.15</v>
      </c>
      <c r="J1547" s="1">
        <v>33.22</v>
      </c>
      <c r="K1547" s="1">
        <v>37.380000000000003</v>
      </c>
    </row>
    <row r="1548" spans="1:11" x14ac:dyDescent="0.25">
      <c r="A1548" s="1">
        <v>33.880000000000003</v>
      </c>
      <c r="B1548" s="1">
        <v>23.61</v>
      </c>
      <c r="C1548" s="1">
        <v>25.58</v>
      </c>
      <c r="D1548" s="1">
        <v>40</v>
      </c>
      <c r="E1548" s="1">
        <v>22.98</v>
      </c>
      <c r="F1548" s="1">
        <v>31.03</v>
      </c>
      <c r="G1548" s="1">
        <v>25.86</v>
      </c>
      <c r="H1548" s="1">
        <v>26.14</v>
      </c>
      <c r="I1548" s="1">
        <v>40</v>
      </c>
      <c r="J1548" s="1">
        <v>40</v>
      </c>
      <c r="K1548" s="1">
        <v>40</v>
      </c>
    </row>
    <row r="1549" spans="1:11" x14ac:dyDescent="0.25">
      <c r="A1549" s="1">
        <v>23.31</v>
      </c>
      <c r="B1549" s="1">
        <v>32.700000000000003</v>
      </c>
      <c r="C1549" s="1">
        <v>30.36</v>
      </c>
      <c r="D1549" s="1">
        <v>19.91</v>
      </c>
      <c r="E1549" s="1">
        <v>32.94</v>
      </c>
      <c r="F1549" s="1">
        <v>32.619999999999997</v>
      </c>
      <c r="G1549" s="1">
        <v>20.86</v>
      </c>
      <c r="H1549" s="1">
        <v>20.97</v>
      </c>
      <c r="I1549" s="1">
        <v>31.65</v>
      </c>
      <c r="J1549" s="1">
        <v>33.729999999999997</v>
      </c>
      <c r="K1549" s="1">
        <v>35.520000000000003</v>
      </c>
    </row>
    <row r="1550" spans="1:11" x14ac:dyDescent="0.25">
      <c r="A1550" s="1">
        <v>21.84</v>
      </c>
      <c r="B1550" s="1">
        <v>18.25</v>
      </c>
      <c r="C1550" s="1">
        <v>31.13</v>
      </c>
      <c r="D1550" s="1">
        <v>26.51</v>
      </c>
      <c r="E1550" s="1">
        <v>30.68</v>
      </c>
      <c r="F1550" s="1">
        <v>25.72</v>
      </c>
      <c r="G1550" s="1">
        <v>26.4</v>
      </c>
      <c r="H1550" s="1">
        <v>38.04</v>
      </c>
      <c r="I1550" s="1">
        <v>40</v>
      </c>
      <c r="J1550" s="1">
        <v>26.36</v>
      </c>
      <c r="K1550" s="1">
        <v>28.64</v>
      </c>
    </row>
    <row r="1551" spans="1:11" x14ac:dyDescent="0.25">
      <c r="A1551" s="1">
        <v>28.08</v>
      </c>
      <c r="B1551" s="1">
        <v>34.97</v>
      </c>
      <c r="C1551" s="1">
        <v>21.66</v>
      </c>
      <c r="D1551" s="1">
        <v>28.98</v>
      </c>
      <c r="E1551" s="1">
        <v>21.71</v>
      </c>
      <c r="F1551" s="1">
        <v>32.409999999999997</v>
      </c>
      <c r="G1551" s="1">
        <v>25.41</v>
      </c>
      <c r="H1551" s="1">
        <v>32.299999999999997</v>
      </c>
      <c r="I1551" s="1">
        <v>34.090000000000003</v>
      </c>
      <c r="J1551" s="1">
        <v>32.07</v>
      </c>
      <c r="K1551" s="1">
        <v>33.06</v>
      </c>
    </row>
    <row r="1552" spans="1:11" x14ac:dyDescent="0.25">
      <c r="A1552" s="1">
        <v>29.56</v>
      </c>
      <c r="B1552" s="1">
        <v>27.18</v>
      </c>
      <c r="C1552" s="1">
        <v>24.64</v>
      </c>
      <c r="D1552" s="1">
        <v>28.73</v>
      </c>
      <c r="E1552" s="1">
        <v>40</v>
      </c>
      <c r="F1552" s="1">
        <v>24.6</v>
      </c>
      <c r="G1552" s="1">
        <v>31.93</v>
      </c>
      <c r="H1552" s="1">
        <v>40</v>
      </c>
      <c r="I1552" s="1">
        <v>27.51</v>
      </c>
      <c r="J1552" s="1">
        <v>35.58</v>
      </c>
      <c r="K1552" s="1">
        <v>29.4</v>
      </c>
    </row>
    <row r="1553" spans="1:11" x14ac:dyDescent="0.25">
      <c r="A1553" s="1">
        <v>30.72</v>
      </c>
      <c r="B1553" s="1">
        <v>36.770000000000003</v>
      </c>
      <c r="C1553" s="1">
        <v>28.99</v>
      </c>
      <c r="D1553" s="1">
        <v>27.51</v>
      </c>
      <c r="E1553" s="1">
        <v>28.24</v>
      </c>
      <c r="F1553" s="1">
        <v>40</v>
      </c>
      <c r="G1553" s="1">
        <v>27.41</v>
      </c>
      <c r="H1553" s="1">
        <v>30.55</v>
      </c>
      <c r="I1553" s="1">
        <v>23.7</v>
      </c>
      <c r="J1553" s="1">
        <v>22.72</v>
      </c>
      <c r="K1553" s="1">
        <v>35.21</v>
      </c>
    </row>
    <row r="1554" spans="1:11" x14ac:dyDescent="0.25">
      <c r="A1554" s="1">
        <v>31.61</v>
      </c>
      <c r="B1554" s="1">
        <v>28.7</v>
      </c>
      <c r="C1554" s="1">
        <v>40</v>
      </c>
      <c r="D1554" s="1">
        <v>24.46</v>
      </c>
      <c r="E1554" s="1">
        <v>33.92</v>
      </c>
      <c r="F1554" s="1">
        <v>28.91</v>
      </c>
      <c r="G1554" s="1">
        <v>27.28</v>
      </c>
      <c r="H1554" s="1">
        <v>36.729999999999997</v>
      </c>
      <c r="I1554" s="1">
        <v>33.119999999999997</v>
      </c>
      <c r="J1554" s="1">
        <v>31.58</v>
      </c>
      <c r="K1554" s="1">
        <v>33.46</v>
      </c>
    </row>
    <row r="1555" spans="1:11" x14ac:dyDescent="0.25">
      <c r="A1555" s="1">
        <v>21.57</v>
      </c>
      <c r="B1555" s="1">
        <v>36.74</v>
      </c>
      <c r="C1555" s="1">
        <v>34.21</v>
      </c>
      <c r="D1555" s="1">
        <v>32.369999999999997</v>
      </c>
      <c r="E1555" s="1">
        <v>24.46</v>
      </c>
      <c r="F1555" s="1">
        <v>26.89</v>
      </c>
      <c r="G1555" s="1">
        <v>24.2</v>
      </c>
      <c r="H1555" s="1">
        <v>24.94</v>
      </c>
      <c r="I1555" s="1">
        <v>31.36</v>
      </c>
      <c r="J1555" s="1">
        <v>29.45</v>
      </c>
      <c r="K1555" s="1">
        <v>35.47</v>
      </c>
    </row>
    <row r="1556" spans="1:11" x14ac:dyDescent="0.25">
      <c r="A1556" s="1">
        <v>27.87</v>
      </c>
      <c r="B1556" s="1">
        <v>26.5</v>
      </c>
      <c r="C1556" s="1">
        <v>22.32</v>
      </c>
      <c r="D1556" s="1">
        <v>22.83</v>
      </c>
      <c r="E1556" s="1">
        <v>28.98</v>
      </c>
      <c r="F1556" s="1">
        <v>35.369999999999997</v>
      </c>
      <c r="G1556" s="1">
        <v>34.47</v>
      </c>
      <c r="H1556" s="1">
        <v>27.73</v>
      </c>
      <c r="I1556" s="1">
        <v>40</v>
      </c>
      <c r="J1556" s="1">
        <v>28.44</v>
      </c>
      <c r="K1556" s="1">
        <v>36.26</v>
      </c>
    </row>
    <row r="1557" spans="1:11" x14ac:dyDescent="0.25">
      <c r="A1557" s="1">
        <v>24.78</v>
      </c>
      <c r="B1557" s="1">
        <v>32.9</v>
      </c>
      <c r="C1557" s="1">
        <v>33.94</v>
      </c>
      <c r="D1557" s="1">
        <v>22.87</v>
      </c>
      <c r="E1557" s="1">
        <v>31.2</v>
      </c>
      <c r="F1557" s="1">
        <v>32.729999999999997</v>
      </c>
      <c r="G1557" s="1">
        <v>32.22</v>
      </c>
      <c r="H1557" s="1">
        <v>40</v>
      </c>
      <c r="I1557" s="1">
        <v>29.04</v>
      </c>
      <c r="J1557" s="1">
        <v>40</v>
      </c>
      <c r="K1557" s="1">
        <v>32.049999999999997</v>
      </c>
    </row>
    <row r="1558" spans="1:11" x14ac:dyDescent="0.25">
      <c r="A1558" s="1">
        <v>26.32</v>
      </c>
      <c r="B1558" s="1">
        <v>30.24</v>
      </c>
      <c r="C1558" s="1">
        <v>23.14</v>
      </c>
      <c r="D1558" s="1">
        <v>20.91</v>
      </c>
      <c r="E1558" s="1">
        <v>23.56</v>
      </c>
      <c r="F1558" s="1">
        <v>26.31</v>
      </c>
      <c r="G1558" s="1">
        <v>25.01</v>
      </c>
      <c r="H1558" s="1">
        <v>27.61</v>
      </c>
      <c r="I1558" s="1">
        <v>27.37</v>
      </c>
      <c r="J1558" s="1">
        <v>35.549999999999997</v>
      </c>
      <c r="K1558" s="1">
        <v>40</v>
      </c>
    </row>
    <row r="1559" spans="1:11" x14ac:dyDescent="0.25">
      <c r="A1559" s="1">
        <v>27.12</v>
      </c>
      <c r="B1559" s="1">
        <v>29.45</v>
      </c>
      <c r="C1559" s="1">
        <v>27.49</v>
      </c>
      <c r="D1559" s="1">
        <v>26.1</v>
      </c>
      <c r="E1559" s="1">
        <v>37.56</v>
      </c>
      <c r="F1559" s="1">
        <v>28.87</v>
      </c>
      <c r="G1559" s="1">
        <v>23.07</v>
      </c>
      <c r="H1559" s="1">
        <v>40</v>
      </c>
      <c r="I1559" s="1">
        <v>25.67</v>
      </c>
      <c r="J1559" s="1">
        <v>40</v>
      </c>
      <c r="K1559" s="1">
        <v>30.3</v>
      </c>
    </row>
    <row r="1560" spans="1:11" x14ac:dyDescent="0.25">
      <c r="A1560" s="1">
        <v>30.92</v>
      </c>
      <c r="B1560" s="1">
        <v>40</v>
      </c>
      <c r="C1560" s="1">
        <v>26.08</v>
      </c>
      <c r="D1560" s="1">
        <v>33.99</v>
      </c>
      <c r="E1560" s="1">
        <v>22.78</v>
      </c>
      <c r="F1560" s="1">
        <v>26.25</v>
      </c>
      <c r="G1560" s="1">
        <v>29.57</v>
      </c>
      <c r="H1560" s="1">
        <v>35.619999999999997</v>
      </c>
      <c r="I1560" s="1">
        <v>29.73</v>
      </c>
      <c r="J1560" s="1">
        <v>25.19</v>
      </c>
      <c r="K1560" s="1">
        <v>34.950000000000003</v>
      </c>
    </row>
    <row r="1561" spans="1:11" x14ac:dyDescent="0.25">
      <c r="A1561" s="1">
        <v>31.12</v>
      </c>
      <c r="B1561" s="1">
        <v>26.36</v>
      </c>
      <c r="C1561" s="1">
        <v>40</v>
      </c>
      <c r="D1561" s="1">
        <v>30.02</v>
      </c>
      <c r="E1561" s="1">
        <v>31.87</v>
      </c>
      <c r="F1561" s="1">
        <v>40</v>
      </c>
      <c r="G1561" s="1">
        <v>26.04</v>
      </c>
      <c r="H1561" s="1">
        <v>40</v>
      </c>
      <c r="I1561" s="1">
        <v>34.43</v>
      </c>
      <c r="J1561" s="1">
        <v>31.33</v>
      </c>
      <c r="K1561" s="1">
        <v>34.26</v>
      </c>
    </row>
    <row r="1562" spans="1:11" x14ac:dyDescent="0.25">
      <c r="A1562" s="1">
        <v>30.39</v>
      </c>
      <c r="B1562" s="1">
        <v>24.59</v>
      </c>
      <c r="C1562" s="1">
        <v>22.3</v>
      </c>
      <c r="D1562" s="1">
        <v>32.409999999999997</v>
      </c>
      <c r="E1562" s="1">
        <v>28.96</v>
      </c>
      <c r="F1562" s="1">
        <v>37.450000000000003</v>
      </c>
      <c r="G1562" s="1">
        <v>31.19</v>
      </c>
      <c r="H1562" s="1">
        <v>40</v>
      </c>
      <c r="I1562" s="1">
        <v>40</v>
      </c>
      <c r="J1562" s="1">
        <v>33.71</v>
      </c>
      <c r="K1562" s="1">
        <v>40</v>
      </c>
    </row>
    <row r="1563" spans="1:11" x14ac:dyDescent="0.25">
      <c r="A1563" s="1">
        <v>22.31</v>
      </c>
      <c r="B1563" s="1">
        <v>34.33</v>
      </c>
      <c r="C1563" s="1">
        <v>28.49</v>
      </c>
      <c r="D1563" s="1">
        <v>26.95</v>
      </c>
      <c r="E1563" s="1">
        <v>27.12</v>
      </c>
      <c r="F1563" s="1">
        <v>26.06</v>
      </c>
      <c r="G1563" s="1">
        <v>24.35</v>
      </c>
      <c r="H1563" s="1">
        <v>35.92</v>
      </c>
      <c r="I1563" s="1">
        <v>31.41</v>
      </c>
      <c r="J1563" s="1">
        <v>34.520000000000003</v>
      </c>
      <c r="K1563" s="1">
        <v>33.18</v>
      </c>
    </row>
    <row r="1564" spans="1:11" x14ac:dyDescent="0.25">
      <c r="A1564" s="1">
        <v>29.53</v>
      </c>
      <c r="B1564" s="1">
        <v>35.03</v>
      </c>
      <c r="C1564" s="1">
        <v>28.02</v>
      </c>
      <c r="D1564" s="1">
        <v>37.340000000000003</v>
      </c>
      <c r="E1564" s="1">
        <v>35.409999999999997</v>
      </c>
      <c r="F1564" s="1">
        <v>22.86</v>
      </c>
      <c r="G1564" s="1">
        <v>19.11</v>
      </c>
      <c r="H1564" s="1">
        <v>24.47</v>
      </c>
      <c r="I1564" s="1">
        <v>36.659999999999997</v>
      </c>
      <c r="J1564" s="1">
        <v>33.82</v>
      </c>
      <c r="K1564" s="1">
        <v>40</v>
      </c>
    </row>
    <row r="1565" spans="1:11" x14ac:dyDescent="0.25">
      <c r="A1565" s="1">
        <v>33.049999999999997</v>
      </c>
      <c r="B1565" s="1">
        <v>24.91</v>
      </c>
      <c r="C1565" s="1">
        <v>35.799999999999997</v>
      </c>
      <c r="D1565" s="1">
        <v>33.97</v>
      </c>
      <c r="E1565" s="1">
        <v>40</v>
      </c>
      <c r="F1565" s="1">
        <v>34.020000000000003</v>
      </c>
      <c r="G1565" s="1">
        <v>36.07</v>
      </c>
      <c r="H1565" s="1">
        <v>32.64</v>
      </c>
      <c r="I1565" s="1">
        <v>40</v>
      </c>
      <c r="J1565" s="1">
        <v>28.74</v>
      </c>
      <c r="K1565" s="1">
        <v>38.94</v>
      </c>
    </row>
    <row r="1566" spans="1:11" x14ac:dyDescent="0.25">
      <c r="A1566" s="1">
        <v>35.96</v>
      </c>
      <c r="B1566" s="1">
        <v>27.37</v>
      </c>
      <c r="C1566" s="1">
        <v>21.15</v>
      </c>
      <c r="D1566" s="1">
        <v>24.15</v>
      </c>
      <c r="E1566" s="1">
        <v>31.25</v>
      </c>
      <c r="F1566" s="1">
        <v>26.73</v>
      </c>
      <c r="G1566" s="1">
        <v>28.07</v>
      </c>
      <c r="H1566" s="1">
        <v>37.450000000000003</v>
      </c>
      <c r="I1566" s="1">
        <v>32.369999999999997</v>
      </c>
      <c r="J1566" s="1">
        <v>35.24</v>
      </c>
      <c r="K1566" s="1">
        <v>40</v>
      </c>
    </row>
    <row r="1567" spans="1:11" x14ac:dyDescent="0.25">
      <c r="A1567" s="1">
        <v>23.2</v>
      </c>
      <c r="B1567" s="1">
        <v>33.159999999999997</v>
      </c>
      <c r="C1567" s="1">
        <v>23.13</v>
      </c>
      <c r="D1567" s="1">
        <v>29.27</v>
      </c>
      <c r="E1567" s="1">
        <v>31.41</v>
      </c>
      <c r="F1567" s="1">
        <v>40</v>
      </c>
      <c r="G1567" s="1">
        <v>32.74</v>
      </c>
      <c r="H1567" s="1">
        <v>34.86</v>
      </c>
      <c r="I1567" s="1">
        <v>33.270000000000003</v>
      </c>
      <c r="J1567" s="1">
        <v>32.49</v>
      </c>
      <c r="K1567" s="1">
        <v>33.4</v>
      </c>
    </row>
    <row r="1568" spans="1:11" x14ac:dyDescent="0.25">
      <c r="A1568" s="1">
        <v>32.619999999999997</v>
      </c>
      <c r="B1568" s="1">
        <v>40</v>
      </c>
      <c r="C1568" s="1">
        <v>26.63</v>
      </c>
      <c r="D1568" s="1">
        <v>26.61</v>
      </c>
      <c r="E1568" s="1">
        <v>31.83</v>
      </c>
      <c r="F1568" s="1">
        <v>33.090000000000003</v>
      </c>
      <c r="G1568" s="1">
        <v>33.19</v>
      </c>
      <c r="H1568" s="1">
        <v>40</v>
      </c>
      <c r="I1568" s="1">
        <v>22.87</v>
      </c>
      <c r="J1568" s="1">
        <v>40</v>
      </c>
      <c r="K1568" s="1">
        <v>36.950000000000003</v>
      </c>
    </row>
    <row r="1569" spans="1:11" x14ac:dyDescent="0.25">
      <c r="A1569" s="1">
        <v>30.42</v>
      </c>
      <c r="B1569" s="1">
        <v>31.64</v>
      </c>
      <c r="C1569" s="1">
        <v>31.34</v>
      </c>
      <c r="D1569" s="1">
        <v>33.700000000000003</v>
      </c>
      <c r="E1569" s="1">
        <v>35.08</v>
      </c>
      <c r="F1569" s="1">
        <v>35.15</v>
      </c>
      <c r="G1569" s="1">
        <v>32.229999999999997</v>
      </c>
      <c r="H1569" s="1">
        <v>34.32</v>
      </c>
      <c r="I1569" s="1">
        <v>35.659999999999997</v>
      </c>
      <c r="J1569" s="1">
        <v>40</v>
      </c>
      <c r="K1569" s="1">
        <v>40</v>
      </c>
    </row>
    <row r="1570" spans="1:11" x14ac:dyDescent="0.25">
      <c r="A1570" s="1">
        <v>31.3</v>
      </c>
      <c r="B1570" s="1">
        <v>33.479999999999997</v>
      </c>
      <c r="C1570" s="1">
        <v>25.91</v>
      </c>
      <c r="D1570" s="1">
        <v>33.4</v>
      </c>
      <c r="E1570" s="1">
        <v>29.8</v>
      </c>
      <c r="F1570" s="1">
        <v>23.51</v>
      </c>
      <c r="G1570" s="1">
        <v>31.68</v>
      </c>
      <c r="H1570" s="1">
        <v>33.14</v>
      </c>
      <c r="I1570" s="1">
        <v>36.71</v>
      </c>
      <c r="J1570" s="1">
        <v>29.15</v>
      </c>
      <c r="K1570" s="1">
        <v>30.77</v>
      </c>
    </row>
    <row r="1571" spans="1:11" x14ac:dyDescent="0.25">
      <c r="A1571" s="1">
        <v>18.57</v>
      </c>
      <c r="B1571" s="1">
        <v>23.27</v>
      </c>
      <c r="C1571" s="1">
        <v>32.799999999999997</v>
      </c>
      <c r="D1571" s="1">
        <v>30.67</v>
      </c>
      <c r="E1571" s="1">
        <v>20.62</v>
      </c>
      <c r="F1571" s="1">
        <v>34.17</v>
      </c>
      <c r="G1571" s="1">
        <v>40</v>
      </c>
      <c r="H1571" s="1">
        <v>31.01</v>
      </c>
      <c r="I1571" s="1">
        <v>30.27</v>
      </c>
      <c r="J1571" s="1">
        <v>36.5</v>
      </c>
      <c r="K1571" s="1">
        <v>34.71</v>
      </c>
    </row>
    <row r="1572" spans="1:11" x14ac:dyDescent="0.25">
      <c r="A1572" s="1">
        <v>32.229999999999997</v>
      </c>
      <c r="B1572" s="1">
        <v>37.39</v>
      </c>
      <c r="C1572" s="1">
        <v>26.72</v>
      </c>
      <c r="D1572" s="1">
        <v>32.82</v>
      </c>
      <c r="E1572" s="1">
        <v>28.2</v>
      </c>
      <c r="F1572" s="1">
        <v>38.270000000000003</v>
      </c>
      <c r="G1572" s="1">
        <v>35.99</v>
      </c>
      <c r="H1572" s="1">
        <v>34.450000000000003</v>
      </c>
      <c r="I1572" s="1">
        <v>29.06</v>
      </c>
      <c r="J1572" s="1">
        <v>29.82</v>
      </c>
      <c r="K1572" s="1">
        <v>35.22</v>
      </c>
    </row>
    <row r="1573" spans="1:11" x14ac:dyDescent="0.25">
      <c r="A1573" s="1">
        <v>40</v>
      </c>
      <c r="B1573" s="1">
        <v>23.04</v>
      </c>
      <c r="C1573" s="1">
        <v>24.79</v>
      </c>
      <c r="D1573" s="1">
        <v>25.03</v>
      </c>
      <c r="E1573" s="1">
        <v>31.32</v>
      </c>
      <c r="F1573" s="1">
        <v>33.35</v>
      </c>
      <c r="G1573" s="1">
        <v>32.619999999999997</v>
      </c>
      <c r="H1573" s="1">
        <v>27.46</v>
      </c>
      <c r="I1573" s="1">
        <v>33.5</v>
      </c>
      <c r="J1573" s="1">
        <v>26.65</v>
      </c>
      <c r="K1573" s="1">
        <v>30.14</v>
      </c>
    </row>
    <row r="1574" spans="1:11" x14ac:dyDescent="0.25">
      <c r="A1574" s="1">
        <v>29.86</v>
      </c>
      <c r="B1574" s="1">
        <v>19.93</v>
      </c>
      <c r="C1574" s="1">
        <v>26.23</v>
      </c>
      <c r="D1574" s="1">
        <v>29.85</v>
      </c>
      <c r="E1574" s="1">
        <v>22.46</v>
      </c>
      <c r="F1574" s="1">
        <v>40</v>
      </c>
      <c r="G1574" s="1">
        <v>29.19</v>
      </c>
      <c r="H1574" s="1">
        <v>33.79</v>
      </c>
      <c r="I1574" s="1">
        <v>34.68</v>
      </c>
      <c r="J1574" s="1">
        <v>40</v>
      </c>
      <c r="K1574" s="1">
        <v>31.65</v>
      </c>
    </row>
    <row r="1575" spans="1:11" x14ac:dyDescent="0.25">
      <c r="A1575" s="1">
        <v>27.61</v>
      </c>
      <c r="B1575" s="1">
        <v>29.72</v>
      </c>
      <c r="C1575" s="1">
        <v>33.92</v>
      </c>
      <c r="D1575" s="1">
        <v>24.67</v>
      </c>
      <c r="E1575" s="1">
        <v>25.67</v>
      </c>
      <c r="F1575" s="1">
        <v>34.340000000000003</v>
      </c>
      <c r="G1575" s="1">
        <v>23.11</v>
      </c>
      <c r="H1575" s="1">
        <v>40</v>
      </c>
      <c r="I1575" s="1">
        <v>40</v>
      </c>
      <c r="J1575" s="1">
        <v>26.45</v>
      </c>
      <c r="K1575" s="1">
        <v>34.85</v>
      </c>
    </row>
    <row r="1576" spans="1:11" x14ac:dyDescent="0.25">
      <c r="A1576" s="1">
        <v>23.95</v>
      </c>
      <c r="B1576" s="1">
        <v>27.98</v>
      </c>
      <c r="C1576" s="1">
        <v>40</v>
      </c>
      <c r="D1576" s="1">
        <v>24.25</v>
      </c>
      <c r="E1576" s="1">
        <v>36.659999999999997</v>
      </c>
      <c r="F1576" s="1">
        <v>31.59</v>
      </c>
      <c r="G1576" s="1">
        <v>40</v>
      </c>
      <c r="H1576" s="1">
        <v>32.32</v>
      </c>
      <c r="I1576" s="1">
        <v>40</v>
      </c>
      <c r="J1576" s="1">
        <v>26.6</v>
      </c>
      <c r="K1576" s="1">
        <v>34.03</v>
      </c>
    </row>
    <row r="1577" spans="1:11" x14ac:dyDescent="0.25">
      <c r="A1577" s="1">
        <v>22.72</v>
      </c>
      <c r="B1577" s="1">
        <v>35.21</v>
      </c>
      <c r="C1577" s="1">
        <v>28.61</v>
      </c>
      <c r="D1577" s="1">
        <v>22.18</v>
      </c>
      <c r="E1577" s="1">
        <v>25.28</v>
      </c>
      <c r="F1577" s="1">
        <v>36.06</v>
      </c>
      <c r="G1577" s="1">
        <v>26.68</v>
      </c>
      <c r="H1577" s="1">
        <v>25.25</v>
      </c>
      <c r="I1577" s="1">
        <v>31.95</v>
      </c>
      <c r="J1577" s="1">
        <v>35.15</v>
      </c>
      <c r="K1577" s="1">
        <v>36.96</v>
      </c>
    </row>
    <row r="1578" spans="1:11" x14ac:dyDescent="0.25">
      <c r="A1578" s="1">
        <v>17.420000000000002</v>
      </c>
      <c r="B1578" s="1">
        <v>34.42</v>
      </c>
      <c r="C1578" s="1">
        <v>32.619999999999997</v>
      </c>
      <c r="D1578" s="1">
        <v>23.1</v>
      </c>
      <c r="E1578" s="1">
        <v>29.02</v>
      </c>
      <c r="F1578" s="1">
        <v>33.299999999999997</v>
      </c>
      <c r="G1578" s="1">
        <v>35.31</v>
      </c>
      <c r="H1578" s="1">
        <v>31.43</v>
      </c>
      <c r="I1578" s="1">
        <v>29.46</v>
      </c>
      <c r="J1578" s="1">
        <v>35.130000000000003</v>
      </c>
      <c r="K1578" s="1">
        <v>28.87</v>
      </c>
    </row>
    <row r="1579" spans="1:11" x14ac:dyDescent="0.25">
      <c r="A1579" s="1">
        <v>22.24</v>
      </c>
      <c r="B1579" s="1">
        <v>34.26</v>
      </c>
      <c r="C1579" s="1">
        <v>34.36</v>
      </c>
      <c r="D1579" s="1">
        <v>24.29</v>
      </c>
      <c r="E1579" s="1">
        <v>33.869999999999997</v>
      </c>
      <c r="F1579" s="1">
        <v>35.840000000000003</v>
      </c>
      <c r="G1579" s="1">
        <v>35.36</v>
      </c>
      <c r="H1579" s="1">
        <v>33.78</v>
      </c>
      <c r="I1579" s="1">
        <v>25.44</v>
      </c>
      <c r="J1579" s="1">
        <v>32.32</v>
      </c>
      <c r="K1579" s="1">
        <v>31.39</v>
      </c>
    </row>
    <row r="1580" spans="1:11" x14ac:dyDescent="0.25">
      <c r="A1580" s="1">
        <v>30.81</v>
      </c>
      <c r="B1580" s="1">
        <v>36.85</v>
      </c>
      <c r="C1580" s="1">
        <v>33</v>
      </c>
      <c r="D1580" s="1">
        <v>24.64</v>
      </c>
      <c r="E1580" s="1">
        <v>29.54</v>
      </c>
      <c r="F1580" s="1">
        <v>28.17</v>
      </c>
      <c r="G1580" s="1">
        <v>35.659999999999997</v>
      </c>
      <c r="H1580" s="1">
        <v>40</v>
      </c>
      <c r="I1580" s="1">
        <v>40</v>
      </c>
      <c r="J1580" s="1">
        <v>37.090000000000003</v>
      </c>
      <c r="K1580" s="1">
        <v>31.2</v>
      </c>
    </row>
    <row r="1581" spans="1:11" x14ac:dyDescent="0.25">
      <c r="A1581" s="1">
        <v>32.6</v>
      </c>
      <c r="B1581" s="1">
        <v>24.17</v>
      </c>
      <c r="C1581" s="1">
        <v>32.020000000000003</v>
      </c>
      <c r="D1581" s="1">
        <v>32.33</v>
      </c>
      <c r="E1581" s="1">
        <v>21.29</v>
      </c>
      <c r="F1581" s="1">
        <v>33.24</v>
      </c>
      <c r="G1581" s="1">
        <v>40</v>
      </c>
      <c r="H1581" s="1">
        <v>40</v>
      </c>
      <c r="I1581" s="1">
        <v>40</v>
      </c>
      <c r="J1581" s="1">
        <v>32.4</v>
      </c>
      <c r="K1581" s="1">
        <v>37.68</v>
      </c>
    </row>
    <row r="1582" spans="1:11" x14ac:dyDescent="0.25">
      <c r="A1582" s="1">
        <v>33.72</v>
      </c>
      <c r="B1582" s="1">
        <v>37.729999999999997</v>
      </c>
      <c r="C1582" s="1">
        <v>31.82</v>
      </c>
      <c r="D1582" s="1">
        <v>25.12</v>
      </c>
      <c r="E1582" s="1">
        <v>28.48</v>
      </c>
      <c r="F1582" s="1">
        <v>33.880000000000003</v>
      </c>
      <c r="G1582" s="1">
        <v>31.92</v>
      </c>
      <c r="H1582" s="1">
        <v>40</v>
      </c>
      <c r="I1582" s="1">
        <v>29.55</v>
      </c>
      <c r="J1582" s="1">
        <v>36.32</v>
      </c>
      <c r="K1582" s="1">
        <v>36.840000000000003</v>
      </c>
    </row>
    <row r="1583" spans="1:11" x14ac:dyDescent="0.25">
      <c r="A1583" s="1">
        <v>30.22</v>
      </c>
      <c r="B1583" s="1">
        <v>19.190000000000001</v>
      </c>
      <c r="C1583" s="1">
        <v>25.63</v>
      </c>
      <c r="D1583" s="1">
        <v>25.91</v>
      </c>
      <c r="E1583" s="1">
        <v>28.15</v>
      </c>
      <c r="F1583" s="1">
        <v>22.53</v>
      </c>
      <c r="G1583" s="1">
        <v>26.3</v>
      </c>
      <c r="H1583" s="1">
        <v>26.1</v>
      </c>
      <c r="I1583" s="1">
        <v>35.340000000000003</v>
      </c>
      <c r="J1583" s="1">
        <v>34.799999999999997</v>
      </c>
      <c r="K1583" s="1">
        <v>33.090000000000003</v>
      </c>
    </row>
    <row r="1584" spans="1:11" x14ac:dyDescent="0.25">
      <c r="A1584" s="1">
        <v>23.52</v>
      </c>
      <c r="B1584" s="1">
        <v>40</v>
      </c>
      <c r="C1584" s="1">
        <v>40</v>
      </c>
      <c r="D1584" s="1">
        <v>26.59</v>
      </c>
      <c r="E1584" s="1">
        <v>28.23</v>
      </c>
      <c r="F1584" s="1">
        <v>33.57</v>
      </c>
      <c r="G1584" s="1">
        <v>33.33</v>
      </c>
      <c r="H1584" s="1">
        <v>34.619999999999997</v>
      </c>
      <c r="I1584" s="1">
        <v>40</v>
      </c>
      <c r="J1584" s="1">
        <v>40</v>
      </c>
      <c r="K1584" s="1">
        <v>34.36</v>
      </c>
    </row>
    <row r="1585" spans="1:11" x14ac:dyDescent="0.25">
      <c r="A1585" s="1">
        <v>19.78</v>
      </c>
      <c r="B1585" s="1">
        <v>24.83</v>
      </c>
      <c r="C1585" s="1">
        <v>35.520000000000003</v>
      </c>
      <c r="D1585" s="1">
        <v>21.14</v>
      </c>
      <c r="E1585" s="1">
        <v>36.32</v>
      </c>
      <c r="F1585" s="1">
        <v>28.41</v>
      </c>
      <c r="G1585" s="1">
        <v>35.409999999999997</v>
      </c>
      <c r="H1585" s="1">
        <v>26.58</v>
      </c>
      <c r="I1585" s="1">
        <v>26.99</v>
      </c>
      <c r="J1585" s="1">
        <v>29.78</v>
      </c>
      <c r="K1585" s="1">
        <v>25.91</v>
      </c>
    </row>
    <row r="1586" spans="1:11" x14ac:dyDescent="0.25">
      <c r="A1586" s="1">
        <v>31.05</v>
      </c>
      <c r="B1586" s="1">
        <v>20.440000000000001</v>
      </c>
      <c r="C1586" s="1">
        <v>31.39</v>
      </c>
      <c r="D1586" s="1">
        <v>27.6</v>
      </c>
      <c r="E1586" s="1">
        <v>22.37</v>
      </c>
      <c r="F1586" s="1">
        <v>25.32</v>
      </c>
      <c r="G1586" s="1">
        <v>32.92</v>
      </c>
      <c r="H1586" s="1">
        <v>30.05</v>
      </c>
      <c r="I1586" s="1">
        <v>35.299999999999997</v>
      </c>
      <c r="J1586" s="1">
        <v>33.409999999999997</v>
      </c>
      <c r="K1586" s="1">
        <v>31.78</v>
      </c>
    </row>
    <row r="1587" spans="1:11" x14ac:dyDescent="0.25">
      <c r="A1587" s="1">
        <v>32.6</v>
      </c>
      <c r="B1587" s="1">
        <v>29.41</v>
      </c>
      <c r="C1587" s="1">
        <v>35.479999999999997</v>
      </c>
      <c r="D1587" s="1">
        <v>28.13</v>
      </c>
      <c r="E1587" s="1">
        <v>29.37</v>
      </c>
      <c r="F1587" s="1">
        <v>24.52</v>
      </c>
      <c r="G1587" s="1">
        <v>36.020000000000003</v>
      </c>
      <c r="H1587" s="1">
        <v>40</v>
      </c>
      <c r="I1587" s="1">
        <v>33.6</v>
      </c>
      <c r="J1587" s="1">
        <v>29.63</v>
      </c>
      <c r="K1587" s="1">
        <v>34.44</v>
      </c>
    </row>
    <row r="1588" spans="1:11" x14ac:dyDescent="0.25">
      <c r="A1588" s="1">
        <v>40</v>
      </c>
      <c r="B1588" s="1">
        <v>30.53</v>
      </c>
      <c r="C1588" s="1">
        <v>29.22</v>
      </c>
      <c r="D1588" s="1">
        <v>40</v>
      </c>
      <c r="E1588" s="1">
        <v>31.37</v>
      </c>
      <c r="F1588" s="1">
        <v>36.049999999999997</v>
      </c>
      <c r="G1588" s="1">
        <v>30.62</v>
      </c>
      <c r="H1588" s="1">
        <v>36.799999999999997</v>
      </c>
      <c r="I1588" s="1">
        <v>40</v>
      </c>
      <c r="J1588" s="1">
        <v>26.98</v>
      </c>
      <c r="K1588" s="1">
        <v>38.36</v>
      </c>
    </row>
    <row r="1589" spans="1:11" x14ac:dyDescent="0.25">
      <c r="A1589" s="1">
        <v>25.48</v>
      </c>
      <c r="B1589" s="1">
        <v>28.79</v>
      </c>
      <c r="C1589" s="1">
        <v>40</v>
      </c>
      <c r="D1589" s="1">
        <v>22.7</v>
      </c>
      <c r="E1589" s="1">
        <v>40</v>
      </c>
      <c r="F1589" s="1">
        <v>21.85</v>
      </c>
      <c r="G1589" s="1">
        <v>40</v>
      </c>
      <c r="H1589" s="1">
        <v>24.13</v>
      </c>
      <c r="I1589" s="1">
        <v>30.09</v>
      </c>
      <c r="J1589" s="1">
        <v>40</v>
      </c>
      <c r="K1589" s="1">
        <v>40</v>
      </c>
    </row>
    <row r="1590" spans="1:11" x14ac:dyDescent="0.25">
      <c r="A1590" s="1">
        <v>32.049999999999997</v>
      </c>
      <c r="B1590" s="1">
        <v>23.31</v>
      </c>
      <c r="C1590" s="1">
        <v>28.78</v>
      </c>
      <c r="D1590" s="1">
        <v>28.35</v>
      </c>
      <c r="E1590" s="1">
        <v>24.24</v>
      </c>
      <c r="F1590" s="1">
        <v>25.44</v>
      </c>
      <c r="G1590" s="1">
        <v>40</v>
      </c>
      <c r="H1590" s="1">
        <v>35.28</v>
      </c>
      <c r="I1590" s="1">
        <v>34.07</v>
      </c>
      <c r="J1590" s="1">
        <v>34.51</v>
      </c>
      <c r="K1590" s="1">
        <v>40</v>
      </c>
    </row>
    <row r="1591" spans="1:11" x14ac:dyDescent="0.25">
      <c r="A1591" s="1">
        <v>19.690000000000001</v>
      </c>
      <c r="B1591" s="1">
        <v>24.61</v>
      </c>
      <c r="C1591" s="1">
        <v>25.64</v>
      </c>
      <c r="D1591" s="1">
        <v>21.7</v>
      </c>
      <c r="E1591" s="1">
        <v>40</v>
      </c>
      <c r="F1591" s="1">
        <v>33.299999999999997</v>
      </c>
      <c r="G1591" s="1">
        <v>28.35</v>
      </c>
      <c r="H1591" s="1">
        <v>40</v>
      </c>
      <c r="I1591" s="1">
        <v>34.700000000000003</v>
      </c>
      <c r="J1591" s="1">
        <v>36.56</v>
      </c>
      <c r="K1591" s="1">
        <v>35.479999999999997</v>
      </c>
    </row>
    <row r="1592" spans="1:11" x14ac:dyDescent="0.25">
      <c r="A1592" s="1">
        <v>26.93</v>
      </c>
      <c r="B1592" s="1">
        <v>35.369999999999997</v>
      </c>
      <c r="C1592" s="1">
        <v>31.93</v>
      </c>
      <c r="D1592" s="1">
        <v>30.67</v>
      </c>
      <c r="E1592" s="1">
        <v>29.8</v>
      </c>
      <c r="F1592" s="1">
        <v>30.14</v>
      </c>
      <c r="G1592" s="1">
        <v>37.479999999999997</v>
      </c>
      <c r="H1592" s="1">
        <v>29.94</v>
      </c>
      <c r="I1592" s="1">
        <v>34.409999999999997</v>
      </c>
      <c r="J1592" s="1">
        <v>40</v>
      </c>
      <c r="K1592" s="1">
        <v>31.77</v>
      </c>
    </row>
    <row r="1593" spans="1:11" x14ac:dyDescent="0.25">
      <c r="A1593" s="1">
        <v>21.7</v>
      </c>
      <c r="B1593" s="1">
        <v>27.62</v>
      </c>
      <c r="C1593" s="1">
        <v>20.95</v>
      </c>
      <c r="D1593" s="1">
        <v>25.68</v>
      </c>
      <c r="E1593" s="1">
        <v>30.2</v>
      </c>
      <c r="F1593" s="1">
        <v>24.55</v>
      </c>
      <c r="G1593" s="1">
        <v>40</v>
      </c>
      <c r="H1593" s="1">
        <v>34.840000000000003</v>
      </c>
      <c r="I1593" s="1">
        <v>26.51</v>
      </c>
      <c r="J1593" s="1">
        <v>40</v>
      </c>
      <c r="K1593" s="1">
        <v>35.18</v>
      </c>
    </row>
    <row r="1594" spans="1:11" x14ac:dyDescent="0.25">
      <c r="A1594" s="1">
        <v>33.049999999999997</v>
      </c>
      <c r="B1594" s="1">
        <v>34.72</v>
      </c>
      <c r="C1594" s="1">
        <v>23.58</v>
      </c>
      <c r="D1594" s="1">
        <v>26.67</v>
      </c>
      <c r="E1594" s="1">
        <v>40</v>
      </c>
      <c r="F1594" s="1">
        <v>31.27</v>
      </c>
      <c r="G1594" s="1">
        <v>32.770000000000003</v>
      </c>
      <c r="H1594" s="1">
        <v>29.46</v>
      </c>
      <c r="I1594" s="1">
        <v>34.979999999999997</v>
      </c>
      <c r="J1594" s="1">
        <v>35.81</v>
      </c>
      <c r="K1594" s="1">
        <v>37.74</v>
      </c>
    </row>
    <row r="1595" spans="1:11" x14ac:dyDescent="0.25">
      <c r="A1595" s="1">
        <v>35.97</v>
      </c>
      <c r="B1595" s="1">
        <v>31.06</v>
      </c>
      <c r="C1595" s="1">
        <v>32.46</v>
      </c>
      <c r="D1595" s="1">
        <v>26.67</v>
      </c>
      <c r="E1595" s="1">
        <v>19.77</v>
      </c>
      <c r="F1595" s="1">
        <v>26.11</v>
      </c>
      <c r="G1595" s="1">
        <v>34.479999999999997</v>
      </c>
      <c r="H1595" s="1">
        <v>34.340000000000003</v>
      </c>
      <c r="I1595" s="1">
        <v>33.33</v>
      </c>
      <c r="J1595" s="1">
        <v>34.33</v>
      </c>
      <c r="K1595" s="1">
        <v>36.83</v>
      </c>
    </row>
    <row r="1596" spans="1:11" x14ac:dyDescent="0.25">
      <c r="A1596" s="1">
        <v>18.510000000000002</v>
      </c>
      <c r="B1596" s="1">
        <v>32.76</v>
      </c>
      <c r="C1596" s="1">
        <v>24.9</v>
      </c>
      <c r="D1596" s="1">
        <v>23.48</v>
      </c>
      <c r="E1596" s="1">
        <v>17.34</v>
      </c>
      <c r="F1596" s="1">
        <v>26.79</v>
      </c>
      <c r="G1596" s="1">
        <v>26.48</v>
      </c>
      <c r="H1596" s="1">
        <v>24.93</v>
      </c>
      <c r="I1596" s="1">
        <v>40</v>
      </c>
      <c r="J1596" s="1">
        <v>38.03</v>
      </c>
      <c r="K1596" s="1">
        <v>31.81</v>
      </c>
    </row>
    <row r="1597" spans="1:11" x14ac:dyDescent="0.25">
      <c r="A1597" s="1">
        <v>26.14</v>
      </c>
      <c r="B1597" s="1">
        <v>40</v>
      </c>
      <c r="C1597" s="1">
        <v>18.989999999999998</v>
      </c>
      <c r="D1597" s="1">
        <v>35.07</v>
      </c>
      <c r="E1597" s="1">
        <v>22.39</v>
      </c>
      <c r="F1597" s="1">
        <v>35.33</v>
      </c>
      <c r="G1597" s="1">
        <v>30.67</v>
      </c>
      <c r="H1597" s="1">
        <v>27.16</v>
      </c>
      <c r="I1597" s="1">
        <v>30.05</v>
      </c>
      <c r="J1597" s="1">
        <v>36.42</v>
      </c>
      <c r="K1597" s="1">
        <v>38.39</v>
      </c>
    </row>
    <row r="1598" spans="1:11" x14ac:dyDescent="0.25">
      <c r="A1598" s="1">
        <v>40</v>
      </c>
      <c r="B1598" s="1">
        <v>22.6</v>
      </c>
      <c r="C1598" s="1">
        <v>26.45</v>
      </c>
      <c r="D1598" s="1">
        <v>27.56</v>
      </c>
      <c r="E1598" s="1">
        <v>30.07</v>
      </c>
      <c r="F1598" s="1">
        <v>40</v>
      </c>
      <c r="G1598" s="1">
        <v>40</v>
      </c>
      <c r="H1598" s="1">
        <v>30.99</v>
      </c>
      <c r="I1598" s="1">
        <v>34.56</v>
      </c>
      <c r="J1598" s="1">
        <v>40</v>
      </c>
      <c r="K1598" s="1">
        <v>33.840000000000003</v>
      </c>
    </row>
    <row r="1599" spans="1:11" x14ac:dyDescent="0.25">
      <c r="A1599" s="1">
        <v>31.03</v>
      </c>
      <c r="B1599" s="1">
        <v>30.08</v>
      </c>
      <c r="C1599" s="1">
        <v>23.07</v>
      </c>
      <c r="D1599" s="1">
        <v>29.34</v>
      </c>
      <c r="E1599" s="1">
        <v>29.16</v>
      </c>
      <c r="F1599" s="1">
        <v>35.99</v>
      </c>
      <c r="G1599" s="1">
        <v>28.42</v>
      </c>
      <c r="H1599" s="1">
        <v>31.37</v>
      </c>
      <c r="I1599" s="1">
        <v>34.19</v>
      </c>
      <c r="J1599" s="1">
        <v>34.64</v>
      </c>
      <c r="K1599" s="1">
        <v>33.56</v>
      </c>
    </row>
    <row r="1600" spans="1:11" x14ac:dyDescent="0.25">
      <c r="A1600" s="1">
        <v>25.17</v>
      </c>
      <c r="B1600" s="1">
        <v>33.01</v>
      </c>
      <c r="C1600" s="1">
        <v>26.33</v>
      </c>
      <c r="D1600" s="1">
        <v>30.98</v>
      </c>
      <c r="E1600" s="1">
        <v>30.39</v>
      </c>
      <c r="F1600" s="1">
        <v>33.67</v>
      </c>
      <c r="G1600" s="1">
        <v>36.479999999999997</v>
      </c>
      <c r="H1600" s="1">
        <v>34.020000000000003</v>
      </c>
      <c r="I1600" s="1">
        <v>29.94</v>
      </c>
      <c r="J1600" s="1">
        <v>40</v>
      </c>
      <c r="K1600" s="1">
        <v>40</v>
      </c>
    </row>
    <row r="1601" spans="1:11" x14ac:dyDescent="0.25">
      <c r="A1601" s="1">
        <v>32.58</v>
      </c>
      <c r="B1601" s="1">
        <v>32.89</v>
      </c>
      <c r="C1601" s="1">
        <v>27.22</v>
      </c>
      <c r="D1601" s="1">
        <v>37.75</v>
      </c>
      <c r="E1601" s="1">
        <v>30.07</v>
      </c>
      <c r="F1601" s="1">
        <v>29.33</v>
      </c>
      <c r="G1601" s="1">
        <v>40</v>
      </c>
      <c r="H1601" s="1">
        <v>35.83</v>
      </c>
      <c r="I1601" s="1">
        <v>29.96</v>
      </c>
      <c r="J1601" s="1">
        <v>33.450000000000003</v>
      </c>
      <c r="K1601" s="1">
        <v>32.11</v>
      </c>
    </row>
    <row r="1602" spans="1:11" x14ac:dyDescent="0.25">
      <c r="A1602" s="1">
        <v>29.28</v>
      </c>
      <c r="B1602" s="1">
        <v>20.88</v>
      </c>
      <c r="C1602" s="1">
        <v>23.23</v>
      </c>
      <c r="D1602" s="1">
        <v>27.85</v>
      </c>
      <c r="E1602" s="1">
        <v>26.46</v>
      </c>
      <c r="F1602" s="1">
        <v>36.99</v>
      </c>
      <c r="G1602" s="1">
        <v>34</v>
      </c>
      <c r="H1602" s="1">
        <v>35.049999999999997</v>
      </c>
      <c r="I1602" s="1">
        <v>33.479999999999997</v>
      </c>
      <c r="J1602" s="1">
        <v>32.409999999999997</v>
      </c>
      <c r="K1602" s="1">
        <v>33.880000000000003</v>
      </c>
    </row>
    <row r="1603" spans="1:11" x14ac:dyDescent="0.25">
      <c r="A1603" s="1">
        <v>24.99</v>
      </c>
      <c r="B1603" s="1">
        <v>28.17</v>
      </c>
      <c r="C1603" s="1">
        <v>40</v>
      </c>
      <c r="D1603" s="1">
        <v>27.8</v>
      </c>
      <c r="E1603" s="1">
        <v>31.37</v>
      </c>
      <c r="F1603" s="1">
        <v>28.51</v>
      </c>
      <c r="G1603" s="1">
        <v>34.92</v>
      </c>
      <c r="H1603" s="1">
        <v>40</v>
      </c>
      <c r="I1603" s="1">
        <v>25.28</v>
      </c>
      <c r="J1603" s="1">
        <v>31.71</v>
      </c>
      <c r="K1603" s="1">
        <v>29.49</v>
      </c>
    </row>
    <row r="1604" spans="1:11" x14ac:dyDescent="0.25">
      <c r="A1604" s="1">
        <v>36.64</v>
      </c>
      <c r="B1604" s="1">
        <v>30.76</v>
      </c>
      <c r="C1604" s="1">
        <v>23.43</v>
      </c>
      <c r="D1604" s="1">
        <v>34.74</v>
      </c>
      <c r="E1604" s="1">
        <v>34.479999999999997</v>
      </c>
      <c r="F1604" s="1">
        <v>33.630000000000003</v>
      </c>
      <c r="G1604" s="1">
        <v>25.07</v>
      </c>
      <c r="H1604" s="1">
        <v>35.54</v>
      </c>
      <c r="I1604" s="1">
        <v>34.799999999999997</v>
      </c>
      <c r="J1604" s="1">
        <v>36.880000000000003</v>
      </c>
      <c r="K1604" s="1">
        <v>40</v>
      </c>
    </row>
    <row r="1605" spans="1:11" x14ac:dyDescent="0.25">
      <c r="A1605" s="1">
        <v>28.59</v>
      </c>
      <c r="B1605" s="1">
        <v>40</v>
      </c>
      <c r="C1605" s="1">
        <v>25.74</v>
      </c>
      <c r="D1605" s="1">
        <v>23.87</v>
      </c>
      <c r="E1605" s="1">
        <v>27.04</v>
      </c>
      <c r="F1605" s="1">
        <v>16.23</v>
      </c>
      <c r="G1605" s="1">
        <v>33.700000000000003</v>
      </c>
      <c r="H1605" s="1">
        <v>31.57</v>
      </c>
      <c r="I1605" s="1">
        <v>40</v>
      </c>
      <c r="J1605" s="1">
        <v>34.19</v>
      </c>
      <c r="K1605" s="1">
        <v>32.22</v>
      </c>
    </row>
    <row r="1606" spans="1:11" x14ac:dyDescent="0.25">
      <c r="A1606" s="1">
        <v>23.96</v>
      </c>
      <c r="B1606" s="1">
        <v>29.99</v>
      </c>
      <c r="C1606" s="1">
        <v>23.27</v>
      </c>
      <c r="D1606" s="1">
        <v>26.63</v>
      </c>
      <c r="E1606" s="1">
        <v>32.04</v>
      </c>
      <c r="F1606" s="1">
        <v>26.82</v>
      </c>
      <c r="G1606" s="1">
        <v>31.37</v>
      </c>
      <c r="H1606" s="1">
        <v>34.19</v>
      </c>
      <c r="I1606" s="1">
        <v>28.46</v>
      </c>
      <c r="J1606" s="1">
        <v>33.17</v>
      </c>
      <c r="K1606" s="1">
        <v>28.34</v>
      </c>
    </row>
    <row r="1607" spans="1:11" x14ac:dyDescent="0.25">
      <c r="A1607" s="1">
        <v>27.03</v>
      </c>
      <c r="B1607" s="1">
        <v>23.98</v>
      </c>
      <c r="C1607" s="1">
        <v>28.51</v>
      </c>
      <c r="D1607" s="1">
        <v>26.55</v>
      </c>
      <c r="E1607" s="1">
        <v>27.1</v>
      </c>
      <c r="F1607" s="1">
        <v>26.97</v>
      </c>
      <c r="G1607" s="1">
        <v>32.86</v>
      </c>
      <c r="H1607" s="1">
        <v>31.57</v>
      </c>
      <c r="I1607" s="1">
        <v>34.47</v>
      </c>
      <c r="J1607" s="1">
        <v>33.25</v>
      </c>
      <c r="K1607" s="1">
        <v>40</v>
      </c>
    </row>
    <row r="1608" spans="1:11" x14ac:dyDescent="0.25">
      <c r="A1608" s="1">
        <v>33.380000000000003</v>
      </c>
      <c r="B1608" s="1">
        <v>27.36</v>
      </c>
      <c r="C1608" s="1">
        <v>19.21</v>
      </c>
      <c r="D1608" s="1">
        <v>25.9</v>
      </c>
      <c r="E1608" s="1">
        <v>31.95</v>
      </c>
      <c r="F1608" s="1">
        <v>32.049999999999997</v>
      </c>
      <c r="G1608" s="1">
        <v>28.4</v>
      </c>
      <c r="H1608" s="1">
        <v>30.93</v>
      </c>
      <c r="I1608" s="1">
        <v>29.62</v>
      </c>
      <c r="J1608" s="1">
        <v>37.950000000000003</v>
      </c>
      <c r="K1608" s="1">
        <v>37.25</v>
      </c>
    </row>
    <row r="1609" spans="1:11" x14ac:dyDescent="0.25">
      <c r="A1609" s="1">
        <v>31.24</v>
      </c>
      <c r="B1609" s="1">
        <v>30.55</v>
      </c>
      <c r="C1609" s="1">
        <v>33.31</v>
      </c>
      <c r="D1609" s="1">
        <v>37.93</v>
      </c>
      <c r="E1609" s="1">
        <v>38.14</v>
      </c>
      <c r="F1609" s="1">
        <v>33.76</v>
      </c>
      <c r="G1609" s="1">
        <v>26.63</v>
      </c>
      <c r="H1609" s="1">
        <v>25.23</v>
      </c>
      <c r="I1609" s="1">
        <v>29.78</v>
      </c>
      <c r="J1609" s="1">
        <v>31.87</v>
      </c>
      <c r="K1609" s="1">
        <v>40</v>
      </c>
    </row>
    <row r="1610" spans="1:11" x14ac:dyDescent="0.25">
      <c r="A1610" s="1">
        <v>24.64</v>
      </c>
      <c r="B1610" s="1">
        <v>33.92</v>
      </c>
      <c r="C1610" s="1">
        <v>21.73</v>
      </c>
      <c r="D1610" s="1">
        <v>27.34</v>
      </c>
      <c r="E1610" s="1">
        <v>40</v>
      </c>
      <c r="F1610" s="1">
        <v>27.2</v>
      </c>
      <c r="G1610" s="1">
        <v>40</v>
      </c>
      <c r="H1610" s="1">
        <v>40</v>
      </c>
      <c r="I1610" s="1">
        <v>34.14</v>
      </c>
      <c r="J1610" s="1">
        <v>38.26</v>
      </c>
      <c r="K1610" s="1">
        <v>35.909999999999997</v>
      </c>
    </row>
    <row r="1611" spans="1:11" x14ac:dyDescent="0.25">
      <c r="A1611" s="1">
        <v>29.14</v>
      </c>
      <c r="B1611" s="1">
        <v>20.53</v>
      </c>
      <c r="C1611" s="1">
        <v>26.59</v>
      </c>
      <c r="D1611" s="1">
        <v>26.82</v>
      </c>
      <c r="E1611" s="1">
        <v>34.11</v>
      </c>
      <c r="F1611" s="1">
        <v>25.9</v>
      </c>
      <c r="G1611" s="1">
        <v>20.14</v>
      </c>
      <c r="H1611" s="1">
        <v>33.979999999999997</v>
      </c>
      <c r="I1611" s="1">
        <v>32.630000000000003</v>
      </c>
      <c r="J1611" s="1">
        <v>33.96</v>
      </c>
      <c r="K1611" s="1">
        <v>29.72</v>
      </c>
    </row>
    <row r="1612" spans="1:11" x14ac:dyDescent="0.25">
      <c r="A1612" s="1">
        <v>20.22</v>
      </c>
      <c r="B1612" s="1">
        <v>33.54</v>
      </c>
      <c r="C1612" s="1">
        <v>35.96</v>
      </c>
      <c r="D1612" s="1">
        <v>25.42</v>
      </c>
      <c r="E1612" s="1">
        <v>28.63</v>
      </c>
      <c r="F1612" s="1">
        <v>31.61</v>
      </c>
      <c r="G1612" s="1">
        <v>31.14</v>
      </c>
      <c r="H1612" s="1">
        <v>40</v>
      </c>
      <c r="I1612" s="1">
        <v>29.48</v>
      </c>
      <c r="J1612" s="1">
        <v>32.130000000000003</v>
      </c>
      <c r="K1612" s="1">
        <v>29.81</v>
      </c>
    </row>
    <row r="1613" spans="1:11" x14ac:dyDescent="0.25">
      <c r="A1613" s="1">
        <v>32.479999999999997</v>
      </c>
      <c r="B1613" s="1">
        <v>27.56</v>
      </c>
      <c r="C1613" s="1">
        <v>34.64</v>
      </c>
      <c r="D1613" s="1">
        <v>36.89</v>
      </c>
      <c r="E1613" s="1">
        <v>40</v>
      </c>
      <c r="F1613" s="1">
        <v>32.869999999999997</v>
      </c>
      <c r="G1613" s="1">
        <v>36.1</v>
      </c>
      <c r="H1613" s="1">
        <v>32.6</v>
      </c>
      <c r="I1613" s="1">
        <v>29.55</v>
      </c>
      <c r="J1613" s="1">
        <v>29.62</v>
      </c>
      <c r="K1613" s="1">
        <v>35.619999999999997</v>
      </c>
    </row>
    <row r="1614" spans="1:11" x14ac:dyDescent="0.25">
      <c r="A1614" s="1">
        <v>33.44</v>
      </c>
      <c r="B1614" s="1">
        <v>24.62</v>
      </c>
      <c r="C1614" s="1">
        <v>35.46</v>
      </c>
      <c r="D1614" s="1">
        <v>22.37</v>
      </c>
      <c r="E1614" s="1">
        <v>31.34</v>
      </c>
      <c r="F1614" s="1">
        <v>32.06</v>
      </c>
      <c r="G1614" s="1">
        <v>22.29</v>
      </c>
      <c r="H1614" s="1">
        <v>28.16</v>
      </c>
      <c r="I1614" s="1">
        <v>27.92</v>
      </c>
      <c r="J1614" s="1">
        <v>37.409999999999997</v>
      </c>
      <c r="K1614" s="1">
        <v>33.950000000000003</v>
      </c>
    </row>
    <row r="1615" spans="1:11" x14ac:dyDescent="0.25">
      <c r="A1615" s="1">
        <v>22.1</v>
      </c>
      <c r="B1615" s="1">
        <v>36.6</v>
      </c>
      <c r="C1615" s="1">
        <v>34.39</v>
      </c>
      <c r="D1615" s="1">
        <v>27.55</v>
      </c>
      <c r="E1615" s="1">
        <v>23</v>
      </c>
      <c r="F1615" s="1">
        <v>35.06</v>
      </c>
      <c r="G1615" s="1">
        <v>32.630000000000003</v>
      </c>
      <c r="H1615" s="1">
        <v>26.71</v>
      </c>
      <c r="I1615" s="1">
        <v>28.56</v>
      </c>
      <c r="J1615" s="1">
        <v>40</v>
      </c>
      <c r="K1615" s="1">
        <v>27.55</v>
      </c>
    </row>
    <row r="1616" spans="1:11" x14ac:dyDescent="0.25">
      <c r="A1616" s="1">
        <v>32.619999999999997</v>
      </c>
      <c r="B1616" s="1">
        <v>34.96</v>
      </c>
      <c r="C1616" s="1">
        <v>40</v>
      </c>
      <c r="D1616" s="1">
        <v>24.82</v>
      </c>
      <c r="E1616" s="1">
        <v>25.21</v>
      </c>
      <c r="F1616" s="1">
        <v>23.69</v>
      </c>
      <c r="G1616" s="1">
        <v>32.6</v>
      </c>
      <c r="H1616" s="1">
        <v>29.3</v>
      </c>
      <c r="I1616" s="1">
        <v>34.869999999999997</v>
      </c>
      <c r="J1616" s="1">
        <v>40</v>
      </c>
      <c r="K1616" s="1">
        <v>33.08</v>
      </c>
    </row>
    <row r="1617" spans="1:11" x14ac:dyDescent="0.25">
      <c r="A1617" s="1">
        <v>33.54</v>
      </c>
      <c r="B1617" s="1">
        <v>21.97</v>
      </c>
      <c r="C1617" s="1">
        <v>30.66</v>
      </c>
      <c r="D1617" s="1">
        <v>21.52</v>
      </c>
      <c r="E1617" s="1">
        <v>27.65</v>
      </c>
      <c r="F1617" s="1">
        <v>28.48</v>
      </c>
      <c r="G1617" s="1">
        <v>27.23</v>
      </c>
      <c r="H1617" s="1">
        <v>21.59</v>
      </c>
      <c r="I1617" s="1">
        <v>27.01</v>
      </c>
      <c r="J1617" s="1">
        <v>25.66</v>
      </c>
      <c r="K1617" s="1">
        <v>40</v>
      </c>
    </row>
    <row r="1618" spans="1:11" x14ac:dyDescent="0.25">
      <c r="A1618" s="1">
        <v>23.82</v>
      </c>
      <c r="B1618" s="1">
        <v>33.99</v>
      </c>
      <c r="C1618" s="1">
        <v>25.21</v>
      </c>
      <c r="D1618" s="1">
        <v>25.22</v>
      </c>
      <c r="E1618" s="1">
        <v>23.88</v>
      </c>
      <c r="F1618" s="1">
        <v>34.69</v>
      </c>
      <c r="G1618" s="1">
        <v>32.92</v>
      </c>
      <c r="H1618" s="1">
        <v>31.82</v>
      </c>
      <c r="I1618" s="1">
        <v>28.93</v>
      </c>
      <c r="J1618" s="1">
        <v>35.82</v>
      </c>
      <c r="K1618" s="1">
        <v>28.74</v>
      </c>
    </row>
    <row r="1619" spans="1:11" x14ac:dyDescent="0.25">
      <c r="A1619" s="1">
        <v>25.44</v>
      </c>
      <c r="B1619" s="1">
        <v>19.489999999999998</v>
      </c>
      <c r="C1619" s="1">
        <v>24.74</v>
      </c>
      <c r="D1619" s="1">
        <v>25.55</v>
      </c>
      <c r="E1619" s="1">
        <v>35.11</v>
      </c>
      <c r="F1619" s="1">
        <v>26.23</v>
      </c>
      <c r="G1619" s="1">
        <v>18.559999999999999</v>
      </c>
      <c r="H1619" s="1">
        <v>32.1</v>
      </c>
      <c r="I1619" s="1">
        <v>27.53</v>
      </c>
      <c r="J1619" s="1">
        <v>40</v>
      </c>
      <c r="K1619" s="1">
        <v>31.69</v>
      </c>
    </row>
    <row r="1620" spans="1:11" x14ac:dyDescent="0.25">
      <c r="A1620" s="1">
        <v>21.86</v>
      </c>
      <c r="B1620" s="1">
        <v>21.29</v>
      </c>
      <c r="C1620" s="1">
        <v>24.5</v>
      </c>
      <c r="D1620" s="1">
        <v>40</v>
      </c>
      <c r="E1620" s="1">
        <v>30.59</v>
      </c>
      <c r="F1620" s="1">
        <v>40</v>
      </c>
      <c r="G1620" s="1">
        <v>30.43</v>
      </c>
      <c r="H1620" s="1">
        <v>38.450000000000003</v>
      </c>
      <c r="I1620" s="1">
        <v>36.83</v>
      </c>
      <c r="J1620" s="1">
        <v>29.14</v>
      </c>
      <c r="K1620" s="1">
        <v>27.22</v>
      </c>
    </row>
    <row r="1621" spans="1:11" x14ac:dyDescent="0.25">
      <c r="A1621" s="1">
        <v>33.270000000000003</v>
      </c>
      <c r="B1621" s="1">
        <v>32.229999999999997</v>
      </c>
      <c r="C1621" s="1">
        <v>26.29</v>
      </c>
      <c r="D1621" s="1">
        <v>28.6</v>
      </c>
      <c r="E1621" s="1">
        <v>30.22</v>
      </c>
      <c r="F1621" s="1">
        <v>36.770000000000003</v>
      </c>
      <c r="G1621" s="1">
        <v>27.22</v>
      </c>
      <c r="H1621" s="1">
        <v>40</v>
      </c>
      <c r="I1621" s="1">
        <v>34.130000000000003</v>
      </c>
      <c r="J1621" s="1">
        <v>40</v>
      </c>
      <c r="K1621" s="1">
        <v>36.32</v>
      </c>
    </row>
    <row r="1622" spans="1:11" x14ac:dyDescent="0.25">
      <c r="A1622" s="1">
        <v>30.98</v>
      </c>
      <c r="B1622" s="1">
        <v>34.56</v>
      </c>
      <c r="C1622" s="1">
        <v>29.19</v>
      </c>
      <c r="D1622" s="1">
        <v>26.08</v>
      </c>
      <c r="E1622" s="1">
        <v>36.630000000000003</v>
      </c>
      <c r="F1622" s="1">
        <v>31.53</v>
      </c>
      <c r="G1622" s="1">
        <v>25.22</v>
      </c>
      <c r="H1622" s="1">
        <v>40</v>
      </c>
      <c r="I1622" s="1">
        <v>33.57</v>
      </c>
      <c r="J1622" s="1">
        <v>40</v>
      </c>
      <c r="K1622" s="1">
        <v>29.71</v>
      </c>
    </row>
    <row r="1623" spans="1:11" x14ac:dyDescent="0.25">
      <c r="A1623" s="1">
        <v>35.11</v>
      </c>
      <c r="B1623" s="1">
        <v>28.39</v>
      </c>
      <c r="C1623" s="1">
        <v>28.38</v>
      </c>
      <c r="D1623" s="1">
        <v>24.06</v>
      </c>
      <c r="E1623" s="1">
        <v>31.21</v>
      </c>
      <c r="F1623" s="1">
        <v>40</v>
      </c>
      <c r="G1623" s="1">
        <v>31.6</v>
      </c>
      <c r="H1623" s="1">
        <v>26.81</v>
      </c>
      <c r="I1623" s="1">
        <v>28.64</v>
      </c>
      <c r="J1623" s="1">
        <v>40</v>
      </c>
      <c r="K1623" s="1">
        <v>29.37</v>
      </c>
    </row>
    <row r="1624" spans="1:11" x14ac:dyDescent="0.25">
      <c r="A1624" s="1">
        <v>31.81</v>
      </c>
      <c r="B1624" s="1">
        <v>24.9</v>
      </c>
      <c r="C1624" s="1">
        <v>26.24</v>
      </c>
      <c r="D1624" s="1">
        <v>35.4</v>
      </c>
      <c r="E1624" s="1">
        <v>34.950000000000003</v>
      </c>
      <c r="F1624" s="1">
        <v>29.44</v>
      </c>
      <c r="G1624" s="1">
        <v>27.24</v>
      </c>
      <c r="H1624" s="1">
        <v>28.62</v>
      </c>
      <c r="I1624" s="1">
        <v>35.69</v>
      </c>
      <c r="J1624" s="1">
        <v>34.72</v>
      </c>
      <c r="K1624" s="1">
        <v>35.24</v>
      </c>
    </row>
    <row r="1625" spans="1:11" x14ac:dyDescent="0.25">
      <c r="A1625" s="1">
        <v>34.51</v>
      </c>
      <c r="B1625" s="1">
        <v>40</v>
      </c>
      <c r="C1625" s="1">
        <v>36.270000000000003</v>
      </c>
      <c r="D1625" s="1">
        <v>35.15</v>
      </c>
      <c r="E1625" s="1">
        <v>34.9</v>
      </c>
      <c r="F1625" s="1">
        <v>26.17</v>
      </c>
      <c r="G1625" s="1">
        <v>30.34</v>
      </c>
      <c r="H1625" s="1">
        <v>40</v>
      </c>
      <c r="I1625" s="1">
        <v>35.82</v>
      </c>
      <c r="J1625" s="1">
        <v>32.56</v>
      </c>
      <c r="K1625" s="1">
        <v>34.86</v>
      </c>
    </row>
    <row r="1626" spans="1:11" x14ac:dyDescent="0.25">
      <c r="A1626" s="1">
        <v>25.29</v>
      </c>
      <c r="B1626" s="1">
        <v>33.630000000000003</v>
      </c>
      <c r="C1626" s="1">
        <v>31.54</v>
      </c>
      <c r="D1626" s="1">
        <v>35.590000000000003</v>
      </c>
      <c r="E1626" s="1">
        <v>25.7</v>
      </c>
      <c r="F1626" s="1">
        <v>26.22</v>
      </c>
      <c r="G1626" s="1">
        <v>36.090000000000003</v>
      </c>
      <c r="H1626" s="1">
        <v>40</v>
      </c>
      <c r="I1626" s="1">
        <v>28.41</v>
      </c>
      <c r="J1626" s="1">
        <v>34.65</v>
      </c>
      <c r="K1626" s="1">
        <v>37.04</v>
      </c>
    </row>
    <row r="1627" spans="1:11" x14ac:dyDescent="0.25">
      <c r="A1627" s="1">
        <v>31.72</v>
      </c>
      <c r="B1627" s="1">
        <v>30.46</v>
      </c>
      <c r="C1627" s="1">
        <v>27.42</v>
      </c>
      <c r="D1627" s="1">
        <v>40</v>
      </c>
      <c r="E1627" s="1">
        <v>22.63</v>
      </c>
      <c r="F1627" s="1">
        <v>29.99</v>
      </c>
      <c r="G1627" s="1">
        <v>40</v>
      </c>
      <c r="H1627" s="1">
        <v>31.21</v>
      </c>
      <c r="I1627" s="1">
        <v>30.52</v>
      </c>
      <c r="J1627" s="1">
        <v>30.99</v>
      </c>
      <c r="K1627" s="1">
        <v>40</v>
      </c>
    </row>
    <row r="1628" spans="1:11" x14ac:dyDescent="0.25">
      <c r="A1628" s="1">
        <v>34.64</v>
      </c>
      <c r="B1628" s="1">
        <v>22.08</v>
      </c>
      <c r="C1628" s="1">
        <v>24.95</v>
      </c>
      <c r="D1628" s="1">
        <v>20.16</v>
      </c>
      <c r="E1628" s="1">
        <v>34</v>
      </c>
      <c r="F1628" s="1">
        <v>40</v>
      </c>
      <c r="G1628" s="1">
        <v>26.53</v>
      </c>
      <c r="H1628" s="1">
        <v>32.11</v>
      </c>
      <c r="I1628" s="1">
        <v>31.14</v>
      </c>
      <c r="J1628" s="1">
        <v>31.08</v>
      </c>
      <c r="K1628" s="1">
        <v>33.28</v>
      </c>
    </row>
    <row r="1629" spans="1:11" x14ac:dyDescent="0.25">
      <c r="A1629" s="1">
        <v>22.56</v>
      </c>
      <c r="B1629" s="1">
        <v>23.25</v>
      </c>
      <c r="C1629" s="1">
        <v>18.38</v>
      </c>
      <c r="D1629" s="1">
        <v>36.1</v>
      </c>
      <c r="E1629" s="1">
        <v>30.68</v>
      </c>
      <c r="F1629" s="1">
        <v>19.78</v>
      </c>
      <c r="G1629" s="1">
        <v>33.31</v>
      </c>
      <c r="H1629" s="1">
        <v>35.47</v>
      </c>
      <c r="I1629" s="1">
        <v>27.7</v>
      </c>
      <c r="J1629" s="1">
        <v>40</v>
      </c>
      <c r="K1629" s="1">
        <v>33.42</v>
      </c>
    </row>
    <row r="1630" spans="1:11" x14ac:dyDescent="0.25">
      <c r="A1630" s="1">
        <v>34.39</v>
      </c>
      <c r="B1630" s="1">
        <v>32.11</v>
      </c>
      <c r="C1630" s="1">
        <v>31.36</v>
      </c>
      <c r="D1630" s="1">
        <v>34.06</v>
      </c>
      <c r="E1630" s="1">
        <v>35.57</v>
      </c>
      <c r="F1630" s="1">
        <v>32.5</v>
      </c>
      <c r="G1630" s="1">
        <v>31.55</v>
      </c>
      <c r="H1630" s="1">
        <v>40</v>
      </c>
      <c r="I1630" s="1">
        <v>40</v>
      </c>
      <c r="J1630" s="1">
        <v>40</v>
      </c>
      <c r="K1630" s="1">
        <v>40</v>
      </c>
    </row>
    <row r="1631" spans="1:11" x14ac:dyDescent="0.25">
      <c r="A1631" s="1">
        <v>30.15</v>
      </c>
      <c r="B1631" s="1">
        <v>29.51</v>
      </c>
      <c r="C1631" s="1">
        <v>35.79</v>
      </c>
      <c r="D1631" s="1">
        <v>23.89</v>
      </c>
      <c r="E1631" s="1">
        <v>27.76</v>
      </c>
      <c r="F1631" s="1">
        <v>34.43</v>
      </c>
      <c r="G1631" s="1">
        <v>30.74</v>
      </c>
      <c r="H1631" s="1">
        <v>15.19</v>
      </c>
      <c r="I1631" s="1">
        <v>24.84</v>
      </c>
      <c r="J1631" s="1">
        <v>27.64</v>
      </c>
      <c r="K1631" s="1">
        <v>40</v>
      </c>
    </row>
    <row r="1632" spans="1:11" x14ac:dyDescent="0.25">
      <c r="A1632" s="1">
        <v>33.450000000000003</v>
      </c>
      <c r="B1632" s="1">
        <v>35.33</v>
      </c>
      <c r="C1632" s="1">
        <v>23.02</v>
      </c>
      <c r="D1632" s="1">
        <v>37.770000000000003</v>
      </c>
      <c r="E1632" s="1">
        <v>23.15</v>
      </c>
      <c r="F1632" s="1">
        <v>34.880000000000003</v>
      </c>
      <c r="G1632" s="1">
        <v>28.98</v>
      </c>
      <c r="H1632" s="1">
        <v>31.18</v>
      </c>
      <c r="I1632" s="1">
        <v>36.65</v>
      </c>
      <c r="J1632" s="1">
        <v>40</v>
      </c>
      <c r="K1632" s="1">
        <v>30.57</v>
      </c>
    </row>
    <row r="1633" spans="1:11" x14ac:dyDescent="0.25">
      <c r="A1633" s="1">
        <v>33.07</v>
      </c>
      <c r="B1633" s="1">
        <v>34.520000000000003</v>
      </c>
      <c r="C1633" s="1">
        <v>33.07</v>
      </c>
      <c r="D1633" s="1">
        <v>20.29</v>
      </c>
      <c r="E1633" s="1">
        <v>28.38</v>
      </c>
      <c r="F1633" s="1">
        <v>37.61</v>
      </c>
      <c r="G1633" s="1">
        <v>38.630000000000003</v>
      </c>
      <c r="H1633" s="1">
        <v>36.85</v>
      </c>
      <c r="I1633" s="1">
        <v>24.71</v>
      </c>
      <c r="J1633" s="1">
        <v>29.58</v>
      </c>
      <c r="K1633" s="1">
        <v>35.729999999999997</v>
      </c>
    </row>
    <row r="1634" spans="1:11" x14ac:dyDescent="0.25">
      <c r="A1634" s="1">
        <v>25.67</v>
      </c>
      <c r="B1634" s="1">
        <v>34.57</v>
      </c>
      <c r="C1634" s="1">
        <v>27.13</v>
      </c>
      <c r="D1634" s="1">
        <v>28.36</v>
      </c>
      <c r="E1634" s="1">
        <v>30.85</v>
      </c>
      <c r="F1634" s="1">
        <v>34.18</v>
      </c>
      <c r="G1634" s="1">
        <v>24.81</v>
      </c>
      <c r="H1634" s="1">
        <v>35.270000000000003</v>
      </c>
      <c r="I1634" s="1">
        <v>28.39</v>
      </c>
      <c r="J1634" s="1">
        <v>34.090000000000003</v>
      </c>
      <c r="K1634" s="1">
        <v>36.39</v>
      </c>
    </row>
    <row r="1635" spans="1:11" x14ac:dyDescent="0.25">
      <c r="A1635" s="1">
        <v>20.54</v>
      </c>
      <c r="B1635" s="1">
        <v>28.27</v>
      </c>
      <c r="C1635" s="1">
        <v>28.15</v>
      </c>
      <c r="D1635" s="1">
        <v>29.25</v>
      </c>
      <c r="E1635" s="1">
        <v>22.41</v>
      </c>
      <c r="F1635" s="1">
        <v>37.04</v>
      </c>
      <c r="G1635" s="1">
        <v>40</v>
      </c>
      <c r="H1635" s="1">
        <v>20.059999999999999</v>
      </c>
      <c r="I1635" s="1">
        <v>36.96</v>
      </c>
      <c r="J1635" s="1">
        <v>35.17</v>
      </c>
      <c r="K1635" s="1">
        <v>36.909999999999997</v>
      </c>
    </row>
    <row r="1636" spans="1:11" x14ac:dyDescent="0.25">
      <c r="A1636" s="1">
        <v>25.78</v>
      </c>
      <c r="B1636" s="1">
        <v>32.97</v>
      </c>
      <c r="C1636" s="1">
        <v>23.1</v>
      </c>
      <c r="D1636" s="1">
        <v>29.76</v>
      </c>
      <c r="E1636" s="1">
        <v>28.39</v>
      </c>
      <c r="F1636" s="1">
        <v>38.159999999999997</v>
      </c>
      <c r="G1636" s="1">
        <v>40</v>
      </c>
      <c r="H1636" s="1">
        <v>32.520000000000003</v>
      </c>
      <c r="I1636" s="1">
        <v>35.880000000000003</v>
      </c>
      <c r="J1636" s="1">
        <v>36.51</v>
      </c>
      <c r="K1636" s="1">
        <v>32.71</v>
      </c>
    </row>
    <row r="1637" spans="1:11" x14ac:dyDescent="0.25">
      <c r="A1637" s="1">
        <v>33.200000000000003</v>
      </c>
      <c r="B1637" s="1">
        <v>24.23</v>
      </c>
      <c r="C1637" s="1">
        <v>20.36</v>
      </c>
      <c r="D1637" s="1">
        <v>20.8</v>
      </c>
      <c r="E1637" s="1">
        <v>32.26</v>
      </c>
      <c r="F1637" s="1">
        <v>29.75</v>
      </c>
      <c r="G1637" s="1">
        <v>28.54</v>
      </c>
      <c r="H1637" s="1">
        <v>35.56</v>
      </c>
      <c r="I1637" s="1">
        <v>38.31</v>
      </c>
      <c r="J1637" s="1">
        <v>40</v>
      </c>
      <c r="K1637" s="1">
        <v>40</v>
      </c>
    </row>
    <row r="1638" spans="1:11" x14ac:dyDescent="0.25">
      <c r="A1638" s="1">
        <v>40</v>
      </c>
      <c r="B1638" s="1">
        <v>30.88</v>
      </c>
      <c r="C1638" s="1">
        <v>30.15</v>
      </c>
      <c r="D1638" s="1">
        <v>34.159999999999997</v>
      </c>
      <c r="E1638" s="1">
        <v>21.34</v>
      </c>
      <c r="F1638" s="1">
        <v>34.299999999999997</v>
      </c>
      <c r="G1638" s="1">
        <v>40</v>
      </c>
      <c r="H1638" s="1">
        <v>21.83</v>
      </c>
      <c r="I1638" s="1">
        <v>40</v>
      </c>
      <c r="J1638" s="1">
        <v>40</v>
      </c>
      <c r="K1638" s="1">
        <v>33.5</v>
      </c>
    </row>
    <row r="1639" spans="1:11" x14ac:dyDescent="0.25">
      <c r="A1639" s="1">
        <v>33.380000000000003</v>
      </c>
      <c r="B1639" s="1">
        <v>40</v>
      </c>
      <c r="C1639" s="1">
        <v>40</v>
      </c>
      <c r="D1639" s="1">
        <v>30.8</v>
      </c>
      <c r="E1639" s="1">
        <v>28.45</v>
      </c>
      <c r="F1639" s="1">
        <v>37.39</v>
      </c>
      <c r="G1639" s="1">
        <v>31.44</v>
      </c>
      <c r="H1639" s="1">
        <v>23.07</v>
      </c>
      <c r="I1639" s="1">
        <v>32.840000000000003</v>
      </c>
      <c r="J1639" s="1">
        <v>33.409999999999997</v>
      </c>
      <c r="K1639" s="1">
        <v>36.630000000000003</v>
      </c>
    </row>
    <row r="1640" spans="1:11" x14ac:dyDescent="0.25">
      <c r="A1640" s="1">
        <v>31.44</v>
      </c>
      <c r="B1640" s="1">
        <v>40</v>
      </c>
      <c r="C1640" s="1">
        <v>30.32</v>
      </c>
      <c r="D1640" s="1">
        <v>24.23</v>
      </c>
      <c r="E1640" s="1">
        <v>34.119999999999997</v>
      </c>
      <c r="F1640" s="1">
        <v>35.14</v>
      </c>
      <c r="G1640" s="1">
        <v>25.03</v>
      </c>
      <c r="H1640" s="1">
        <v>33.24</v>
      </c>
      <c r="I1640" s="1">
        <v>30.34</v>
      </c>
      <c r="J1640" s="1">
        <v>36.35</v>
      </c>
      <c r="K1640" s="1">
        <v>32.11</v>
      </c>
    </row>
    <row r="1641" spans="1:11" x14ac:dyDescent="0.25">
      <c r="A1641" s="1">
        <v>30.59</v>
      </c>
      <c r="B1641" s="1">
        <v>40</v>
      </c>
      <c r="C1641" s="1">
        <v>30.99</v>
      </c>
      <c r="D1641" s="1">
        <v>26.1</v>
      </c>
      <c r="E1641" s="1">
        <v>31.26</v>
      </c>
      <c r="F1641" s="1">
        <v>31.6</v>
      </c>
      <c r="G1641" s="1">
        <v>29.63</v>
      </c>
      <c r="H1641" s="1">
        <v>40</v>
      </c>
      <c r="I1641" s="1">
        <v>40</v>
      </c>
      <c r="J1641" s="1">
        <v>31.93</v>
      </c>
      <c r="K1641" s="1">
        <v>40</v>
      </c>
    </row>
    <row r="1642" spans="1:11" x14ac:dyDescent="0.25">
      <c r="A1642" s="1">
        <v>30.37</v>
      </c>
      <c r="B1642" s="1">
        <v>25.38</v>
      </c>
      <c r="C1642" s="1">
        <v>35.549999999999997</v>
      </c>
      <c r="D1642" s="1">
        <v>22.4</v>
      </c>
      <c r="E1642" s="1">
        <v>23.74</v>
      </c>
      <c r="F1642" s="1">
        <v>25.35</v>
      </c>
      <c r="G1642" s="1">
        <v>29.4</v>
      </c>
      <c r="H1642" s="1">
        <v>35.229999999999997</v>
      </c>
      <c r="I1642" s="1">
        <v>30.13</v>
      </c>
      <c r="J1642" s="1">
        <v>29.91</v>
      </c>
      <c r="K1642" s="1">
        <v>35.82</v>
      </c>
    </row>
    <row r="1643" spans="1:11" x14ac:dyDescent="0.25">
      <c r="A1643" s="1">
        <v>31.8</v>
      </c>
      <c r="B1643" s="1">
        <v>22.07</v>
      </c>
      <c r="C1643" s="1">
        <v>32.78</v>
      </c>
      <c r="D1643" s="1">
        <v>35.770000000000003</v>
      </c>
      <c r="E1643" s="1">
        <v>23.98</v>
      </c>
      <c r="F1643" s="1">
        <v>29</v>
      </c>
      <c r="G1643" s="1">
        <v>40</v>
      </c>
      <c r="H1643" s="1">
        <v>31.9</v>
      </c>
      <c r="I1643" s="1">
        <v>34.43</v>
      </c>
      <c r="J1643" s="1">
        <v>23.75</v>
      </c>
      <c r="K1643" s="1">
        <v>40</v>
      </c>
    </row>
    <row r="1644" spans="1:11" x14ac:dyDescent="0.25">
      <c r="A1644" s="1">
        <v>26.73</v>
      </c>
      <c r="B1644" s="1">
        <v>27.52</v>
      </c>
      <c r="C1644" s="1">
        <v>40</v>
      </c>
      <c r="D1644" s="1">
        <v>36.520000000000003</v>
      </c>
      <c r="E1644" s="1">
        <v>23.41</v>
      </c>
      <c r="F1644" s="1">
        <v>27.52</v>
      </c>
      <c r="G1644" s="1">
        <v>21.53</v>
      </c>
      <c r="H1644" s="1">
        <v>35.869999999999997</v>
      </c>
      <c r="I1644" s="1">
        <v>32.89</v>
      </c>
      <c r="J1644" s="1">
        <v>40</v>
      </c>
      <c r="K1644" s="1">
        <v>35.54</v>
      </c>
    </row>
    <row r="1645" spans="1:11" x14ac:dyDescent="0.25">
      <c r="A1645" s="1">
        <v>31.25</v>
      </c>
      <c r="B1645" s="1">
        <v>29.77</v>
      </c>
      <c r="C1645" s="1">
        <v>21.48</v>
      </c>
      <c r="D1645" s="1">
        <v>22.9</v>
      </c>
      <c r="E1645" s="1">
        <v>40</v>
      </c>
      <c r="F1645" s="1">
        <v>33.61</v>
      </c>
      <c r="G1645" s="1">
        <v>32.369999999999997</v>
      </c>
      <c r="H1645" s="1">
        <v>40</v>
      </c>
      <c r="I1645" s="1">
        <v>27.6</v>
      </c>
      <c r="J1645" s="1">
        <v>40</v>
      </c>
      <c r="K1645" s="1">
        <v>36.93</v>
      </c>
    </row>
    <row r="1646" spans="1:11" x14ac:dyDescent="0.25">
      <c r="A1646" s="1">
        <v>33.54</v>
      </c>
      <c r="B1646" s="1">
        <v>23.97</v>
      </c>
      <c r="C1646" s="1">
        <v>32.39</v>
      </c>
      <c r="D1646" s="1">
        <v>31.87</v>
      </c>
      <c r="E1646" s="1">
        <v>24.41</v>
      </c>
      <c r="F1646" s="1">
        <v>25.71</v>
      </c>
      <c r="G1646" s="1">
        <v>34.26</v>
      </c>
      <c r="H1646" s="1">
        <v>34.049999999999997</v>
      </c>
      <c r="I1646" s="1">
        <v>33.86</v>
      </c>
      <c r="J1646" s="1">
        <v>32.85</v>
      </c>
      <c r="K1646" s="1">
        <v>33.869999999999997</v>
      </c>
    </row>
    <row r="1647" spans="1:11" x14ac:dyDescent="0.25">
      <c r="A1647" s="1">
        <v>19.3</v>
      </c>
      <c r="B1647" s="1">
        <v>30.83</v>
      </c>
      <c r="C1647" s="1">
        <v>29.16</v>
      </c>
      <c r="D1647" s="1">
        <v>24.86</v>
      </c>
      <c r="E1647" s="1">
        <v>22.74</v>
      </c>
      <c r="F1647" s="1">
        <v>35.020000000000003</v>
      </c>
      <c r="G1647" s="1">
        <v>37.42</v>
      </c>
      <c r="H1647" s="1">
        <v>40</v>
      </c>
      <c r="I1647" s="1">
        <v>30.74</v>
      </c>
      <c r="J1647" s="1">
        <v>36.380000000000003</v>
      </c>
      <c r="K1647" s="1">
        <v>40</v>
      </c>
    </row>
    <row r="1648" spans="1:11" x14ac:dyDescent="0.25">
      <c r="A1648" s="1">
        <v>29.27</v>
      </c>
      <c r="B1648" s="1">
        <v>23.4</v>
      </c>
      <c r="C1648" s="1">
        <v>24.64</v>
      </c>
      <c r="D1648" s="1">
        <v>25.42</v>
      </c>
      <c r="E1648" s="1">
        <v>31.25</v>
      </c>
      <c r="F1648" s="1">
        <v>31.21</v>
      </c>
      <c r="G1648" s="1">
        <v>40</v>
      </c>
      <c r="H1648" s="1">
        <v>25.69</v>
      </c>
      <c r="I1648" s="1">
        <v>24.91</v>
      </c>
      <c r="J1648" s="1">
        <v>40</v>
      </c>
      <c r="K1648" s="1">
        <v>36.21</v>
      </c>
    </row>
    <row r="1649" spans="1:11" x14ac:dyDescent="0.25">
      <c r="A1649" s="1">
        <v>22.78</v>
      </c>
      <c r="B1649" s="1">
        <v>28.16</v>
      </c>
      <c r="C1649" s="1">
        <v>40</v>
      </c>
      <c r="D1649" s="1">
        <v>21.73</v>
      </c>
      <c r="E1649" s="1">
        <v>34.94</v>
      </c>
      <c r="F1649" s="1">
        <v>22.14</v>
      </c>
      <c r="G1649" s="1">
        <v>40</v>
      </c>
      <c r="H1649" s="1">
        <v>37.14</v>
      </c>
      <c r="I1649" s="1">
        <v>29.62</v>
      </c>
      <c r="J1649" s="1">
        <v>36.56</v>
      </c>
      <c r="K1649" s="1">
        <v>40</v>
      </c>
    </row>
    <row r="1650" spans="1:11" x14ac:dyDescent="0.25">
      <c r="A1650" s="1">
        <v>32.82</v>
      </c>
      <c r="B1650" s="1">
        <v>24.16</v>
      </c>
      <c r="C1650" s="1">
        <v>24.97</v>
      </c>
      <c r="D1650" s="1">
        <v>40</v>
      </c>
      <c r="E1650" s="1">
        <v>40</v>
      </c>
      <c r="F1650" s="1">
        <v>29.66</v>
      </c>
      <c r="G1650" s="1">
        <v>37.299999999999997</v>
      </c>
      <c r="H1650" s="1">
        <v>29.3</v>
      </c>
      <c r="I1650" s="1">
        <v>35.700000000000003</v>
      </c>
      <c r="J1650" s="1">
        <v>37.44</v>
      </c>
      <c r="K1650" s="1">
        <v>35.89</v>
      </c>
    </row>
    <row r="1651" spans="1:11" x14ac:dyDescent="0.25">
      <c r="A1651" s="1">
        <v>33.57</v>
      </c>
      <c r="B1651" s="1">
        <v>28.87</v>
      </c>
      <c r="C1651" s="1">
        <v>23.25</v>
      </c>
      <c r="D1651" s="1">
        <v>40</v>
      </c>
      <c r="E1651" s="1">
        <v>31.74</v>
      </c>
      <c r="F1651" s="1">
        <v>30.36</v>
      </c>
      <c r="G1651" s="1">
        <v>38.04</v>
      </c>
      <c r="H1651" s="1">
        <v>34.44</v>
      </c>
      <c r="I1651" s="1">
        <v>33.630000000000003</v>
      </c>
      <c r="J1651" s="1">
        <v>36.65</v>
      </c>
      <c r="K1651" s="1">
        <v>33.31</v>
      </c>
    </row>
    <row r="1652" spans="1:11" x14ac:dyDescent="0.25">
      <c r="A1652" s="1">
        <v>21.57</v>
      </c>
      <c r="B1652" s="1">
        <v>29.83</v>
      </c>
      <c r="C1652" s="1">
        <v>23.83</v>
      </c>
      <c r="D1652" s="1">
        <v>31.35</v>
      </c>
      <c r="E1652" s="1">
        <v>23.42</v>
      </c>
      <c r="F1652" s="1">
        <v>32.71</v>
      </c>
      <c r="G1652" s="1">
        <v>32.78</v>
      </c>
      <c r="H1652" s="1">
        <v>35.35</v>
      </c>
      <c r="I1652" s="1">
        <v>29</v>
      </c>
      <c r="J1652" s="1">
        <v>40</v>
      </c>
      <c r="K1652" s="1">
        <v>34.18</v>
      </c>
    </row>
    <row r="1653" spans="1:11" x14ac:dyDescent="0.25">
      <c r="A1653" s="1">
        <v>25.84</v>
      </c>
      <c r="B1653" s="1">
        <v>33.090000000000003</v>
      </c>
      <c r="C1653" s="1">
        <v>23.78</v>
      </c>
      <c r="D1653" s="1">
        <v>40</v>
      </c>
      <c r="E1653" s="1">
        <v>34.68</v>
      </c>
      <c r="F1653" s="1">
        <v>19.86</v>
      </c>
      <c r="G1653" s="1">
        <v>31.68</v>
      </c>
      <c r="H1653" s="1">
        <v>32.409999999999997</v>
      </c>
      <c r="I1653" s="1">
        <v>30.69</v>
      </c>
      <c r="J1653" s="1">
        <v>21.52</v>
      </c>
      <c r="K1653" s="1">
        <v>29.92</v>
      </c>
    </row>
    <row r="1654" spans="1:11" x14ac:dyDescent="0.25">
      <c r="A1654" s="1">
        <v>31.15</v>
      </c>
      <c r="B1654" s="1">
        <v>26</v>
      </c>
      <c r="C1654" s="1">
        <v>34.03</v>
      </c>
      <c r="D1654" s="1">
        <v>31.39</v>
      </c>
      <c r="E1654" s="1">
        <v>22.08</v>
      </c>
      <c r="F1654" s="1">
        <v>22.53</v>
      </c>
      <c r="G1654" s="1">
        <v>32.46</v>
      </c>
      <c r="H1654" s="1">
        <v>31.22</v>
      </c>
      <c r="I1654" s="1">
        <v>30.62</v>
      </c>
      <c r="J1654" s="1">
        <v>40</v>
      </c>
      <c r="K1654" s="1">
        <v>40</v>
      </c>
    </row>
    <row r="1655" spans="1:11" x14ac:dyDescent="0.25">
      <c r="A1655" s="1">
        <v>21.63</v>
      </c>
      <c r="B1655" s="1">
        <v>31.07</v>
      </c>
      <c r="C1655" s="1">
        <v>23.99</v>
      </c>
      <c r="D1655" s="1">
        <v>30.37</v>
      </c>
      <c r="E1655" s="1">
        <v>26.64</v>
      </c>
      <c r="F1655" s="1">
        <v>40</v>
      </c>
      <c r="G1655" s="1">
        <v>36.340000000000003</v>
      </c>
      <c r="H1655" s="1">
        <v>40</v>
      </c>
      <c r="I1655" s="1">
        <v>40</v>
      </c>
      <c r="J1655" s="1">
        <v>40</v>
      </c>
      <c r="K1655" s="1">
        <v>32.799999999999997</v>
      </c>
    </row>
    <row r="1656" spans="1:11" x14ac:dyDescent="0.25">
      <c r="A1656" s="1">
        <v>25.76</v>
      </c>
      <c r="B1656" s="1">
        <v>33.56</v>
      </c>
      <c r="C1656" s="1">
        <v>31.43</v>
      </c>
      <c r="D1656" s="1">
        <v>35.270000000000003</v>
      </c>
      <c r="E1656" s="1">
        <v>36.26</v>
      </c>
      <c r="F1656" s="1">
        <v>29.49</v>
      </c>
      <c r="G1656" s="1">
        <v>36.15</v>
      </c>
      <c r="H1656" s="1">
        <v>34.18</v>
      </c>
      <c r="I1656" s="1">
        <v>40</v>
      </c>
      <c r="J1656" s="1">
        <v>36.39</v>
      </c>
      <c r="K1656" s="1">
        <v>40</v>
      </c>
    </row>
    <row r="1657" spans="1:11" x14ac:dyDescent="0.25">
      <c r="A1657" s="1">
        <v>23.51</v>
      </c>
      <c r="B1657" s="1">
        <v>34.020000000000003</v>
      </c>
      <c r="C1657" s="1">
        <v>40</v>
      </c>
      <c r="D1657" s="1">
        <v>29.07</v>
      </c>
      <c r="E1657" s="1">
        <v>31.72</v>
      </c>
      <c r="F1657" s="1">
        <v>32.75</v>
      </c>
      <c r="G1657" s="1">
        <v>29.29</v>
      </c>
      <c r="H1657" s="1">
        <v>40</v>
      </c>
      <c r="I1657" s="1">
        <v>36.159999999999997</v>
      </c>
      <c r="J1657" s="1">
        <v>34.020000000000003</v>
      </c>
      <c r="K1657" s="1">
        <v>30.3</v>
      </c>
    </row>
    <row r="1658" spans="1:11" x14ac:dyDescent="0.25">
      <c r="A1658" s="1">
        <v>29.03</v>
      </c>
      <c r="B1658" s="1">
        <v>27.52</v>
      </c>
      <c r="C1658" s="1">
        <v>17.57</v>
      </c>
      <c r="D1658" s="1">
        <v>35.54</v>
      </c>
      <c r="E1658" s="1">
        <v>37.49</v>
      </c>
      <c r="F1658" s="1">
        <v>40</v>
      </c>
      <c r="G1658" s="1">
        <v>22.88</v>
      </c>
      <c r="H1658" s="1">
        <v>31.84</v>
      </c>
      <c r="I1658" s="1">
        <v>38.520000000000003</v>
      </c>
      <c r="J1658" s="1">
        <v>27.63</v>
      </c>
      <c r="K1658" s="1">
        <v>33.76</v>
      </c>
    </row>
    <row r="1659" spans="1:11" x14ac:dyDescent="0.25">
      <c r="A1659" s="1">
        <v>26.88</v>
      </c>
      <c r="B1659" s="1">
        <v>36.700000000000003</v>
      </c>
      <c r="C1659" s="1">
        <v>33.28</v>
      </c>
      <c r="D1659" s="1">
        <v>22.38</v>
      </c>
      <c r="E1659" s="1">
        <v>30.22</v>
      </c>
      <c r="F1659" s="1">
        <v>40</v>
      </c>
      <c r="G1659" s="1">
        <v>33.26</v>
      </c>
      <c r="H1659" s="1">
        <v>30.05</v>
      </c>
      <c r="I1659" s="1">
        <v>28.03</v>
      </c>
      <c r="J1659" s="1">
        <v>30.08</v>
      </c>
      <c r="K1659" s="1">
        <v>27.9</v>
      </c>
    </row>
    <row r="1660" spans="1:11" x14ac:dyDescent="0.25">
      <c r="A1660" s="1">
        <v>34.25</v>
      </c>
      <c r="B1660" s="1">
        <v>32.729999999999997</v>
      </c>
      <c r="C1660" s="1">
        <v>24.77</v>
      </c>
      <c r="D1660" s="1">
        <v>30.2</v>
      </c>
      <c r="E1660" s="1">
        <v>26.33</v>
      </c>
      <c r="F1660" s="1">
        <v>28.84</v>
      </c>
      <c r="G1660" s="1">
        <v>33.85</v>
      </c>
      <c r="H1660" s="1">
        <v>35.700000000000003</v>
      </c>
      <c r="I1660" s="1">
        <v>36.549999999999997</v>
      </c>
      <c r="J1660" s="1">
        <v>23.77</v>
      </c>
      <c r="K1660" s="1">
        <v>33.880000000000003</v>
      </c>
    </row>
    <row r="1661" spans="1:11" x14ac:dyDescent="0.25">
      <c r="A1661" s="1">
        <v>26.8</v>
      </c>
      <c r="B1661" s="1">
        <v>36.51</v>
      </c>
      <c r="C1661" s="1">
        <v>24.15</v>
      </c>
      <c r="D1661" s="1">
        <v>26.19</v>
      </c>
      <c r="E1661" s="1">
        <v>29.32</v>
      </c>
      <c r="F1661" s="1">
        <v>34.049999999999997</v>
      </c>
      <c r="G1661" s="1">
        <v>31.17</v>
      </c>
      <c r="H1661" s="1">
        <v>27.15</v>
      </c>
      <c r="I1661" s="1">
        <v>28.21</v>
      </c>
      <c r="J1661" s="1">
        <v>29.69</v>
      </c>
      <c r="K1661" s="1">
        <v>37.11</v>
      </c>
    </row>
    <row r="1662" spans="1:11" x14ac:dyDescent="0.25">
      <c r="A1662" s="1">
        <v>33.57</v>
      </c>
      <c r="B1662" s="1">
        <v>40</v>
      </c>
      <c r="C1662" s="1">
        <v>24.33</v>
      </c>
      <c r="D1662" s="1">
        <v>34.81</v>
      </c>
      <c r="E1662" s="1">
        <v>19.190000000000001</v>
      </c>
      <c r="F1662" s="1">
        <v>24.06</v>
      </c>
      <c r="G1662" s="1">
        <v>32.46</v>
      </c>
      <c r="H1662" s="1">
        <v>37.82</v>
      </c>
      <c r="I1662" s="1">
        <v>29.32</v>
      </c>
      <c r="J1662" s="1">
        <v>36.83</v>
      </c>
      <c r="K1662" s="1">
        <v>40</v>
      </c>
    </row>
    <row r="1663" spans="1:11" x14ac:dyDescent="0.25">
      <c r="A1663" s="1">
        <v>34.020000000000003</v>
      </c>
      <c r="B1663" s="1">
        <v>26.91</v>
      </c>
      <c r="C1663" s="1">
        <v>40</v>
      </c>
      <c r="D1663" s="1">
        <v>30.7</v>
      </c>
      <c r="E1663" s="1">
        <v>25.87</v>
      </c>
      <c r="F1663" s="1">
        <v>30.4</v>
      </c>
      <c r="G1663" s="1">
        <v>19.68</v>
      </c>
      <c r="H1663" s="1">
        <v>37.4</v>
      </c>
      <c r="I1663" s="1">
        <v>35.549999999999997</v>
      </c>
      <c r="J1663" s="1">
        <v>34.93</v>
      </c>
      <c r="K1663" s="1">
        <v>29.4</v>
      </c>
    </row>
    <row r="1664" spans="1:11" x14ac:dyDescent="0.25">
      <c r="A1664" s="1">
        <v>40</v>
      </c>
      <c r="B1664" s="1">
        <v>33.39</v>
      </c>
      <c r="C1664" s="1">
        <v>23.82</v>
      </c>
      <c r="D1664" s="1">
        <v>30.6</v>
      </c>
      <c r="E1664" s="1">
        <v>40</v>
      </c>
      <c r="F1664" s="1">
        <v>40</v>
      </c>
      <c r="G1664" s="1">
        <v>31.66</v>
      </c>
      <c r="H1664" s="1">
        <v>23.93</v>
      </c>
      <c r="I1664" s="1">
        <v>23.5</v>
      </c>
      <c r="J1664" s="1">
        <v>34.56</v>
      </c>
      <c r="K1664" s="1">
        <v>40</v>
      </c>
    </row>
    <row r="1665" spans="1:11" x14ac:dyDescent="0.25">
      <c r="A1665" s="1">
        <v>21.41</v>
      </c>
      <c r="B1665" s="1">
        <v>33.590000000000003</v>
      </c>
      <c r="C1665" s="1">
        <v>37.49</v>
      </c>
      <c r="D1665" s="1">
        <v>29.48</v>
      </c>
      <c r="E1665" s="1">
        <v>23.04</v>
      </c>
      <c r="F1665" s="1">
        <v>27.81</v>
      </c>
      <c r="G1665" s="1">
        <v>34.04</v>
      </c>
      <c r="H1665" s="1">
        <v>40</v>
      </c>
      <c r="I1665" s="1">
        <v>30.52</v>
      </c>
      <c r="J1665" s="1">
        <v>35.020000000000003</v>
      </c>
      <c r="K1665" s="1">
        <v>36.979999999999997</v>
      </c>
    </row>
    <row r="1666" spans="1:11" x14ac:dyDescent="0.25">
      <c r="A1666" s="1">
        <v>23.1</v>
      </c>
      <c r="B1666" s="1">
        <v>25.27</v>
      </c>
      <c r="C1666" s="1">
        <v>26.44</v>
      </c>
      <c r="D1666" s="1">
        <v>28.07</v>
      </c>
      <c r="E1666" s="1">
        <v>32.020000000000003</v>
      </c>
      <c r="F1666" s="1">
        <v>29.7</v>
      </c>
      <c r="G1666" s="1">
        <v>33.770000000000003</v>
      </c>
      <c r="H1666" s="1">
        <v>34.03</v>
      </c>
      <c r="I1666" s="1">
        <v>31.53</v>
      </c>
      <c r="J1666" s="1">
        <v>40</v>
      </c>
      <c r="K1666" s="1">
        <v>40</v>
      </c>
    </row>
    <row r="1667" spans="1:11" x14ac:dyDescent="0.25">
      <c r="A1667" s="1">
        <v>18.93</v>
      </c>
      <c r="B1667" s="1">
        <v>37.83</v>
      </c>
      <c r="C1667" s="1">
        <v>34.01</v>
      </c>
      <c r="D1667" s="1">
        <v>40</v>
      </c>
      <c r="E1667" s="1">
        <v>27.57</v>
      </c>
      <c r="F1667" s="1">
        <v>27.57</v>
      </c>
      <c r="G1667" s="1">
        <v>25.73</v>
      </c>
      <c r="H1667" s="1">
        <v>27.63</v>
      </c>
      <c r="I1667" s="1">
        <v>27.36</v>
      </c>
      <c r="J1667" s="1">
        <v>34.18</v>
      </c>
      <c r="K1667" s="1">
        <v>33.29</v>
      </c>
    </row>
    <row r="1668" spans="1:11" x14ac:dyDescent="0.25">
      <c r="A1668" s="1">
        <v>35.76</v>
      </c>
      <c r="B1668" s="1">
        <v>34.79</v>
      </c>
      <c r="C1668" s="1">
        <v>26.04</v>
      </c>
      <c r="D1668" s="1">
        <v>32.86</v>
      </c>
      <c r="E1668" s="1">
        <v>26.21</v>
      </c>
      <c r="F1668" s="1">
        <v>31.22</v>
      </c>
      <c r="G1668" s="1">
        <v>24.92</v>
      </c>
      <c r="H1668" s="1">
        <v>31.89</v>
      </c>
      <c r="I1668" s="1">
        <v>28.5</v>
      </c>
      <c r="J1668" s="1">
        <v>30.99</v>
      </c>
      <c r="K1668" s="1">
        <v>35.26</v>
      </c>
    </row>
    <row r="1669" spans="1:11" x14ac:dyDescent="0.25">
      <c r="A1669" s="1">
        <v>40</v>
      </c>
      <c r="B1669" s="1">
        <v>21.88</v>
      </c>
      <c r="C1669" s="1">
        <v>26.55</v>
      </c>
      <c r="D1669" s="1">
        <v>24.55</v>
      </c>
      <c r="E1669" s="1">
        <v>22.61</v>
      </c>
      <c r="F1669" s="1">
        <v>37.020000000000003</v>
      </c>
      <c r="G1669" s="1">
        <v>30.1</v>
      </c>
      <c r="H1669" s="1">
        <v>26.1</v>
      </c>
      <c r="I1669" s="1">
        <v>34.29</v>
      </c>
      <c r="J1669" s="1">
        <v>40</v>
      </c>
      <c r="K1669" s="1">
        <v>22.49</v>
      </c>
    </row>
    <row r="1670" spans="1:11" x14ac:dyDescent="0.25">
      <c r="A1670" s="1">
        <v>33.51</v>
      </c>
      <c r="B1670" s="1">
        <v>32.76</v>
      </c>
      <c r="C1670" s="1">
        <v>21.68</v>
      </c>
      <c r="D1670" s="1">
        <v>36.28</v>
      </c>
      <c r="E1670" s="1">
        <v>25.81</v>
      </c>
      <c r="F1670" s="1">
        <v>23.18</v>
      </c>
      <c r="G1670" s="1">
        <v>31.72</v>
      </c>
      <c r="H1670" s="1">
        <v>37.479999999999997</v>
      </c>
      <c r="I1670" s="1">
        <v>40</v>
      </c>
      <c r="J1670" s="1">
        <v>34.630000000000003</v>
      </c>
      <c r="K1670" s="1">
        <v>34.29</v>
      </c>
    </row>
    <row r="1671" spans="1:11" x14ac:dyDescent="0.25">
      <c r="A1671" s="1">
        <v>26.71</v>
      </c>
      <c r="B1671" s="1">
        <v>19.329999999999998</v>
      </c>
      <c r="C1671" s="1">
        <v>37.56</v>
      </c>
      <c r="D1671" s="1">
        <v>40</v>
      </c>
      <c r="E1671" s="1">
        <v>22.38</v>
      </c>
      <c r="F1671" s="1">
        <v>32.51</v>
      </c>
      <c r="G1671" s="1">
        <v>33.56</v>
      </c>
      <c r="H1671" s="1">
        <v>31.01</v>
      </c>
      <c r="I1671" s="1">
        <v>25.25</v>
      </c>
      <c r="J1671" s="1">
        <v>25.2</v>
      </c>
      <c r="K1671" s="1">
        <v>36.31</v>
      </c>
    </row>
    <row r="1672" spans="1:11" x14ac:dyDescent="0.25">
      <c r="A1672" s="1">
        <v>26.42</v>
      </c>
      <c r="B1672" s="1">
        <v>33.21</v>
      </c>
      <c r="C1672" s="1">
        <v>40</v>
      </c>
      <c r="D1672" s="1">
        <v>29.48</v>
      </c>
      <c r="E1672" s="1">
        <v>40</v>
      </c>
      <c r="F1672" s="1">
        <v>31.75</v>
      </c>
      <c r="G1672" s="1">
        <v>40</v>
      </c>
      <c r="H1672" s="1">
        <v>33.07</v>
      </c>
      <c r="I1672" s="1">
        <v>33.64</v>
      </c>
      <c r="J1672" s="1">
        <v>40</v>
      </c>
      <c r="K1672" s="1">
        <v>37.17</v>
      </c>
    </row>
    <row r="1673" spans="1:11" x14ac:dyDescent="0.25">
      <c r="A1673" s="1">
        <v>33.78</v>
      </c>
      <c r="B1673" s="1">
        <v>27.99</v>
      </c>
      <c r="C1673" s="1">
        <v>34.1</v>
      </c>
      <c r="D1673" s="1">
        <v>30.5</v>
      </c>
      <c r="E1673" s="1">
        <v>23.53</v>
      </c>
      <c r="F1673" s="1">
        <v>26.93</v>
      </c>
      <c r="G1673" s="1">
        <v>33.619999999999997</v>
      </c>
      <c r="H1673" s="1">
        <v>36.409999999999997</v>
      </c>
      <c r="I1673" s="1">
        <v>34.380000000000003</v>
      </c>
      <c r="J1673" s="1">
        <v>40</v>
      </c>
      <c r="K1673" s="1">
        <v>30.93</v>
      </c>
    </row>
    <row r="1674" spans="1:11" x14ac:dyDescent="0.25">
      <c r="A1674" s="1">
        <v>20.75</v>
      </c>
      <c r="B1674" s="1">
        <v>36.83</v>
      </c>
      <c r="C1674" s="1">
        <v>30.8</v>
      </c>
      <c r="D1674" s="1">
        <v>30.63</v>
      </c>
      <c r="E1674" s="1">
        <v>32.119999999999997</v>
      </c>
      <c r="F1674" s="1">
        <v>24.58</v>
      </c>
      <c r="G1674" s="1">
        <v>36.56</v>
      </c>
      <c r="H1674" s="1">
        <v>28.36</v>
      </c>
      <c r="I1674" s="1">
        <v>33.21</v>
      </c>
      <c r="J1674" s="1">
        <v>30.74</v>
      </c>
      <c r="K1674" s="1">
        <v>34.39</v>
      </c>
    </row>
    <row r="1675" spans="1:11" x14ac:dyDescent="0.25">
      <c r="A1675" s="1">
        <v>26.54</v>
      </c>
      <c r="B1675" s="1">
        <v>15.3</v>
      </c>
      <c r="C1675" s="1">
        <v>33.85</v>
      </c>
      <c r="D1675" s="1">
        <v>21.48</v>
      </c>
      <c r="E1675" s="1">
        <v>25.26</v>
      </c>
      <c r="F1675" s="1">
        <v>30.81</v>
      </c>
      <c r="G1675" s="1">
        <v>24.6</v>
      </c>
      <c r="H1675" s="1">
        <v>40</v>
      </c>
      <c r="I1675" s="1">
        <v>30.63</v>
      </c>
      <c r="J1675" s="1">
        <v>26.4</v>
      </c>
      <c r="K1675" s="1">
        <v>29.72</v>
      </c>
    </row>
    <row r="1676" spans="1:11" x14ac:dyDescent="0.25">
      <c r="A1676" s="1">
        <v>28.15</v>
      </c>
      <c r="B1676" s="1">
        <v>29.99</v>
      </c>
      <c r="C1676" s="1">
        <v>23.56</v>
      </c>
      <c r="D1676" s="1">
        <v>25.93</v>
      </c>
      <c r="E1676" s="1">
        <v>28.71</v>
      </c>
      <c r="F1676" s="1">
        <v>31.09</v>
      </c>
      <c r="G1676" s="1">
        <v>30.54</v>
      </c>
      <c r="H1676" s="1">
        <v>27.61</v>
      </c>
      <c r="I1676" s="1">
        <v>24.94</v>
      </c>
      <c r="J1676" s="1">
        <v>40</v>
      </c>
      <c r="K1676" s="1">
        <v>40</v>
      </c>
    </row>
    <row r="1677" spans="1:11" x14ac:dyDescent="0.25">
      <c r="A1677" s="1">
        <v>20.86</v>
      </c>
      <c r="B1677" s="1">
        <v>21.72</v>
      </c>
      <c r="C1677" s="1">
        <v>29.59</v>
      </c>
      <c r="D1677" s="1">
        <v>29.74</v>
      </c>
      <c r="E1677" s="1">
        <v>27.75</v>
      </c>
      <c r="F1677" s="1">
        <v>31.41</v>
      </c>
      <c r="G1677" s="1">
        <v>30.83</v>
      </c>
      <c r="H1677" s="1">
        <v>28.22</v>
      </c>
      <c r="I1677" s="1">
        <v>37.64</v>
      </c>
      <c r="J1677" s="1">
        <v>30.47</v>
      </c>
      <c r="K1677" s="1">
        <v>32.22</v>
      </c>
    </row>
    <row r="1678" spans="1:11" x14ac:dyDescent="0.25">
      <c r="A1678" s="1">
        <v>28.1</v>
      </c>
      <c r="B1678" s="1">
        <v>40</v>
      </c>
      <c r="C1678" s="1">
        <v>35.42</v>
      </c>
      <c r="D1678" s="1">
        <v>31.67</v>
      </c>
      <c r="E1678" s="1">
        <v>40</v>
      </c>
      <c r="F1678" s="1">
        <v>31.77</v>
      </c>
      <c r="G1678" s="1">
        <v>26.69</v>
      </c>
      <c r="H1678" s="1">
        <v>40</v>
      </c>
      <c r="I1678" s="1">
        <v>29.25</v>
      </c>
      <c r="J1678" s="1">
        <v>34.71</v>
      </c>
      <c r="K1678" s="1">
        <v>40</v>
      </c>
    </row>
    <row r="1679" spans="1:11" x14ac:dyDescent="0.25">
      <c r="A1679" s="1">
        <v>29.76</v>
      </c>
      <c r="B1679" s="1">
        <v>33.840000000000003</v>
      </c>
      <c r="C1679" s="1">
        <v>25.94</v>
      </c>
      <c r="D1679" s="1">
        <v>27.14</v>
      </c>
      <c r="E1679" s="1">
        <v>40</v>
      </c>
      <c r="F1679" s="1">
        <v>33.880000000000003</v>
      </c>
      <c r="G1679" s="1">
        <v>32.9</v>
      </c>
      <c r="H1679" s="1">
        <v>32.11</v>
      </c>
      <c r="I1679" s="1">
        <v>28.59</v>
      </c>
      <c r="J1679" s="1">
        <v>32.49</v>
      </c>
      <c r="K1679" s="1">
        <v>34.71</v>
      </c>
    </row>
    <row r="1680" spans="1:11" x14ac:dyDescent="0.25">
      <c r="A1680" s="1">
        <v>21.8</v>
      </c>
      <c r="B1680" s="1">
        <v>36.54</v>
      </c>
      <c r="C1680" s="1">
        <v>31</v>
      </c>
      <c r="D1680" s="1">
        <v>25.69</v>
      </c>
      <c r="E1680" s="1">
        <v>24.01</v>
      </c>
      <c r="F1680" s="1">
        <v>29.74</v>
      </c>
      <c r="G1680" s="1">
        <v>34.880000000000003</v>
      </c>
      <c r="H1680" s="1">
        <v>40</v>
      </c>
      <c r="I1680" s="1">
        <v>40</v>
      </c>
      <c r="J1680" s="1">
        <v>40</v>
      </c>
      <c r="K1680" s="1">
        <v>29.26</v>
      </c>
    </row>
    <row r="1681" spans="1:11" x14ac:dyDescent="0.25">
      <c r="A1681" s="1">
        <v>27.75</v>
      </c>
      <c r="B1681" s="1">
        <v>26.58</v>
      </c>
      <c r="C1681" s="1">
        <v>33.54</v>
      </c>
      <c r="D1681" s="1">
        <v>25.57</v>
      </c>
      <c r="E1681" s="1">
        <v>28.29</v>
      </c>
      <c r="F1681" s="1">
        <v>24.1</v>
      </c>
      <c r="G1681" s="1">
        <v>40</v>
      </c>
      <c r="H1681" s="1">
        <v>34.25</v>
      </c>
      <c r="I1681" s="1">
        <v>36.880000000000003</v>
      </c>
      <c r="J1681" s="1">
        <v>27.15</v>
      </c>
      <c r="K1681" s="1">
        <v>31.67</v>
      </c>
    </row>
    <row r="1682" spans="1:11" x14ac:dyDescent="0.25">
      <c r="A1682" s="1">
        <v>40</v>
      </c>
      <c r="B1682" s="1">
        <v>33.33</v>
      </c>
      <c r="C1682" s="1">
        <v>33.82</v>
      </c>
      <c r="D1682" s="1">
        <v>28.08</v>
      </c>
      <c r="E1682" s="1">
        <v>40</v>
      </c>
      <c r="F1682" s="1">
        <v>30.05</v>
      </c>
      <c r="G1682" s="1">
        <v>24.91</v>
      </c>
      <c r="H1682" s="1">
        <v>32.409999999999997</v>
      </c>
      <c r="I1682" s="1">
        <v>29.94</v>
      </c>
      <c r="J1682" s="1">
        <v>40</v>
      </c>
      <c r="K1682" s="1">
        <v>40</v>
      </c>
    </row>
    <row r="1683" spans="1:11" x14ac:dyDescent="0.25">
      <c r="A1683" s="1">
        <v>27.57</v>
      </c>
      <c r="B1683" s="1">
        <v>31.55</v>
      </c>
      <c r="C1683" s="1">
        <v>36.74</v>
      </c>
      <c r="D1683" s="1">
        <v>32.130000000000003</v>
      </c>
      <c r="E1683" s="1">
        <v>23.79</v>
      </c>
      <c r="F1683" s="1">
        <v>21.27</v>
      </c>
      <c r="G1683" s="1">
        <v>32.18</v>
      </c>
      <c r="H1683" s="1">
        <v>29.8</v>
      </c>
      <c r="I1683" s="1">
        <v>33.69</v>
      </c>
      <c r="J1683" s="1">
        <v>32.82</v>
      </c>
      <c r="K1683" s="1">
        <v>29.53</v>
      </c>
    </row>
    <row r="1684" spans="1:11" x14ac:dyDescent="0.25">
      <c r="A1684" s="1">
        <v>27.8</v>
      </c>
      <c r="B1684" s="1">
        <v>33.799999999999997</v>
      </c>
      <c r="C1684" s="1">
        <v>20.2</v>
      </c>
      <c r="D1684" s="1">
        <v>23.52</v>
      </c>
      <c r="E1684" s="1">
        <v>40</v>
      </c>
      <c r="F1684" s="1">
        <v>22.98</v>
      </c>
      <c r="G1684" s="1">
        <v>40</v>
      </c>
      <c r="H1684" s="1">
        <v>40</v>
      </c>
      <c r="I1684" s="1">
        <v>26.1</v>
      </c>
      <c r="J1684" s="1">
        <v>31.89</v>
      </c>
      <c r="K1684" s="1">
        <v>35.93</v>
      </c>
    </row>
    <row r="1685" spans="1:11" x14ac:dyDescent="0.25">
      <c r="A1685" s="1">
        <v>21.89</v>
      </c>
      <c r="B1685" s="1">
        <v>40</v>
      </c>
      <c r="C1685" s="1">
        <v>30.48</v>
      </c>
      <c r="D1685" s="1">
        <v>28.36</v>
      </c>
      <c r="E1685" s="1">
        <v>22.62</v>
      </c>
      <c r="F1685" s="1">
        <v>32.78</v>
      </c>
      <c r="G1685" s="1">
        <v>27.73</v>
      </c>
      <c r="H1685" s="1">
        <v>25.09</v>
      </c>
      <c r="I1685" s="1">
        <v>31.48</v>
      </c>
      <c r="J1685" s="1">
        <v>40</v>
      </c>
      <c r="K1685" s="1">
        <v>35.380000000000003</v>
      </c>
    </row>
    <row r="1686" spans="1:11" x14ac:dyDescent="0.25">
      <c r="A1686" s="1">
        <v>32.4</v>
      </c>
      <c r="B1686" s="1">
        <v>32.22</v>
      </c>
      <c r="C1686" s="1">
        <v>26.47</v>
      </c>
      <c r="D1686" s="1">
        <v>25.57</v>
      </c>
      <c r="E1686" s="1">
        <v>28.74</v>
      </c>
      <c r="F1686" s="1">
        <v>25.61</v>
      </c>
      <c r="G1686" s="1">
        <v>29.56</v>
      </c>
      <c r="H1686" s="1">
        <v>29.35</v>
      </c>
      <c r="I1686" s="1">
        <v>37.630000000000003</v>
      </c>
      <c r="J1686" s="1">
        <v>33.950000000000003</v>
      </c>
      <c r="K1686" s="1">
        <v>37.69</v>
      </c>
    </row>
    <row r="1687" spans="1:11" x14ac:dyDescent="0.25">
      <c r="A1687" s="1">
        <v>26.86</v>
      </c>
      <c r="B1687" s="1">
        <v>27.8</v>
      </c>
      <c r="C1687" s="1">
        <v>34.299999999999997</v>
      </c>
      <c r="D1687" s="1">
        <v>32.89</v>
      </c>
      <c r="E1687" s="1">
        <v>31.14</v>
      </c>
      <c r="F1687" s="1">
        <v>33.5</v>
      </c>
      <c r="G1687" s="1">
        <v>33.69</v>
      </c>
      <c r="H1687" s="1">
        <v>26.52</v>
      </c>
      <c r="I1687" s="1">
        <v>34.19</v>
      </c>
      <c r="J1687" s="1">
        <v>33.89</v>
      </c>
      <c r="K1687" s="1">
        <v>40</v>
      </c>
    </row>
    <row r="1688" spans="1:11" x14ac:dyDescent="0.25">
      <c r="A1688" s="1">
        <v>25.63</v>
      </c>
      <c r="B1688" s="1">
        <v>27.76</v>
      </c>
      <c r="C1688" s="1">
        <v>37.909999999999997</v>
      </c>
      <c r="D1688" s="1">
        <v>32.32</v>
      </c>
      <c r="E1688" s="1">
        <v>23.76</v>
      </c>
      <c r="F1688" s="1">
        <v>28.24</v>
      </c>
      <c r="G1688" s="1">
        <v>21.99</v>
      </c>
      <c r="H1688" s="1">
        <v>32.909999999999997</v>
      </c>
      <c r="I1688" s="1">
        <v>25.87</v>
      </c>
      <c r="J1688" s="1">
        <v>33.69</v>
      </c>
      <c r="K1688" s="1">
        <v>40</v>
      </c>
    </row>
    <row r="1689" spans="1:11" x14ac:dyDescent="0.25">
      <c r="A1689" s="1">
        <v>31.05</v>
      </c>
      <c r="B1689" s="1">
        <v>23.75</v>
      </c>
      <c r="C1689" s="1">
        <v>35.75</v>
      </c>
      <c r="D1689" s="1">
        <v>27.25</v>
      </c>
      <c r="E1689" s="1">
        <v>40</v>
      </c>
      <c r="F1689" s="1">
        <v>40</v>
      </c>
      <c r="G1689" s="1">
        <v>36.26</v>
      </c>
      <c r="H1689" s="1">
        <v>32.46</v>
      </c>
      <c r="I1689" s="1">
        <v>40</v>
      </c>
      <c r="J1689" s="1">
        <v>40</v>
      </c>
      <c r="K1689" s="1">
        <v>40</v>
      </c>
    </row>
    <row r="1690" spans="1:11" x14ac:dyDescent="0.25">
      <c r="A1690" s="1">
        <v>26.61</v>
      </c>
      <c r="B1690" s="1">
        <v>40</v>
      </c>
      <c r="C1690" s="1">
        <v>25.89</v>
      </c>
      <c r="D1690" s="1">
        <v>26.58</v>
      </c>
      <c r="E1690" s="1">
        <v>31.06</v>
      </c>
      <c r="F1690" s="1">
        <v>40</v>
      </c>
      <c r="G1690" s="1">
        <v>37.47</v>
      </c>
      <c r="H1690" s="1">
        <v>40</v>
      </c>
      <c r="I1690" s="1">
        <v>29.05</v>
      </c>
      <c r="J1690" s="1">
        <v>29.63</v>
      </c>
      <c r="K1690" s="1">
        <v>36.08</v>
      </c>
    </row>
    <row r="1691" spans="1:11" x14ac:dyDescent="0.25">
      <c r="A1691" s="1">
        <v>29.16</v>
      </c>
      <c r="B1691" s="1">
        <v>23.29</v>
      </c>
      <c r="C1691" s="1">
        <v>33.94</v>
      </c>
      <c r="D1691" s="1">
        <v>22.4</v>
      </c>
      <c r="E1691" s="1">
        <v>28.85</v>
      </c>
      <c r="F1691" s="1">
        <v>29.23</v>
      </c>
      <c r="G1691" s="1">
        <v>33.630000000000003</v>
      </c>
      <c r="H1691" s="1">
        <v>28.79</v>
      </c>
      <c r="I1691" s="1">
        <v>35.83</v>
      </c>
      <c r="J1691" s="1">
        <v>40</v>
      </c>
      <c r="K1691" s="1">
        <v>36.65</v>
      </c>
    </row>
    <row r="1692" spans="1:11" x14ac:dyDescent="0.25">
      <c r="A1692" s="1">
        <v>23.16</v>
      </c>
      <c r="B1692" s="1">
        <v>35.44</v>
      </c>
      <c r="C1692" s="1">
        <v>40</v>
      </c>
      <c r="D1692" s="1">
        <v>30.09</v>
      </c>
      <c r="E1692" s="1">
        <v>24.66</v>
      </c>
      <c r="F1692" s="1">
        <v>27.56</v>
      </c>
      <c r="G1692" s="1">
        <v>33.21</v>
      </c>
      <c r="H1692" s="1">
        <v>33.25</v>
      </c>
      <c r="I1692" s="1">
        <v>36.72</v>
      </c>
      <c r="J1692" s="1">
        <v>40</v>
      </c>
      <c r="K1692" s="1">
        <v>31.45</v>
      </c>
    </row>
    <row r="1693" spans="1:11" x14ac:dyDescent="0.25">
      <c r="A1693" s="1">
        <v>31.6</v>
      </c>
      <c r="B1693" s="1">
        <v>33.630000000000003</v>
      </c>
      <c r="C1693" s="1">
        <v>37.71</v>
      </c>
      <c r="D1693" s="1">
        <v>20.64</v>
      </c>
      <c r="E1693" s="1">
        <v>21.3</v>
      </c>
      <c r="F1693" s="1">
        <v>40</v>
      </c>
      <c r="G1693" s="1">
        <v>24.96</v>
      </c>
      <c r="H1693" s="1">
        <v>40</v>
      </c>
      <c r="I1693" s="1">
        <v>29.29</v>
      </c>
      <c r="J1693" s="1">
        <v>28.18</v>
      </c>
      <c r="K1693" s="1">
        <v>40</v>
      </c>
    </row>
    <row r="1694" spans="1:11" x14ac:dyDescent="0.25">
      <c r="A1694" s="1">
        <v>32.200000000000003</v>
      </c>
      <c r="B1694" s="1">
        <v>21.9</v>
      </c>
      <c r="C1694" s="1">
        <v>29.59</v>
      </c>
      <c r="D1694" s="1">
        <v>31.95</v>
      </c>
      <c r="E1694" s="1">
        <v>28.8</v>
      </c>
      <c r="F1694" s="1">
        <v>25.08</v>
      </c>
      <c r="G1694" s="1">
        <v>28.18</v>
      </c>
      <c r="H1694" s="1">
        <v>27.22</v>
      </c>
      <c r="I1694" s="1">
        <v>36.75</v>
      </c>
      <c r="J1694" s="1">
        <v>35.619999999999997</v>
      </c>
      <c r="K1694" s="1">
        <v>31.33</v>
      </c>
    </row>
    <row r="1695" spans="1:11" x14ac:dyDescent="0.25">
      <c r="A1695" s="1">
        <v>28.56</v>
      </c>
      <c r="B1695" s="1">
        <v>29.71</v>
      </c>
      <c r="C1695" s="1">
        <v>31.62</v>
      </c>
      <c r="D1695" s="1">
        <v>22.05</v>
      </c>
      <c r="E1695" s="1">
        <v>23.2</v>
      </c>
      <c r="F1695" s="1">
        <v>40</v>
      </c>
      <c r="G1695" s="1">
        <v>21.57</v>
      </c>
      <c r="H1695" s="1">
        <v>40</v>
      </c>
      <c r="I1695" s="1">
        <v>32.79</v>
      </c>
      <c r="J1695" s="1">
        <v>30</v>
      </c>
      <c r="K1695" s="1">
        <v>37.159999999999997</v>
      </c>
    </row>
    <row r="1696" spans="1:11" x14ac:dyDescent="0.25">
      <c r="A1696" s="1">
        <v>40</v>
      </c>
      <c r="B1696" s="1">
        <v>28.88</v>
      </c>
      <c r="C1696" s="1">
        <v>19.920000000000002</v>
      </c>
      <c r="D1696" s="1">
        <v>29.71</v>
      </c>
      <c r="E1696" s="1">
        <v>40</v>
      </c>
      <c r="F1696" s="1">
        <v>27.39</v>
      </c>
      <c r="G1696" s="1">
        <v>32.520000000000003</v>
      </c>
      <c r="H1696" s="1">
        <v>20.85</v>
      </c>
      <c r="I1696" s="1">
        <v>40</v>
      </c>
      <c r="J1696" s="1">
        <v>40</v>
      </c>
      <c r="K1696" s="1">
        <v>35.18</v>
      </c>
    </row>
    <row r="1697" spans="1:11" x14ac:dyDescent="0.25">
      <c r="A1697" s="1">
        <v>19.510000000000002</v>
      </c>
      <c r="B1697" s="1">
        <v>30.3</v>
      </c>
      <c r="C1697" s="1">
        <v>18.260000000000002</v>
      </c>
      <c r="D1697" s="1">
        <v>27.78</v>
      </c>
      <c r="E1697" s="1">
        <v>27.37</v>
      </c>
      <c r="F1697" s="1">
        <v>26.78</v>
      </c>
      <c r="G1697" s="1">
        <v>28.62</v>
      </c>
      <c r="H1697" s="1">
        <v>40</v>
      </c>
      <c r="I1697" s="1">
        <v>30.29</v>
      </c>
      <c r="J1697" s="1">
        <v>23.54</v>
      </c>
      <c r="K1697" s="1">
        <v>40</v>
      </c>
    </row>
    <row r="1698" spans="1:11" x14ac:dyDescent="0.25">
      <c r="A1698" s="1">
        <v>23.26</v>
      </c>
      <c r="B1698" s="1">
        <v>30.9</v>
      </c>
      <c r="C1698" s="1">
        <v>35.01</v>
      </c>
      <c r="D1698" s="1">
        <v>25.49</v>
      </c>
      <c r="E1698" s="1">
        <v>34.1</v>
      </c>
      <c r="F1698" s="1">
        <v>30.57</v>
      </c>
      <c r="G1698" s="1">
        <v>35.229999999999997</v>
      </c>
      <c r="H1698" s="1">
        <v>34.4</v>
      </c>
      <c r="I1698" s="1">
        <v>36.630000000000003</v>
      </c>
      <c r="J1698" s="1">
        <v>24.66</v>
      </c>
      <c r="K1698" s="1">
        <v>40</v>
      </c>
    </row>
    <row r="1699" spans="1:11" x14ac:dyDescent="0.25">
      <c r="A1699" s="1">
        <v>26.06</v>
      </c>
      <c r="B1699" s="1">
        <v>29.82</v>
      </c>
      <c r="C1699" s="1">
        <v>40</v>
      </c>
      <c r="D1699" s="1">
        <v>20.83</v>
      </c>
      <c r="E1699" s="1">
        <v>33.89</v>
      </c>
      <c r="F1699" s="1">
        <v>36.83</v>
      </c>
      <c r="G1699" s="1">
        <v>26.21</v>
      </c>
      <c r="H1699" s="1">
        <v>25.74</v>
      </c>
      <c r="I1699" s="1">
        <v>34.71</v>
      </c>
      <c r="J1699" s="1">
        <v>28.56</v>
      </c>
      <c r="K1699" s="1">
        <v>40</v>
      </c>
    </row>
    <row r="1700" spans="1:11" x14ac:dyDescent="0.25">
      <c r="A1700" s="1">
        <v>23.55</v>
      </c>
      <c r="B1700" s="1">
        <v>22.27</v>
      </c>
      <c r="C1700" s="1">
        <v>22.24</v>
      </c>
      <c r="D1700" s="1">
        <v>34.33</v>
      </c>
      <c r="E1700" s="1">
        <v>25.16</v>
      </c>
      <c r="F1700" s="1">
        <v>23.22</v>
      </c>
      <c r="G1700" s="1">
        <v>40</v>
      </c>
      <c r="H1700" s="1">
        <v>24.77</v>
      </c>
      <c r="I1700" s="1">
        <v>40</v>
      </c>
      <c r="J1700" s="1">
        <v>29.55</v>
      </c>
      <c r="K1700" s="1">
        <v>33.340000000000003</v>
      </c>
    </row>
    <row r="1701" spans="1:11" x14ac:dyDescent="0.25">
      <c r="A1701" s="1">
        <v>33.409999999999997</v>
      </c>
      <c r="B1701" s="1">
        <v>20.309999999999999</v>
      </c>
      <c r="C1701" s="1">
        <v>24.91</v>
      </c>
      <c r="D1701" s="1">
        <v>24.15</v>
      </c>
      <c r="E1701" s="1">
        <v>29.47</v>
      </c>
      <c r="F1701" s="1">
        <v>32.369999999999997</v>
      </c>
      <c r="G1701" s="1">
        <v>40</v>
      </c>
      <c r="H1701" s="1">
        <v>34.67</v>
      </c>
      <c r="I1701" s="1">
        <v>24.82</v>
      </c>
      <c r="J1701" s="1">
        <v>27.58</v>
      </c>
      <c r="K1701" s="1">
        <v>31.81</v>
      </c>
    </row>
    <row r="1702" spans="1:11" x14ac:dyDescent="0.25">
      <c r="A1702" s="1">
        <v>34.79</v>
      </c>
      <c r="B1702" s="1">
        <v>30.94</v>
      </c>
      <c r="C1702" s="1">
        <v>27.12</v>
      </c>
      <c r="D1702" s="1">
        <v>23.23</v>
      </c>
      <c r="E1702" s="1">
        <v>40</v>
      </c>
      <c r="F1702" s="1">
        <v>21.25</v>
      </c>
      <c r="G1702" s="1">
        <v>25.07</v>
      </c>
      <c r="H1702" s="1">
        <v>34.07</v>
      </c>
      <c r="I1702" s="1">
        <v>30.21</v>
      </c>
      <c r="J1702" s="1">
        <v>33.299999999999997</v>
      </c>
      <c r="K1702" s="1">
        <v>33</v>
      </c>
    </row>
    <row r="1703" spans="1:11" x14ac:dyDescent="0.25">
      <c r="A1703" s="1">
        <v>19.36</v>
      </c>
      <c r="B1703" s="1">
        <v>24.91</v>
      </c>
      <c r="C1703" s="1">
        <v>30.12</v>
      </c>
      <c r="D1703" s="1">
        <v>20.309999999999999</v>
      </c>
      <c r="E1703" s="1">
        <v>27.43</v>
      </c>
      <c r="F1703" s="1">
        <v>30.92</v>
      </c>
      <c r="G1703" s="1">
        <v>24.69</v>
      </c>
      <c r="H1703" s="1">
        <v>40</v>
      </c>
      <c r="I1703" s="1">
        <v>27.88</v>
      </c>
      <c r="J1703" s="1">
        <v>36.549999999999997</v>
      </c>
      <c r="K1703" s="1">
        <v>40</v>
      </c>
    </row>
    <row r="1704" spans="1:11" x14ac:dyDescent="0.25">
      <c r="A1704" s="1">
        <v>28.73</v>
      </c>
      <c r="B1704" s="1">
        <v>32</v>
      </c>
      <c r="C1704" s="1">
        <v>29.04</v>
      </c>
      <c r="D1704" s="1">
        <v>24.07</v>
      </c>
      <c r="E1704" s="1">
        <v>40</v>
      </c>
      <c r="F1704" s="1">
        <v>24.77</v>
      </c>
      <c r="G1704" s="1">
        <v>28.52</v>
      </c>
      <c r="H1704" s="1">
        <v>36.090000000000003</v>
      </c>
      <c r="I1704" s="1">
        <v>28.33</v>
      </c>
      <c r="J1704" s="1">
        <v>33.520000000000003</v>
      </c>
      <c r="K1704" s="1">
        <v>40</v>
      </c>
    </row>
    <row r="1705" spans="1:11" x14ac:dyDescent="0.25">
      <c r="A1705" s="1">
        <v>30.98</v>
      </c>
      <c r="B1705" s="1">
        <v>22.53</v>
      </c>
      <c r="C1705" s="1">
        <v>14.58</v>
      </c>
      <c r="D1705" s="1">
        <v>30.11</v>
      </c>
      <c r="E1705" s="1">
        <v>26.34</v>
      </c>
      <c r="F1705" s="1">
        <v>31.68</v>
      </c>
      <c r="G1705" s="1">
        <v>40</v>
      </c>
      <c r="H1705" s="1">
        <v>27.28</v>
      </c>
      <c r="I1705" s="1">
        <v>40</v>
      </c>
      <c r="J1705" s="1">
        <v>38.28</v>
      </c>
      <c r="K1705" s="1">
        <v>40</v>
      </c>
    </row>
    <row r="1706" spans="1:11" x14ac:dyDescent="0.25">
      <c r="A1706" s="1">
        <v>25.9</v>
      </c>
      <c r="B1706" s="1">
        <v>29.42</v>
      </c>
      <c r="C1706" s="1">
        <v>32.6</v>
      </c>
      <c r="D1706" s="1">
        <v>32.1</v>
      </c>
      <c r="E1706" s="1">
        <v>40</v>
      </c>
      <c r="F1706" s="1">
        <v>30.34</v>
      </c>
      <c r="G1706" s="1">
        <v>31.41</v>
      </c>
      <c r="H1706" s="1">
        <v>40</v>
      </c>
      <c r="I1706" s="1">
        <v>33.93</v>
      </c>
      <c r="J1706" s="1">
        <v>24.6</v>
      </c>
      <c r="K1706" s="1">
        <v>33.549999999999997</v>
      </c>
    </row>
    <row r="1707" spans="1:11" x14ac:dyDescent="0.25">
      <c r="A1707" s="1">
        <v>28.28</v>
      </c>
      <c r="B1707" s="1">
        <v>33.22</v>
      </c>
      <c r="C1707" s="1">
        <v>35.75</v>
      </c>
      <c r="D1707" s="1">
        <v>24.09</v>
      </c>
      <c r="E1707" s="1">
        <v>27.92</v>
      </c>
      <c r="F1707" s="1">
        <v>35.67</v>
      </c>
      <c r="G1707" s="1">
        <v>29.24</v>
      </c>
      <c r="H1707" s="1">
        <v>30.58</v>
      </c>
      <c r="I1707" s="1">
        <v>40</v>
      </c>
      <c r="J1707" s="1">
        <v>25.12</v>
      </c>
      <c r="K1707" s="1">
        <v>30.15</v>
      </c>
    </row>
    <row r="1708" spans="1:11" x14ac:dyDescent="0.25">
      <c r="A1708" s="1">
        <v>29.97</v>
      </c>
      <c r="B1708" s="1">
        <v>36.17</v>
      </c>
      <c r="C1708" s="1">
        <v>27.77</v>
      </c>
      <c r="D1708" s="1">
        <v>30.22</v>
      </c>
      <c r="E1708" s="1">
        <v>26.92</v>
      </c>
      <c r="F1708" s="1">
        <v>36.28</v>
      </c>
      <c r="G1708" s="1">
        <v>31.94</v>
      </c>
      <c r="H1708" s="1">
        <v>24.45</v>
      </c>
      <c r="I1708" s="1">
        <v>35.35</v>
      </c>
      <c r="J1708" s="1">
        <v>35.26</v>
      </c>
      <c r="K1708" s="1">
        <v>32.85</v>
      </c>
    </row>
    <row r="1709" spans="1:11" x14ac:dyDescent="0.25">
      <c r="A1709" s="1">
        <v>21.28</v>
      </c>
      <c r="B1709" s="1">
        <v>31.33</v>
      </c>
      <c r="C1709" s="1">
        <v>34.57</v>
      </c>
      <c r="D1709" s="1">
        <v>35.06</v>
      </c>
      <c r="E1709" s="1">
        <v>32.549999999999997</v>
      </c>
      <c r="F1709" s="1">
        <v>25.9</v>
      </c>
      <c r="G1709" s="1">
        <v>25.84</v>
      </c>
      <c r="H1709" s="1">
        <v>36.880000000000003</v>
      </c>
      <c r="I1709" s="1">
        <v>32.869999999999997</v>
      </c>
      <c r="J1709" s="1">
        <v>33.97</v>
      </c>
      <c r="K1709" s="1">
        <v>36.39</v>
      </c>
    </row>
    <row r="1710" spans="1:11" x14ac:dyDescent="0.25">
      <c r="A1710" s="1">
        <v>26.92</v>
      </c>
      <c r="B1710" s="1">
        <v>33.020000000000003</v>
      </c>
      <c r="C1710" s="1">
        <v>23.16</v>
      </c>
      <c r="D1710" s="1">
        <v>20.63</v>
      </c>
      <c r="E1710" s="1">
        <v>22.74</v>
      </c>
      <c r="F1710" s="1">
        <v>31.8</v>
      </c>
      <c r="G1710" s="1">
        <v>40</v>
      </c>
      <c r="H1710" s="1">
        <v>38.17</v>
      </c>
      <c r="I1710" s="1">
        <v>34.56</v>
      </c>
      <c r="J1710" s="1">
        <v>29.69</v>
      </c>
      <c r="K1710" s="1">
        <v>31.24</v>
      </c>
    </row>
    <row r="1711" spans="1:11" x14ac:dyDescent="0.25">
      <c r="A1711" s="1">
        <v>33</v>
      </c>
      <c r="B1711" s="1">
        <v>35.020000000000003</v>
      </c>
      <c r="C1711" s="1">
        <v>25.98</v>
      </c>
      <c r="D1711" s="1">
        <v>26.63</v>
      </c>
      <c r="E1711" s="1">
        <v>36.29</v>
      </c>
      <c r="F1711" s="1">
        <v>30.73</v>
      </c>
      <c r="G1711" s="1">
        <v>18.25</v>
      </c>
      <c r="H1711" s="1">
        <v>40</v>
      </c>
      <c r="I1711" s="1">
        <v>35.07</v>
      </c>
      <c r="J1711" s="1">
        <v>29.68</v>
      </c>
      <c r="K1711" s="1">
        <v>40</v>
      </c>
    </row>
    <row r="1712" spans="1:11" x14ac:dyDescent="0.25">
      <c r="A1712" s="1">
        <v>21.01</v>
      </c>
      <c r="B1712" s="1">
        <v>40</v>
      </c>
      <c r="C1712" s="1">
        <v>29.31</v>
      </c>
      <c r="D1712" s="1">
        <v>21.82</v>
      </c>
      <c r="E1712" s="1">
        <v>36.520000000000003</v>
      </c>
      <c r="F1712" s="1">
        <v>35</v>
      </c>
      <c r="G1712" s="1">
        <v>28.35</v>
      </c>
      <c r="H1712" s="1">
        <v>27.95</v>
      </c>
      <c r="I1712" s="1">
        <v>31.24</v>
      </c>
      <c r="J1712" s="1">
        <v>32.71</v>
      </c>
      <c r="K1712" s="1">
        <v>40</v>
      </c>
    </row>
    <row r="1713" spans="1:11" x14ac:dyDescent="0.25">
      <c r="A1713" s="1">
        <v>33.130000000000003</v>
      </c>
      <c r="B1713" s="1">
        <v>30.13</v>
      </c>
      <c r="C1713" s="1">
        <v>27.08</v>
      </c>
      <c r="D1713" s="1">
        <v>31.56</v>
      </c>
      <c r="E1713" s="1">
        <v>27.13</v>
      </c>
      <c r="F1713" s="1">
        <v>40</v>
      </c>
      <c r="G1713" s="1">
        <v>18.82</v>
      </c>
      <c r="H1713" s="1">
        <v>31.78</v>
      </c>
      <c r="I1713" s="1">
        <v>40</v>
      </c>
      <c r="J1713" s="1">
        <v>25.06</v>
      </c>
      <c r="K1713" s="1">
        <v>34.14</v>
      </c>
    </row>
    <row r="1714" spans="1:11" x14ac:dyDescent="0.25">
      <c r="A1714" s="1">
        <v>23.91</v>
      </c>
      <c r="B1714" s="1">
        <v>26.35</v>
      </c>
      <c r="C1714" s="1">
        <v>29.3</v>
      </c>
      <c r="D1714" s="1">
        <v>19.29</v>
      </c>
      <c r="E1714" s="1">
        <v>26.76</v>
      </c>
      <c r="F1714" s="1">
        <v>36.29</v>
      </c>
      <c r="G1714" s="1">
        <v>30.79</v>
      </c>
      <c r="H1714" s="1">
        <v>34.17</v>
      </c>
      <c r="I1714" s="1">
        <v>34.369999999999997</v>
      </c>
      <c r="J1714" s="1">
        <v>37.64</v>
      </c>
      <c r="K1714" s="1">
        <v>36.1</v>
      </c>
    </row>
    <row r="1715" spans="1:11" x14ac:dyDescent="0.25">
      <c r="A1715" s="1">
        <v>24.94</v>
      </c>
      <c r="B1715" s="1">
        <v>28.99</v>
      </c>
      <c r="C1715" s="1">
        <v>20.62</v>
      </c>
      <c r="D1715" s="1">
        <v>33.18</v>
      </c>
      <c r="E1715" s="1">
        <v>33.090000000000003</v>
      </c>
      <c r="F1715" s="1">
        <v>31.95</v>
      </c>
      <c r="G1715" s="1">
        <v>30.01</v>
      </c>
      <c r="H1715" s="1">
        <v>26.69</v>
      </c>
      <c r="I1715" s="1">
        <v>40</v>
      </c>
      <c r="J1715" s="1">
        <v>35.409999999999997</v>
      </c>
      <c r="K1715" s="1">
        <v>32.909999999999997</v>
      </c>
    </row>
    <row r="1716" spans="1:11" x14ac:dyDescent="0.25">
      <c r="A1716" s="1">
        <v>23.91</v>
      </c>
      <c r="B1716" s="1">
        <v>36.39</v>
      </c>
      <c r="C1716" s="1">
        <v>25.81</v>
      </c>
      <c r="D1716" s="1">
        <v>29.42</v>
      </c>
      <c r="E1716" s="1">
        <v>34.49</v>
      </c>
      <c r="F1716" s="1">
        <v>26.93</v>
      </c>
      <c r="G1716" s="1">
        <v>28.9</v>
      </c>
      <c r="H1716" s="1">
        <v>29.18</v>
      </c>
      <c r="I1716" s="1">
        <v>32.6</v>
      </c>
      <c r="J1716" s="1">
        <v>28.68</v>
      </c>
      <c r="K1716" s="1">
        <v>33.950000000000003</v>
      </c>
    </row>
    <row r="1717" spans="1:11" x14ac:dyDescent="0.25">
      <c r="A1717" s="1">
        <v>17.7</v>
      </c>
      <c r="B1717" s="1">
        <v>22.76</v>
      </c>
      <c r="C1717" s="1">
        <v>24.12</v>
      </c>
      <c r="D1717" s="1">
        <v>17.91</v>
      </c>
      <c r="E1717" s="1">
        <v>35.130000000000003</v>
      </c>
      <c r="F1717" s="1">
        <v>27.44</v>
      </c>
      <c r="G1717" s="1">
        <v>28.9</v>
      </c>
      <c r="H1717" s="1">
        <v>28.98</v>
      </c>
      <c r="I1717" s="1">
        <v>34.56</v>
      </c>
      <c r="J1717" s="1">
        <v>31.49</v>
      </c>
      <c r="K1717" s="1">
        <v>34.119999999999997</v>
      </c>
    </row>
    <row r="1718" spans="1:11" x14ac:dyDescent="0.25">
      <c r="A1718" s="1">
        <v>29.08</v>
      </c>
      <c r="B1718" s="1">
        <v>24.81</v>
      </c>
      <c r="C1718" s="1">
        <v>19.260000000000002</v>
      </c>
      <c r="D1718" s="1">
        <v>32.31</v>
      </c>
      <c r="E1718" s="1">
        <v>33.82</v>
      </c>
      <c r="F1718" s="1">
        <v>25.11</v>
      </c>
      <c r="G1718" s="1">
        <v>26.88</v>
      </c>
      <c r="H1718" s="1">
        <v>40</v>
      </c>
      <c r="I1718" s="1">
        <v>37.72</v>
      </c>
      <c r="J1718" s="1">
        <v>37.450000000000003</v>
      </c>
      <c r="K1718" s="1">
        <v>36.659999999999997</v>
      </c>
    </row>
    <row r="1719" spans="1:11" x14ac:dyDescent="0.25">
      <c r="A1719" s="1">
        <v>32.97</v>
      </c>
      <c r="B1719" s="1">
        <v>28.51</v>
      </c>
      <c r="C1719" s="1">
        <v>29.64</v>
      </c>
      <c r="D1719" s="1">
        <v>30.53</v>
      </c>
      <c r="E1719" s="1">
        <v>33.28</v>
      </c>
      <c r="F1719" s="1">
        <v>40</v>
      </c>
      <c r="G1719" s="1">
        <v>34.65</v>
      </c>
      <c r="H1719" s="1">
        <v>25.71</v>
      </c>
      <c r="I1719" s="1">
        <v>33.729999999999997</v>
      </c>
      <c r="J1719" s="1">
        <v>29.09</v>
      </c>
      <c r="K1719" s="1">
        <v>40</v>
      </c>
    </row>
    <row r="1720" spans="1:11" x14ac:dyDescent="0.25">
      <c r="A1720" s="1">
        <v>31.31</v>
      </c>
      <c r="B1720" s="1">
        <v>34.200000000000003</v>
      </c>
      <c r="C1720" s="1">
        <v>29.88</v>
      </c>
      <c r="D1720" s="1">
        <v>25.06</v>
      </c>
      <c r="E1720" s="1">
        <v>40</v>
      </c>
      <c r="F1720" s="1">
        <v>28.85</v>
      </c>
      <c r="G1720" s="1">
        <v>40</v>
      </c>
      <c r="H1720" s="1">
        <v>26.51</v>
      </c>
      <c r="I1720" s="1">
        <v>30.12</v>
      </c>
      <c r="J1720" s="1">
        <v>29.9</v>
      </c>
      <c r="K1720" s="1">
        <v>32.9</v>
      </c>
    </row>
    <row r="1721" spans="1:11" x14ac:dyDescent="0.25">
      <c r="A1721" s="1">
        <v>29.67</v>
      </c>
      <c r="B1721" s="1">
        <v>24.14</v>
      </c>
      <c r="C1721" s="1">
        <v>23.06</v>
      </c>
      <c r="D1721" s="1">
        <v>33.65</v>
      </c>
      <c r="E1721" s="1">
        <v>35.58</v>
      </c>
      <c r="F1721" s="1">
        <v>33.659999999999997</v>
      </c>
      <c r="G1721" s="1">
        <v>27.63</v>
      </c>
      <c r="H1721" s="1">
        <v>33.67</v>
      </c>
      <c r="I1721" s="1">
        <v>28.7</v>
      </c>
      <c r="J1721" s="1">
        <v>35.74</v>
      </c>
      <c r="K1721" s="1">
        <v>34.200000000000003</v>
      </c>
    </row>
    <row r="1722" spans="1:11" x14ac:dyDescent="0.25">
      <c r="A1722" s="1">
        <v>34.380000000000003</v>
      </c>
      <c r="B1722" s="1">
        <v>22.96</v>
      </c>
      <c r="C1722" s="1">
        <v>34.32</v>
      </c>
      <c r="D1722" s="1">
        <v>19.8</v>
      </c>
      <c r="E1722" s="1">
        <v>31.77</v>
      </c>
      <c r="F1722" s="1">
        <v>34.64</v>
      </c>
      <c r="G1722" s="1">
        <v>28.76</v>
      </c>
      <c r="H1722" s="1">
        <v>32.299999999999997</v>
      </c>
      <c r="I1722" s="1">
        <v>38.69</v>
      </c>
      <c r="J1722" s="1">
        <v>34.85</v>
      </c>
      <c r="K1722" s="1">
        <v>40</v>
      </c>
    </row>
    <row r="1723" spans="1:11" x14ac:dyDescent="0.25">
      <c r="A1723" s="1">
        <v>22.11</v>
      </c>
      <c r="B1723" s="1">
        <v>29.13</v>
      </c>
      <c r="C1723" s="1">
        <v>27.08</v>
      </c>
      <c r="D1723" s="1">
        <v>28.29</v>
      </c>
      <c r="E1723" s="1">
        <v>40</v>
      </c>
      <c r="F1723" s="1">
        <v>32.9</v>
      </c>
      <c r="G1723" s="1">
        <v>21.93</v>
      </c>
      <c r="H1723" s="1">
        <v>28.4</v>
      </c>
      <c r="I1723" s="1">
        <v>40</v>
      </c>
      <c r="J1723" s="1">
        <v>34.07</v>
      </c>
      <c r="K1723" s="1">
        <v>40</v>
      </c>
    </row>
    <row r="1724" spans="1:11" x14ac:dyDescent="0.25">
      <c r="A1724" s="1">
        <v>22.78</v>
      </c>
      <c r="B1724" s="1">
        <v>28.39</v>
      </c>
      <c r="C1724" s="1">
        <v>24.05</v>
      </c>
      <c r="D1724" s="1">
        <v>27.73</v>
      </c>
      <c r="E1724" s="1">
        <v>25.74</v>
      </c>
      <c r="F1724" s="1">
        <v>33</v>
      </c>
      <c r="G1724" s="1">
        <v>40</v>
      </c>
      <c r="H1724" s="1">
        <v>35.92</v>
      </c>
      <c r="I1724" s="1">
        <v>32.17</v>
      </c>
      <c r="J1724" s="1">
        <v>33.25</v>
      </c>
      <c r="K1724" s="1">
        <v>40</v>
      </c>
    </row>
    <row r="1725" spans="1:11" x14ac:dyDescent="0.25">
      <c r="A1725" s="1">
        <v>34.54</v>
      </c>
      <c r="B1725" s="1">
        <v>25.94</v>
      </c>
      <c r="C1725" s="1">
        <v>21.06</v>
      </c>
      <c r="D1725" s="1">
        <v>34.21</v>
      </c>
      <c r="E1725" s="1">
        <v>24.81</v>
      </c>
      <c r="F1725" s="1">
        <v>35.31</v>
      </c>
      <c r="G1725" s="1">
        <v>28</v>
      </c>
      <c r="H1725" s="1">
        <v>36.49</v>
      </c>
      <c r="I1725" s="1">
        <v>29.26</v>
      </c>
      <c r="J1725" s="1">
        <v>40</v>
      </c>
      <c r="K1725" s="1">
        <v>31.45</v>
      </c>
    </row>
    <row r="1726" spans="1:11" x14ac:dyDescent="0.25">
      <c r="A1726" s="1">
        <v>30.23</v>
      </c>
      <c r="B1726" s="1">
        <v>31.74</v>
      </c>
      <c r="C1726" s="1">
        <v>33.86</v>
      </c>
      <c r="D1726" s="1">
        <v>20.16</v>
      </c>
      <c r="E1726" s="1">
        <v>37.39</v>
      </c>
      <c r="F1726" s="1">
        <v>18.95</v>
      </c>
      <c r="G1726" s="1">
        <v>31.3</v>
      </c>
      <c r="H1726" s="1">
        <v>35.51</v>
      </c>
      <c r="I1726" s="1">
        <v>36.76</v>
      </c>
      <c r="J1726" s="1">
        <v>35.57</v>
      </c>
      <c r="K1726" s="1">
        <v>31.99</v>
      </c>
    </row>
    <row r="1727" spans="1:11" x14ac:dyDescent="0.25">
      <c r="A1727" s="1">
        <v>32.659999999999997</v>
      </c>
      <c r="B1727" s="1">
        <v>28.68</v>
      </c>
      <c r="C1727" s="1">
        <v>29.25</v>
      </c>
      <c r="D1727" s="1">
        <v>29.93</v>
      </c>
      <c r="E1727" s="1">
        <v>29.55</v>
      </c>
      <c r="F1727" s="1">
        <v>40</v>
      </c>
      <c r="G1727" s="1">
        <v>33.729999999999997</v>
      </c>
      <c r="H1727" s="1">
        <v>40</v>
      </c>
      <c r="I1727" s="1">
        <v>31.69</v>
      </c>
      <c r="J1727" s="1">
        <v>40</v>
      </c>
      <c r="K1727" s="1">
        <v>33.19</v>
      </c>
    </row>
    <row r="1728" spans="1:11" x14ac:dyDescent="0.25">
      <c r="A1728" s="1">
        <v>25.9</v>
      </c>
      <c r="B1728" s="1">
        <v>23.92</v>
      </c>
      <c r="C1728" s="1">
        <v>27.68</v>
      </c>
      <c r="D1728" s="1">
        <v>19.010000000000002</v>
      </c>
      <c r="E1728" s="1">
        <v>23.87</v>
      </c>
      <c r="F1728" s="1">
        <v>40</v>
      </c>
      <c r="G1728" s="1">
        <v>26.97</v>
      </c>
      <c r="H1728" s="1">
        <v>40</v>
      </c>
      <c r="I1728" s="1">
        <v>27.89</v>
      </c>
      <c r="J1728" s="1">
        <v>40</v>
      </c>
      <c r="K1728" s="1">
        <v>40</v>
      </c>
    </row>
    <row r="1729" spans="1:11" x14ac:dyDescent="0.25">
      <c r="A1729" s="1">
        <v>30.16</v>
      </c>
      <c r="B1729" s="1">
        <v>24.18</v>
      </c>
      <c r="C1729" s="1">
        <v>25.64</v>
      </c>
      <c r="D1729" s="1">
        <v>26.53</v>
      </c>
      <c r="E1729" s="1">
        <v>31.43</v>
      </c>
      <c r="F1729" s="1">
        <v>35.15</v>
      </c>
      <c r="G1729" s="1">
        <v>26.01</v>
      </c>
      <c r="H1729" s="1">
        <v>32.659999999999997</v>
      </c>
      <c r="I1729" s="1">
        <v>25.84</v>
      </c>
      <c r="J1729" s="1">
        <v>36.130000000000003</v>
      </c>
      <c r="K1729" s="1">
        <v>35.18</v>
      </c>
    </row>
    <row r="1730" spans="1:11" x14ac:dyDescent="0.25">
      <c r="A1730" s="1">
        <v>33.869999999999997</v>
      </c>
      <c r="B1730" s="1">
        <v>40</v>
      </c>
      <c r="C1730" s="1">
        <v>33.86</v>
      </c>
      <c r="D1730" s="1">
        <v>25.45</v>
      </c>
      <c r="E1730" s="1">
        <v>27.27</v>
      </c>
      <c r="F1730" s="1">
        <v>40</v>
      </c>
      <c r="G1730" s="1">
        <v>40</v>
      </c>
      <c r="H1730" s="1">
        <v>31.68</v>
      </c>
      <c r="I1730" s="1">
        <v>37.28</v>
      </c>
      <c r="J1730" s="1">
        <v>33.020000000000003</v>
      </c>
      <c r="K1730" s="1">
        <v>35.76</v>
      </c>
    </row>
    <row r="1731" spans="1:11" x14ac:dyDescent="0.25">
      <c r="A1731" s="1">
        <v>26.38</v>
      </c>
      <c r="B1731" s="1">
        <v>32.31</v>
      </c>
      <c r="C1731" s="1">
        <v>22.04</v>
      </c>
      <c r="D1731" s="1">
        <v>36.21</v>
      </c>
      <c r="E1731" s="1">
        <v>20.11</v>
      </c>
      <c r="F1731" s="1">
        <v>28.88</v>
      </c>
      <c r="G1731" s="1">
        <v>34.700000000000003</v>
      </c>
      <c r="H1731" s="1">
        <v>37.1</v>
      </c>
      <c r="I1731" s="1">
        <v>34.32</v>
      </c>
      <c r="J1731" s="1">
        <v>34.479999999999997</v>
      </c>
      <c r="K1731" s="1">
        <v>31.01</v>
      </c>
    </row>
    <row r="1732" spans="1:11" x14ac:dyDescent="0.25">
      <c r="A1732" s="1">
        <v>33.15</v>
      </c>
      <c r="B1732" s="1">
        <v>30.54</v>
      </c>
      <c r="C1732" s="1">
        <v>37.61</v>
      </c>
      <c r="D1732" s="1">
        <v>24.42</v>
      </c>
      <c r="E1732" s="1">
        <v>28.68</v>
      </c>
      <c r="F1732" s="1">
        <v>28.45</v>
      </c>
      <c r="G1732" s="1">
        <v>40</v>
      </c>
      <c r="H1732" s="1">
        <v>33.409999999999997</v>
      </c>
      <c r="I1732" s="1">
        <v>40</v>
      </c>
      <c r="J1732" s="1">
        <v>37</v>
      </c>
      <c r="K1732" s="1">
        <v>36</v>
      </c>
    </row>
    <row r="1733" spans="1:11" x14ac:dyDescent="0.25">
      <c r="A1733" s="1">
        <v>24.77</v>
      </c>
      <c r="B1733" s="1">
        <v>33.630000000000003</v>
      </c>
      <c r="C1733" s="1">
        <v>19.059999999999999</v>
      </c>
      <c r="D1733" s="1">
        <v>29.71</v>
      </c>
      <c r="E1733" s="1">
        <v>17.71</v>
      </c>
      <c r="F1733" s="1">
        <v>40</v>
      </c>
      <c r="G1733" s="1">
        <v>36.590000000000003</v>
      </c>
      <c r="H1733" s="1">
        <v>26.42</v>
      </c>
      <c r="I1733" s="1">
        <v>33.56</v>
      </c>
      <c r="J1733" s="1">
        <v>28.54</v>
      </c>
      <c r="K1733" s="1">
        <v>40</v>
      </c>
    </row>
    <row r="1734" spans="1:11" x14ac:dyDescent="0.25">
      <c r="A1734" s="1">
        <v>30.66</v>
      </c>
      <c r="B1734" s="1">
        <v>34.49</v>
      </c>
      <c r="C1734" s="1">
        <v>36.94</v>
      </c>
      <c r="D1734" s="1">
        <v>30.9</v>
      </c>
      <c r="E1734" s="1">
        <v>23.73</v>
      </c>
      <c r="F1734" s="1">
        <v>27.42</v>
      </c>
      <c r="G1734" s="1">
        <v>28.93</v>
      </c>
      <c r="H1734" s="1">
        <v>29.35</v>
      </c>
      <c r="I1734" s="1">
        <v>35.14</v>
      </c>
      <c r="J1734" s="1">
        <v>40</v>
      </c>
      <c r="K1734" s="1">
        <v>40</v>
      </c>
    </row>
    <row r="1735" spans="1:11" x14ac:dyDescent="0.25">
      <c r="A1735" s="1">
        <v>31.85</v>
      </c>
      <c r="B1735" s="1">
        <v>40</v>
      </c>
      <c r="C1735" s="1">
        <v>26.73</v>
      </c>
      <c r="D1735" s="1">
        <v>31.09</v>
      </c>
      <c r="E1735" s="1">
        <v>23.82</v>
      </c>
      <c r="F1735" s="1">
        <v>30.68</v>
      </c>
      <c r="G1735" s="1">
        <v>40</v>
      </c>
      <c r="H1735" s="1">
        <v>24.36</v>
      </c>
      <c r="I1735" s="1">
        <v>40</v>
      </c>
      <c r="J1735" s="1">
        <v>26.11</v>
      </c>
      <c r="K1735" s="1">
        <v>40</v>
      </c>
    </row>
    <row r="1736" spans="1:11" x14ac:dyDescent="0.25">
      <c r="A1736" s="1">
        <v>26.1</v>
      </c>
      <c r="B1736" s="1">
        <v>29.41</v>
      </c>
      <c r="C1736" s="1">
        <v>19.62</v>
      </c>
      <c r="D1736" s="1">
        <v>26.99</v>
      </c>
      <c r="E1736" s="1">
        <v>32.67</v>
      </c>
      <c r="F1736" s="1">
        <v>28.93</v>
      </c>
      <c r="G1736" s="1">
        <v>30.99</v>
      </c>
      <c r="H1736" s="1">
        <v>33.840000000000003</v>
      </c>
      <c r="I1736" s="1">
        <v>27.62</v>
      </c>
      <c r="J1736" s="1">
        <v>27.36</v>
      </c>
      <c r="K1736" s="1">
        <v>40</v>
      </c>
    </row>
    <row r="1737" spans="1:11" x14ac:dyDescent="0.25">
      <c r="A1737" s="1">
        <v>25.28</v>
      </c>
      <c r="B1737" s="1">
        <v>25.96</v>
      </c>
      <c r="C1737" s="1">
        <v>24.83</v>
      </c>
      <c r="D1737" s="1">
        <v>40</v>
      </c>
      <c r="E1737" s="1">
        <v>20.86</v>
      </c>
      <c r="F1737" s="1">
        <v>22.05</v>
      </c>
      <c r="G1737" s="1">
        <v>20.89</v>
      </c>
      <c r="H1737" s="1">
        <v>40</v>
      </c>
      <c r="I1737" s="1">
        <v>35.35</v>
      </c>
      <c r="J1737" s="1">
        <v>34.130000000000003</v>
      </c>
      <c r="K1737" s="1">
        <v>37.92</v>
      </c>
    </row>
    <row r="1738" spans="1:11" x14ac:dyDescent="0.25">
      <c r="A1738" s="1">
        <v>31.73</v>
      </c>
      <c r="B1738" s="1">
        <v>22.12</v>
      </c>
      <c r="C1738" s="1">
        <v>17.79</v>
      </c>
      <c r="D1738" s="1">
        <v>29.02</v>
      </c>
      <c r="E1738" s="1">
        <v>32.39</v>
      </c>
      <c r="F1738" s="1">
        <v>32.159999999999997</v>
      </c>
      <c r="G1738" s="1">
        <v>40</v>
      </c>
      <c r="H1738" s="1">
        <v>29.34</v>
      </c>
      <c r="I1738" s="1">
        <v>40</v>
      </c>
      <c r="J1738" s="1">
        <v>31.07</v>
      </c>
      <c r="K1738" s="1">
        <v>31.56</v>
      </c>
    </row>
    <row r="1739" spans="1:11" x14ac:dyDescent="0.25">
      <c r="A1739" s="1">
        <v>30.63</v>
      </c>
      <c r="B1739" s="1">
        <v>33.840000000000003</v>
      </c>
      <c r="C1739" s="1">
        <v>33.82</v>
      </c>
      <c r="D1739" s="1">
        <v>32.99</v>
      </c>
      <c r="E1739" s="1">
        <v>29.3</v>
      </c>
      <c r="F1739" s="1">
        <v>27.29</v>
      </c>
      <c r="G1739" s="1">
        <v>35.81</v>
      </c>
      <c r="H1739" s="1">
        <v>33.869999999999997</v>
      </c>
      <c r="I1739" s="1">
        <v>40</v>
      </c>
      <c r="J1739" s="1">
        <v>22.6</v>
      </c>
      <c r="K1739" s="1">
        <v>40</v>
      </c>
    </row>
    <row r="1740" spans="1:11" x14ac:dyDescent="0.25">
      <c r="A1740" s="1">
        <v>22.57</v>
      </c>
      <c r="B1740" s="1">
        <v>26.84</v>
      </c>
      <c r="C1740" s="1">
        <v>22.52</v>
      </c>
      <c r="D1740" s="1">
        <v>40</v>
      </c>
      <c r="E1740" s="1">
        <v>34.549999999999997</v>
      </c>
      <c r="F1740" s="1">
        <v>22.9</v>
      </c>
      <c r="G1740" s="1">
        <v>40</v>
      </c>
      <c r="H1740" s="1">
        <v>40</v>
      </c>
      <c r="I1740" s="1">
        <v>40</v>
      </c>
      <c r="J1740" s="1">
        <v>30.06</v>
      </c>
      <c r="K1740" s="1">
        <v>40</v>
      </c>
    </row>
    <row r="1741" spans="1:11" x14ac:dyDescent="0.25">
      <c r="A1741" s="1">
        <v>40</v>
      </c>
      <c r="B1741" s="1">
        <v>21.57</v>
      </c>
      <c r="C1741" s="1">
        <v>23.62</v>
      </c>
      <c r="D1741" s="1">
        <v>32.5</v>
      </c>
      <c r="E1741" s="1">
        <v>31.27</v>
      </c>
      <c r="F1741" s="1">
        <v>34.42</v>
      </c>
      <c r="G1741" s="1">
        <v>28.71</v>
      </c>
      <c r="H1741" s="1">
        <v>31.86</v>
      </c>
      <c r="I1741" s="1">
        <v>33.049999999999997</v>
      </c>
      <c r="J1741" s="1">
        <v>30.46</v>
      </c>
      <c r="K1741" s="1">
        <v>33.32</v>
      </c>
    </row>
    <row r="1742" spans="1:11" x14ac:dyDescent="0.25">
      <c r="A1742" s="1">
        <v>23.37</v>
      </c>
      <c r="B1742" s="1">
        <v>22.31</v>
      </c>
      <c r="C1742" s="1">
        <v>21.03</v>
      </c>
      <c r="D1742" s="1">
        <v>26.86</v>
      </c>
      <c r="E1742" s="1">
        <v>25.13</v>
      </c>
      <c r="F1742" s="1">
        <v>24.68</v>
      </c>
      <c r="G1742" s="1">
        <v>27.93</v>
      </c>
      <c r="H1742" s="1">
        <v>29.5</v>
      </c>
      <c r="I1742" s="1">
        <v>34.479999999999997</v>
      </c>
      <c r="J1742" s="1">
        <v>40</v>
      </c>
      <c r="K1742" s="1">
        <v>37.659999999999997</v>
      </c>
    </row>
    <row r="1743" spans="1:11" x14ac:dyDescent="0.25">
      <c r="A1743" s="1">
        <v>21.16</v>
      </c>
      <c r="B1743" s="1">
        <v>28.45</v>
      </c>
      <c r="C1743" s="1">
        <v>33.14</v>
      </c>
      <c r="D1743" s="1">
        <v>25.46</v>
      </c>
      <c r="E1743" s="1">
        <v>25.78</v>
      </c>
      <c r="F1743" s="1">
        <v>36.61</v>
      </c>
      <c r="G1743" s="1">
        <v>37.659999999999997</v>
      </c>
      <c r="H1743" s="1">
        <v>30.94</v>
      </c>
      <c r="I1743" s="1">
        <v>33.659999999999997</v>
      </c>
      <c r="J1743" s="1">
        <v>34.72</v>
      </c>
      <c r="K1743" s="1">
        <v>40</v>
      </c>
    </row>
    <row r="1744" spans="1:11" x14ac:dyDescent="0.25">
      <c r="A1744" s="1">
        <v>31.67</v>
      </c>
      <c r="B1744" s="1">
        <v>20.61</v>
      </c>
      <c r="C1744" s="1">
        <v>25</v>
      </c>
      <c r="D1744" s="1">
        <v>28.71</v>
      </c>
      <c r="E1744" s="1">
        <v>30.8</v>
      </c>
      <c r="F1744" s="1">
        <v>31.52</v>
      </c>
      <c r="G1744" s="1">
        <v>32.24</v>
      </c>
      <c r="H1744" s="1">
        <v>30.88</v>
      </c>
      <c r="I1744" s="1">
        <v>29.05</v>
      </c>
      <c r="J1744" s="1">
        <v>40</v>
      </c>
      <c r="K1744" s="1">
        <v>33.01</v>
      </c>
    </row>
    <row r="1745" spans="1:11" x14ac:dyDescent="0.25">
      <c r="A1745" s="1">
        <v>21.38</v>
      </c>
      <c r="B1745" s="1">
        <v>31.55</v>
      </c>
      <c r="C1745" s="1">
        <v>33.25</v>
      </c>
      <c r="D1745" s="1">
        <v>23.03</v>
      </c>
      <c r="E1745" s="1">
        <v>23.68</v>
      </c>
      <c r="F1745" s="1">
        <v>34.450000000000003</v>
      </c>
      <c r="G1745" s="1">
        <v>27.72</v>
      </c>
      <c r="H1745" s="1">
        <v>22.79</v>
      </c>
      <c r="I1745" s="1">
        <v>33.54</v>
      </c>
      <c r="J1745" s="1">
        <v>29.97</v>
      </c>
      <c r="K1745" s="1">
        <v>40</v>
      </c>
    </row>
    <row r="1746" spans="1:11" x14ac:dyDescent="0.25">
      <c r="A1746" s="1">
        <v>24.84</v>
      </c>
      <c r="B1746" s="1">
        <v>30.57</v>
      </c>
      <c r="C1746" s="1">
        <v>33.93</v>
      </c>
      <c r="D1746" s="1">
        <v>21.92</v>
      </c>
      <c r="E1746" s="1">
        <v>26.48</v>
      </c>
      <c r="F1746" s="1">
        <v>34.979999999999997</v>
      </c>
      <c r="G1746" s="1">
        <v>31</v>
      </c>
      <c r="H1746" s="1">
        <v>28.22</v>
      </c>
      <c r="I1746" s="1">
        <v>40</v>
      </c>
      <c r="J1746" s="1">
        <v>35.61</v>
      </c>
      <c r="K1746" s="1">
        <v>40</v>
      </c>
    </row>
    <row r="1747" spans="1:11" x14ac:dyDescent="0.25">
      <c r="A1747" s="1">
        <v>25.64</v>
      </c>
      <c r="B1747" s="1">
        <v>33.61</v>
      </c>
      <c r="C1747" s="1">
        <v>30.34</v>
      </c>
      <c r="D1747" s="1">
        <v>19.149999999999999</v>
      </c>
      <c r="E1747" s="1">
        <v>22.67</v>
      </c>
      <c r="F1747" s="1">
        <v>27.59</v>
      </c>
      <c r="G1747" s="1">
        <v>36.9</v>
      </c>
      <c r="H1747" s="1">
        <v>25.26</v>
      </c>
      <c r="I1747" s="1">
        <v>27.71</v>
      </c>
      <c r="J1747" s="1">
        <v>32.96</v>
      </c>
      <c r="K1747" s="1">
        <v>36.950000000000003</v>
      </c>
    </row>
    <row r="1748" spans="1:11" x14ac:dyDescent="0.25">
      <c r="A1748" s="1">
        <v>24.77</v>
      </c>
      <c r="B1748" s="1">
        <v>33.409999999999997</v>
      </c>
      <c r="C1748" s="1">
        <v>22.47</v>
      </c>
      <c r="D1748" s="1">
        <v>26.7</v>
      </c>
      <c r="E1748" s="1">
        <v>32.159999999999997</v>
      </c>
      <c r="F1748" s="1">
        <v>26.49</v>
      </c>
      <c r="G1748" s="1">
        <v>26.38</v>
      </c>
      <c r="H1748" s="1">
        <v>26.42</v>
      </c>
      <c r="I1748" s="1">
        <v>36.619999999999997</v>
      </c>
      <c r="J1748" s="1">
        <v>27.66</v>
      </c>
      <c r="K1748" s="1">
        <v>38.4</v>
      </c>
    </row>
    <row r="1749" spans="1:11" x14ac:dyDescent="0.25">
      <c r="A1749" s="1">
        <v>32.619999999999997</v>
      </c>
      <c r="B1749" s="1">
        <v>37.86</v>
      </c>
      <c r="C1749" s="1">
        <v>29.29</v>
      </c>
      <c r="D1749" s="1">
        <v>22.73</v>
      </c>
      <c r="E1749" s="1">
        <v>21.73</v>
      </c>
      <c r="F1749" s="1">
        <v>29.61</v>
      </c>
      <c r="G1749" s="1">
        <v>26.23</v>
      </c>
      <c r="H1749" s="1">
        <v>25.93</v>
      </c>
      <c r="I1749" s="1">
        <v>32.369999999999997</v>
      </c>
      <c r="J1749" s="1">
        <v>37.69</v>
      </c>
      <c r="K1749" s="1">
        <v>40</v>
      </c>
    </row>
    <row r="1750" spans="1:11" x14ac:dyDescent="0.25">
      <c r="A1750" s="1">
        <v>35.07</v>
      </c>
      <c r="B1750" s="1">
        <v>27.39</v>
      </c>
      <c r="C1750" s="1">
        <v>25.83</v>
      </c>
      <c r="D1750" s="1">
        <v>20.34</v>
      </c>
      <c r="E1750" s="1">
        <v>32.4</v>
      </c>
      <c r="F1750" s="1">
        <v>26.48</v>
      </c>
      <c r="G1750" s="1">
        <v>28.2</v>
      </c>
      <c r="H1750" s="1">
        <v>33.83</v>
      </c>
      <c r="I1750" s="1">
        <v>35.450000000000003</v>
      </c>
      <c r="J1750" s="1">
        <v>31.07</v>
      </c>
      <c r="K1750" s="1">
        <v>32.04</v>
      </c>
    </row>
    <row r="1751" spans="1:11" x14ac:dyDescent="0.25">
      <c r="A1751" s="1">
        <v>19.43</v>
      </c>
      <c r="B1751" s="1">
        <v>30.73</v>
      </c>
      <c r="C1751" s="1">
        <v>27.51</v>
      </c>
      <c r="D1751" s="1">
        <v>19.440000000000001</v>
      </c>
      <c r="E1751" s="1">
        <v>27.03</v>
      </c>
      <c r="F1751" s="1">
        <v>25.56</v>
      </c>
      <c r="G1751" s="1">
        <v>34.07</v>
      </c>
      <c r="H1751" s="1">
        <v>28.94</v>
      </c>
      <c r="I1751" s="1">
        <v>22.58</v>
      </c>
      <c r="J1751" s="1">
        <v>32.28</v>
      </c>
      <c r="K1751" s="1">
        <v>31.82</v>
      </c>
    </row>
    <row r="1752" spans="1:11" x14ac:dyDescent="0.25">
      <c r="A1752" s="1">
        <v>27.68</v>
      </c>
      <c r="B1752" s="1">
        <v>40</v>
      </c>
      <c r="C1752" s="1">
        <v>30.15</v>
      </c>
      <c r="D1752" s="1">
        <v>22.61</v>
      </c>
      <c r="E1752" s="1">
        <v>26.69</v>
      </c>
      <c r="F1752" s="1">
        <v>22.5</v>
      </c>
      <c r="G1752" s="1">
        <v>24.59</v>
      </c>
      <c r="H1752" s="1">
        <v>22.22</v>
      </c>
      <c r="I1752" s="1">
        <v>34.5</v>
      </c>
      <c r="J1752" s="1">
        <v>33.01</v>
      </c>
      <c r="K1752" s="1">
        <v>33.03</v>
      </c>
    </row>
    <row r="1753" spans="1:11" x14ac:dyDescent="0.25">
      <c r="A1753" s="1">
        <v>31.99</v>
      </c>
      <c r="B1753" s="1">
        <v>27.32</v>
      </c>
      <c r="C1753" s="1">
        <v>22.85</v>
      </c>
      <c r="D1753" s="1">
        <v>34.270000000000003</v>
      </c>
      <c r="E1753" s="1">
        <v>33.26</v>
      </c>
      <c r="F1753" s="1">
        <v>35.54</v>
      </c>
      <c r="G1753" s="1">
        <v>34.28</v>
      </c>
      <c r="H1753" s="1">
        <v>32.18</v>
      </c>
      <c r="I1753" s="1">
        <v>40</v>
      </c>
      <c r="J1753" s="1">
        <v>30.35</v>
      </c>
      <c r="K1753" s="1">
        <v>35.909999999999997</v>
      </c>
    </row>
    <row r="1754" spans="1:11" x14ac:dyDescent="0.25">
      <c r="A1754" s="1">
        <v>31.6</v>
      </c>
      <c r="B1754" s="1">
        <v>26.92</v>
      </c>
      <c r="C1754" s="1">
        <v>33.630000000000003</v>
      </c>
      <c r="D1754" s="1">
        <v>25.99</v>
      </c>
      <c r="E1754" s="1">
        <v>23.29</v>
      </c>
      <c r="F1754" s="1">
        <v>25.82</v>
      </c>
      <c r="G1754" s="1">
        <v>34.51</v>
      </c>
      <c r="H1754" s="1">
        <v>35.94</v>
      </c>
      <c r="I1754" s="1">
        <v>35.369999999999997</v>
      </c>
      <c r="J1754" s="1">
        <v>32.86</v>
      </c>
      <c r="K1754" s="1">
        <v>40</v>
      </c>
    </row>
    <row r="1755" spans="1:11" x14ac:dyDescent="0.25">
      <c r="A1755" s="1">
        <v>27.38</v>
      </c>
      <c r="B1755" s="1">
        <v>34.61</v>
      </c>
      <c r="C1755" s="1">
        <v>26.75</v>
      </c>
      <c r="D1755" s="1">
        <v>26.67</v>
      </c>
      <c r="E1755" s="1">
        <v>23.18</v>
      </c>
      <c r="F1755" s="1">
        <v>31.85</v>
      </c>
      <c r="G1755" s="1">
        <v>35.61</v>
      </c>
      <c r="H1755" s="1">
        <v>33.630000000000003</v>
      </c>
      <c r="I1755" s="1">
        <v>29.41</v>
      </c>
      <c r="J1755" s="1">
        <v>40</v>
      </c>
      <c r="K1755" s="1">
        <v>34.06</v>
      </c>
    </row>
    <row r="1756" spans="1:11" x14ac:dyDescent="0.25">
      <c r="A1756" s="1">
        <v>30.89</v>
      </c>
      <c r="B1756" s="1">
        <v>36.049999999999997</v>
      </c>
      <c r="C1756" s="1">
        <v>30.6</v>
      </c>
      <c r="D1756" s="1">
        <v>34.89</v>
      </c>
      <c r="E1756" s="1">
        <v>22.34</v>
      </c>
      <c r="F1756" s="1">
        <v>27.96</v>
      </c>
      <c r="G1756" s="1">
        <v>40</v>
      </c>
      <c r="H1756" s="1">
        <v>31.83</v>
      </c>
      <c r="I1756" s="1">
        <v>35.229999999999997</v>
      </c>
      <c r="J1756" s="1">
        <v>40</v>
      </c>
      <c r="K1756" s="1">
        <v>34.200000000000003</v>
      </c>
    </row>
    <row r="1757" spans="1:11" x14ac:dyDescent="0.25">
      <c r="A1757" s="1">
        <v>24.15</v>
      </c>
      <c r="B1757" s="1">
        <v>25.33</v>
      </c>
      <c r="C1757" s="1">
        <v>36.200000000000003</v>
      </c>
      <c r="D1757" s="1">
        <v>20.89</v>
      </c>
      <c r="E1757" s="1">
        <v>27.28</v>
      </c>
      <c r="F1757" s="1">
        <v>33.03</v>
      </c>
      <c r="G1757" s="1">
        <v>36.51</v>
      </c>
      <c r="H1757" s="1">
        <v>40</v>
      </c>
      <c r="I1757" s="1">
        <v>31.82</v>
      </c>
      <c r="J1757" s="1">
        <v>27.7</v>
      </c>
      <c r="K1757" s="1">
        <v>27.23</v>
      </c>
    </row>
    <row r="1758" spans="1:11" x14ac:dyDescent="0.25">
      <c r="A1758" s="1">
        <v>21.25</v>
      </c>
      <c r="B1758" s="1">
        <v>30.64</v>
      </c>
      <c r="C1758" s="1">
        <v>29.58</v>
      </c>
      <c r="D1758" s="1">
        <v>34.880000000000003</v>
      </c>
      <c r="E1758" s="1">
        <v>26.82</v>
      </c>
      <c r="F1758" s="1">
        <v>24.04</v>
      </c>
      <c r="G1758" s="1">
        <v>30.45</v>
      </c>
      <c r="H1758" s="1">
        <v>29.95</v>
      </c>
      <c r="I1758" s="1">
        <v>40</v>
      </c>
      <c r="J1758" s="1">
        <v>33.01</v>
      </c>
      <c r="K1758" s="1">
        <v>40</v>
      </c>
    </row>
    <row r="1759" spans="1:11" x14ac:dyDescent="0.25">
      <c r="A1759" s="1">
        <v>27.53</v>
      </c>
      <c r="B1759" s="1">
        <v>23.66</v>
      </c>
      <c r="C1759" s="1">
        <v>24.45</v>
      </c>
      <c r="D1759" s="1">
        <v>18.98</v>
      </c>
      <c r="E1759" s="1">
        <v>40</v>
      </c>
      <c r="F1759" s="1">
        <v>26.29</v>
      </c>
      <c r="G1759" s="1">
        <v>29.1</v>
      </c>
      <c r="H1759" s="1">
        <v>37.729999999999997</v>
      </c>
      <c r="I1759" s="1">
        <v>33.29</v>
      </c>
      <c r="J1759" s="1">
        <v>29.8</v>
      </c>
      <c r="K1759" s="1">
        <v>40</v>
      </c>
    </row>
    <row r="1760" spans="1:11" x14ac:dyDescent="0.25">
      <c r="A1760" s="1">
        <v>24.79</v>
      </c>
      <c r="B1760" s="1">
        <v>34.4</v>
      </c>
      <c r="C1760" s="1">
        <v>22.81</v>
      </c>
      <c r="D1760" s="1">
        <v>20.16</v>
      </c>
      <c r="E1760" s="1">
        <v>17.84</v>
      </c>
      <c r="F1760" s="1">
        <v>28.1</v>
      </c>
      <c r="G1760" s="1">
        <v>31.3</v>
      </c>
      <c r="H1760" s="1">
        <v>28.42</v>
      </c>
      <c r="I1760" s="1">
        <v>29.41</v>
      </c>
      <c r="J1760" s="1">
        <v>40</v>
      </c>
      <c r="K1760" s="1">
        <v>40</v>
      </c>
    </row>
    <row r="1761" spans="1:11" x14ac:dyDescent="0.25">
      <c r="A1761" s="1">
        <v>27.03</v>
      </c>
      <c r="B1761" s="1">
        <v>31.6</v>
      </c>
      <c r="C1761" s="1">
        <v>31.29</v>
      </c>
      <c r="D1761" s="1">
        <v>21.9</v>
      </c>
      <c r="E1761" s="1">
        <v>27.93</v>
      </c>
      <c r="F1761" s="1">
        <v>33.29</v>
      </c>
      <c r="G1761" s="1">
        <v>23.14</v>
      </c>
      <c r="H1761" s="1">
        <v>28.33</v>
      </c>
      <c r="I1761" s="1">
        <v>40</v>
      </c>
      <c r="J1761" s="1">
        <v>33.119999999999997</v>
      </c>
      <c r="K1761" s="1">
        <v>40</v>
      </c>
    </row>
    <row r="1762" spans="1:11" x14ac:dyDescent="0.25">
      <c r="A1762" s="1">
        <v>33.19</v>
      </c>
      <c r="B1762" s="1">
        <v>40</v>
      </c>
      <c r="C1762" s="1">
        <v>25.65</v>
      </c>
      <c r="D1762" s="1">
        <v>29.74</v>
      </c>
      <c r="E1762" s="1">
        <v>20.83</v>
      </c>
      <c r="F1762" s="1">
        <v>22.25</v>
      </c>
      <c r="G1762" s="1">
        <v>36.22</v>
      </c>
      <c r="H1762" s="1">
        <v>38.159999999999997</v>
      </c>
      <c r="I1762" s="1">
        <v>35.6</v>
      </c>
      <c r="J1762" s="1">
        <v>35.97</v>
      </c>
      <c r="K1762" s="1">
        <v>40</v>
      </c>
    </row>
    <row r="1763" spans="1:11" x14ac:dyDescent="0.25">
      <c r="A1763" s="1">
        <v>31.62</v>
      </c>
      <c r="B1763" s="1">
        <v>25.76</v>
      </c>
      <c r="C1763" s="1">
        <v>19.39</v>
      </c>
      <c r="D1763" s="1">
        <v>34.590000000000003</v>
      </c>
      <c r="E1763" s="1">
        <v>24.92</v>
      </c>
      <c r="F1763" s="1">
        <v>28.31</v>
      </c>
      <c r="G1763" s="1">
        <v>34.520000000000003</v>
      </c>
      <c r="H1763" s="1">
        <v>40</v>
      </c>
      <c r="I1763" s="1">
        <v>33.619999999999997</v>
      </c>
      <c r="J1763" s="1">
        <v>32.47</v>
      </c>
      <c r="K1763" s="1">
        <v>40</v>
      </c>
    </row>
    <row r="1764" spans="1:11" x14ac:dyDescent="0.25">
      <c r="A1764" s="1">
        <v>30.48</v>
      </c>
      <c r="B1764" s="1">
        <v>23.28</v>
      </c>
      <c r="C1764" s="1">
        <v>18.670000000000002</v>
      </c>
      <c r="D1764" s="1">
        <v>27.59</v>
      </c>
      <c r="E1764" s="1">
        <v>18.09</v>
      </c>
      <c r="F1764" s="1">
        <v>40</v>
      </c>
      <c r="G1764" s="1">
        <v>31.4</v>
      </c>
      <c r="H1764" s="1">
        <v>23.78</v>
      </c>
      <c r="I1764" s="1">
        <v>36.36</v>
      </c>
      <c r="J1764" s="1">
        <v>29.9</v>
      </c>
      <c r="K1764" s="1">
        <v>33.28</v>
      </c>
    </row>
    <row r="1765" spans="1:11" x14ac:dyDescent="0.25">
      <c r="A1765" s="1">
        <v>29.73</v>
      </c>
      <c r="B1765" s="1">
        <v>26.37</v>
      </c>
      <c r="C1765" s="1">
        <v>28.86</v>
      </c>
      <c r="D1765" s="1">
        <v>21.89</v>
      </c>
      <c r="E1765" s="1">
        <v>29.26</v>
      </c>
      <c r="F1765" s="1">
        <v>22.48</v>
      </c>
      <c r="G1765" s="1">
        <v>27.48</v>
      </c>
      <c r="H1765" s="1">
        <v>25.91</v>
      </c>
      <c r="I1765" s="1">
        <v>33.07</v>
      </c>
      <c r="J1765" s="1">
        <v>36.97</v>
      </c>
      <c r="K1765" s="1">
        <v>40</v>
      </c>
    </row>
    <row r="1766" spans="1:11" x14ac:dyDescent="0.25">
      <c r="A1766" s="1">
        <v>19.89</v>
      </c>
      <c r="B1766" s="1">
        <v>40</v>
      </c>
      <c r="C1766" s="1">
        <v>24.56</v>
      </c>
      <c r="D1766" s="1">
        <v>40</v>
      </c>
      <c r="E1766" s="1">
        <v>35.99</v>
      </c>
      <c r="F1766" s="1">
        <v>31.54</v>
      </c>
      <c r="G1766" s="1">
        <v>33.44</v>
      </c>
      <c r="H1766" s="1">
        <v>27.32</v>
      </c>
      <c r="I1766" s="1">
        <v>35.22</v>
      </c>
      <c r="J1766" s="1">
        <v>40</v>
      </c>
      <c r="K1766" s="1">
        <v>35.58</v>
      </c>
    </row>
    <row r="1767" spans="1:11" x14ac:dyDescent="0.25">
      <c r="A1767" s="1">
        <v>22.07</v>
      </c>
      <c r="B1767" s="1">
        <v>29.11</v>
      </c>
      <c r="C1767" s="1">
        <v>29.73</v>
      </c>
      <c r="D1767" s="1">
        <v>21.47</v>
      </c>
      <c r="E1767" s="1">
        <v>26.13</v>
      </c>
      <c r="F1767" s="1">
        <v>22.66</v>
      </c>
      <c r="G1767" s="1">
        <v>33.380000000000003</v>
      </c>
      <c r="H1767" s="1">
        <v>40</v>
      </c>
      <c r="I1767" s="1">
        <v>40</v>
      </c>
      <c r="J1767" s="1">
        <v>40</v>
      </c>
      <c r="K1767" s="1">
        <v>40</v>
      </c>
    </row>
    <row r="1768" spans="1:11" x14ac:dyDescent="0.25">
      <c r="A1768" s="1">
        <v>26.09</v>
      </c>
      <c r="B1768" s="1">
        <v>32.75</v>
      </c>
      <c r="C1768" s="1">
        <v>29.66</v>
      </c>
      <c r="D1768" s="1">
        <v>18.649999999999999</v>
      </c>
      <c r="E1768" s="1">
        <v>22.35</v>
      </c>
      <c r="F1768" s="1">
        <v>28.61</v>
      </c>
      <c r="G1768" s="1">
        <v>28.34</v>
      </c>
      <c r="H1768" s="1">
        <v>26.84</v>
      </c>
      <c r="I1768" s="1">
        <v>21.53</v>
      </c>
      <c r="J1768" s="1">
        <v>30.98</v>
      </c>
      <c r="K1768" s="1">
        <v>35.65</v>
      </c>
    </row>
    <row r="1769" spans="1:11" x14ac:dyDescent="0.25">
      <c r="A1769" s="1">
        <v>32.26</v>
      </c>
      <c r="B1769" s="1">
        <v>20.97</v>
      </c>
      <c r="C1769" s="1">
        <v>25.65</v>
      </c>
      <c r="D1769" s="1">
        <v>32.32</v>
      </c>
      <c r="E1769" s="1">
        <v>30.28</v>
      </c>
      <c r="F1769" s="1">
        <v>25.6</v>
      </c>
      <c r="G1769" s="1">
        <v>30.58</v>
      </c>
      <c r="H1769" s="1">
        <v>35.81</v>
      </c>
      <c r="I1769" s="1">
        <v>40</v>
      </c>
      <c r="J1769" s="1">
        <v>36.590000000000003</v>
      </c>
      <c r="K1769" s="1">
        <v>40</v>
      </c>
    </row>
    <row r="1770" spans="1:11" x14ac:dyDescent="0.25">
      <c r="A1770" s="1">
        <v>28.08</v>
      </c>
      <c r="B1770" s="1">
        <v>25.12</v>
      </c>
      <c r="C1770" s="1">
        <v>20.53</v>
      </c>
      <c r="D1770" s="1">
        <v>24.8</v>
      </c>
      <c r="E1770" s="1">
        <v>30.17</v>
      </c>
      <c r="F1770" s="1">
        <v>31.91</v>
      </c>
      <c r="G1770" s="1">
        <v>28.6</v>
      </c>
      <c r="H1770" s="1">
        <v>27.72</v>
      </c>
      <c r="I1770" s="1">
        <v>40</v>
      </c>
      <c r="J1770" s="1">
        <v>31.33</v>
      </c>
      <c r="K1770" s="1">
        <v>28.6</v>
      </c>
    </row>
    <row r="1771" spans="1:11" x14ac:dyDescent="0.25">
      <c r="A1771" s="1">
        <v>29.33</v>
      </c>
      <c r="B1771" s="1">
        <v>35.1</v>
      </c>
      <c r="C1771" s="1">
        <v>27.91</v>
      </c>
      <c r="D1771" s="1">
        <v>18.57</v>
      </c>
      <c r="E1771" s="1">
        <v>28.7</v>
      </c>
      <c r="F1771" s="1">
        <v>31.71</v>
      </c>
      <c r="G1771" s="1">
        <v>32.58</v>
      </c>
      <c r="H1771" s="1">
        <v>27.33</v>
      </c>
      <c r="I1771" s="1">
        <v>25.78</v>
      </c>
      <c r="J1771" s="1">
        <v>31.94</v>
      </c>
      <c r="K1771" s="1">
        <v>34.979999999999997</v>
      </c>
    </row>
    <row r="1772" spans="1:11" x14ac:dyDescent="0.25">
      <c r="A1772" s="1">
        <v>27.55</v>
      </c>
      <c r="B1772" s="1">
        <v>24.23</v>
      </c>
      <c r="C1772" s="1">
        <v>21.7</v>
      </c>
      <c r="D1772" s="1">
        <v>30.88</v>
      </c>
      <c r="E1772" s="1">
        <v>24.18</v>
      </c>
      <c r="F1772" s="1">
        <v>32.020000000000003</v>
      </c>
      <c r="G1772" s="1">
        <v>29.65</v>
      </c>
      <c r="H1772" s="1">
        <v>34.64</v>
      </c>
      <c r="I1772" s="1">
        <v>27.93</v>
      </c>
      <c r="J1772" s="1">
        <v>35.44</v>
      </c>
      <c r="K1772" s="1">
        <v>40</v>
      </c>
    </row>
    <row r="1773" spans="1:11" x14ac:dyDescent="0.25">
      <c r="A1773" s="1">
        <v>24.75</v>
      </c>
      <c r="B1773" s="1">
        <v>28.4</v>
      </c>
      <c r="C1773" s="1">
        <v>20.79</v>
      </c>
      <c r="D1773" s="1">
        <v>21.48</v>
      </c>
      <c r="E1773" s="1">
        <v>32.299999999999997</v>
      </c>
      <c r="F1773" s="1">
        <v>21.22</v>
      </c>
      <c r="G1773" s="1">
        <v>25.7</v>
      </c>
      <c r="H1773" s="1">
        <v>31.79</v>
      </c>
      <c r="I1773" s="1">
        <v>29.9</v>
      </c>
      <c r="J1773" s="1">
        <v>34.520000000000003</v>
      </c>
      <c r="K1773" s="1">
        <v>40</v>
      </c>
    </row>
    <row r="1774" spans="1:11" x14ac:dyDescent="0.25">
      <c r="A1774" s="1">
        <v>30.77</v>
      </c>
      <c r="B1774" s="1">
        <v>23.79</v>
      </c>
      <c r="C1774" s="1">
        <v>37.11</v>
      </c>
      <c r="D1774" s="1">
        <v>24.31</v>
      </c>
      <c r="E1774" s="1">
        <v>33.340000000000003</v>
      </c>
      <c r="F1774" s="1">
        <v>34.020000000000003</v>
      </c>
      <c r="G1774" s="1">
        <v>26.51</v>
      </c>
      <c r="H1774" s="1">
        <v>40</v>
      </c>
      <c r="I1774" s="1">
        <v>29.14</v>
      </c>
      <c r="J1774" s="1">
        <v>40</v>
      </c>
      <c r="K1774" s="1">
        <v>37.979999999999997</v>
      </c>
    </row>
    <row r="1775" spans="1:11" x14ac:dyDescent="0.25">
      <c r="A1775" s="1">
        <v>29.09</v>
      </c>
      <c r="B1775" s="1">
        <v>27.43</v>
      </c>
      <c r="C1775" s="1">
        <v>19.71</v>
      </c>
      <c r="D1775" s="1">
        <v>25.69</v>
      </c>
      <c r="E1775" s="1">
        <v>22.16</v>
      </c>
      <c r="F1775" s="1">
        <v>29.82</v>
      </c>
      <c r="G1775" s="1">
        <v>24.81</v>
      </c>
      <c r="H1775" s="1">
        <v>28.53</v>
      </c>
      <c r="I1775" s="1">
        <v>35.1</v>
      </c>
      <c r="J1775" s="1">
        <v>36.32</v>
      </c>
      <c r="K1775" s="1">
        <v>34.130000000000003</v>
      </c>
    </row>
    <row r="1776" spans="1:11" x14ac:dyDescent="0.25">
      <c r="A1776" s="1">
        <v>30.14</v>
      </c>
      <c r="B1776" s="1">
        <v>23.48</v>
      </c>
      <c r="C1776" s="1">
        <v>27.2</v>
      </c>
      <c r="D1776" s="1">
        <v>21.52</v>
      </c>
      <c r="E1776" s="1">
        <v>31.22</v>
      </c>
      <c r="F1776" s="1">
        <v>35.32</v>
      </c>
      <c r="G1776" s="1">
        <v>22.48</v>
      </c>
      <c r="H1776" s="1">
        <v>24.59</v>
      </c>
      <c r="I1776" s="1">
        <v>29.9</v>
      </c>
      <c r="J1776" s="1">
        <v>30.37</v>
      </c>
      <c r="K1776" s="1">
        <v>40</v>
      </c>
    </row>
    <row r="1777" spans="1:11" x14ac:dyDescent="0.25">
      <c r="A1777" s="1">
        <v>20.28</v>
      </c>
      <c r="B1777" s="1">
        <v>30.76</v>
      </c>
      <c r="C1777" s="1">
        <v>28.85</v>
      </c>
      <c r="D1777" s="1">
        <v>25.94</v>
      </c>
      <c r="E1777" s="1">
        <v>29.55</v>
      </c>
      <c r="F1777" s="1">
        <v>30.4</v>
      </c>
      <c r="G1777" s="1">
        <v>31.65</v>
      </c>
      <c r="H1777" s="1">
        <v>35.86</v>
      </c>
      <c r="I1777" s="1">
        <v>33.369999999999997</v>
      </c>
      <c r="J1777" s="1">
        <v>30.86</v>
      </c>
      <c r="K1777" s="1">
        <v>27.21</v>
      </c>
    </row>
    <row r="1778" spans="1:11" x14ac:dyDescent="0.25">
      <c r="A1778" s="1">
        <v>24.7</v>
      </c>
      <c r="B1778" s="1">
        <v>31.89</v>
      </c>
      <c r="C1778" s="1">
        <v>22.31</v>
      </c>
      <c r="D1778" s="1">
        <v>40</v>
      </c>
      <c r="E1778" s="1">
        <v>40</v>
      </c>
      <c r="F1778" s="1">
        <v>36.950000000000003</v>
      </c>
      <c r="G1778" s="1">
        <v>29</v>
      </c>
      <c r="H1778" s="1">
        <v>29.35</v>
      </c>
      <c r="I1778" s="1">
        <v>40</v>
      </c>
      <c r="J1778" s="1">
        <v>34.049999999999997</v>
      </c>
      <c r="K1778" s="1">
        <v>33.44</v>
      </c>
    </row>
    <row r="1779" spans="1:11" x14ac:dyDescent="0.25">
      <c r="A1779" s="1">
        <v>32.94</v>
      </c>
      <c r="B1779" s="1">
        <v>33.619999999999997</v>
      </c>
      <c r="C1779" s="1">
        <v>17.27</v>
      </c>
      <c r="D1779" s="1">
        <v>30.63</v>
      </c>
      <c r="E1779" s="1">
        <v>31.2</v>
      </c>
      <c r="F1779" s="1">
        <v>23.23</v>
      </c>
      <c r="G1779" s="1">
        <v>33.14</v>
      </c>
      <c r="H1779" s="1">
        <v>40</v>
      </c>
      <c r="I1779" s="1">
        <v>40</v>
      </c>
      <c r="J1779" s="1">
        <v>33.840000000000003</v>
      </c>
      <c r="K1779" s="1">
        <v>25.94</v>
      </c>
    </row>
    <row r="1780" spans="1:11" x14ac:dyDescent="0.25">
      <c r="A1780" s="1">
        <v>16.64</v>
      </c>
      <c r="B1780" s="1">
        <v>24.8</v>
      </c>
      <c r="C1780" s="1">
        <v>35.15</v>
      </c>
      <c r="D1780" s="1">
        <v>27.73</v>
      </c>
      <c r="E1780" s="1">
        <v>29.34</v>
      </c>
      <c r="F1780" s="1">
        <v>25.49</v>
      </c>
      <c r="G1780" s="1">
        <v>28.4</v>
      </c>
      <c r="H1780" s="1">
        <v>35.92</v>
      </c>
      <c r="I1780" s="1">
        <v>34.18</v>
      </c>
      <c r="J1780" s="1">
        <v>40</v>
      </c>
      <c r="K1780" s="1">
        <v>31.95</v>
      </c>
    </row>
    <row r="1781" spans="1:11" x14ac:dyDescent="0.25">
      <c r="A1781" s="1">
        <v>28.71</v>
      </c>
      <c r="B1781" s="1">
        <v>36.72</v>
      </c>
      <c r="C1781" s="1">
        <v>26.33</v>
      </c>
      <c r="D1781" s="1">
        <v>23.31</v>
      </c>
      <c r="E1781" s="1">
        <v>24.38</v>
      </c>
      <c r="F1781" s="1">
        <v>33.71</v>
      </c>
      <c r="G1781" s="1">
        <v>33.31</v>
      </c>
      <c r="H1781" s="1">
        <v>24.73</v>
      </c>
      <c r="I1781" s="1">
        <v>40</v>
      </c>
      <c r="J1781" s="1">
        <v>33.78</v>
      </c>
      <c r="K1781" s="1">
        <v>32.799999999999997</v>
      </c>
    </row>
    <row r="1782" spans="1:11" x14ac:dyDescent="0.25">
      <c r="A1782" s="1">
        <v>17.18</v>
      </c>
      <c r="B1782" s="1">
        <v>18.239999999999998</v>
      </c>
      <c r="C1782" s="1">
        <v>21.07</v>
      </c>
      <c r="D1782" s="1">
        <v>30.73</v>
      </c>
      <c r="E1782" s="1">
        <v>35.82</v>
      </c>
      <c r="F1782" s="1">
        <v>35.64</v>
      </c>
      <c r="G1782" s="1">
        <v>26.74</v>
      </c>
      <c r="H1782" s="1">
        <v>33.619999999999997</v>
      </c>
      <c r="I1782" s="1">
        <v>29.78</v>
      </c>
      <c r="J1782" s="1">
        <v>40</v>
      </c>
      <c r="K1782" s="1">
        <v>40</v>
      </c>
    </row>
    <row r="1783" spans="1:11" x14ac:dyDescent="0.25">
      <c r="A1783" s="1">
        <v>19.87</v>
      </c>
      <c r="B1783" s="1">
        <v>33.08</v>
      </c>
      <c r="C1783" s="1">
        <v>24.04</v>
      </c>
      <c r="D1783" s="1">
        <v>28.99</v>
      </c>
      <c r="E1783" s="1">
        <v>29.36</v>
      </c>
      <c r="F1783" s="1">
        <v>30.82</v>
      </c>
      <c r="G1783" s="1">
        <v>40</v>
      </c>
      <c r="H1783" s="1">
        <v>28.89</v>
      </c>
      <c r="I1783" s="1">
        <v>32.17</v>
      </c>
      <c r="J1783" s="1">
        <v>30.92</v>
      </c>
      <c r="K1783" s="1">
        <v>29.04</v>
      </c>
    </row>
    <row r="1784" spans="1:11" x14ac:dyDescent="0.25">
      <c r="A1784" s="1">
        <v>23.29</v>
      </c>
      <c r="B1784" s="1">
        <v>33.57</v>
      </c>
      <c r="C1784" s="1">
        <v>35.31</v>
      </c>
      <c r="D1784" s="1">
        <v>29.08</v>
      </c>
      <c r="E1784" s="1">
        <v>32.61</v>
      </c>
      <c r="F1784" s="1">
        <v>38.28</v>
      </c>
      <c r="G1784" s="1">
        <v>30.4</v>
      </c>
      <c r="H1784" s="1">
        <v>24.46</v>
      </c>
      <c r="I1784" s="1">
        <v>25.32</v>
      </c>
      <c r="J1784" s="1">
        <v>37.03</v>
      </c>
      <c r="K1784" s="1">
        <v>25.91</v>
      </c>
    </row>
    <row r="1785" spans="1:11" x14ac:dyDescent="0.25">
      <c r="A1785" s="1">
        <v>22.9</v>
      </c>
      <c r="B1785" s="1">
        <v>33.75</v>
      </c>
      <c r="C1785" s="1">
        <v>34.67</v>
      </c>
      <c r="D1785" s="1">
        <v>34.72</v>
      </c>
      <c r="E1785" s="1">
        <v>31.09</v>
      </c>
      <c r="F1785" s="1">
        <v>32.71</v>
      </c>
      <c r="G1785" s="1">
        <v>37.630000000000003</v>
      </c>
      <c r="H1785" s="1">
        <v>32.53</v>
      </c>
      <c r="I1785" s="1">
        <v>40</v>
      </c>
      <c r="J1785" s="1">
        <v>34.24</v>
      </c>
      <c r="K1785" s="1">
        <v>32.26</v>
      </c>
    </row>
    <row r="1786" spans="1:11" x14ac:dyDescent="0.25">
      <c r="A1786" s="1">
        <v>31.29</v>
      </c>
      <c r="B1786" s="1">
        <v>29.44</v>
      </c>
      <c r="C1786" s="1">
        <v>40</v>
      </c>
      <c r="D1786" s="1">
        <v>34.200000000000003</v>
      </c>
      <c r="E1786" s="1">
        <v>31.47</v>
      </c>
      <c r="F1786" s="1">
        <v>20.83</v>
      </c>
      <c r="G1786" s="1">
        <v>23.67</v>
      </c>
      <c r="H1786" s="1">
        <v>30.82</v>
      </c>
      <c r="I1786" s="1">
        <v>31.47</v>
      </c>
      <c r="J1786" s="1">
        <v>36.299999999999997</v>
      </c>
      <c r="K1786" s="1">
        <v>30.14</v>
      </c>
    </row>
    <row r="1787" spans="1:11" x14ac:dyDescent="0.25">
      <c r="A1787" s="1">
        <v>22.83</v>
      </c>
      <c r="B1787" s="1">
        <v>40</v>
      </c>
      <c r="C1787" s="1">
        <v>23.85</v>
      </c>
      <c r="D1787" s="1">
        <v>26.3</v>
      </c>
      <c r="E1787" s="1">
        <v>24.34</v>
      </c>
      <c r="F1787" s="1">
        <v>36.770000000000003</v>
      </c>
      <c r="G1787" s="1">
        <v>40</v>
      </c>
      <c r="H1787" s="1">
        <v>32.770000000000003</v>
      </c>
      <c r="I1787" s="1">
        <v>26.79</v>
      </c>
      <c r="J1787" s="1">
        <v>30.69</v>
      </c>
      <c r="K1787" s="1">
        <v>40</v>
      </c>
    </row>
    <row r="1788" spans="1:11" x14ac:dyDescent="0.25">
      <c r="A1788" s="1">
        <v>21.22</v>
      </c>
      <c r="B1788" s="1">
        <v>34.42</v>
      </c>
      <c r="C1788" s="1">
        <v>35.65</v>
      </c>
      <c r="D1788" s="1">
        <v>20.79</v>
      </c>
      <c r="E1788" s="1">
        <v>32.25</v>
      </c>
      <c r="F1788" s="1">
        <v>25.83</v>
      </c>
      <c r="G1788" s="1">
        <v>30.45</v>
      </c>
      <c r="H1788" s="1">
        <v>34.85</v>
      </c>
      <c r="I1788" s="1">
        <v>32.82</v>
      </c>
      <c r="J1788" s="1">
        <v>33.71</v>
      </c>
      <c r="K1788" s="1">
        <v>34.729999999999997</v>
      </c>
    </row>
    <row r="1789" spans="1:11" x14ac:dyDescent="0.25">
      <c r="A1789" s="1">
        <v>21.55</v>
      </c>
      <c r="B1789" s="1">
        <v>33.89</v>
      </c>
      <c r="C1789" s="1">
        <v>25.13</v>
      </c>
      <c r="D1789" s="1">
        <v>30.21</v>
      </c>
      <c r="E1789" s="1">
        <v>36.19</v>
      </c>
      <c r="F1789" s="1">
        <v>32.229999999999997</v>
      </c>
      <c r="G1789" s="1">
        <v>34.880000000000003</v>
      </c>
      <c r="H1789" s="1">
        <v>24.81</v>
      </c>
      <c r="I1789" s="1">
        <v>29.43</v>
      </c>
      <c r="J1789" s="1">
        <v>25.73</v>
      </c>
      <c r="K1789" s="1">
        <v>40</v>
      </c>
    </row>
    <row r="1790" spans="1:11" x14ac:dyDescent="0.25">
      <c r="A1790" s="1">
        <v>27.74</v>
      </c>
      <c r="B1790" s="1">
        <v>32.68</v>
      </c>
      <c r="C1790" s="1">
        <v>19.079999999999998</v>
      </c>
      <c r="D1790" s="1">
        <v>16.61</v>
      </c>
      <c r="E1790" s="1">
        <v>32.799999999999997</v>
      </c>
      <c r="F1790" s="1">
        <v>31.5</v>
      </c>
      <c r="G1790" s="1">
        <v>40</v>
      </c>
      <c r="H1790" s="1">
        <v>20.51</v>
      </c>
      <c r="I1790" s="1">
        <v>30.87</v>
      </c>
      <c r="J1790" s="1">
        <v>33.96</v>
      </c>
      <c r="K1790" s="1">
        <v>35.46</v>
      </c>
    </row>
    <row r="1791" spans="1:11" x14ac:dyDescent="0.25">
      <c r="A1791" s="1">
        <v>31.54</v>
      </c>
      <c r="B1791" s="1">
        <v>29.72</v>
      </c>
      <c r="C1791" s="1">
        <v>26.74</v>
      </c>
      <c r="D1791" s="1">
        <v>19.47</v>
      </c>
      <c r="E1791" s="1">
        <v>30.63</v>
      </c>
      <c r="F1791" s="1">
        <v>30.48</v>
      </c>
      <c r="G1791" s="1">
        <v>30.99</v>
      </c>
      <c r="H1791" s="1">
        <v>37.21</v>
      </c>
      <c r="I1791" s="1">
        <v>40</v>
      </c>
      <c r="J1791" s="1">
        <v>40</v>
      </c>
      <c r="K1791" s="1">
        <v>40</v>
      </c>
    </row>
    <row r="1792" spans="1:11" x14ac:dyDescent="0.25">
      <c r="A1792" s="1">
        <v>22.05</v>
      </c>
      <c r="B1792" s="1">
        <v>27.65</v>
      </c>
      <c r="C1792" s="1">
        <v>27.45</v>
      </c>
      <c r="D1792" s="1">
        <v>30.87</v>
      </c>
      <c r="E1792" s="1">
        <v>35.64</v>
      </c>
      <c r="F1792" s="1">
        <v>22.9</v>
      </c>
      <c r="G1792" s="1">
        <v>30.65</v>
      </c>
      <c r="H1792" s="1">
        <v>40</v>
      </c>
      <c r="I1792" s="1">
        <v>28.67</v>
      </c>
      <c r="J1792" s="1">
        <v>33.51</v>
      </c>
      <c r="K1792" s="1">
        <v>40</v>
      </c>
    </row>
    <row r="1793" spans="1:11" x14ac:dyDescent="0.25">
      <c r="A1793" s="1">
        <v>26.98</v>
      </c>
      <c r="B1793" s="1">
        <v>23.06</v>
      </c>
      <c r="C1793" s="1">
        <v>30.84</v>
      </c>
      <c r="D1793" s="1">
        <v>37.79</v>
      </c>
      <c r="E1793" s="1">
        <v>34.479999999999997</v>
      </c>
      <c r="F1793" s="1">
        <v>34.03</v>
      </c>
      <c r="G1793" s="1">
        <v>40</v>
      </c>
      <c r="H1793" s="1">
        <v>40</v>
      </c>
      <c r="I1793" s="1">
        <v>40</v>
      </c>
      <c r="J1793" s="1">
        <v>37.770000000000003</v>
      </c>
      <c r="K1793" s="1">
        <v>40</v>
      </c>
    </row>
    <row r="1794" spans="1:11" x14ac:dyDescent="0.25">
      <c r="A1794" s="1">
        <v>20.22</v>
      </c>
      <c r="B1794" s="1">
        <v>25.57</v>
      </c>
      <c r="C1794" s="1">
        <v>29.24</v>
      </c>
      <c r="D1794" s="1">
        <v>30.08</v>
      </c>
      <c r="E1794" s="1">
        <v>32.54</v>
      </c>
      <c r="F1794" s="1">
        <v>38.08</v>
      </c>
      <c r="G1794" s="1">
        <v>37.159999999999997</v>
      </c>
      <c r="H1794" s="1">
        <v>32.49</v>
      </c>
      <c r="I1794" s="1">
        <v>31.48</v>
      </c>
      <c r="J1794" s="1">
        <v>32.61</v>
      </c>
      <c r="K1794" s="1">
        <v>33.1</v>
      </c>
    </row>
    <row r="1795" spans="1:11" x14ac:dyDescent="0.25">
      <c r="A1795" s="1">
        <v>28.63</v>
      </c>
      <c r="B1795" s="1">
        <v>37.729999999999997</v>
      </c>
      <c r="C1795" s="1">
        <v>33.72</v>
      </c>
      <c r="D1795" s="1">
        <v>27.86</v>
      </c>
      <c r="E1795" s="1">
        <v>27.49</v>
      </c>
      <c r="F1795" s="1">
        <v>26.92</v>
      </c>
      <c r="G1795" s="1">
        <v>21.66</v>
      </c>
      <c r="H1795" s="1">
        <v>40</v>
      </c>
      <c r="I1795" s="1">
        <v>30.02</v>
      </c>
      <c r="J1795" s="1">
        <v>33.32</v>
      </c>
      <c r="K1795" s="1">
        <v>40</v>
      </c>
    </row>
    <row r="1796" spans="1:11" x14ac:dyDescent="0.25">
      <c r="A1796" s="1">
        <v>33.14</v>
      </c>
      <c r="B1796" s="1">
        <v>30.79</v>
      </c>
      <c r="C1796" s="1">
        <v>25.3</v>
      </c>
      <c r="D1796" s="1">
        <v>27.87</v>
      </c>
      <c r="E1796" s="1">
        <v>19.489999999999998</v>
      </c>
      <c r="F1796" s="1">
        <v>29.83</v>
      </c>
      <c r="G1796" s="1">
        <v>35.92</v>
      </c>
      <c r="H1796" s="1">
        <v>27.88</v>
      </c>
      <c r="I1796" s="1">
        <v>40</v>
      </c>
      <c r="J1796" s="1">
        <v>38.15</v>
      </c>
      <c r="K1796" s="1">
        <v>30.13</v>
      </c>
    </row>
    <row r="1797" spans="1:11" x14ac:dyDescent="0.25">
      <c r="A1797" s="1">
        <v>23.38</v>
      </c>
      <c r="B1797" s="1">
        <v>26.25</v>
      </c>
      <c r="C1797" s="1">
        <v>28.45</v>
      </c>
      <c r="D1797" s="1">
        <v>22.45</v>
      </c>
      <c r="E1797" s="1">
        <v>29.42</v>
      </c>
      <c r="F1797" s="1">
        <v>40</v>
      </c>
      <c r="G1797" s="1">
        <v>26.94</v>
      </c>
      <c r="H1797" s="1">
        <v>37.08</v>
      </c>
      <c r="I1797" s="1">
        <v>33.14</v>
      </c>
      <c r="J1797" s="1">
        <v>35.39</v>
      </c>
      <c r="K1797" s="1">
        <v>40</v>
      </c>
    </row>
    <row r="1798" spans="1:11" x14ac:dyDescent="0.25">
      <c r="A1798" s="1">
        <v>33.49</v>
      </c>
      <c r="B1798" s="1">
        <v>34.58</v>
      </c>
      <c r="C1798" s="1">
        <v>40</v>
      </c>
      <c r="D1798" s="1">
        <v>31.26</v>
      </c>
      <c r="E1798" s="1">
        <v>20.84</v>
      </c>
      <c r="F1798" s="1">
        <v>30.25</v>
      </c>
      <c r="G1798" s="1">
        <v>34.92</v>
      </c>
      <c r="H1798" s="1">
        <v>34.700000000000003</v>
      </c>
      <c r="I1798" s="1">
        <v>31.1</v>
      </c>
      <c r="J1798" s="1">
        <v>33.65</v>
      </c>
      <c r="K1798" s="1">
        <v>30.59</v>
      </c>
    </row>
    <row r="1799" spans="1:11" x14ac:dyDescent="0.25">
      <c r="A1799" s="1">
        <v>25.42</v>
      </c>
      <c r="B1799" s="1">
        <v>38.090000000000003</v>
      </c>
      <c r="C1799" s="1">
        <v>22.41</v>
      </c>
      <c r="D1799" s="1">
        <v>27.76</v>
      </c>
      <c r="E1799" s="1">
        <v>24.81</v>
      </c>
      <c r="F1799" s="1">
        <v>35.51</v>
      </c>
      <c r="G1799" s="1">
        <v>27.83</v>
      </c>
      <c r="H1799" s="1">
        <v>21.91</v>
      </c>
      <c r="I1799" s="1">
        <v>30.93</v>
      </c>
      <c r="J1799" s="1">
        <v>33.6</v>
      </c>
      <c r="K1799" s="1">
        <v>29.41</v>
      </c>
    </row>
    <row r="1800" spans="1:11" x14ac:dyDescent="0.25">
      <c r="A1800" s="1">
        <v>34.69</v>
      </c>
      <c r="B1800" s="1">
        <v>26.35</v>
      </c>
      <c r="C1800" s="1">
        <v>31</v>
      </c>
      <c r="D1800" s="1">
        <v>21.33</v>
      </c>
      <c r="E1800" s="1">
        <v>25.45</v>
      </c>
      <c r="F1800" s="1">
        <v>32.33</v>
      </c>
      <c r="G1800" s="1">
        <v>33.97</v>
      </c>
      <c r="H1800" s="1">
        <v>28.42</v>
      </c>
      <c r="I1800" s="1">
        <v>30.32</v>
      </c>
      <c r="J1800" s="1">
        <v>20.49</v>
      </c>
      <c r="K1800" s="1">
        <v>35.44</v>
      </c>
    </row>
    <row r="1801" spans="1:11" x14ac:dyDescent="0.25">
      <c r="A1801" s="1">
        <v>34.450000000000003</v>
      </c>
      <c r="B1801" s="1">
        <v>31.63</v>
      </c>
      <c r="C1801" s="1">
        <v>28.47</v>
      </c>
      <c r="D1801" s="1">
        <v>24.41</v>
      </c>
      <c r="E1801" s="1">
        <v>28.96</v>
      </c>
      <c r="F1801" s="1">
        <v>27.22</v>
      </c>
      <c r="G1801" s="1">
        <v>27.3</v>
      </c>
      <c r="H1801" s="1">
        <v>27.82</v>
      </c>
      <c r="I1801" s="1">
        <v>33.93</v>
      </c>
      <c r="J1801" s="1">
        <v>35.06</v>
      </c>
      <c r="K1801" s="1">
        <v>32.78</v>
      </c>
    </row>
    <row r="1802" spans="1:11" x14ac:dyDescent="0.25">
      <c r="A1802" s="1">
        <v>19.760000000000002</v>
      </c>
      <c r="B1802" s="1">
        <v>34.340000000000003</v>
      </c>
      <c r="C1802" s="1">
        <v>23.38</v>
      </c>
      <c r="D1802" s="1">
        <v>35.92</v>
      </c>
      <c r="E1802" s="1">
        <v>19.84</v>
      </c>
      <c r="F1802" s="1">
        <v>29.73</v>
      </c>
      <c r="G1802" s="1">
        <v>36.17</v>
      </c>
      <c r="H1802" s="1">
        <v>27.97</v>
      </c>
      <c r="I1802" s="1">
        <v>36.369999999999997</v>
      </c>
      <c r="J1802" s="1">
        <v>35.81</v>
      </c>
      <c r="K1802" s="1">
        <v>29.77</v>
      </c>
    </row>
    <row r="1803" spans="1:11" x14ac:dyDescent="0.25">
      <c r="A1803" s="1">
        <v>22.26</v>
      </c>
      <c r="B1803" s="1">
        <v>28.69</v>
      </c>
      <c r="C1803" s="1">
        <v>33.9</v>
      </c>
      <c r="D1803" s="1">
        <v>22.61</v>
      </c>
      <c r="E1803" s="1">
        <v>22.01</v>
      </c>
      <c r="F1803" s="1">
        <v>22.8</v>
      </c>
      <c r="G1803" s="1">
        <v>40</v>
      </c>
      <c r="H1803" s="1">
        <v>25.08</v>
      </c>
      <c r="I1803" s="1">
        <v>34.26</v>
      </c>
      <c r="J1803" s="1">
        <v>35.99</v>
      </c>
      <c r="K1803" s="1">
        <v>40</v>
      </c>
    </row>
    <row r="1804" spans="1:11" x14ac:dyDescent="0.25">
      <c r="A1804" s="1">
        <v>20.75</v>
      </c>
      <c r="B1804" s="1">
        <v>29.96</v>
      </c>
      <c r="C1804" s="1">
        <v>30.25</v>
      </c>
      <c r="D1804" s="1">
        <v>21.48</v>
      </c>
      <c r="E1804" s="1">
        <v>22.83</v>
      </c>
      <c r="F1804" s="1">
        <v>29.19</v>
      </c>
      <c r="G1804" s="1">
        <v>26.86</v>
      </c>
      <c r="H1804" s="1">
        <v>27.79</v>
      </c>
      <c r="I1804" s="1">
        <v>40</v>
      </c>
      <c r="J1804" s="1">
        <v>37.36</v>
      </c>
      <c r="K1804" s="1">
        <v>40</v>
      </c>
    </row>
    <row r="1805" spans="1:11" x14ac:dyDescent="0.25">
      <c r="A1805" s="1">
        <v>25.89</v>
      </c>
      <c r="B1805" s="1">
        <v>23.24</v>
      </c>
      <c r="C1805" s="1">
        <v>32.4</v>
      </c>
      <c r="D1805" s="1">
        <v>19.55</v>
      </c>
      <c r="E1805" s="1">
        <v>27.29</v>
      </c>
      <c r="F1805" s="1">
        <v>27.17</v>
      </c>
      <c r="G1805" s="1">
        <v>27.01</v>
      </c>
      <c r="H1805" s="1">
        <v>28.54</v>
      </c>
      <c r="I1805" s="1">
        <v>31.1</v>
      </c>
      <c r="J1805" s="1">
        <v>23.66</v>
      </c>
      <c r="K1805" s="1">
        <v>33.75</v>
      </c>
    </row>
    <row r="1806" spans="1:11" x14ac:dyDescent="0.25">
      <c r="A1806" s="1">
        <v>20.38</v>
      </c>
      <c r="B1806" s="1">
        <v>24.52</v>
      </c>
      <c r="C1806" s="1">
        <v>25.31</v>
      </c>
      <c r="D1806" s="1">
        <v>27.07</v>
      </c>
      <c r="E1806" s="1">
        <v>25.06</v>
      </c>
      <c r="F1806" s="1">
        <v>25.95</v>
      </c>
      <c r="G1806" s="1">
        <v>34.58</v>
      </c>
      <c r="H1806" s="1">
        <v>26.12</v>
      </c>
      <c r="I1806" s="1">
        <v>36.86</v>
      </c>
      <c r="J1806" s="1">
        <v>36.35</v>
      </c>
      <c r="K1806" s="1">
        <v>38.36</v>
      </c>
    </row>
    <row r="1807" spans="1:11" x14ac:dyDescent="0.25">
      <c r="A1807" s="1">
        <v>33.130000000000003</v>
      </c>
      <c r="B1807" s="1">
        <v>24.99</v>
      </c>
      <c r="C1807" s="1">
        <v>28.29</v>
      </c>
      <c r="D1807" s="1">
        <v>21.56</v>
      </c>
      <c r="E1807" s="1">
        <v>25.2</v>
      </c>
      <c r="F1807" s="1">
        <v>27.76</v>
      </c>
      <c r="G1807" s="1">
        <v>29.9</v>
      </c>
      <c r="H1807" s="1">
        <v>28.08</v>
      </c>
      <c r="I1807" s="1">
        <v>26.56</v>
      </c>
      <c r="J1807" s="1">
        <v>40</v>
      </c>
      <c r="K1807" s="1">
        <v>30.31</v>
      </c>
    </row>
    <row r="1808" spans="1:11" x14ac:dyDescent="0.25">
      <c r="A1808" s="1">
        <v>32.380000000000003</v>
      </c>
      <c r="B1808" s="1">
        <v>36.58</v>
      </c>
      <c r="C1808" s="1">
        <v>21.58</v>
      </c>
      <c r="D1808" s="1">
        <v>23.64</v>
      </c>
      <c r="E1808" s="1">
        <v>33.549999999999997</v>
      </c>
      <c r="F1808" s="1">
        <v>26.04</v>
      </c>
      <c r="G1808" s="1">
        <v>36.520000000000003</v>
      </c>
      <c r="H1808" s="1">
        <v>40</v>
      </c>
      <c r="I1808" s="1">
        <v>35.5</v>
      </c>
      <c r="J1808" s="1">
        <v>38.1</v>
      </c>
      <c r="K1808" s="1">
        <v>36.35</v>
      </c>
    </row>
    <row r="1809" spans="1:11" x14ac:dyDescent="0.25">
      <c r="A1809" s="1">
        <v>31.95</v>
      </c>
      <c r="B1809" s="1">
        <v>31.8</v>
      </c>
      <c r="C1809" s="1">
        <v>26</v>
      </c>
      <c r="D1809" s="1">
        <v>28.22</v>
      </c>
      <c r="E1809" s="1">
        <v>20.84</v>
      </c>
      <c r="F1809" s="1">
        <v>31.2</v>
      </c>
      <c r="G1809" s="1">
        <v>28.44</v>
      </c>
      <c r="H1809" s="1">
        <v>23.55</v>
      </c>
      <c r="I1809" s="1">
        <v>40</v>
      </c>
      <c r="J1809" s="1">
        <v>30.17</v>
      </c>
      <c r="K1809" s="1">
        <v>28.23</v>
      </c>
    </row>
    <row r="1810" spans="1:11" x14ac:dyDescent="0.25">
      <c r="A1810" s="1">
        <v>33.32</v>
      </c>
      <c r="B1810" s="1">
        <v>27.81</v>
      </c>
      <c r="C1810" s="1">
        <v>18.78</v>
      </c>
      <c r="D1810" s="1">
        <v>21.54</v>
      </c>
      <c r="E1810" s="1">
        <v>35.18</v>
      </c>
      <c r="F1810" s="1">
        <v>30.16</v>
      </c>
      <c r="G1810" s="1">
        <v>29.32</v>
      </c>
      <c r="H1810" s="1">
        <v>35.76</v>
      </c>
      <c r="I1810" s="1">
        <v>18.920000000000002</v>
      </c>
      <c r="J1810" s="1">
        <v>33.26</v>
      </c>
      <c r="K1810" s="1">
        <v>37.89</v>
      </c>
    </row>
    <row r="1811" spans="1:11" x14ac:dyDescent="0.25">
      <c r="A1811" s="1">
        <v>30.15</v>
      </c>
      <c r="B1811" s="1">
        <v>22.01</v>
      </c>
      <c r="C1811" s="1">
        <v>17.04</v>
      </c>
      <c r="D1811" s="1">
        <v>24.23</v>
      </c>
      <c r="E1811" s="1">
        <v>40</v>
      </c>
      <c r="F1811" s="1">
        <v>28.54</v>
      </c>
      <c r="G1811" s="1">
        <v>31.54</v>
      </c>
      <c r="H1811" s="1">
        <v>29.95</v>
      </c>
      <c r="I1811" s="1">
        <v>40</v>
      </c>
      <c r="J1811" s="1">
        <v>29.74</v>
      </c>
      <c r="K1811" s="1">
        <v>32.770000000000003</v>
      </c>
    </row>
    <row r="1812" spans="1:11" x14ac:dyDescent="0.25">
      <c r="A1812" s="1">
        <v>29.72</v>
      </c>
      <c r="B1812" s="1">
        <v>29.58</v>
      </c>
      <c r="C1812" s="1">
        <v>27.72</v>
      </c>
      <c r="D1812" s="1">
        <v>31.66</v>
      </c>
      <c r="E1812" s="1">
        <v>29.77</v>
      </c>
      <c r="F1812" s="1">
        <v>35.799999999999997</v>
      </c>
      <c r="G1812" s="1">
        <v>24.89</v>
      </c>
      <c r="H1812" s="1">
        <v>23.54</v>
      </c>
      <c r="I1812" s="1">
        <v>28.07</v>
      </c>
      <c r="J1812" s="1">
        <v>40</v>
      </c>
      <c r="K1812" s="1">
        <v>40</v>
      </c>
    </row>
    <row r="1813" spans="1:11" x14ac:dyDescent="0.25">
      <c r="A1813" s="1">
        <v>24.59</v>
      </c>
      <c r="B1813" s="1">
        <v>24.03</v>
      </c>
      <c r="C1813" s="1">
        <v>20.62</v>
      </c>
      <c r="D1813" s="1">
        <v>20.71</v>
      </c>
      <c r="E1813" s="1">
        <v>29.61</v>
      </c>
      <c r="F1813" s="1">
        <v>36.130000000000003</v>
      </c>
      <c r="G1813" s="1">
        <v>19.22</v>
      </c>
      <c r="H1813" s="1">
        <v>31.58</v>
      </c>
      <c r="I1813" s="1">
        <v>34.630000000000003</v>
      </c>
      <c r="J1813" s="1">
        <v>34.200000000000003</v>
      </c>
      <c r="K1813" s="1">
        <v>36.159999999999997</v>
      </c>
    </row>
    <row r="1814" spans="1:11" x14ac:dyDescent="0.25">
      <c r="A1814" s="1">
        <v>32.36</v>
      </c>
      <c r="B1814" s="1">
        <v>33.700000000000003</v>
      </c>
      <c r="C1814" s="1">
        <v>25.04</v>
      </c>
      <c r="D1814" s="1">
        <v>22.52</v>
      </c>
      <c r="E1814" s="1">
        <v>21.69</v>
      </c>
      <c r="F1814" s="1">
        <v>32.799999999999997</v>
      </c>
      <c r="G1814" s="1">
        <v>26.77</v>
      </c>
      <c r="H1814" s="1">
        <v>23.55</v>
      </c>
      <c r="I1814" s="1">
        <v>30.48</v>
      </c>
      <c r="J1814" s="1">
        <v>36.81</v>
      </c>
      <c r="K1814" s="1">
        <v>36.67</v>
      </c>
    </row>
    <row r="1815" spans="1:11" x14ac:dyDescent="0.25">
      <c r="A1815" s="1">
        <v>33.75</v>
      </c>
      <c r="B1815" s="1">
        <v>24.77</v>
      </c>
      <c r="C1815" s="1">
        <v>30.98</v>
      </c>
      <c r="D1815" s="1">
        <v>33.590000000000003</v>
      </c>
      <c r="E1815" s="1">
        <v>23.61</v>
      </c>
      <c r="F1815" s="1">
        <v>25.67</v>
      </c>
      <c r="G1815" s="1">
        <v>33.909999999999997</v>
      </c>
      <c r="H1815" s="1">
        <v>35.450000000000003</v>
      </c>
      <c r="I1815" s="1">
        <v>36.880000000000003</v>
      </c>
      <c r="J1815" s="1">
        <v>33.659999999999997</v>
      </c>
      <c r="K1815" s="1">
        <v>40</v>
      </c>
    </row>
    <row r="1816" spans="1:11" x14ac:dyDescent="0.25">
      <c r="A1816" s="1">
        <v>31.59</v>
      </c>
      <c r="B1816" s="1">
        <v>35.25</v>
      </c>
      <c r="C1816" s="1">
        <v>37.75</v>
      </c>
      <c r="D1816" s="1">
        <v>30.72</v>
      </c>
      <c r="E1816" s="1">
        <v>32.590000000000003</v>
      </c>
      <c r="F1816" s="1">
        <v>30.51</v>
      </c>
      <c r="G1816" s="1">
        <v>23.47</v>
      </c>
      <c r="H1816" s="1">
        <v>30.47</v>
      </c>
      <c r="I1816" s="1">
        <v>38.020000000000003</v>
      </c>
      <c r="J1816" s="1">
        <v>26.77</v>
      </c>
      <c r="K1816" s="1">
        <v>40</v>
      </c>
    </row>
    <row r="1817" spans="1:11" x14ac:dyDescent="0.25">
      <c r="A1817" s="1">
        <v>22.73</v>
      </c>
      <c r="B1817" s="1">
        <v>31.92</v>
      </c>
      <c r="C1817" s="1">
        <v>22.68</v>
      </c>
      <c r="D1817" s="1">
        <v>17.16</v>
      </c>
      <c r="E1817" s="1">
        <v>33.18</v>
      </c>
      <c r="F1817" s="1">
        <v>20.7</v>
      </c>
      <c r="G1817" s="1">
        <v>27.64</v>
      </c>
      <c r="H1817" s="1">
        <v>28.07</v>
      </c>
      <c r="I1817" s="1">
        <v>32.74</v>
      </c>
      <c r="J1817" s="1">
        <v>31.87</v>
      </c>
      <c r="K1817" s="1">
        <v>34.119999999999997</v>
      </c>
    </row>
    <row r="1818" spans="1:11" x14ac:dyDescent="0.25">
      <c r="A1818" s="1">
        <v>22.24</v>
      </c>
      <c r="B1818" s="1">
        <v>33.92</v>
      </c>
      <c r="C1818" s="1">
        <v>37.82</v>
      </c>
      <c r="D1818" s="1">
        <v>26.83</v>
      </c>
      <c r="E1818" s="1">
        <v>29.07</v>
      </c>
      <c r="F1818" s="1">
        <v>22.74</v>
      </c>
      <c r="G1818" s="1">
        <v>27.12</v>
      </c>
      <c r="H1818" s="1">
        <v>36.04</v>
      </c>
      <c r="I1818" s="1">
        <v>32.36</v>
      </c>
      <c r="J1818" s="1">
        <v>40</v>
      </c>
      <c r="K1818" s="1">
        <v>40</v>
      </c>
    </row>
    <row r="1819" spans="1:11" x14ac:dyDescent="0.25">
      <c r="A1819" s="1">
        <v>24.78</v>
      </c>
      <c r="B1819" s="1">
        <v>32.49</v>
      </c>
      <c r="C1819" s="1">
        <v>28.43</v>
      </c>
      <c r="D1819" s="1">
        <v>28.53</v>
      </c>
      <c r="E1819" s="1">
        <v>16.329999999999998</v>
      </c>
      <c r="F1819" s="1">
        <v>29.61</v>
      </c>
      <c r="G1819" s="1">
        <v>21.28</v>
      </c>
      <c r="H1819" s="1">
        <v>37.36</v>
      </c>
      <c r="I1819" s="1">
        <v>33.94</v>
      </c>
      <c r="J1819" s="1">
        <v>27.22</v>
      </c>
      <c r="K1819" s="1">
        <v>40</v>
      </c>
    </row>
    <row r="1820" spans="1:11" x14ac:dyDescent="0.25">
      <c r="A1820" s="1">
        <v>29.39</v>
      </c>
      <c r="B1820" s="1">
        <v>31.38</v>
      </c>
      <c r="C1820" s="1">
        <v>27.35</v>
      </c>
      <c r="D1820" s="1">
        <v>32.01</v>
      </c>
      <c r="E1820" s="1">
        <v>19.440000000000001</v>
      </c>
      <c r="F1820" s="1">
        <v>38.1</v>
      </c>
      <c r="G1820" s="1">
        <v>23.46</v>
      </c>
      <c r="H1820" s="1">
        <v>26.12</v>
      </c>
      <c r="I1820" s="1">
        <v>25.38</v>
      </c>
      <c r="J1820" s="1">
        <v>36.78</v>
      </c>
      <c r="K1820" s="1">
        <v>40</v>
      </c>
    </row>
    <row r="1821" spans="1:11" x14ac:dyDescent="0.25">
      <c r="A1821" s="1">
        <v>24.73</v>
      </c>
      <c r="B1821" s="1">
        <v>33.04</v>
      </c>
      <c r="C1821" s="1">
        <v>25.96</v>
      </c>
      <c r="D1821" s="1">
        <v>35.21</v>
      </c>
      <c r="E1821" s="1">
        <v>26.36</v>
      </c>
      <c r="F1821" s="1">
        <v>28.78</v>
      </c>
      <c r="G1821" s="1">
        <v>33.01</v>
      </c>
      <c r="H1821" s="1">
        <v>34.840000000000003</v>
      </c>
      <c r="I1821" s="1">
        <v>26.96</v>
      </c>
      <c r="J1821" s="1">
        <v>40</v>
      </c>
      <c r="K1821" s="1">
        <v>35.9</v>
      </c>
    </row>
    <row r="1822" spans="1:11" x14ac:dyDescent="0.25">
      <c r="A1822" s="1">
        <v>30.56</v>
      </c>
      <c r="B1822" s="1">
        <v>33.049999999999997</v>
      </c>
      <c r="C1822" s="1">
        <v>29.48</v>
      </c>
      <c r="D1822" s="1">
        <v>21.01</v>
      </c>
      <c r="E1822" s="1">
        <v>24.27</v>
      </c>
      <c r="F1822" s="1">
        <v>20.48</v>
      </c>
      <c r="G1822" s="1">
        <v>40</v>
      </c>
      <c r="H1822" s="1">
        <v>31.55</v>
      </c>
      <c r="I1822" s="1">
        <v>37.31</v>
      </c>
      <c r="J1822" s="1">
        <v>34.92</v>
      </c>
      <c r="K1822" s="1">
        <v>34.76</v>
      </c>
    </row>
    <row r="1823" spans="1:11" x14ac:dyDescent="0.25">
      <c r="A1823" s="1">
        <v>26.6</v>
      </c>
      <c r="B1823" s="1">
        <v>25.36</v>
      </c>
      <c r="C1823" s="1">
        <v>24</v>
      </c>
      <c r="D1823" s="1">
        <v>32.130000000000003</v>
      </c>
      <c r="E1823" s="1">
        <v>29.02</v>
      </c>
      <c r="F1823" s="1">
        <v>25.88</v>
      </c>
      <c r="G1823" s="1">
        <v>36.5</v>
      </c>
      <c r="H1823" s="1">
        <v>31.92</v>
      </c>
      <c r="I1823" s="1">
        <v>30.74</v>
      </c>
      <c r="J1823" s="1">
        <v>32.340000000000003</v>
      </c>
      <c r="K1823" s="1">
        <v>40</v>
      </c>
    </row>
    <row r="1824" spans="1:11" x14ac:dyDescent="0.25">
      <c r="A1824" s="1">
        <v>33.78</v>
      </c>
      <c r="B1824" s="1">
        <v>22.96</v>
      </c>
      <c r="C1824" s="1">
        <v>26.58</v>
      </c>
      <c r="D1824" s="1">
        <v>23.22</v>
      </c>
      <c r="E1824" s="1">
        <v>25.63</v>
      </c>
      <c r="F1824" s="1">
        <v>24.95</v>
      </c>
      <c r="G1824" s="1">
        <v>31.64</v>
      </c>
      <c r="H1824" s="1">
        <v>33.700000000000003</v>
      </c>
      <c r="I1824" s="1">
        <v>28.27</v>
      </c>
      <c r="J1824" s="1">
        <v>40</v>
      </c>
      <c r="K1824" s="1">
        <v>22.85</v>
      </c>
    </row>
    <row r="1825" spans="1:11" x14ac:dyDescent="0.25">
      <c r="A1825" s="1">
        <v>30.3</v>
      </c>
      <c r="B1825" s="1">
        <v>23.28</v>
      </c>
      <c r="C1825" s="1">
        <v>23.36</v>
      </c>
      <c r="D1825" s="1">
        <v>30.36</v>
      </c>
      <c r="E1825" s="1">
        <v>34.39</v>
      </c>
      <c r="F1825" s="1">
        <v>26.77</v>
      </c>
      <c r="G1825" s="1">
        <v>36.15</v>
      </c>
      <c r="H1825" s="1">
        <v>36.75</v>
      </c>
      <c r="I1825" s="1">
        <v>26.85</v>
      </c>
      <c r="J1825" s="1">
        <v>30.01</v>
      </c>
      <c r="K1825" s="1">
        <v>34.43</v>
      </c>
    </row>
    <row r="1826" spans="1:11" x14ac:dyDescent="0.25">
      <c r="A1826" s="1">
        <v>21.78</v>
      </c>
      <c r="B1826" s="1">
        <v>40</v>
      </c>
      <c r="C1826" s="1">
        <v>19.72</v>
      </c>
      <c r="D1826" s="1">
        <v>25.92</v>
      </c>
      <c r="E1826" s="1">
        <v>15.95</v>
      </c>
      <c r="F1826" s="1">
        <v>28.58</v>
      </c>
      <c r="G1826" s="1">
        <v>36.29</v>
      </c>
      <c r="H1826" s="1">
        <v>21.77</v>
      </c>
      <c r="I1826" s="1">
        <v>38.520000000000003</v>
      </c>
      <c r="J1826" s="1">
        <v>40</v>
      </c>
      <c r="K1826" s="1">
        <v>40</v>
      </c>
    </row>
    <row r="1827" spans="1:11" x14ac:dyDescent="0.25">
      <c r="A1827" s="1">
        <v>28.91</v>
      </c>
      <c r="B1827" s="1">
        <v>35.01</v>
      </c>
      <c r="C1827" s="1">
        <v>29.21</v>
      </c>
      <c r="D1827" s="1">
        <v>35.380000000000003</v>
      </c>
      <c r="E1827" s="1">
        <v>21.7</v>
      </c>
      <c r="F1827" s="1">
        <v>17.62</v>
      </c>
      <c r="G1827" s="1">
        <v>32.33</v>
      </c>
      <c r="H1827" s="1">
        <v>37.03</v>
      </c>
      <c r="I1827" s="1">
        <v>28.64</v>
      </c>
      <c r="J1827" s="1">
        <v>33.340000000000003</v>
      </c>
      <c r="K1827" s="1">
        <v>40</v>
      </c>
    </row>
    <row r="1828" spans="1:11" x14ac:dyDescent="0.25">
      <c r="A1828" s="1">
        <v>33.75</v>
      </c>
      <c r="B1828" s="1">
        <v>29.93</v>
      </c>
      <c r="C1828" s="1">
        <v>24.71</v>
      </c>
      <c r="D1828" s="1">
        <v>24.33</v>
      </c>
      <c r="E1828" s="1">
        <v>25.47</v>
      </c>
      <c r="F1828" s="1">
        <v>33.340000000000003</v>
      </c>
      <c r="G1828" s="1">
        <v>26.04</v>
      </c>
      <c r="H1828" s="1">
        <v>30.42</v>
      </c>
      <c r="I1828" s="1">
        <v>33.53</v>
      </c>
      <c r="J1828" s="1">
        <v>36.17</v>
      </c>
      <c r="K1828" s="1">
        <v>40</v>
      </c>
    </row>
    <row r="1829" spans="1:11" x14ac:dyDescent="0.25">
      <c r="A1829" s="1">
        <v>22.16</v>
      </c>
      <c r="B1829" s="1">
        <v>19.39</v>
      </c>
      <c r="C1829" s="1">
        <v>20.43</v>
      </c>
      <c r="D1829" s="1">
        <v>25.96</v>
      </c>
      <c r="E1829" s="1">
        <v>19.59</v>
      </c>
      <c r="F1829" s="1">
        <v>30.28</v>
      </c>
      <c r="G1829" s="1">
        <v>26</v>
      </c>
      <c r="H1829" s="1">
        <v>33.94</v>
      </c>
      <c r="I1829" s="1">
        <v>26.11</v>
      </c>
      <c r="J1829" s="1">
        <v>28.96</v>
      </c>
      <c r="K1829" s="1">
        <v>40</v>
      </c>
    </row>
    <row r="1830" spans="1:11" x14ac:dyDescent="0.25">
      <c r="A1830" s="1">
        <v>22.28</v>
      </c>
      <c r="B1830" s="1">
        <v>32.24</v>
      </c>
      <c r="C1830" s="1">
        <v>25.47</v>
      </c>
      <c r="D1830" s="1">
        <v>23.44</v>
      </c>
      <c r="E1830" s="1">
        <v>23.59</v>
      </c>
      <c r="F1830" s="1">
        <v>21.65</v>
      </c>
      <c r="G1830" s="1">
        <v>26.11</v>
      </c>
      <c r="H1830" s="1">
        <v>34.29</v>
      </c>
      <c r="I1830" s="1">
        <v>37.200000000000003</v>
      </c>
      <c r="J1830" s="1">
        <v>25.31</v>
      </c>
      <c r="K1830" s="1">
        <v>36.29</v>
      </c>
    </row>
    <row r="1831" spans="1:11" x14ac:dyDescent="0.25">
      <c r="A1831" s="1">
        <v>32.61</v>
      </c>
      <c r="B1831" s="1">
        <v>31.26</v>
      </c>
      <c r="C1831" s="1">
        <v>22.01</v>
      </c>
      <c r="D1831" s="1">
        <v>27.42</v>
      </c>
      <c r="E1831" s="1">
        <v>25.49</v>
      </c>
      <c r="F1831" s="1">
        <v>22.69</v>
      </c>
      <c r="G1831" s="1">
        <v>24.3</v>
      </c>
      <c r="H1831" s="1">
        <v>26.69</v>
      </c>
      <c r="I1831" s="1">
        <v>33.71</v>
      </c>
      <c r="J1831" s="1">
        <v>40</v>
      </c>
      <c r="K1831" s="1">
        <v>40</v>
      </c>
    </row>
    <row r="1832" spans="1:11" x14ac:dyDescent="0.25">
      <c r="A1832" s="1">
        <v>30.32</v>
      </c>
      <c r="B1832" s="1">
        <v>23.43</v>
      </c>
      <c r="C1832" s="1">
        <v>24.42</v>
      </c>
      <c r="D1832" s="1">
        <v>33.82</v>
      </c>
      <c r="E1832" s="1">
        <v>34.090000000000003</v>
      </c>
      <c r="F1832" s="1">
        <v>34.32</v>
      </c>
      <c r="G1832" s="1">
        <v>33.24</v>
      </c>
      <c r="H1832" s="1">
        <v>35.81</v>
      </c>
      <c r="I1832" s="1">
        <v>34.4</v>
      </c>
      <c r="J1832" s="1">
        <v>40</v>
      </c>
      <c r="K1832" s="1">
        <v>40</v>
      </c>
    </row>
    <row r="1833" spans="1:11" x14ac:dyDescent="0.25">
      <c r="A1833" s="1">
        <v>30.04</v>
      </c>
      <c r="B1833" s="1">
        <v>19.34</v>
      </c>
      <c r="C1833" s="1">
        <v>27.09</v>
      </c>
      <c r="D1833" s="1">
        <v>26.51</v>
      </c>
      <c r="E1833" s="1">
        <v>21.33</v>
      </c>
      <c r="F1833" s="1">
        <v>23.91</v>
      </c>
      <c r="G1833" s="1">
        <v>23.73</v>
      </c>
      <c r="H1833" s="1">
        <v>40</v>
      </c>
      <c r="I1833" s="1">
        <v>31.85</v>
      </c>
      <c r="J1833" s="1">
        <v>37.43</v>
      </c>
      <c r="K1833" s="1">
        <v>40</v>
      </c>
    </row>
    <row r="1834" spans="1:11" x14ac:dyDescent="0.25">
      <c r="A1834" s="1">
        <v>25.26</v>
      </c>
      <c r="B1834" s="1">
        <v>29.74</v>
      </c>
      <c r="C1834" s="1">
        <v>27.02</v>
      </c>
      <c r="D1834" s="1">
        <v>27.15</v>
      </c>
      <c r="E1834" s="1">
        <v>28.13</v>
      </c>
      <c r="F1834" s="1">
        <v>21.34</v>
      </c>
      <c r="G1834" s="1">
        <v>24.8</v>
      </c>
      <c r="H1834" s="1">
        <v>33.64</v>
      </c>
      <c r="I1834" s="1">
        <v>34.89</v>
      </c>
      <c r="J1834" s="1">
        <v>31.95</v>
      </c>
      <c r="K1834" s="1">
        <v>40</v>
      </c>
    </row>
    <row r="1835" spans="1:11" x14ac:dyDescent="0.25">
      <c r="A1835" s="1">
        <v>31.12</v>
      </c>
      <c r="B1835" s="1">
        <v>40</v>
      </c>
      <c r="C1835" s="1">
        <v>23.52</v>
      </c>
      <c r="D1835" s="1">
        <v>30.02</v>
      </c>
      <c r="E1835" s="1">
        <v>25.5</v>
      </c>
      <c r="F1835" s="1">
        <v>34.93</v>
      </c>
      <c r="G1835" s="1">
        <v>25.6</v>
      </c>
      <c r="H1835" s="1">
        <v>40</v>
      </c>
      <c r="I1835" s="1">
        <v>29.53</v>
      </c>
      <c r="J1835" s="1">
        <v>28.16</v>
      </c>
      <c r="K1835" s="1">
        <v>40</v>
      </c>
    </row>
    <row r="1836" spans="1:11" x14ac:dyDescent="0.25">
      <c r="A1836" s="1">
        <v>28.03</v>
      </c>
      <c r="B1836" s="1">
        <v>24.75</v>
      </c>
      <c r="C1836" s="1">
        <v>19.78</v>
      </c>
      <c r="D1836" s="1">
        <v>19.28</v>
      </c>
      <c r="E1836" s="1">
        <v>23.09</v>
      </c>
      <c r="F1836" s="1">
        <v>28.65</v>
      </c>
      <c r="G1836" s="1">
        <v>27.48</v>
      </c>
      <c r="H1836" s="1">
        <v>30.75</v>
      </c>
      <c r="I1836" s="1">
        <v>32.450000000000003</v>
      </c>
      <c r="J1836" s="1">
        <v>34.58</v>
      </c>
      <c r="K1836" s="1">
        <v>24.02</v>
      </c>
    </row>
    <row r="1837" spans="1:11" x14ac:dyDescent="0.25">
      <c r="A1837" s="1">
        <v>19.059999999999999</v>
      </c>
      <c r="B1837" s="1">
        <v>25.25</v>
      </c>
      <c r="C1837" s="1">
        <v>25.29</v>
      </c>
      <c r="D1837" s="1">
        <v>21.17</v>
      </c>
      <c r="E1837" s="1">
        <v>19.53</v>
      </c>
      <c r="F1837" s="1">
        <v>26.06</v>
      </c>
      <c r="G1837" s="1">
        <v>27.24</v>
      </c>
      <c r="H1837" s="1">
        <v>33.28</v>
      </c>
      <c r="I1837" s="1">
        <v>27.79</v>
      </c>
      <c r="J1837" s="1">
        <v>40</v>
      </c>
      <c r="K1837" s="1">
        <v>32.29</v>
      </c>
    </row>
    <row r="1838" spans="1:11" x14ac:dyDescent="0.25">
      <c r="A1838" s="1">
        <v>20.95</v>
      </c>
      <c r="B1838" s="1">
        <v>26.93</v>
      </c>
      <c r="C1838" s="1">
        <v>30.79</v>
      </c>
      <c r="D1838" s="1">
        <v>26.4</v>
      </c>
      <c r="E1838" s="1">
        <v>30.98</v>
      </c>
      <c r="F1838" s="1">
        <v>21.73</v>
      </c>
      <c r="G1838" s="1">
        <v>40</v>
      </c>
      <c r="H1838" s="1">
        <v>30.47</v>
      </c>
      <c r="I1838" s="1">
        <v>31.81</v>
      </c>
      <c r="J1838" s="1">
        <v>40</v>
      </c>
      <c r="K1838" s="1">
        <v>35.83</v>
      </c>
    </row>
    <row r="1839" spans="1:11" x14ac:dyDescent="0.25">
      <c r="A1839" s="1">
        <v>31.45</v>
      </c>
      <c r="B1839" s="1">
        <v>27.66</v>
      </c>
      <c r="C1839" s="1">
        <v>26.01</v>
      </c>
      <c r="D1839" s="1">
        <v>30.48</v>
      </c>
      <c r="E1839" s="1">
        <v>35.08</v>
      </c>
      <c r="F1839" s="1">
        <v>22.88</v>
      </c>
      <c r="G1839" s="1">
        <v>20.170000000000002</v>
      </c>
      <c r="H1839" s="1">
        <v>26.55</v>
      </c>
      <c r="I1839" s="1">
        <v>40</v>
      </c>
      <c r="J1839" s="1">
        <v>35.950000000000003</v>
      </c>
      <c r="K1839" s="1">
        <v>31.43</v>
      </c>
    </row>
    <row r="1840" spans="1:11" x14ac:dyDescent="0.25">
      <c r="A1840" s="1">
        <v>40</v>
      </c>
      <c r="B1840" s="1">
        <v>26.97</v>
      </c>
      <c r="C1840" s="1">
        <v>29.46</v>
      </c>
      <c r="D1840" s="1">
        <v>31.95</v>
      </c>
      <c r="E1840" s="1">
        <v>32.18</v>
      </c>
      <c r="F1840" s="1">
        <v>30.66</v>
      </c>
      <c r="G1840" s="1">
        <v>33.299999999999997</v>
      </c>
      <c r="H1840" s="1">
        <v>26.97</v>
      </c>
      <c r="I1840" s="1">
        <v>33.619999999999997</v>
      </c>
      <c r="J1840" s="1">
        <v>36.340000000000003</v>
      </c>
      <c r="K1840" s="1">
        <v>40</v>
      </c>
    </row>
    <row r="1841" spans="1:11" x14ac:dyDescent="0.25">
      <c r="A1841" s="1">
        <v>33.299999999999997</v>
      </c>
      <c r="B1841" s="1">
        <v>25.88</v>
      </c>
      <c r="C1841" s="1">
        <v>34.15</v>
      </c>
      <c r="D1841" s="1">
        <v>31.56</v>
      </c>
      <c r="E1841" s="1">
        <v>27.09</v>
      </c>
      <c r="F1841" s="1">
        <v>29.46</v>
      </c>
      <c r="G1841" s="1">
        <v>22.09</v>
      </c>
      <c r="H1841" s="1">
        <v>27.31</v>
      </c>
      <c r="I1841" s="1">
        <v>33.130000000000003</v>
      </c>
      <c r="J1841" s="1">
        <v>40</v>
      </c>
      <c r="K1841" s="1">
        <v>32.44</v>
      </c>
    </row>
    <row r="1842" spans="1:11" x14ac:dyDescent="0.25">
      <c r="A1842" s="1">
        <v>28.15</v>
      </c>
      <c r="B1842" s="1">
        <v>29.63</v>
      </c>
      <c r="C1842" s="1">
        <v>31.23</v>
      </c>
      <c r="D1842" s="1">
        <v>30.67</v>
      </c>
      <c r="E1842" s="1">
        <v>25.18</v>
      </c>
      <c r="F1842" s="1">
        <v>24.79</v>
      </c>
      <c r="G1842" s="1">
        <v>26.03</v>
      </c>
      <c r="H1842" s="1">
        <v>26.91</v>
      </c>
      <c r="I1842" s="1">
        <v>34.89</v>
      </c>
      <c r="J1842" s="1">
        <v>40</v>
      </c>
      <c r="K1842" s="1">
        <v>37.76</v>
      </c>
    </row>
    <row r="1843" spans="1:11" x14ac:dyDescent="0.25">
      <c r="A1843" s="1">
        <v>33.299999999999997</v>
      </c>
      <c r="B1843" s="1">
        <v>32.26</v>
      </c>
      <c r="C1843" s="1">
        <v>23.2</v>
      </c>
      <c r="D1843" s="1">
        <v>25.7</v>
      </c>
      <c r="E1843" s="1">
        <v>31.9</v>
      </c>
      <c r="F1843" s="1">
        <v>31.44</v>
      </c>
      <c r="G1843" s="1">
        <v>24.41</v>
      </c>
      <c r="H1843" s="1">
        <v>40</v>
      </c>
      <c r="I1843" s="1">
        <v>40</v>
      </c>
      <c r="J1843" s="1">
        <v>25.6</v>
      </c>
      <c r="K1843" s="1">
        <v>35.72</v>
      </c>
    </row>
    <row r="1844" spans="1:11" x14ac:dyDescent="0.25">
      <c r="A1844" s="1">
        <v>40</v>
      </c>
      <c r="B1844" s="1">
        <v>23.07</v>
      </c>
      <c r="C1844" s="1">
        <v>30.1</v>
      </c>
      <c r="D1844" s="1">
        <v>23.1</v>
      </c>
      <c r="E1844" s="1">
        <v>30.28</v>
      </c>
      <c r="F1844" s="1">
        <v>37.450000000000003</v>
      </c>
      <c r="G1844" s="1">
        <v>31.97</v>
      </c>
      <c r="H1844" s="1">
        <v>28.72</v>
      </c>
      <c r="I1844" s="1">
        <v>33.25</v>
      </c>
      <c r="J1844" s="1">
        <v>40</v>
      </c>
      <c r="K1844" s="1">
        <v>33.96</v>
      </c>
    </row>
    <row r="1845" spans="1:11" x14ac:dyDescent="0.25">
      <c r="A1845" s="1">
        <v>32.65</v>
      </c>
      <c r="B1845" s="1">
        <v>20.190000000000001</v>
      </c>
      <c r="C1845" s="1">
        <v>34.26</v>
      </c>
      <c r="D1845" s="1">
        <v>28.29</v>
      </c>
      <c r="E1845" s="1">
        <v>37.049999999999997</v>
      </c>
      <c r="F1845" s="1">
        <v>30.71</v>
      </c>
      <c r="G1845" s="1">
        <v>30.17</v>
      </c>
      <c r="H1845" s="1">
        <v>40</v>
      </c>
      <c r="I1845" s="1">
        <v>30.78</v>
      </c>
      <c r="J1845" s="1">
        <v>34.07</v>
      </c>
      <c r="K1845" s="1">
        <v>30.66</v>
      </c>
    </row>
    <row r="1846" spans="1:11" x14ac:dyDescent="0.25">
      <c r="A1846" s="1">
        <v>22.78</v>
      </c>
      <c r="B1846" s="1">
        <v>28.44</v>
      </c>
      <c r="C1846" s="1">
        <v>33.22</v>
      </c>
      <c r="D1846" s="1">
        <v>20.46</v>
      </c>
      <c r="E1846" s="1">
        <v>37.46</v>
      </c>
      <c r="F1846" s="1">
        <v>27.07</v>
      </c>
      <c r="G1846" s="1">
        <v>27.71</v>
      </c>
      <c r="H1846" s="1">
        <v>34.67</v>
      </c>
      <c r="I1846" s="1">
        <v>32.090000000000003</v>
      </c>
      <c r="J1846" s="1">
        <v>33.799999999999997</v>
      </c>
      <c r="K1846" s="1">
        <v>34.65</v>
      </c>
    </row>
    <row r="1847" spans="1:11" x14ac:dyDescent="0.25">
      <c r="A1847" s="1">
        <v>24.5</v>
      </c>
      <c r="B1847" s="1">
        <v>29.94</v>
      </c>
      <c r="C1847" s="1">
        <v>22.83</v>
      </c>
      <c r="D1847" s="1">
        <v>28.44</v>
      </c>
      <c r="E1847" s="1">
        <v>20.11</v>
      </c>
      <c r="F1847" s="1">
        <v>31.46</v>
      </c>
      <c r="G1847" s="1">
        <v>34.159999999999997</v>
      </c>
      <c r="H1847" s="1">
        <v>31.59</v>
      </c>
      <c r="I1847" s="1">
        <v>36.81</v>
      </c>
      <c r="J1847" s="1">
        <v>40</v>
      </c>
      <c r="K1847" s="1">
        <v>37.229999999999997</v>
      </c>
    </row>
    <row r="1848" spans="1:11" x14ac:dyDescent="0.25">
      <c r="A1848" s="1">
        <v>28.73</v>
      </c>
      <c r="B1848" s="1">
        <v>24.81</v>
      </c>
      <c r="C1848" s="1">
        <v>40</v>
      </c>
      <c r="D1848" s="1">
        <v>28.9</v>
      </c>
      <c r="E1848" s="1">
        <v>22.82</v>
      </c>
      <c r="F1848" s="1">
        <v>36.21</v>
      </c>
      <c r="G1848" s="1">
        <v>31.14</v>
      </c>
      <c r="H1848" s="1">
        <v>30.63</v>
      </c>
      <c r="I1848" s="1">
        <v>27.7</v>
      </c>
      <c r="J1848" s="1">
        <v>26.37</v>
      </c>
      <c r="K1848" s="1">
        <v>37.92</v>
      </c>
    </row>
    <row r="1849" spans="1:11" x14ac:dyDescent="0.25">
      <c r="A1849" s="1">
        <v>40</v>
      </c>
      <c r="B1849" s="1">
        <v>28.51</v>
      </c>
      <c r="C1849" s="1">
        <v>23.17</v>
      </c>
      <c r="D1849" s="1">
        <v>20.71</v>
      </c>
      <c r="E1849" s="1">
        <v>28.79</v>
      </c>
      <c r="F1849" s="1">
        <v>27.05</v>
      </c>
      <c r="G1849" s="1">
        <v>23.85</v>
      </c>
      <c r="H1849" s="1">
        <v>37.729999999999997</v>
      </c>
      <c r="I1849" s="1">
        <v>40</v>
      </c>
      <c r="J1849" s="1">
        <v>40</v>
      </c>
      <c r="K1849" s="1">
        <v>37.54</v>
      </c>
    </row>
    <row r="1850" spans="1:11" x14ac:dyDescent="0.25">
      <c r="A1850" s="1">
        <v>32.6</v>
      </c>
      <c r="B1850" s="1">
        <v>24.33</v>
      </c>
      <c r="C1850" s="1">
        <v>23.82</v>
      </c>
      <c r="D1850" s="1">
        <v>31.33</v>
      </c>
      <c r="E1850" s="1">
        <v>18.34</v>
      </c>
      <c r="F1850" s="1">
        <v>40</v>
      </c>
      <c r="G1850" s="1">
        <v>21.39</v>
      </c>
      <c r="H1850" s="1">
        <v>26.69</v>
      </c>
      <c r="I1850" s="1">
        <v>40</v>
      </c>
      <c r="J1850" s="1">
        <v>40</v>
      </c>
      <c r="K1850" s="1">
        <v>25.58</v>
      </c>
    </row>
    <row r="1851" spans="1:11" x14ac:dyDescent="0.25">
      <c r="A1851" s="1">
        <v>25.45</v>
      </c>
      <c r="B1851" s="1">
        <v>22.1</v>
      </c>
      <c r="C1851" s="1">
        <v>25.52</v>
      </c>
      <c r="D1851" s="1">
        <v>27.26</v>
      </c>
      <c r="E1851" s="1">
        <v>21.22</v>
      </c>
      <c r="F1851" s="1">
        <v>40</v>
      </c>
      <c r="G1851" s="1">
        <v>33.21</v>
      </c>
      <c r="H1851" s="1">
        <v>40</v>
      </c>
      <c r="I1851" s="1">
        <v>25.24</v>
      </c>
      <c r="J1851" s="1">
        <v>24.76</v>
      </c>
      <c r="K1851" s="1">
        <v>40</v>
      </c>
    </row>
    <row r="1852" spans="1:11" x14ac:dyDescent="0.25">
      <c r="A1852" s="1">
        <v>23.57</v>
      </c>
      <c r="B1852" s="1">
        <v>30.15</v>
      </c>
      <c r="C1852" s="1">
        <v>34.130000000000003</v>
      </c>
      <c r="D1852" s="1">
        <v>25.66</v>
      </c>
      <c r="E1852" s="1">
        <v>33.869999999999997</v>
      </c>
      <c r="F1852" s="1">
        <v>35.380000000000003</v>
      </c>
      <c r="G1852" s="1">
        <v>22.93</v>
      </c>
      <c r="H1852" s="1">
        <v>31.14</v>
      </c>
      <c r="I1852" s="1">
        <v>22.29</v>
      </c>
      <c r="J1852" s="1">
        <v>34.369999999999997</v>
      </c>
      <c r="K1852" s="1">
        <v>26.93</v>
      </c>
    </row>
    <row r="1853" spans="1:11" x14ac:dyDescent="0.25">
      <c r="A1853" s="1">
        <v>32.840000000000003</v>
      </c>
      <c r="B1853" s="1">
        <v>25.23</v>
      </c>
      <c r="C1853" s="1">
        <v>22.39</v>
      </c>
      <c r="D1853" s="1">
        <v>26</v>
      </c>
      <c r="E1853" s="1">
        <v>40</v>
      </c>
      <c r="F1853" s="1">
        <v>24.04</v>
      </c>
      <c r="G1853" s="1">
        <v>34.11</v>
      </c>
      <c r="H1853" s="1">
        <v>33.880000000000003</v>
      </c>
      <c r="I1853" s="1">
        <v>32.58</v>
      </c>
      <c r="J1853" s="1">
        <v>40</v>
      </c>
      <c r="K1853" s="1">
        <v>37.369999999999997</v>
      </c>
    </row>
    <row r="1854" spans="1:11" x14ac:dyDescent="0.25">
      <c r="A1854" s="1">
        <v>32.71</v>
      </c>
      <c r="B1854" s="1">
        <v>40</v>
      </c>
      <c r="C1854" s="1">
        <v>29.4</v>
      </c>
      <c r="D1854" s="1">
        <v>23.45</v>
      </c>
      <c r="E1854" s="1">
        <v>26.23</v>
      </c>
      <c r="F1854" s="1">
        <v>28.03</v>
      </c>
      <c r="G1854" s="1">
        <v>35.43</v>
      </c>
      <c r="H1854" s="1">
        <v>31.92</v>
      </c>
      <c r="I1854" s="1">
        <v>24.24</v>
      </c>
      <c r="J1854" s="1">
        <v>24.86</v>
      </c>
      <c r="K1854" s="1">
        <v>32.75</v>
      </c>
    </row>
    <row r="1855" spans="1:11" x14ac:dyDescent="0.25">
      <c r="A1855" s="1">
        <v>27.71</v>
      </c>
      <c r="B1855" s="1">
        <v>34.36</v>
      </c>
      <c r="C1855" s="1">
        <v>23.81</v>
      </c>
      <c r="D1855" s="1">
        <v>40</v>
      </c>
      <c r="E1855" s="1">
        <v>28.72</v>
      </c>
      <c r="F1855" s="1">
        <v>26.8</v>
      </c>
      <c r="G1855" s="1">
        <v>33.590000000000003</v>
      </c>
      <c r="H1855" s="1">
        <v>40</v>
      </c>
      <c r="I1855" s="1">
        <v>28.21</v>
      </c>
      <c r="J1855" s="1">
        <v>40</v>
      </c>
      <c r="K1855" s="1">
        <v>37.6</v>
      </c>
    </row>
    <row r="1856" spans="1:11" x14ac:dyDescent="0.25">
      <c r="A1856" s="1">
        <v>30.93</v>
      </c>
      <c r="B1856" s="1">
        <v>23.88</v>
      </c>
      <c r="C1856" s="1">
        <v>18.579999999999998</v>
      </c>
      <c r="D1856" s="1">
        <v>21.11</v>
      </c>
      <c r="E1856" s="1">
        <v>30.04</v>
      </c>
      <c r="F1856" s="1">
        <v>24.1</v>
      </c>
      <c r="G1856" s="1">
        <v>26.54</v>
      </c>
      <c r="H1856" s="1">
        <v>37.69</v>
      </c>
      <c r="I1856" s="1">
        <v>34.42</v>
      </c>
      <c r="J1856" s="1">
        <v>40</v>
      </c>
      <c r="K1856" s="1">
        <v>26.16</v>
      </c>
    </row>
    <row r="1857" spans="1:11" x14ac:dyDescent="0.25">
      <c r="A1857" s="1">
        <v>40</v>
      </c>
      <c r="B1857" s="1">
        <v>35.72</v>
      </c>
      <c r="C1857" s="1">
        <v>27.25</v>
      </c>
      <c r="D1857" s="1">
        <v>25.94</v>
      </c>
      <c r="E1857" s="1">
        <v>24.19</v>
      </c>
      <c r="F1857" s="1">
        <v>21.36</v>
      </c>
      <c r="G1857" s="1">
        <v>30.16</v>
      </c>
      <c r="H1857" s="1">
        <v>32.380000000000003</v>
      </c>
      <c r="I1857" s="1">
        <v>33.840000000000003</v>
      </c>
      <c r="J1857" s="1">
        <v>40</v>
      </c>
      <c r="K1857" s="1">
        <v>40</v>
      </c>
    </row>
    <row r="1858" spans="1:11" x14ac:dyDescent="0.25">
      <c r="A1858" s="1">
        <v>19.52</v>
      </c>
      <c r="B1858" s="1">
        <v>23.48</v>
      </c>
      <c r="C1858" s="1">
        <v>29.36</v>
      </c>
      <c r="D1858" s="1">
        <v>30.68</v>
      </c>
      <c r="E1858" s="1">
        <v>27.81</v>
      </c>
      <c r="F1858" s="1">
        <v>21.09</v>
      </c>
      <c r="G1858" s="1">
        <v>40</v>
      </c>
      <c r="H1858" s="1">
        <v>40</v>
      </c>
      <c r="I1858" s="1">
        <v>34.33</v>
      </c>
      <c r="J1858" s="1">
        <v>37.56</v>
      </c>
      <c r="K1858" s="1">
        <v>35.28</v>
      </c>
    </row>
    <row r="1859" spans="1:11" x14ac:dyDescent="0.25">
      <c r="A1859" s="1">
        <v>24.03</v>
      </c>
      <c r="B1859" s="1">
        <v>36.22</v>
      </c>
      <c r="C1859" s="1">
        <v>34.729999999999997</v>
      </c>
      <c r="D1859" s="1">
        <v>18.84</v>
      </c>
      <c r="E1859" s="1">
        <v>26.78</v>
      </c>
      <c r="F1859" s="1">
        <v>40</v>
      </c>
      <c r="G1859" s="1">
        <v>28.36</v>
      </c>
      <c r="H1859" s="1">
        <v>34.06</v>
      </c>
      <c r="I1859" s="1">
        <v>34.11</v>
      </c>
      <c r="J1859" s="1">
        <v>33.85</v>
      </c>
      <c r="K1859" s="1">
        <v>32.22</v>
      </c>
    </row>
    <row r="1860" spans="1:11" x14ac:dyDescent="0.25">
      <c r="A1860" s="1">
        <v>21.4</v>
      </c>
      <c r="B1860" s="1">
        <v>26.36</v>
      </c>
      <c r="C1860" s="1">
        <v>32.19</v>
      </c>
      <c r="D1860" s="1">
        <v>34.96</v>
      </c>
      <c r="E1860" s="1">
        <v>25.33</v>
      </c>
      <c r="F1860" s="1">
        <v>40</v>
      </c>
      <c r="G1860" s="1">
        <v>37.71</v>
      </c>
      <c r="H1860" s="1">
        <v>31.01</v>
      </c>
      <c r="I1860" s="1">
        <v>40</v>
      </c>
      <c r="J1860" s="1">
        <v>32.729999999999997</v>
      </c>
      <c r="K1860" s="1">
        <v>30.06</v>
      </c>
    </row>
    <row r="1861" spans="1:11" x14ac:dyDescent="0.25">
      <c r="A1861" s="1">
        <v>40</v>
      </c>
      <c r="B1861" s="1">
        <v>35.04</v>
      </c>
      <c r="C1861" s="1">
        <v>32.89</v>
      </c>
      <c r="D1861" s="1">
        <v>18.93</v>
      </c>
      <c r="E1861" s="1">
        <v>23.51</v>
      </c>
      <c r="F1861" s="1">
        <v>29.1</v>
      </c>
      <c r="G1861" s="1">
        <v>36.19</v>
      </c>
      <c r="H1861" s="1">
        <v>27.76</v>
      </c>
      <c r="I1861" s="1">
        <v>37.01</v>
      </c>
      <c r="J1861" s="1">
        <v>34.450000000000003</v>
      </c>
      <c r="K1861" s="1">
        <v>37.5</v>
      </c>
    </row>
    <row r="1862" spans="1:11" x14ac:dyDescent="0.25">
      <c r="A1862" s="1">
        <v>19.72</v>
      </c>
      <c r="B1862" s="1">
        <v>30.33</v>
      </c>
      <c r="C1862" s="1">
        <v>21.44</v>
      </c>
      <c r="D1862" s="1">
        <v>28.89</v>
      </c>
      <c r="E1862" s="1">
        <v>35.71</v>
      </c>
      <c r="F1862" s="1">
        <v>36.049999999999997</v>
      </c>
      <c r="G1862" s="1">
        <v>29.79</v>
      </c>
      <c r="H1862" s="1">
        <v>35.25</v>
      </c>
      <c r="I1862" s="1">
        <v>25.53</v>
      </c>
      <c r="J1862" s="1">
        <v>34.22</v>
      </c>
      <c r="K1862" s="1">
        <v>40</v>
      </c>
    </row>
    <row r="1863" spans="1:11" x14ac:dyDescent="0.25">
      <c r="A1863" s="1">
        <v>32.369999999999997</v>
      </c>
      <c r="B1863" s="1">
        <v>24.46</v>
      </c>
      <c r="C1863" s="1">
        <v>26.58</v>
      </c>
      <c r="D1863" s="1">
        <v>32.659999999999997</v>
      </c>
      <c r="E1863" s="1">
        <v>31.54</v>
      </c>
      <c r="F1863" s="1">
        <v>32.799999999999997</v>
      </c>
      <c r="G1863" s="1">
        <v>28.13</v>
      </c>
      <c r="H1863" s="1">
        <v>32.56</v>
      </c>
      <c r="I1863" s="1">
        <v>31.69</v>
      </c>
      <c r="J1863" s="1">
        <v>40</v>
      </c>
      <c r="K1863" s="1">
        <v>37.619999999999997</v>
      </c>
    </row>
    <row r="1864" spans="1:11" x14ac:dyDescent="0.25">
      <c r="A1864" s="1">
        <v>29.48</v>
      </c>
      <c r="B1864" s="1">
        <v>28.25</v>
      </c>
      <c r="C1864" s="1">
        <v>19.579999999999998</v>
      </c>
      <c r="D1864" s="1">
        <v>33.130000000000003</v>
      </c>
      <c r="E1864" s="1">
        <v>32.07</v>
      </c>
      <c r="F1864" s="1">
        <v>25.7</v>
      </c>
      <c r="G1864" s="1">
        <v>25.69</v>
      </c>
      <c r="H1864" s="1">
        <v>25.07</v>
      </c>
      <c r="I1864" s="1">
        <v>40</v>
      </c>
      <c r="J1864" s="1">
        <v>40</v>
      </c>
      <c r="K1864" s="1">
        <v>40</v>
      </c>
    </row>
    <row r="1865" spans="1:11" x14ac:dyDescent="0.25">
      <c r="A1865" s="1">
        <v>29.75</v>
      </c>
      <c r="B1865" s="1">
        <v>21.46</v>
      </c>
      <c r="C1865" s="1">
        <v>24.88</v>
      </c>
      <c r="D1865" s="1">
        <v>29.49</v>
      </c>
      <c r="E1865" s="1">
        <v>23.5</v>
      </c>
      <c r="F1865" s="1">
        <v>30.11</v>
      </c>
      <c r="G1865" s="1">
        <v>21.46</v>
      </c>
      <c r="H1865" s="1">
        <v>23.88</v>
      </c>
      <c r="I1865" s="1">
        <v>31.82</v>
      </c>
      <c r="J1865" s="1">
        <v>40</v>
      </c>
      <c r="K1865" s="1">
        <v>32.08</v>
      </c>
    </row>
    <row r="1866" spans="1:11" x14ac:dyDescent="0.25">
      <c r="A1866" s="1">
        <v>30.84</v>
      </c>
      <c r="B1866" s="1">
        <v>35.020000000000003</v>
      </c>
      <c r="C1866" s="1">
        <v>34.659999999999997</v>
      </c>
      <c r="D1866" s="1">
        <v>21.09</v>
      </c>
      <c r="E1866" s="1">
        <v>29.91</v>
      </c>
      <c r="F1866" s="1">
        <v>34.68</v>
      </c>
      <c r="G1866" s="1">
        <v>24.18</v>
      </c>
      <c r="H1866" s="1">
        <v>32.549999999999997</v>
      </c>
      <c r="I1866" s="1">
        <v>31.66</v>
      </c>
      <c r="J1866" s="1">
        <v>33.049999999999997</v>
      </c>
      <c r="K1866" s="1">
        <v>40</v>
      </c>
    </row>
    <row r="1867" spans="1:11" x14ac:dyDescent="0.25">
      <c r="A1867" s="1">
        <v>18.57</v>
      </c>
      <c r="B1867" s="1">
        <v>26.6</v>
      </c>
      <c r="C1867" s="1">
        <v>22.98</v>
      </c>
      <c r="D1867" s="1">
        <v>23.17</v>
      </c>
      <c r="E1867" s="1">
        <v>18.27</v>
      </c>
      <c r="F1867" s="1">
        <v>20.54</v>
      </c>
      <c r="G1867" s="1">
        <v>40</v>
      </c>
      <c r="H1867" s="1">
        <v>29.53</v>
      </c>
      <c r="I1867" s="1">
        <v>30.92</v>
      </c>
      <c r="J1867" s="1">
        <v>40</v>
      </c>
      <c r="K1867" s="1">
        <v>40</v>
      </c>
    </row>
    <row r="1868" spans="1:11" x14ac:dyDescent="0.25">
      <c r="A1868" s="1">
        <v>30.16</v>
      </c>
      <c r="B1868" s="1">
        <v>25.19</v>
      </c>
      <c r="C1868" s="1">
        <v>21.86</v>
      </c>
      <c r="D1868" s="1">
        <v>30.37</v>
      </c>
      <c r="E1868" s="1">
        <v>19.850000000000001</v>
      </c>
      <c r="F1868" s="1">
        <v>40</v>
      </c>
      <c r="G1868" s="1">
        <v>40</v>
      </c>
      <c r="H1868" s="1">
        <v>31.07</v>
      </c>
      <c r="I1868" s="1">
        <v>40</v>
      </c>
      <c r="J1868" s="1">
        <v>40</v>
      </c>
      <c r="K1868" s="1">
        <v>40</v>
      </c>
    </row>
    <row r="1869" spans="1:11" x14ac:dyDescent="0.25">
      <c r="A1869" s="1">
        <v>24.05</v>
      </c>
      <c r="B1869" s="1">
        <v>31.74</v>
      </c>
      <c r="C1869" s="1">
        <v>28.88</v>
      </c>
      <c r="D1869" s="1">
        <v>28.99</v>
      </c>
      <c r="E1869" s="1">
        <v>31.5</v>
      </c>
      <c r="F1869" s="1">
        <v>24.71</v>
      </c>
      <c r="G1869" s="1">
        <v>29.18</v>
      </c>
      <c r="H1869" s="1">
        <v>27.56</v>
      </c>
      <c r="I1869" s="1">
        <v>30.9</v>
      </c>
      <c r="J1869" s="1">
        <v>40</v>
      </c>
      <c r="K1869" s="1">
        <v>32.619999999999997</v>
      </c>
    </row>
    <row r="1870" spans="1:11" x14ac:dyDescent="0.25">
      <c r="A1870" s="1">
        <v>32.979999999999997</v>
      </c>
      <c r="B1870" s="1">
        <v>25.84</v>
      </c>
      <c r="C1870" s="1">
        <v>22.37</v>
      </c>
      <c r="D1870" s="1">
        <v>31.84</v>
      </c>
      <c r="E1870" s="1">
        <v>23.73</v>
      </c>
      <c r="F1870" s="1">
        <v>40</v>
      </c>
      <c r="G1870" s="1">
        <v>40</v>
      </c>
      <c r="H1870" s="1">
        <v>35.57</v>
      </c>
      <c r="I1870" s="1">
        <v>35.97</v>
      </c>
      <c r="J1870" s="1">
        <v>40</v>
      </c>
      <c r="K1870" s="1">
        <v>26.37</v>
      </c>
    </row>
    <row r="1871" spans="1:11" x14ac:dyDescent="0.25">
      <c r="A1871" s="1">
        <v>31.8</v>
      </c>
      <c r="B1871" s="1">
        <v>21.13</v>
      </c>
      <c r="C1871" s="1">
        <v>21.64</v>
      </c>
      <c r="D1871" s="1">
        <v>18.77</v>
      </c>
      <c r="E1871" s="1">
        <v>26.25</v>
      </c>
      <c r="F1871" s="1">
        <v>34.229999999999997</v>
      </c>
      <c r="G1871" s="1">
        <v>32.54</v>
      </c>
      <c r="H1871" s="1">
        <v>40</v>
      </c>
      <c r="I1871" s="1">
        <v>28.78</v>
      </c>
      <c r="J1871" s="1">
        <v>29.75</v>
      </c>
      <c r="K1871" s="1">
        <v>33.11</v>
      </c>
    </row>
    <row r="1872" spans="1:11" x14ac:dyDescent="0.25">
      <c r="A1872" s="1">
        <v>30.83</v>
      </c>
      <c r="B1872" s="1">
        <v>31.02</v>
      </c>
      <c r="C1872" s="1">
        <v>22.77</v>
      </c>
      <c r="D1872" s="1">
        <v>31.61</v>
      </c>
      <c r="E1872" s="1">
        <v>29.09</v>
      </c>
      <c r="F1872" s="1">
        <v>31.06</v>
      </c>
      <c r="G1872" s="1">
        <v>27.43</v>
      </c>
      <c r="H1872" s="1">
        <v>35.47</v>
      </c>
      <c r="I1872" s="1">
        <v>37.840000000000003</v>
      </c>
      <c r="J1872" s="1">
        <v>33.29</v>
      </c>
      <c r="K1872" s="1">
        <v>40</v>
      </c>
    </row>
    <row r="1873" spans="1:11" x14ac:dyDescent="0.25">
      <c r="A1873" s="1">
        <v>40</v>
      </c>
      <c r="B1873" s="1">
        <v>33.93</v>
      </c>
      <c r="C1873" s="1">
        <v>19.989999999999998</v>
      </c>
      <c r="D1873" s="1">
        <v>21.73</v>
      </c>
      <c r="E1873" s="1">
        <v>27.19</v>
      </c>
      <c r="F1873" s="1">
        <v>27.37</v>
      </c>
      <c r="G1873" s="1">
        <v>33.83</v>
      </c>
      <c r="H1873" s="1">
        <v>20.399999999999999</v>
      </c>
      <c r="I1873" s="1">
        <v>40</v>
      </c>
      <c r="J1873" s="1">
        <v>35.26</v>
      </c>
      <c r="K1873" s="1">
        <v>26.34</v>
      </c>
    </row>
    <row r="1874" spans="1:11" x14ac:dyDescent="0.25">
      <c r="A1874" s="1">
        <v>27.03</v>
      </c>
      <c r="B1874" s="1">
        <v>29.05</v>
      </c>
      <c r="C1874" s="1">
        <v>32.04</v>
      </c>
      <c r="D1874" s="1">
        <v>30.05</v>
      </c>
      <c r="E1874" s="1">
        <v>29.58</v>
      </c>
      <c r="F1874" s="1">
        <v>32.119999999999997</v>
      </c>
      <c r="G1874" s="1">
        <v>25.3</v>
      </c>
      <c r="H1874" s="1">
        <v>40</v>
      </c>
      <c r="I1874" s="1">
        <v>31.09</v>
      </c>
      <c r="J1874" s="1">
        <v>30.04</v>
      </c>
      <c r="K1874" s="1">
        <v>32.200000000000003</v>
      </c>
    </row>
    <row r="1875" spans="1:11" x14ac:dyDescent="0.25">
      <c r="A1875" s="1">
        <v>32.71</v>
      </c>
      <c r="B1875" s="1">
        <v>21.25</v>
      </c>
      <c r="C1875" s="1">
        <v>26.13</v>
      </c>
      <c r="D1875" s="1">
        <v>36.130000000000003</v>
      </c>
      <c r="E1875" s="1">
        <v>34.69</v>
      </c>
      <c r="F1875" s="1">
        <v>25.81</v>
      </c>
      <c r="G1875" s="1">
        <v>23.94</v>
      </c>
      <c r="H1875" s="1">
        <v>31.8</v>
      </c>
      <c r="I1875" s="1">
        <v>40</v>
      </c>
      <c r="J1875" s="1">
        <v>40</v>
      </c>
      <c r="K1875" s="1">
        <v>40</v>
      </c>
    </row>
    <row r="1876" spans="1:11" x14ac:dyDescent="0.25">
      <c r="A1876" s="1">
        <v>20.73</v>
      </c>
      <c r="B1876" s="1">
        <v>34.82</v>
      </c>
      <c r="C1876" s="1">
        <v>35.729999999999997</v>
      </c>
      <c r="D1876" s="1">
        <v>29.36</v>
      </c>
      <c r="E1876" s="1">
        <v>32.18</v>
      </c>
      <c r="F1876" s="1">
        <v>24.91</v>
      </c>
      <c r="G1876" s="1">
        <v>30.45</v>
      </c>
      <c r="H1876" s="1">
        <v>40</v>
      </c>
      <c r="I1876" s="1">
        <v>30.65</v>
      </c>
      <c r="J1876" s="1">
        <v>35.79</v>
      </c>
      <c r="K1876" s="1">
        <v>40</v>
      </c>
    </row>
    <row r="1877" spans="1:11" x14ac:dyDescent="0.25">
      <c r="A1877" s="1">
        <v>34.049999999999997</v>
      </c>
      <c r="B1877" s="1">
        <v>40</v>
      </c>
      <c r="C1877" s="1">
        <v>35.4</v>
      </c>
      <c r="D1877" s="1">
        <v>40</v>
      </c>
      <c r="E1877" s="1">
        <v>32.909999999999997</v>
      </c>
      <c r="F1877" s="1">
        <v>31.04</v>
      </c>
      <c r="G1877" s="1">
        <v>40</v>
      </c>
      <c r="H1877" s="1">
        <v>34.97</v>
      </c>
      <c r="I1877" s="1">
        <v>40</v>
      </c>
      <c r="J1877" s="1">
        <v>26.34</v>
      </c>
      <c r="K1877" s="1">
        <v>40</v>
      </c>
    </row>
    <row r="1878" spans="1:11" x14ac:dyDescent="0.25">
      <c r="A1878" s="1">
        <v>27.07</v>
      </c>
      <c r="B1878" s="1">
        <v>23.93</v>
      </c>
      <c r="C1878" s="1">
        <v>18.239999999999998</v>
      </c>
      <c r="D1878" s="1">
        <v>26.72</v>
      </c>
      <c r="E1878" s="1">
        <v>23.21</v>
      </c>
      <c r="F1878" s="1">
        <v>30.58</v>
      </c>
      <c r="G1878" s="1">
        <v>40</v>
      </c>
      <c r="H1878" s="1">
        <v>24.83</v>
      </c>
      <c r="I1878" s="1">
        <v>32.89</v>
      </c>
      <c r="J1878" s="1">
        <v>34.19</v>
      </c>
      <c r="K1878" s="1">
        <v>40</v>
      </c>
    </row>
    <row r="1879" spans="1:11" x14ac:dyDescent="0.25">
      <c r="A1879" s="1">
        <v>40</v>
      </c>
      <c r="B1879" s="1">
        <v>32.85</v>
      </c>
      <c r="C1879" s="1">
        <v>22.13</v>
      </c>
      <c r="D1879" s="1">
        <v>29.93</v>
      </c>
      <c r="E1879" s="1">
        <v>33.6</v>
      </c>
      <c r="F1879" s="1">
        <v>28.44</v>
      </c>
      <c r="G1879" s="1">
        <v>32.74</v>
      </c>
      <c r="H1879" s="1">
        <v>31.04</v>
      </c>
      <c r="I1879" s="1">
        <v>33.9</v>
      </c>
      <c r="J1879" s="1">
        <v>34.94</v>
      </c>
      <c r="K1879" s="1">
        <v>40</v>
      </c>
    </row>
    <row r="1880" spans="1:11" x14ac:dyDescent="0.25">
      <c r="A1880" s="1">
        <v>26.85</v>
      </c>
      <c r="B1880" s="1">
        <v>35.61</v>
      </c>
      <c r="C1880" s="1">
        <v>33.340000000000003</v>
      </c>
      <c r="D1880" s="1">
        <v>28.62</v>
      </c>
      <c r="E1880" s="1">
        <v>33.64</v>
      </c>
      <c r="F1880" s="1">
        <v>30.61</v>
      </c>
      <c r="G1880" s="1">
        <v>32.659999999999997</v>
      </c>
      <c r="H1880" s="1">
        <v>38.340000000000003</v>
      </c>
      <c r="I1880" s="1">
        <v>40</v>
      </c>
      <c r="J1880" s="1">
        <v>36.75</v>
      </c>
      <c r="K1880" s="1">
        <v>34.01</v>
      </c>
    </row>
    <row r="1881" spans="1:11" x14ac:dyDescent="0.25">
      <c r="A1881" s="1">
        <v>40</v>
      </c>
      <c r="B1881" s="1">
        <v>27.95</v>
      </c>
      <c r="C1881" s="1">
        <v>25.4</v>
      </c>
      <c r="D1881" s="1">
        <v>35.479999999999997</v>
      </c>
      <c r="E1881" s="1">
        <v>32.58</v>
      </c>
      <c r="F1881" s="1">
        <v>29.32</v>
      </c>
      <c r="G1881" s="1">
        <v>32.39</v>
      </c>
      <c r="H1881" s="1">
        <v>40</v>
      </c>
      <c r="I1881" s="1">
        <v>40</v>
      </c>
      <c r="J1881" s="1">
        <v>31.13</v>
      </c>
      <c r="K1881" s="1">
        <v>34.35</v>
      </c>
    </row>
    <row r="1882" spans="1:11" x14ac:dyDescent="0.25">
      <c r="A1882" s="1">
        <v>31.29</v>
      </c>
      <c r="B1882" s="1">
        <v>36.21</v>
      </c>
      <c r="C1882" s="1">
        <v>33.630000000000003</v>
      </c>
      <c r="D1882" s="1">
        <v>23.82</v>
      </c>
      <c r="E1882" s="1">
        <v>23.07</v>
      </c>
      <c r="F1882" s="1">
        <v>26.67</v>
      </c>
      <c r="G1882" s="1">
        <v>25.89</v>
      </c>
      <c r="H1882" s="1">
        <v>40</v>
      </c>
      <c r="I1882" s="1">
        <v>26.66</v>
      </c>
      <c r="J1882" s="1">
        <v>35.64</v>
      </c>
      <c r="K1882" s="1">
        <v>35.31</v>
      </c>
    </row>
    <row r="1883" spans="1:11" x14ac:dyDescent="0.25">
      <c r="A1883" s="1">
        <v>21.03</v>
      </c>
      <c r="B1883" s="1">
        <v>24.71</v>
      </c>
      <c r="C1883" s="1">
        <v>23.21</v>
      </c>
      <c r="D1883" s="1">
        <v>31.08</v>
      </c>
      <c r="E1883" s="1">
        <v>22.39</v>
      </c>
      <c r="F1883" s="1">
        <v>34.33</v>
      </c>
      <c r="G1883" s="1">
        <v>30.72</v>
      </c>
      <c r="H1883" s="1">
        <v>29.66</v>
      </c>
      <c r="I1883" s="1">
        <v>40</v>
      </c>
      <c r="J1883" s="1">
        <v>40</v>
      </c>
      <c r="K1883" s="1">
        <v>34.08</v>
      </c>
    </row>
    <row r="1884" spans="1:11" x14ac:dyDescent="0.25">
      <c r="A1884" s="1">
        <v>26.59</v>
      </c>
      <c r="B1884" s="1">
        <v>27.45</v>
      </c>
      <c r="C1884" s="1">
        <v>24.74</v>
      </c>
      <c r="D1884" s="1">
        <v>28.95</v>
      </c>
      <c r="E1884" s="1">
        <v>31.39</v>
      </c>
      <c r="F1884" s="1">
        <v>33.61</v>
      </c>
      <c r="G1884" s="1">
        <v>33.49</v>
      </c>
      <c r="H1884" s="1">
        <v>34.21</v>
      </c>
      <c r="I1884" s="1">
        <v>40</v>
      </c>
      <c r="J1884" s="1">
        <v>40</v>
      </c>
      <c r="K1884" s="1">
        <v>40</v>
      </c>
    </row>
    <row r="1885" spans="1:11" x14ac:dyDescent="0.25">
      <c r="A1885" s="1">
        <v>23.06</v>
      </c>
      <c r="B1885" s="1">
        <v>36.020000000000003</v>
      </c>
      <c r="C1885" s="1">
        <v>35.21</v>
      </c>
      <c r="D1885" s="1">
        <v>25</v>
      </c>
      <c r="E1885" s="1">
        <v>33.29</v>
      </c>
      <c r="F1885" s="1">
        <v>20.75</v>
      </c>
      <c r="G1885" s="1">
        <v>31.54</v>
      </c>
      <c r="H1885" s="1">
        <v>33.270000000000003</v>
      </c>
      <c r="I1885" s="1">
        <v>27.26</v>
      </c>
      <c r="J1885" s="1">
        <v>40</v>
      </c>
      <c r="K1885" s="1">
        <v>24.69</v>
      </c>
    </row>
    <row r="1886" spans="1:11" x14ac:dyDescent="0.25">
      <c r="A1886" s="1">
        <v>33.78</v>
      </c>
      <c r="B1886" s="1">
        <v>33.22</v>
      </c>
      <c r="C1886" s="1">
        <v>34.409999999999997</v>
      </c>
      <c r="D1886" s="1">
        <v>19.600000000000001</v>
      </c>
      <c r="E1886" s="1">
        <v>40</v>
      </c>
      <c r="F1886" s="1">
        <v>35.28</v>
      </c>
      <c r="G1886" s="1">
        <v>26.36</v>
      </c>
      <c r="H1886" s="1">
        <v>33.85</v>
      </c>
      <c r="I1886" s="1">
        <v>33.6</v>
      </c>
      <c r="J1886" s="1">
        <v>32.93</v>
      </c>
      <c r="K1886" s="1">
        <v>35.57</v>
      </c>
    </row>
    <row r="1887" spans="1:11" x14ac:dyDescent="0.25">
      <c r="A1887" s="1">
        <v>25.19</v>
      </c>
      <c r="B1887" s="1">
        <v>26.11</v>
      </c>
      <c r="C1887" s="1">
        <v>29.77</v>
      </c>
      <c r="D1887" s="1">
        <v>25.8</v>
      </c>
      <c r="E1887" s="1">
        <v>26.09</v>
      </c>
      <c r="F1887" s="1">
        <v>31.4</v>
      </c>
      <c r="G1887" s="1">
        <v>23.46</v>
      </c>
      <c r="H1887" s="1">
        <v>31.46</v>
      </c>
      <c r="I1887" s="1">
        <v>40</v>
      </c>
      <c r="J1887" s="1">
        <v>35.520000000000003</v>
      </c>
      <c r="K1887" s="1">
        <v>37.869999999999997</v>
      </c>
    </row>
    <row r="1888" spans="1:11" x14ac:dyDescent="0.25">
      <c r="A1888" s="1">
        <v>28.15</v>
      </c>
      <c r="B1888" s="1">
        <v>35.97</v>
      </c>
      <c r="C1888" s="1">
        <v>19.079999999999998</v>
      </c>
      <c r="D1888" s="1">
        <v>40</v>
      </c>
      <c r="E1888" s="1">
        <v>27.07</v>
      </c>
      <c r="F1888" s="1">
        <v>33.18</v>
      </c>
      <c r="G1888" s="1">
        <v>30.99</v>
      </c>
      <c r="H1888" s="1">
        <v>30.62</v>
      </c>
      <c r="I1888" s="1">
        <v>35.29</v>
      </c>
      <c r="J1888" s="1">
        <v>40</v>
      </c>
      <c r="K1888" s="1">
        <v>40</v>
      </c>
    </row>
    <row r="1889" spans="1:11" x14ac:dyDescent="0.25">
      <c r="A1889" s="1">
        <v>40</v>
      </c>
      <c r="B1889" s="1">
        <v>33.1</v>
      </c>
      <c r="C1889" s="1">
        <v>18</v>
      </c>
      <c r="D1889" s="1">
        <v>18.84</v>
      </c>
      <c r="E1889" s="1">
        <v>33.880000000000003</v>
      </c>
      <c r="F1889" s="1">
        <v>40</v>
      </c>
      <c r="G1889" s="1">
        <v>29.7</v>
      </c>
      <c r="H1889" s="1">
        <v>34.24</v>
      </c>
      <c r="I1889" s="1">
        <v>40</v>
      </c>
      <c r="J1889" s="1">
        <v>32.58</v>
      </c>
      <c r="K1889" s="1">
        <v>40</v>
      </c>
    </row>
    <row r="1890" spans="1:11" x14ac:dyDescent="0.25">
      <c r="A1890" s="1">
        <v>21.34</v>
      </c>
      <c r="B1890" s="1">
        <v>23.89</v>
      </c>
      <c r="C1890" s="1">
        <v>40</v>
      </c>
      <c r="D1890" s="1">
        <v>29.9</v>
      </c>
      <c r="E1890" s="1">
        <v>27.66</v>
      </c>
      <c r="F1890" s="1">
        <v>24.93</v>
      </c>
      <c r="G1890" s="1">
        <v>32.82</v>
      </c>
      <c r="H1890" s="1">
        <v>34.93</v>
      </c>
      <c r="I1890" s="1">
        <v>36.380000000000003</v>
      </c>
      <c r="J1890" s="1">
        <v>40</v>
      </c>
      <c r="K1890" s="1">
        <v>34.229999999999997</v>
      </c>
    </row>
    <row r="1891" spans="1:11" x14ac:dyDescent="0.25">
      <c r="A1891" s="1">
        <v>21.64</v>
      </c>
      <c r="B1891" s="1">
        <v>24.05</v>
      </c>
      <c r="C1891" s="1">
        <v>23.72</v>
      </c>
      <c r="D1891" s="1">
        <v>40</v>
      </c>
      <c r="E1891" s="1">
        <v>22.9</v>
      </c>
      <c r="F1891" s="1">
        <v>21.79</v>
      </c>
      <c r="G1891" s="1">
        <v>36.5</v>
      </c>
      <c r="H1891" s="1">
        <v>25.41</v>
      </c>
      <c r="I1891" s="1">
        <v>33.200000000000003</v>
      </c>
      <c r="J1891" s="1">
        <v>37.93</v>
      </c>
      <c r="K1891" s="1">
        <v>40</v>
      </c>
    </row>
    <row r="1892" spans="1:11" x14ac:dyDescent="0.25">
      <c r="A1892" s="1">
        <v>26.27</v>
      </c>
      <c r="B1892" s="1">
        <v>32.159999999999997</v>
      </c>
      <c r="C1892" s="1">
        <v>28.93</v>
      </c>
      <c r="D1892" s="1">
        <v>26.41</v>
      </c>
      <c r="E1892" s="1">
        <v>28.29</v>
      </c>
      <c r="F1892" s="1">
        <v>28.14</v>
      </c>
      <c r="G1892" s="1">
        <v>34.31</v>
      </c>
      <c r="H1892" s="1">
        <v>37.299999999999997</v>
      </c>
      <c r="I1892" s="1">
        <v>25.98</v>
      </c>
      <c r="J1892" s="1">
        <v>31.99</v>
      </c>
      <c r="K1892" s="1">
        <v>31.2</v>
      </c>
    </row>
    <row r="1893" spans="1:11" x14ac:dyDescent="0.25">
      <c r="A1893" s="1">
        <v>20.81</v>
      </c>
      <c r="B1893" s="1">
        <v>21.99</v>
      </c>
      <c r="C1893" s="1">
        <v>29.92</v>
      </c>
      <c r="D1893" s="1">
        <v>40</v>
      </c>
      <c r="E1893" s="1">
        <v>26.06</v>
      </c>
      <c r="F1893" s="1">
        <v>35.65</v>
      </c>
      <c r="G1893" s="1">
        <v>21.56</v>
      </c>
      <c r="H1893" s="1">
        <v>23.53</v>
      </c>
      <c r="I1893" s="1">
        <v>40</v>
      </c>
      <c r="J1893" s="1">
        <v>37.14</v>
      </c>
      <c r="K1893" s="1">
        <v>40</v>
      </c>
    </row>
    <row r="1894" spans="1:11" x14ac:dyDescent="0.25">
      <c r="A1894" s="1">
        <v>32.729999999999997</v>
      </c>
      <c r="B1894" s="1">
        <v>23.58</v>
      </c>
      <c r="C1894" s="1">
        <v>22.48</v>
      </c>
      <c r="D1894" s="1">
        <v>30.38</v>
      </c>
      <c r="E1894" s="1">
        <v>30.29</v>
      </c>
      <c r="F1894" s="1">
        <v>32.659999999999997</v>
      </c>
      <c r="G1894" s="1">
        <v>40</v>
      </c>
      <c r="H1894" s="1">
        <v>28.62</v>
      </c>
      <c r="I1894" s="1">
        <v>40</v>
      </c>
      <c r="J1894" s="1">
        <v>31.44</v>
      </c>
      <c r="K1894" s="1">
        <v>40</v>
      </c>
    </row>
    <row r="1895" spans="1:11" x14ac:dyDescent="0.25">
      <c r="A1895" s="1">
        <v>32.61</v>
      </c>
      <c r="B1895" s="1">
        <v>25.87</v>
      </c>
      <c r="C1895" s="1">
        <v>29.96</v>
      </c>
      <c r="D1895" s="1">
        <v>36.71</v>
      </c>
      <c r="E1895" s="1">
        <v>19.54</v>
      </c>
      <c r="F1895" s="1">
        <v>40</v>
      </c>
      <c r="G1895" s="1">
        <v>30.83</v>
      </c>
      <c r="H1895" s="1">
        <v>28.65</v>
      </c>
      <c r="I1895" s="1">
        <v>40</v>
      </c>
      <c r="J1895" s="1">
        <v>40</v>
      </c>
      <c r="K1895" s="1">
        <v>36.31</v>
      </c>
    </row>
    <row r="1896" spans="1:11" x14ac:dyDescent="0.25">
      <c r="A1896" s="1">
        <v>23.84</v>
      </c>
      <c r="B1896" s="1">
        <v>34.01</v>
      </c>
      <c r="C1896" s="1">
        <v>33.04</v>
      </c>
      <c r="D1896" s="1">
        <v>40</v>
      </c>
      <c r="E1896" s="1">
        <v>28.96</v>
      </c>
      <c r="F1896" s="1">
        <v>31.82</v>
      </c>
      <c r="G1896" s="1">
        <v>33.08</v>
      </c>
      <c r="H1896" s="1">
        <v>33.33</v>
      </c>
      <c r="I1896" s="1">
        <v>40</v>
      </c>
      <c r="J1896" s="1">
        <v>33.79</v>
      </c>
      <c r="K1896" s="1">
        <v>37.5</v>
      </c>
    </row>
    <row r="1897" spans="1:11" x14ac:dyDescent="0.25">
      <c r="A1897" s="1">
        <v>28.93</v>
      </c>
      <c r="B1897" s="1">
        <v>21.75</v>
      </c>
      <c r="C1897" s="1">
        <v>31.25</v>
      </c>
      <c r="D1897" s="1">
        <v>22.67</v>
      </c>
      <c r="E1897" s="1">
        <v>21.94</v>
      </c>
      <c r="F1897" s="1">
        <v>30.52</v>
      </c>
      <c r="G1897" s="1">
        <v>35.42</v>
      </c>
      <c r="H1897" s="1">
        <v>36.299999999999997</v>
      </c>
      <c r="I1897" s="1">
        <v>33.56</v>
      </c>
      <c r="J1897" s="1">
        <v>34.69</v>
      </c>
      <c r="K1897" s="1">
        <v>33.28</v>
      </c>
    </row>
    <row r="1898" spans="1:11" x14ac:dyDescent="0.25">
      <c r="A1898" s="1">
        <v>31.37</v>
      </c>
      <c r="B1898" s="1">
        <v>27.16</v>
      </c>
      <c r="C1898" s="1">
        <v>27.04</v>
      </c>
      <c r="D1898" s="1">
        <v>32.01</v>
      </c>
      <c r="E1898" s="1">
        <v>30.81</v>
      </c>
      <c r="F1898" s="1">
        <v>28.79</v>
      </c>
      <c r="G1898" s="1">
        <v>22.1</v>
      </c>
      <c r="H1898" s="1">
        <v>34.159999999999997</v>
      </c>
      <c r="I1898" s="1">
        <v>29.47</v>
      </c>
      <c r="J1898" s="1">
        <v>32.1</v>
      </c>
      <c r="K1898" s="1">
        <v>32.659999999999997</v>
      </c>
    </row>
    <row r="1899" spans="1:11" x14ac:dyDescent="0.25">
      <c r="A1899" s="1">
        <v>28.21</v>
      </c>
      <c r="B1899" s="1">
        <v>28.52</v>
      </c>
      <c r="C1899" s="1">
        <v>34.43</v>
      </c>
      <c r="D1899" s="1">
        <v>23.54</v>
      </c>
      <c r="E1899" s="1">
        <v>23.08</v>
      </c>
      <c r="F1899" s="1">
        <v>30.54</v>
      </c>
      <c r="G1899" s="1">
        <v>34.81</v>
      </c>
      <c r="H1899" s="1">
        <v>31.54</v>
      </c>
      <c r="I1899" s="1">
        <v>40</v>
      </c>
      <c r="J1899" s="1">
        <v>31.56</v>
      </c>
      <c r="K1899" s="1">
        <v>31.52</v>
      </c>
    </row>
    <row r="1900" spans="1:11" x14ac:dyDescent="0.25">
      <c r="A1900" s="1">
        <v>24.05</v>
      </c>
      <c r="B1900" s="1">
        <v>32.5</v>
      </c>
      <c r="C1900" s="1">
        <v>24.34</v>
      </c>
      <c r="D1900" s="1">
        <v>25.79</v>
      </c>
      <c r="E1900" s="1">
        <v>29.21</v>
      </c>
      <c r="F1900" s="1">
        <v>33.700000000000003</v>
      </c>
      <c r="G1900" s="1">
        <v>34.74</v>
      </c>
      <c r="H1900" s="1">
        <v>25.45</v>
      </c>
      <c r="I1900" s="1">
        <v>30.53</v>
      </c>
      <c r="J1900" s="1">
        <v>35.4</v>
      </c>
      <c r="K1900" s="1">
        <v>36.35</v>
      </c>
    </row>
    <row r="1901" spans="1:11" x14ac:dyDescent="0.25">
      <c r="A1901" s="1">
        <v>22.95</v>
      </c>
      <c r="B1901" s="1">
        <v>32.64</v>
      </c>
      <c r="C1901" s="1">
        <v>32</v>
      </c>
      <c r="D1901" s="1">
        <v>35.08</v>
      </c>
      <c r="E1901" s="1">
        <v>31.37</v>
      </c>
      <c r="F1901" s="1">
        <v>20.52</v>
      </c>
      <c r="G1901" s="1">
        <v>40</v>
      </c>
      <c r="H1901" s="1">
        <v>27.7</v>
      </c>
      <c r="I1901" s="1">
        <v>37.46</v>
      </c>
      <c r="J1901" s="1">
        <v>33.72</v>
      </c>
      <c r="K1901" s="1">
        <v>33.01</v>
      </c>
    </row>
    <row r="1902" spans="1:11" x14ac:dyDescent="0.25">
      <c r="A1902" s="1">
        <v>26.93</v>
      </c>
      <c r="B1902" s="1">
        <v>35.65</v>
      </c>
      <c r="C1902" s="1">
        <v>23.41</v>
      </c>
      <c r="D1902" s="1">
        <v>23.76</v>
      </c>
      <c r="E1902" s="1">
        <v>25.52</v>
      </c>
      <c r="F1902" s="1">
        <v>32.130000000000003</v>
      </c>
      <c r="G1902" s="1">
        <v>24.69</v>
      </c>
      <c r="H1902" s="1">
        <v>33.06</v>
      </c>
      <c r="I1902" s="1">
        <v>35.4</v>
      </c>
      <c r="J1902" s="1">
        <v>33.200000000000003</v>
      </c>
      <c r="K1902" s="1">
        <v>27.5</v>
      </c>
    </row>
    <row r="1903" spans="1:11" x14ac:dyDescent="0.25">
      <c r="A1903" s="1">
        <v>23.35</v>
      </c>
      <c r="B1903" s="1">
        <v>33.58</v>
      </c>
      <c r="C1903" s="1">
        <v>35.090000000000003</v>
      </c>
      <c r="D1903" s="1">
        <v>30.88</v>
      </c>
      <c r="E1903" s="1">
        <v>30.91</v>
      </c>
      <c r="F1903" s="1">
        <v>24.37</v>
      </c>
      <c r="G1903" s="1">
        <v>33.43</v>
      </c>
      <c r="H1903" s="1">
        <v>34.799999999999997</v>
      </c>
      <c r="I1903" s="1">
        <v>37.96</v>
      </c>
      <c r="J1903" s="1">
        <v>30.2</v>
      </c>
      <c r="K1903" s="1">
        <v>40</v>
      </c>
    </row>
    <row r="1904" spans="1:11" x14ac:dyDescent="0.25">
      <c r="A1904" s="1">
        <v>25.12</v>
      </c>
      <c r="B1904" s="1">
        <v>32</v>
      </c>
      <c r="C1904" s="1">
        <v>20.18</v>
      </c>
      <c r="D1904" s="1">
        <v>31.74</v>
      </c>
      <c r="E1904" s="1">
        <v>24.99</v>
      </c>
      <c r="F1904" s="1">
        <v>23.88</v>
      </c>
      <c r="G1904" s="1">
        <v>27.4</v>
      </c>
      <c r="H1904" s="1">
        <v>24.71</v>
      </c>
      <c r="I1904" s="1">
        <v>29.42</v>
      </c>
      <c r="J1904" s="1">
        <v>31.62</v>
      </c>
      <c r="K1904" s="1">
        <v>24.98</v>
      </c>
    </row>
    <row r="1905" spans="1:11" x14ac:dyDescent="0.25">
      <c r="A1905" s="1">
        <v>34.08</v>
      </c>
      <c r="B1905" s="1">
        <v>19.07</v>
      </c>
      <c r="C1905" s="1">
        <v>40</v>
      </c>
      <c r="D1905" s="1">
        <v>25.49</v>
      </c>
      <c r="E1905" s="1">
        <v>33.619999999999997</v>
      </c>
      <c r="F1905" s="1">
        <v>22.62</v>
      </c>
      <c r="G1905" s="1">
        <v>32.229999999999997</v>
      </c>
      <c r="H1905" s="1">
        <v>37.28</v>
      </c>
      <c r="I1905" s="1">
        <v>34.26</v>
      </c>
      <c r="J1905" s="1">
        <v>22.4</v>
      </c>
      <c r="K1905" s="1">
        <v>35.119999999999997</v>
      </c>
    </row>
    <row r="1906" spans="1:11" x14ac:dyDescent="0.25">
      <c r="A1906" s="1">
        <v>40</v>
      </c>
      <c r="B1906" s="1">
        <v>29.45</v>
      </c>
      <c r="C1906" s="1">
        <v>21.7</v>
      </c>
      <c r="D1906" s="1">
        <v>30.06</v>
      </c>
      <c r="E1906" s="1">
        <v>24.44</v>
      </c>
      <c r="F1906" s="1">
        <v>33.549999999999997</v>
      </c>
      <c r="G1906" s="1">
        <v>32.85</v>
      </c>
      <c r="H1906" s="1">
        <v>32.17</v>
      </c>
      <c r="I1906" s="1">
        <v>40</v>
      </c>
      <c r="J1906" s="1">
        <v>40</v>
      </c>
      <c r="K1906" s="1">
        <v>37.590000000000003</v>
      </c>
    </row>
    <row r="1907" spans="1:11" x14ac:dyDescent="0.25">
      <c r="A1907" s="1">
        <v>21.56</v>
      </c>
      <c r="B1907" s="1">
        <v>25.83</v>
      </c>
      <c r="C1907" s="1">
        <v>21.32</v>
      </c>
      <c r="D1907" s="1">
        <v>32.97</v>
      </c>
      <c r="E1907" s="1">
        <v>27.26</v>
      </c>
      <c r="F1907" s="1">
        <v>40</v>
      </c>
      <c r="G1907" s="1">
        <v>33.159999999999997</v>
      </c>
      <c r="H1907" s="1">
        <v>32.33</v>
      </c>
      <c r="I1907" s="1">
        <v>35.43</v>
      </c>
      <c r="J1907" s="1">
        <v>40</v>
      </c>
      <c r="K1907" s="1">
        <v>40</v>
      </c>
    </row>
    <row r="1908" spans="1:11" x14ac:dyDescent="0.25">
      <c r="A1908" s="1">
        <v>24.41</v>
      </c>
      <c r="B1908" s="1">
        <v>35.74</v>
      </c>
      <c r="C1908" s="1">
        <v>24.39</v>
      </c>
      <c r="D1908" s="1">
        <v>33.04</v>
      </c>
      <c r="E1908" s="1">
        <v>34.200000000000003</v>
      </c>
      <c r="F1908" s="1">
        <v>32.39</v>
      </c>
      <c r="G1908" s="1">
        <v>25.4</v>
      </c>
      <c r="H1908" s="1">
        <v>34.409999999999997</v>
      </c>
      <c r="I1908" s="1">
        <v>32.32</v>
      </c>
      <c r="J1908" s="1">
        <v>36.92</v>
      </c>
      <c r="K1908" s="1">
        <v>24.59</v>
      </c>
    </row>
    <row r="1909" spans="1:11" x14ac:dyDescent="0.25">
      <c r="A1909" s="1">
        <v>33.36</v>
      </c>
      <c r="B1909" s="1">
        <v>30.76</v>
      </c>
      <c r="C1909" s="1">
        <v>25.05</v>
      </c>
      <c r="D1909" s="1">
        <v>27.71</v>
      </c>
      <c r="E1909" s="1">
        <v>32.270000000000003</v>
      </c>
      <c r="F1909" s="1">
        <v>30.74</v>
      </c>
      <c r="G1909" s="1">
        <v>40</v>
      </c>
      <c r="H1909" s="1">
        <v>30.19</v>
      </c>
      <c r="I1909" s="1">
        <v>35.69</v>
      </c>
      <c r="J1909" s="1">
        <v>35.69</v>
      </c>
      <c r="K1909" s="1">
        <v>40</v>
      </c>
    </row>
    <row r="1910" spans="1:11" x14ac:dyDescent="0.25">
      <c r="A1910" s="1">
        <v>31.14</v>
      </c>
      <c r="B1910" s="1">
        <v>24.65</v>
      </c>
      <c r="C1910" s="1">
        <v>34.43</v>
      </c>
      <c r="D1910" s="1">
        <v>27.23</v>
      </c>
      <c r="E1910" s="1">
        <v>27.34</v>
      </c>
      <c r="F1910" s="1">
        <v>31.92</v>
      </c>
      <c r="G1910" s="1">
        <v>24.27</v>
      </c>
      <c r="H1910" s="1">
        <v>40</v>
      </c>
      <c r="I1910" s="1">
        <v>33.729999999999997</v>
      </c>
      <c r="J1910" s="1">
        <v>31.87</v>
      </c>
      <c r="K1910" s="1">
        <v>32.43</v>
      </c>
    </row>
    <row r="1911" spans="1:11" x14ac:dyDescent="0.25">
      <c r="A1911" s="1">
        <v>23.08</v>
      </c>
      <c r="B1911" s="1">
        <v>29.74</v>
      </c>
      <c r="C1911" s="1">
        <v>37.78</v>
      </c>
      <c r="D1911" s="1">
        <v>17.78</v>
      </c>
      <c r="E1911" s="1">
        <v>31.34</v>
      </c>
      <c r="F1911" s="1">
        <v>27.1</v>
      </c>
      <c r="G1911" s="1">
        <v>26.58</v>
      </c>
      <c r="H1911" s="1">
        <v>28.87</v>
      </c>
      <c r="I1911" s="1">
        <v>33.76</v>
      </c>
      <c r="J1911" s="1">
        <v>40</v>
      </c>
      <c r="K1911" s="1">
        <v>40</v>
      </c>
    </row>
    <row r="1912" spans="1:11" x14ac:dyDescent="0.25">
      <c r="A1912" s="1">
        <v>24.65</v>
      </c>
      <c r="B1912" s="1">
        <v>35.49</v>
      </c>
      <c r="C1912" s="1">
        <v>35.58</v>
      </c>
      <c r="D1912" s="1">
        <v>30.62</v>
      </c>
      <c r="E1912" s="1">
        <v>26.38</v>
      </c>
      <c r="F1912" s="1">
        <v>40</v>
      </c>
      <c r="G1912" s="1">
        <v>27.33</v>
      </c>
      <c r="H1912" s="1">
        <v>35.9</v>
      </c>
      <c r="I1912" s="1">
        <v>28.69</v>
      </c>
      <c r="J1912" s="1">
        <v>40</v>
      </c>
      <c r="K1912" s="1">
        <v>40</v>
      </c>
    </row>
    <row r="1913" spans="1:11" x14ac:dyDescent="0.25">
      <c r="A1913" s="1">
        <v>18.260000000000002</v>
      </c>
      <c r="B1913" s="1">
        <v>29.8</v>
      </c>
      <c r="C1913" s="1">
        <v>40</v>
      </c>
      <c r="D1913" s="1">
        <v>34.700000000000003</v>
      </c>
      <c r="E1913" s="1">
        <v>40</v>
      </c>
      <c r="F1913" s="1">
        <v>21.72</v>
      </c>
      <c r="G1913" s="1">
        <v>35.31</v>
      </c>
      <c r="H1913" s="1">
        <v>27.13</v>
      </c>
      <c r="I1913" s="1">
        <v>40</v>
      </c>
      <c r="J1913" s="1">
        <v>33.22</v>
      </c>
      <c r="K1913" s="1">
        <v>27.64</v>
      </c>
    </row>
    <row r="1914" spans="1:11" x14ac:dyDescent="0.25">
      <c r="A1914" s="1">
        <v>31.62</v>
      </c>
      <c r="B1914" s="1">
        <v>32.65</v>
      </c>
      <c r="C1914" s="1">
        <v>36.590000000000003</v>
      </c>
      <c r="D1914" s="1">
        <v>24.04</v>
      </c>
      <c r="E1914" s="1">
        <v>25.29</v>
      </c>
      <c r="F1914" s="1">
        <v>23.8</v>
      </c>
      <c r="G1914" s="1">
        <v>37.18</v>
      </c>
      <c r="H1914" s="1">
        <v>27.77</v>
      </c>
      <c r="I1914" s="1">
        <v>34.49</v>
      </c>
      <c r="J1914" s="1">
        <v>36.409999999999997</v>
      </c>
      <c r="K1914" s="1">
        <v>29.66</v>
      </c>
    </row>
    <row r="1915" spans="1:11" x14ac:dyDescent="0.25">
      <c r="A1915" s="1">
        <v>30.33</v>
      </c>
      <c r="B1915" s="1">
        <v>19.920000000000002</v>
      </c>
      <c r="C1915" s="1">
        <v>27.05</v>
      </c>
      <c r="D1915" s="1">
        <v>27.49</v>
      </c>
      <c r="E1915" s="1">
        <v>34.299999999999997</v>
      </c>
      <c r="F1915" s="1">
        <v>37.57</v>
      </c>
      <c r="G1915" s="1">
        <v>31.49</v>
      </c>
      <c r="H1915" s="1">
        <v>35.950000000000003</v>
      </c>
      <c r="I1915" s="1">
        <v>30.45</v>
      </c>
      <c r="J1915" s="1">
        <v>31.78</v>
      </c>
      <c r="K1915" s="1">
        <v>33.659999999999997</v>
      </c>
    </row>
    <row r="1916" spans="1:11" x14ac:dyDescent="0.25">
      <c r="A1916" s="1">
        <v>21.27</v>
      </c>
      <c r="B1916" s="1">
        <v>37.299999999999997</v>
      </c>
      <c r="C1916" s="1">
        <v>32.03</v>
      </c>
      <c r="D1916" s="1">
        <v>28.52</v>
      </c>
      <c r="E1916" s="1">
        <v>21.95</v>
      </c>
      <c r="F1916" s="1">
        <v>30.92</v>
      </c>
      <c r="G1916" s="1">
        <v>37.369999999999997</v>
      </c>
      <c r="H1916" s="1">
        <v>26.87</v>
      </c>
      <c r="I1916" s="1">
        <v>34.01</v>
      </c>
      <c r="J1916" s="1">
        <v>40</v>
      </c>
      <c r="K1916" s="1">
        <v>40</v>
      </c>
    </row>
    <row r="1917" spans="1:11" x14ac:dyDescent="0.25">
      <c r="A1917" s="1">
        <v>19.809999999999999</v>
      </c>
      <c r="B1917" s="1">
        <v>30.38</v>
      </c>
      <c r="C1917" s="1">
        <v>22.34</v>
      </c>
      <c r="D1917" s="1">
        <v>26.13</v>
      </c>
      <c r="E1917" s="1">
        <v>33.08</v>
      </c>
      <c r="F1917" s="1">
        <v>31.73</v>
      </c>
      <c r="G1917" s="1">
        <v>28.96</v>
      </c>
      <c r="H1917" s="1">
        <v>24.47</v>
      </c>
      <c r="I1917" s="1">
        <v>32.46</v>
      </c>
      <c r="J1917" s="1">
        <v>30.6</v>
      </c>
      <c r="K1917" s="1">
        <v>40</v>
      </c>
    </row>
    <row r="1918" spans="1:11" x14ac:dyDescent="0.25">
      <c r="A1918" s="1">
        <v>21.8</v>
      </c>
      <c r="B1918" s="1">
        <v>28.11</v>
      </c>
      <c r="C1918" s="1">
        <v>31.7</v>
      </c>
      <c r="D1918" s="1">
        <v>26.5</v>
      </c>
      <c r="E1918" s="1">
        <v>24.04</v>
      </c>
      <c r="F1918" s="1">
        <v>29.27</v>
      </c>
      <c r="G1918" s="1">
        <v>27.19</v>
      </c>
      <c r="H1918" s="1">
        <v>27.8</v>
      </c>
      <c r="I1918" s="1">
        <v>40</v>
      </c>
      <c r="J1918" s="1">
        <v>35.53</v>
      </c>
      <c r="K1918" s="1">
        <v>33.08</v>
      </c>
    </row>
    <row r="1919" spans="1:11" x14ac:dyDescent="0.25">
      <c r="A1919" s="1">
        <v>30.12</v>
      </c>
      <c r="B1919" s="1">
        <v>31.19</v>
      </c>
      <c r="C1919" s="1">
        <v>29.35</v>
      </c>
      <c r="D1919" s="1">
        <v>27.76</v>
      </c>
      <c r="E1919" s="1">
        <v>26.06</v>
      </c>
      <c r="F1919" s="1">
        <v>27.62</v>
      </c>
      <c r="G1919" s="1">
        <v>40</v>
      </c>
      <c r="H1919" s="1">
        <v>29.98</v>
      </c>
      <c r="I1919" s="1">
        <v>31.22</v>
      </c>
      <c r="J1919" s="1">
        <v>24.81</v>
      </c>
      <c r="K1919" s="1">
        <v>31.61</v>
      </c>
    </row>
    <row r="1920" spans="1:11" x14ac:dyDescent="0.25">
      <c r="A1920" s="1">
        <v>22.75</v>
      </c>
      <c r="B1920" s="1">
        <v>26.49</v>
      </c>
      <c r="C1920" s="1">
        <v>24.21</v>
      </c>
      <c r="D1920" s="1">
        <v>25.93</v>
      </c>
      <c r="E1920" s="1">
        <v>23.16</v>
      </c>
      <c r="F1920" s="1">
        <v>26.87</v>
      </c>
      <c r="G1920" s="1">
        <v>24.59</v>
      </c>
      <c r="H1920" s="1">
        <v>26.68</v>
      </c>
      <c r="I1920" s="1">
        <v>27.71</v>
      </c>
      <c r="J1920" s="1">
        <v>29.66</v>
      </c>
      <c r="K1920" s="1">
        <v>34.020000000000003</v>
      </c>
    </row>
    <row r="1921" spans="1:11" x14ac:dyDescent="0.25">
      <c r="A1921" s="1">
        <v>19.48</v>
      </c>
      <c r="B1921" s="1">
        <v>34.71</v>
      </c>
      <c r="C1921" s="1">
        <v>40</v>
      </c>
      <c r="D1921" s="1">
        <v>31.69</v>
      </c>
      <c r="E1921" s="1">
        <v>28.77</v>
      </c>
      <c r="F1921" s="1">
        <v>34.340000000000003</v>
      </c>
      <c r="G1921" s="1">
        <v>24.44</v>
      </c>
      <c r="H1921" s="1">
        <v>28.79</v>
      </c>
      <c r="I1921" s="1">
        <v>40</v>
      </c>
      <c r="J1921" s="1">
        <v>37.590000000000003</v>
      </c>
      <c r="K1921" s="1">
        <v>34.36</v>
      </c>
    </row>
    <row r="1922" spans="1:11" x14ac:dyDescent="0.25">
      <c r="A1922" s="1">
        <v>32.090000000000003</v>
      </c>
      <c r="B1922" s="1">
        <v>40</v>
      </c>
      <c r="C1922" s="1">
        <v>33.130000000000003</v>
      </c>
      <c r="D1922" s="1">
        <v>27.54</v>
      </c>
      <c r="E1922" s="1">
        <v>35.42</v>
      </c>
      <c r="F1922" s="1">
        <v>21.37</v>
      </c>
      <c r="G1922" s="1">
        <v>32.89</v>
      </c>
      <c r="H1922" s="1">
        <v>29.09</v>
      </c>
      <c r="I1922" s="1">
        <v>40</v>
      </c>
      <c r="J1922" s="1">
        <v>40</v>
      </c>
      <c r="K1922" s="1">
        <v>25.23</v>
      </c>
    </row>
    <row r="1923" spans="1:11" x14ac:dyDescent="0.25">
      <c r="A1923" s="1">
        <v>26.72</v>
      </c>
      <c r="B1923" s="1">
        <v>40</v>
      </c>
      <c r="C1923" s="1">
        <v>35.130000000000003</v>
      </c>
      <c r="D1923" s="1">
        <v>20.91</v>
      </c>
      <c r="E1923" s="1">
        <v>25.53</v>
      </c>
      <c r="F1923" s="1">
        <v>32.81</v>
      </c>
      <c r="G1923" s="1">
        <v>40</v>
      </c>
      <c r="H1923" s="1">
        <v>32.25</v>
      </c>
      <c r="I1923" s="1">
        <v>32.29</v>
      </c>
      <c r="J1923" s="1">
        <v>33.54</v>
      </c>
      <c r="K1923" s="1">
        <v>35.28</v>
      </c>
    </row>
    <row r="1924" spans="1:11" x14ac:dyDescent="0.25">
      <c r="A1924" s="1">
        <v>22.1</v>
      </c>
      <c r="B1924" s="1">
        <v>32.94</v>
      </c>
      <c r="C1924" s="1">
        <v>25.33</v>
      </c>
      <c r="D1924" s="1">
        <v>40</v>
      </c>
      <c r="E1924" s="1">
        <v>29.52</v>
      </c>
      <c r="F1924" s="1">
        <v>30.61</v>
      </c>
      <c r="G1924" s="1">
        <v>31.98</v>
      </c>
      <c r="H1924" s="1">
        <v>29.39</v>
      </c>
      <c r="I1924" s="1">
        <v>30.48</v>
      </c>
      <c r="J1924" s="1">
        <v>26.76</v>
      </c>
      <c r="K1924" s="1">
        <v>34</v>
      </c>
    </row>
    <row r="1925" spans="1:11" x14ac:dyDescent="0.25">
      <c r="A1925" s="1">
        <v>30.9</v>
      </c>
      <c r="B1925" s="1">
        <v>29.24</v>
      </c>
      <c r="C1925" s="1">
        <v>28.94</v>
      </c>
      <c r="D1925" s="1">
        <v>30.37</v>
      </c>
      <c r="E1925" s="1">
        <v>32.31</v>
      </c>
      <c r="F1925" s="1">
        <v>34.25</v>
      </c>
      <c r="G1925" s="1">
        <v>30.23</v>
      </c>
      <c r="H1925" s="1">
        <v>30.94</v>
      </c>
      <c r="I1925" s="1">
        <v>35.28</v>
      </c>
      <c r="J1925" s="1">
        <v>32.94</v>
      </c>
      <c r="K1925" s="1">
        <v>40</v>
      </c>
    </row>
    <row r="1926" spans="1:11" x14ac:dyDescent="0.25">
      <c r="A1926" s="1">
        <v>26.09</v>
      </c>
      <c r="B1926" s="1">
        <v>23.44</v>
      </c>
      <c r="C1926" s="1">
        <v>35.130000000000003</v>
      </c>
      <c r="D1926" s="1">
        <v>33.5</v>
      </c>
      <c r="E1926" s="1">
        <v>26.26</v>
      </c>
      <c r="F1926" s="1">
        <v>32.79</v>
      </c>
      <c r="G1926" s="1">
        <v>27.82</v>
      </c>
      <c r="H1926" s="1">
        <v>40</v>
      </c>
      <c r="I1926" s="1">
        <v>27.01</v>
      </c>
      <c r="J1926" s="1">
        <v>29.45</v>
      </c>
      <c r="K1926" s="1">
        <v>40</v>
      </c>
    </row>
    <row r="1927" spans="1:11" x14ac:dyDescent="0.25">
      <c r="A1927" s="1">
        <v>21.51</v>
      </c>
      <c r="B1927" s="1">
        <v>31.68</v>
      </c>
      <c r="C1927" s="1">
        <v>37.22</v>
      </c>
      <c r="D1927" s="1">
        <v>23.14</v>
      </c>
      <c r="E1927" s="1">
        <v>29.86</v>
      </c>
      <c r="F1927" s="1">
        <v>18.2</v>
      </c>
      <c r="G1927" s="1">
        <v>40</v>
      </c>
      <c r="H1927" s="1">
        <v>28.64</v>
      </c>
      <c r="I1927" s="1">
        <v>40</v>
      </c>
      <c r="J1927" s="1">
        <v>40</v>
      </c>
      <c r="K1927" s="1">
        <v>33.840000000000003</v>
      </c>
    </row>
    <row r="1928" spans="1:11" x14ac:dyDescent="0.25">
      <c r="A1928" s="1">
        <v>29.03</v>
      </c>
      <c r="B1928" s="1">
        <v>24.98</v>
      </c>
      <c r="C1928" s="1">
        <v>19.149999999999999</v>
      </c>
      <c r="D1928" s="1">
        <v>30.26</v>
      </c>
      <c r="E1928" s="1">
        <v>30.25</v>
      </c>
      <c r="F1928" s="1">
        <v>27.15</v>
      </c>
      <c r="G1928" s="1">
        <v>25.18</v>
      </c>
      <c r="H1928" s="1">
        <v>28.71</v>
      </c>
      <c r="I1928" s="1">
        <v>34.57</v>
      </c>
      <c r="J1928" s="1">
        <v>24.45</v>
      </c>
      <c r="K1928" s="1">
        <v>32.32</v>
      </c>
    </row>
    <row r="1929" spans="1:11" x14ac:dyDescent="0.25">
      <c r="A1929" s="1">
        <v>30.98</v>
      </c>
      <c r="B1929" s="1">
        <v>23.14</v>
      </c>
      <c r="C1929" s="1">
        <v>23.78</v>
      </c>
      <c r="D1929" s="1">
        <v>27.58</v>
      </c>
      <c r="E1929" s="1">
        <v>25.39</v>
      </c>
      <c r="F1929" s="1">
        <v>25.07</v>
      </c>
      <c r="G1929" s="1">
        <v>34.950000000000003</v>
      </c>
      <c r="H1929" s="1">
        <v>33.22</v>
      </c>
      <c r="I1929" s="1">
        <v>40</v>
      </c>
      <c r="J1929" s="1">
        <v>28.44</v>
      </c>
      <c r="K1929" s="1">
        <v>35.65</v>
      </c>
    </row>
    <row r="1930" spans="1:11" x14ac:dyDescent="0.25">
      <c r="A1930" s="1">
        <v>20.95</v>
      </c>
      <c r="B1930" s="1">
        <v>25.19</v>
      </c>
      <c r="C1930" s="1">
        <v>24.2</v>
      </c>
      <c r="D1930" s="1">
        <v>34.22</v>
      </c>
      <c r="E1930" s="1">
        <v>27.63</v>
      </c>
      <c r="F1930" s="1">
        <v>30.27</v>
      </c>
      <c r="G1930" s="1">
        <v>31.32</v>
      </c>
      <c r="H1930" s="1">
        <v>36.729999999999997</v>
      </c>
      <c r="I1930" s="1">
        <v>40</v>
      </c>
      <c r="J1930" s="1">
        <v>40</v>
      </c>
    </row>
    <row r="1931" spans="1:11" x14ac:dyDescent="0.25">
      <c r="A1931" s="1">
        <v>24.74</v>
      </c>
      <c r="B1931" s="1">
        <v>36.03</v>
      </c>
      <c r="C1931" s="1">
        <v>19.29</v>
      </c>
      <c r="D1931" s="1">
        <v>28.14</v>
      </c>
      <c r="E1931" s="1">
        <v>26.62</v>
      </c>
      <c r="F1931" s="1">
        <v>35.68</v>
      </c>
      <c r="G1931" s="1">
        <v>31.13</v>
      </c>
      <c r="H1931" s="1">
        <v>30.34</v>
      </c>
      <c r="I1931" s="1">
        <v>32.11</v>
      </c>
      <c r="J1931" s="1">
        <v>33.92</v>
      </c>
    </row>
    <row r="1932" spans="1:11" x14ac:dyDescent="0.25">
      <c r="A1932" s="1">
        <v>24.6</v>
      </c>
      <c r="B1932" s="1">
        <v>40</v>
      </c>
      <c r="C1932" s="1">
        <v>23.87</v>
      </c>
      <c r="D1932" s="1">
        <v>22.15</v>
      </c>
      <c r="E1932" s="1">
        <v>40</v>
      </c>
      <c r="F1932" s="1">
        <v>23.78</v>
      </c>
      <c r="G1932" s="1">
        <v>34.74</v>
      </c>
      <c r="H1932" s="1">
        <v>40</v>
      </c>
      <c r="I1932" s="1">
        <v>29.4</v>
      </c>
      <c r="J1932" s="1">
        <v>40</v>
      </c>
    </row>
    <row r="1933" spans="1:11" x14ac:dyDescent="0.25">
      <c r="A1933" s="1">
        <v>26.65</v>
      </c>
      <c r="B1933" s="1">
        <v>34.08</v>
      </c>
      <c r="C1933" s="1">
        <v>36.83</v>
      </c>
      <c r="D1933" s="1">
        <v>25.37</v>
      </c>
      <c r="E1933" s="1">
        <v>27.97</v>
      </c>
      <c r="F1933" s="1">
        <v>31.57</v>
      </c>
      <c r="G1933" s="1">
        <v>33.380000000000003</v>
      </c>
      <c r="H1933" s="1">
        <v>28.71</v>
      </c>
      <c r="I1933" s="1">
        <v>36.380000000000003</v>
      </c>
      <c r="J1933" s="1">
        <v>27.81</v>
      </c>
    </row>
    <row r="1934" spans="1:11" x14ac:dyDescent="0.25">
      <c r="A1934" s="1">
        <v>18.71</v>
      </c>
      <c r="B1934" s="1">
        <v>21.67</v>
      </c>
      <c r="C1934" s="1">
        <v>18.63</v>
      </c>
      <c r="D1934" s="1">
        <v>37.18</v>
      </c>
      <c r="E1934" s="1">
        <v>20.96</v>
      </c>
      <c r="F1934" s="1">
        <v>23.3</v>
      </c>
      <c r="G1934" s="1">
        <v>29.04</v>
      </c>
      <c r="H1934" s="1">
        <v>21.65</v>
      </c>
      <c r="I1934" s="1">
        <v>29.43</v>
      </c>
      <c r="J1934" s="1">
        <v>37.89</v>
      </c>
    </row>
    <row r="1935" spans="1:11" x14ac:dyDescent="0.25">
      <c r="A1935" s="1">
        <v>32.03</v>
      </c>
      <c r="B1935" s="1">
        <v>35.729999999999997</v>
      </c>
      <c r="C1935" s="1">
        <v>30.54</v>
      </c>
      <c r="D1935" s="1">
        <v>26.44</v>
      </c>
      <c r="E1935" s="1">
        <v>27.59</v>
      </c>
      <c r="F1935" s="1">
        <v>40</v>
      </c>
      <c r="G1935" s="1">
        <v>30.24</v>
      </c>
      <c r="H1935" s="1">
        <v>40</v>
      </c>
      <c r="I1935" s="1">
        <v>32.619999999999997</v>
      </c>
      <c r="J1935" s="1">
        <v>29.66</v>
      </c>
    </row>
    <row r="1936" spans="1:11" x14ac:dyDescent="0.25">
      <c r="A1936" s="1">
        <v>25.47</v>
      </c>
      <c r="B1936" s="1">
        <v>32.270000000000003</v>
      </c>
      <c r="C1936" s="1">
        <v>28.94</v>
      </c>
      <c r="D1936" s="1">
        <v>22.48</v>
      </c>
      <c r="E1936" s="1">
        <v>40</v>
      </c>
      <c r="F1936" s="1">
        <v>31.35</v>
      </c>
      <c r="G1936" s="1">
        <v>29.32</v>
      </c>
      <c r="H1936" s="1">
        <v>40</v>
      </c>
      <c r="I1936" s="1">
        <v>40</v>
      </c>
      <c r="J1936" s="1">
        <v>27.44</v>
      </c>
    </row>
    <row r="1937" spans="1:10" x14ac:dyDescent="0.25">
      <c r="A1937" s="1">
        <v>26.11</v>
      </c>
      <c r="B1937" s="1">
        <v>26.69</v>
      </c>
      <c r="C1937" s="1">
        <v>28.94</v>
      </c>
      <c r="D1937" s="1">
        <v>40</v>
      </c>
      <c r="E1937" s="1">
        <v>20.93</v>
      </c>
      <c r="F1937" s="1">
        <v>40</v>
      </c>
      <c r="G1937" s="1">
        <v>33.03</v>
      </c>
      <c r="H1937" s="1">
        <v>30.05</v>
      </c>
      <c r="I1937" s="1">
        <v>40</v>
      </c>
      <c r="J1937" s="1">
        <v>29.06</v>
      </c>
    </row>
    <row r="1938" spans="1:10" x14ac:dyDescent="0.25">
      <c r="A1938" s="1">
        <v>34</v>
      </c>
      <c r="B1938" s="1">
        <v>31.49</v>
      </c>
      <c r="C1938" s="1">
        <v>24.72</v>
      </c>
      <c r="D1938" s="1">
        <v>33.340000000000003</v>
      </c>
      <c r="E1938" s="1">
        <v>31.32</v>
      </c>
      <c r="F1938" s="1">
        <v>23.17</v>
      </c>
      <c r="G1938" s="1">
        <v>38.159999999999997</v>
      </c>
      <c r="H1938" s="1">
        <v>27.43</v>
      </c>
      <c r="I1938" s="1">
        <v>40</v>
      </c>
      <c r="J1938" s="1">
        <v>36.520000000000003</v>
      </c>
    </row>
    <row r="1939" spans="1:10" x14ac:dyDescent="0.25">
      <c r="A1939" s="1">
        <v>30.42</v>
      </c>
      <c r="B1939" s="1">
        <v>32.979999999999997</v>
      </c>
      <c r="C1939" s="1">
        <v>31.74</v>
      </c>
      <c r="D1939" s="1">
        <v>21.89</v>
      </c>
      <c r="E1939" s="1">
        <v>31.9</v>
      </c>
      <c r="F1939" s="1">
        <v>32.340000000000003</v>
      </c>
      <c r="G1939" s="1">
        <v>23.87</v>
      </c>
      <c r="H1939" s="1">
        <v>27.46</v>
      </c>
      <c r="I1939" s="1">
        <v>30.72</v>
      </c>
      <c r="J1939" s="1">
        <v>40</v>
      </c>
    </row>
    <row r="1940" spans="1:10" x14ac:dyDescent="0.25">
      <c r="A1940" s="1">
        <v>24.89</v>
      </c>
      <c r="B1940" s="1">
        <v>21.47</v>
      </c>
      <c r="C1940" s="1">
        <v>22.09</v>
      </c>
      <c r="D1940" s="1">
        <v>24.99</v>
      </c>
      <c r="E1940" s="1">
        <v>32.76</v>
      </c>
      <c r="F1940" s="1">
        <v>23.94</v>
      </c>
      <c r="G1940" s="1">
        <v>31.09</v>
      </c>
      <c r="H1940" s="1">
        <v>40</v>
      </c>
      <c r="I1940" s="1">
        <v>27.22</v>
      </c>
      <c r="J1940" s="1">
        <v>40</v>
      </c>
    </row>
    <row r="1941" spans="1:10" x14ac:dyDescent="0.25">
      <c r="A1941" s="1">
        <v>23.77</v>
      </c>
      <c r="B1941" s="1">
        <v>22.27</v>
      </c>
      <c r="C1941" s="1">
        <v>25.5</v>
      </c>
      <c r="D1941" s="1">
        <v>30.05</v>
      </c>
      <c r="E1941" s="1">
        <v>31.32</v>
      </c>
      <c r="F1941" s="1">
        <v>40</v>
      </c>
      <c r="G1941" s="1">
        <v>27.53</v>
      </c>
      <c r="H1941" s="1">
        <v>26.54</v>
      </c>
      <c r="I1941" s="1">
        <v>34.69</v>
      </c>
      <c r="J1941" s="1">
        <v>38.26</v>
      </c>
    </row>
    <row r="1942" spans="1:10" x14ac:dyDescent="0.25">
      <c r="A1942" s="1">
        <v>31.92</v>
      </c>
      <c r="B1942" s="1">
        <v>32.619999999999997</v>
      </c>
      <c r="C1942" s="1">
        <v>25.62</v>
      </c>
      <c r="D1942" s="1">
        <v>19.170000000000002</v>
      </c>
      <c r="E1942" s="1">
        <v>21.77</v>
      </c>
      <c r="F1942" s="1">
        <v>40</v>
      </c>
      <c r="G1942" s="1">
        <v>36.520000000000003</v>
      </c>
      <c r="H1942" s="1">
        <v>40</v>
      </c>
      <c r="I1942" s="1">
        <v>35.619999999999997</v>
      </c>
      <c r="J1942" s="1">
        <v>40</v>
      </c>
    </row>
    <row r="1943" spans="1:10" x14ac:dyDescent="0.25">
      <c r="A1943" s="1">
        <v>24.9</v>
      </c>
      <c r="B1943" s="1">
        <v>37.840000000000003</v>
      </c>
      <c r="C1943" s="1">
        <v>27.99</v>
      </c>
      <c r="D1943" s="1">
        <v>17.05</v>
      </c>
      <c r="E1943" s="1">
        <v>23.69</v>
      </c>
      <c r="F1943" s="1">
        <v>25.8</v>
      </c>
      <c r="G1943" s="1">
        <v>32.39</v>
      </c>
      <c r="H1943" s="1">
        <v>37.54</v>
      </c>
      <c r="I1943" s="1">
        <v>33.96</v>
      </c>
      <c r="J1943" s="1">
        <v>32.979999999999997</v>
      </c>
    </row>
    <row r="1944" spans="1:10" x14ac:dyDescent="0.25">
      <c r="A1944" s="1">
        <v>20.88</v>
      </c>
      <c r="B1944" s="1">
        <v>40</v>
      </c>
      <c r="C1944" s="1">
        <v>23.51</v>
      </c>
      <c r="D1944" s="1">
        <v>22.43</v>
      </c>
      <c r="E1944" s="1">
        <v>31.47</v>
      </c>
      <c r="F1944" s="1">
        <v>31.51</v>
      </c>
      <c r="G1944" s="1">
        <v>27.57</v>
      </c>
      <c r="H1944" s="1">
        <v>30.6</v>
      </c>
      <c r="I1944" s="1">
        <v>32.42</v>
      </c>
      <c r="J1944" s="1">
        <v>33.54</v>
      </c>
    </row>
    <row r="1945" spans="1:10" x14ac:dyDescent="0.25">
      <c r="A1945" s="1">
        <v>26.16</v>
      </c>
      <c r="B1945" s="1">
        <v>23.34</v>
      </c>
      <c r="C1945" s="1">
        <v>22.36</v>
      </c>
      <c r="D1945" s="1">
        <v>18.850000000000001</v>
      </c>
      <c r="E1945" s="1">
        <v>22.57</v>
      </c>
      <c r="F1945" s="1">
        <v>35.47</v>
      </c>
      <c r="G1945" s="1">
        <v>35.299999999999997</v>
      </c>
      <c r="H1945" s="1">
        <v>31.72</v>
      </c>
      <c r="I1945" s="1">
        <v>40</v>
      </c>
      <c r="J1945" s="1">
        <v>40</v>
      </c>
    </row>
    <row r="1946" spans="1:10" x14ac:dyDescent="0.25">
      <c r="A1946" s="1">
        <v>28.83</v>
      </c>
      <c r="B1946" s="1">
        <v>30.31</v>
      </c>
      <c r="C1946" s="1">
        <v>29.48</v>
      </c>
      <c r="D1946" s="1">
        <v>33.42</v>
      </c>
      <c r="E1946" s="1">
        <v>20.02</v>
      </c>
      <c r="F1946" s="1">
        <v>28.33</v>
      </c>
      <c r="G1946" s="1">
        <v>30.51</v>
      </c>
      <c r="H1946" s="1">
        <v>23.45</v>
      </c>
      <c r="I1946" s="1">
        <v>36.14</v>
      </c>
      <c r="J1946" s="1">
        <v>40</v>
      </c>
    </row>
    <row r="1947" spans="1:10" x14ac:dyDescent="0.25">
      <c r="A1947" s="1">
        <v>26.36</v>
      </c>
      <c r="B1947" s="1">
        <v>25.2</v>
      </c>
      <c r="C1947" s="1">
        <v>23.66</v>
      </c>
      <c r="D1947" s="1">
        <v>26.66</v>
      </c>
      <c r="E1947" s="1">
        <v>28.9</v>
      </c>
      <c r="F1947" s="1">
        <v>33.03</v>
      </c>
      <c r="G1947" s="1">
        <v>40</v>
      </c>
      <c r="H1947" s="1">
        <v>31.58</v>
      </c>
      <c r="I1947" s="1">
        <v>40</v>
      </c>
      <c r="J1947" s="1">
        <v>37</v>
      </c>
    </row>
    <row r="1948" spans="1:10" x14ac:dyDescent="0.25">
      <c r="A1948" s="1">
        <v>28.15</v>
      </c>
      <c r="B1948" s="1">
        <v>21.52</v>
      </c>
      <c r="C1948" s="1">
        <v>27.69</v>
      </c>
      <c r="D1948" s="1">
        <v>19.579999999999998</v>
      </c>
      <c r="E1948" s="1">
        <v>22.21</v>
      </c>
      <c r="F1948" s="1">
        <v>36.25</v>
      </c>
      <c r="G1948" s="1">
        <v>23.63</v>
      </c>
      <c r="H1948" s="1">
        <v>27.66</v>
      </c>
      <c r="I1948" s="1">
        <v>40</v>
      </c>
      <c r="J1948" s="1">
        <v>32.31</v>
      </c>
    </row>
    <row r="1949" spans="1:10" x14ac:dyDescent="0.25">
      <c r="A1949" s="1">
        <v>25.22</v>
      </c>
      <c r="B1949" s="1">
        <v>32.57</v>
      </c>
      <c r="C1949" s="1">
        <v>20.16</v>
      </c>
      <c r="D1949" s="1">
        <v>25.59</v>
      </c>
      <c r="E1949" s="1">
        <v>31.73</v>
      </c>
      <c r="F1949" s="1">
        <v>22.72</v>
      </c>
      <c r="G1949" s="1">
        <v>33.950000000000003</v>
      </c>
      <c r="H1949" s="1">
        <v>40</v>
      </c>
      <c r="I1949" s="1">
        <v>34.32</v>
      </c>
      <c r="J1949" s="1">
        <v>36.36</v>
      </c>
    </row>
    <row r="1950" spans="1:10" x14ac:dyDescent="0.25">
      <c r="A1950" s="1">
        <v>24.26</v>
      </c>
      <c r="B1950" s="1">
        <v>37.659999999999997</v>
      </c>
      <c r="C1950" s="1">
        <v>19.239999999999998</v>
      </c>
      <c r="D1950" s="1">
        <v>40</v>
      </c>
      <c r="E1950" s="1">
        <v>29.84</v>
      </c>
      <c r="F1950" s="1">
        <v>35.909999999999997</v>
      </c>
      <c r="G1950" s="1">
        <v>32.94</v>
      </c>
      <c r="H1950" s="1">
        <v>34.700000000000003</v>
      </c>
      <c r="I1950" s="1">
        <v>40</v>
      </c>
      <c r="J1950" s="1">
        <v>33.75</v>
      </c>
    </row>
    <row r="1951" spans="1:10" x14ac:dyDescent="0.25">
      <c r="A1951" s="1">
        <v>22.16</v>
      </c>
      <c r="B1951" s="1">
        <v>26.35</v>
      </c>
      <c r="C1951" s="1">
        <v>21.53</v>
      </c>
      <c r="D1951" s="1">
        <v>25</v>
      </c>
      <c r="E1951" s="1">
        <v>30.82</v>
      </c>
      <c r="F1951" s="1">
        <v>26.07</v>
      </c>
      <c r="G1951" s="1">
        <v>28.17</v>
      </c>
      <c r="H1951" s="1">
        <v>40</v>
      </c>
      <c r="I1951" s="1">
        <v>40</v>
      </c>
      <c r="J1951" s="1">
        <v>30.56</v>
      </c>
    </row>
    <row r="1952" spans="1:10" x14ac:dyDescent="0.25">
      <c r="A1952" s="1">
        <v>21.42</v>
      </c>
      <c r="B1952" s="1">
        <v>25.31</v>
      </c>
      <c r="C1952" s="1">
        <v>24.92</v>
      </c>
      <c r="D1952" s="1">
        <v>24.89</v>
      </c>
      <c r="E1952" s="1">
        <v>32.64</v>
      </c>
      <c r="F1952" s="1">
        <v>28.14</v>
      </c>
      <c r="G1952" s="1">
        <v>31.54</v>
      </c>
      <c r="H1952" s="1">
        <v>30.17</v>
      </c>
      <c r="I1952" s="1">
        <v>33.17</v>
      </c>
      <c r="J1952" s="1">
        <v>40</v>
      </c>
    </row>
    <row r="1953" spans="1:10" x14ac:dyDescent="0.25">
      <c r="A1953" s="1">
        <v>24.78</v>
      </c>
      <c r="B1953" s="1">
        <v>23.33</v>
      </c>
      <c r="C1953" s="1">
        <v>24.51</v>
      </c>
      <c r="D1953" s="1">
        <v>40</v>
      </c>
      <c r="E1953" s="1">
        <v>23.1</v>
      </c>
      <c r="F1953" s="1">
        <v>34.17</v>
      </c>
      <c r="G1953" s="1">
        <v>28.42</v>
      </c>
      <c r="H1953" s="1">
        <v>37.74</v>
      </c>
      <c r="I1953" s="1">
        <v>40</v>
      </c>
      <c r="J1953" s="1">
        <v>29.76</v>
      </c>
    </row>
    <row r="1954" spans="1:10" x14ac:dyDescent="0.25">
      <c r="A1954" s="1">
        <v>28.49</v>
      </c>
      <c r="B1954" s="1">
        <v>33.31</v>
      </c>
      <c r="C1954" s="1">
        <v>37.380000000000003</v>
      </c>
      <c r="D1954" s="1">
        <v>31.7</v>
      </c>
      <c r="E1954" s="1">
        <v>26.77</v>
      </c>
      <c r="F1954" s="1">
        <v>32.49</v>
      </c>
      <c r="G1954" s="1">
        <v>26.03</v>
      </c>
      <c r="H1954" s="1">
        <v>30.26</v>
      </c>
      <c r="I1954" s="1">
        <v>32.15</v>
      </c>
      <c r="J1954" s="1">
        <v>34.53</v>
      </c>
    </row>
    <row r="1955" spans="1:10" x14ac:dyDescent="0.25">
      <c r="A1955" s="1">
        <v>32.92</v>
      </c>
      <c r="B1955" s="1">
        <v>37.64</v>
      </c>
      <c r="C1955" s="1">
        <v>32.630000000000003</v>
      </c>
      <c r="D1955" s="1">
        <v>37.03</v>
      </c>
      <c r="E1955" s="1">
        <v>30.34</v>
      </c>
      <c r="F1955" s="1">
        <v>22.79</v>
      </c>
      <c r="G1955" s="1">
        <v>26.16</v>
      </c>
      <c r="H1955" s="1">
        <v>23.54</v>
      </c>
      <c r="I1955" s="1">
        <v>24.45</v>
      </c>
      <c r="J1955" s="1">
        <v>36.67</v>
      </c>
    </row>
    <row r="1956" spans="1:10" x14ac:dyDescent="0.25">
      <c r="A1956" s="1">
        <v>28.11</v>
      </c>
      <c r="B1956" s="1">
        <v>30.8</v>
      </c>
      <c r="C1956" s="1">
        <v>24.64</v>
      </c>
      <c r="D1956" s="1">
        <v>21.64</v>
      </c>
      <c r="E1956" s="1">
        <v>40</v>
      </c>
      <c r="F1956" s="1">
        <v>30.45</v>
      </c>
      <c r="G1956" s="1">
        <v>31.17</v>
      </c>
      <c r="H1956" s="1">
        <v>36.81</v>
      </c>
      <c r="I1956" s="1">
        <v>34.31</v>
      </c>
      <c r="J1956" s="1">
        <v>31.71</v>
      </c>
    </row>
    <row r="1957" spans="1:10" x14ac:dyDescent="0.25">
      <c r="A1957" s="1">
        <v>20.39</v>
      </c>
      <c r="B1957" s="1">
        <v>40</v>
      </c>
      <c r="C1957" s="1">
        <v>29.02</v>
      </c>
      <c r="D1957" s="1">
        <v>32.869999999999997</v>
      </c>
      <c r="E1957" s="1">
        <v>40</v>
      </c>
      <c r="F1957" s="1">
        <v>25.72</v>
      </c>
      <c r="G1957" s="1">
        <v>30.64</v>
      </c>
      <c r="H1957" s="1">
        <v>19.64</v>
      </c>
      <c r="I1957" s="1">
        <v>40</v>
      </c>
      <c r="J1957" s="1">
        <v>31.95</v>
      </c>
    </row>
    <row r="1958" spans="1:10" x14ac:dyDescent="0.25">
      <c r="A1958" s="1">
        <v>34.369999999999997</v>
      </c>
      <c r="B1958" s="1">
        <v>28.6</v>
      </c>
      <c r="C1958" s="1">
        <v>29.56</v>
      </c>
      <c r="D1958" s="1">
        <v>25.64</v>
      </c>
      <c r="E1958" s="1">
        <v>28.31</v>
      </c>
      <c r="F1958" s="1">
        <v>34.979999999999997</v>
      </c>
      <c r="G1958" s="1">
        <v>32.22</v>
      </c>
      <c r="H1958" s="1">
        <v>40</v>
      </c>
      <c r="I1958" s="1">
        <v>36.21</v>
      </c>
      <c r="J1958" s="1">
        <v>40</v>
      </c>
    </row>
    <row r="1959" spans="1:10" x14ac:dyDescent="0.25">
      <c r="A1959" s="1">
        <v>24.03</v>
      </c>
      <c r="B1959" s="1">
        <v>30.28</v>
      </c>
      <c r="C1959" s="1">
        <v>29.73</v>
      </c>
      <c r="D1959" s="1">
        <v>28.32</v>
      </c>
      <c r="E1959" s="1">
        <v>36.07</v>
      </c>
      <c r="F1959" s="1">
        <v>40</v>
      </c>
      <c r="G1959" s="1">
        <v>34.56</v>
      </c>
      <c r="H1959" s="1">
        <v>25.75</v>
      </c>
      <c r="I1959" s="1">
        <v>27.22</v>
      </c>
      <c r="J1959" s="1">
        <v>24.29</v>
      </c>
    </row>
    <row r="1960" spans="1:10" x14ac:dyDescent="0.25">
      <c r="A1960" s="1">
        <v>32.76</v>
      </c>
      <c r="B1960" s="1">
        <v>24.56</v>
      </c>
      <c r="C1960" s="1">
        <v>27.48</v>
      </c>
      <c r="D1960" s="1">
        <v>30.15</v>
      </c>
      <c r="E1960" s="1">
        <v>40</v>
      </c>
      <c r="F1960" s="1">
        <v>40</v>
      </c>
      <c r="G1960" s="1">
        <v>22.3</v>
      </c>
      <c r="H1960" s="1">
        <v>22.94</v>
      </c>
      <c r="I1960" s="1">
        <v>40</v>
      </c>
      <c r="J1960" s="1">
        <v>36.08</v>
      </c>
    </row>
    <row r="1961" spans="1:10" x14ac:dyDescent="0.25">
      <c r="A1961" s="1">
        <v>27.75</v>
      </c>
      <c r="B1961" s="1">
        <v>21.7</v>
      </c>
      <c r="C1961" s="1">
        <v>29.61</v>
      </c>
      <c r="D1961" s="1">
        <v>27.15</v>
      </c>
      <c r="E1961" s="1">
        <v>28.61</v>
      </c>
      <c r="F1961" s="1">
        <v>31.87</v>
      </c>
      <c r="G1961" s="1">
        <v>38.51</v>
      </c>
      <c r="H1961" s="1">
        <v>37.17</v>
      </c>
      <c r="I1961" s="1">
        <v>31.6</v>
      </c>
      <c r="J1961" s="1">
        <v>30.13</v>
      </c>
    </row>
    <row r="1962" spans="1:10" x14ac:dyDescent="0.25">
      <c r="A1962" s="1">
        <v>18.600000000000001</v>
      </c>
      <c r="B1962" s="1">
        <v>35.65</v>
      </c>
      <c r="C1962" s="1">
        <v>20.9</v>
      </c>
      <c r="D1962" s="1">
        <v>25.69</v>
      </c>
      <c r="E1962" s="1">
        <v>32.36</v>
      </c>
      <c r="F1962" s="1">
        <v>40</v>
      </c>
      <c r="G1962" s="1">
        <v>35.96</v>
      </c>
      <c r="H1962" s="1">
        <v>28.04</v>
      </c>
      <c r="I1962" s="1">
        <v>33.869999999999997</v>
      </c>
      <c r="J1962" s="1">
        <v>40</v>
      </c>
    </row>
    <row r="1963" spans="1:10" x14ac:dyDescent="0.25">
      <c r="A1963" s="1">
        <v>31.03</v>
      </c>
      <c r="B1963" s="1">
        <v>19.54</v>
      </c>
      <c r="C1963" s="1">
        <v>29.58</v>
      </c>
      <c r="D1963" s="1">
        <v>40</v>
      </c>
      <c r="E1963" s="1">
        <v>28.19</v>
      </c>
      <c r="F1963" s="1">
        <v>28.5</v>
      </c>
      <c r="G1963" s="1">
        <v>40</v>
      </c>
      <c r="H1963" s="1">
        <v>34.89</v>
      </c>
      <c r="I1963" s="1">
        <v>37.24</v>
      </c>
      <c r="J1963" s="1">
        <v>32.520000000000003</v>
      </c>
    </row>
    <row r="1964" spans="1:10" x14ac:dyDescent="0.25">
      <c r="A1964" s="1">
        <v>33.43</v>
      </c>
      <c r="B1964" s="1">
        <v>27.6</v>
      </c>
      <c r="C1964" s="1">
        <v>24.96</v>
      </c>
      <c r="D1964" s="1">
        <v>19.45</v>
      </c>
      <c r="E1964" s="1">
        <v>20.010000000000002</v>
      </c>
      <c r="F1964" s="1">
        <v>33.880000000000003</v>
      </c>
      <c r="G1964" s="1">
        <v>35.78</v>
      </c>
      <c r="H1964" s="1">
        <v>25.97</v>
      </c>
      <c r="I1964" s="1">
        <v>28.48</v>
      </c>
      <c r="J1964" s="1">
        <v>40</v>
      </c>
    </row>
    <row r="1965" spans="1:10" x14ac:dyDescent="0.25">
      <c r="A1965" s="1">
        <v>30.83</v>
      </c>
      <c r="B1965" s="1">
        <v>21.04</v>
      </c>
      <c r="C1965" s="1">
        <v>19.559999999999999</v>
      </c>
      <c r="D1965" s="1">
        <v>37.159999999999997</v>
      </c>
      <c r="E1965" s="1">
        <v>40</v>
      </c>
      <c r="F1965" s="1">
        <v>19.12</v>
      </c>
      <c r="G1965" s="1">
        <v>40</v>
      </c>
      <c r="H1965" s="1">
        <v>29.97</v>
      </c>
      <c r="I1965" s="1">
        <v>33.56</v>
      </c>
      <c r="J1965" s="1">
        <v>31.44</v>
      </c>
    </row>
    <row r="1966" spans="1:10" x14ac:dyDescent="0.25">
      <c r="A1966" s="1">
        <v>31.44</v>
      </c>
      <c r="B1966" s="1">
        <v>33.81</v>
      </c>
      <c r="C1966" s="1">
        <v>31.29</v>
      </c>
      <c r="D1966" s="1">
        <v>25.04</v>
      </c>
      <c r="E1966" s="1">
        <v>24.93</v>
      </c>
      <c r="F1966" s="1">
        <v>36.4</v>
      </c>
      <c r="G1966" s="1">
        <v>29.02</v>
      </c>
      <c r="H1966" s="1">
        <v>29.86</v>
      </c>
      <c r="I1966" s="1">
        <v>40</v>
      </c>
      <c r="J1966" s="1">
        <v>40</v>
      </c>
    </row>
    <row r="1967" spans="1:10" x14ac:dyDescent="0.25">
      <c r="A1967" s="1">
        <v>32.32</v>
      </c>
      <c r="B1967" s="1">
        <v>20.86</v>
      </c>
      <c r="C1967" s="1">
        <v>21.33</v>
      </c>
      <c r="D1967" s="1">
        <v>24.02</v>
      </c>
      <c r="E1967" s="1">
        <v>30.02</v>
      </c>
      <c r="F1967" s="1">
        <v>21.77</v>
      </c>
      <c r="G1967" s="1">
        <v>23.24</v>
      </c>
      <c r="H1967" s="1">
        <v>24.32</v>
      </c>
      <c r="I1967" s="1">
        <v>40</v>
      </c>
      <c r="J1967" s="1">
        <v>33.28</v>
      </c>
    </row>
    <row r="1968" spans="1:10" x14ac:dyDescent="0.25">
      <c r="A1968" s="1">
        <v>27.7</v>
      </c>
      <c r="B1968" s="1">
        <v>29.55</v>
      </c>
      <c r="C1968" s="1">
        <v>25.66</v>
      </c>
      <c r="D1968" s="1">
        <v>24.46</v>
      </c>
      <c r="E1968" s="1">
        <v>25.3</v>
      </c>
      <c r="F1968" s="1">
        <v>25.87</v>
      </c>
      <c r="G1968" s="1">
        <v>37.4</v>
      </c>
      <c r="H1968" s="1">
        <v>27.75</v>
      </c>
      <c r="I1968" s="1">
        <v>40</v>
      </c>
      <c r="J1968" s="1">
        <v>40</v>
      </c>
    </row>
    <row r="1969" spans="1:10" x14ac:dyDescent="0.25">
      <c r="A1969" s="1">
        <v>25.33</v>
      </c>
      <c r="B1969" s="1">
        <v>40</v>
      </c>
      <c r="C1969" s="1">
        <v>24.79</v>
      </c>
      <c r="D1969" s="1">
        <v>30.28</v>
      </c>
      <c r="E1969" s="1">
        <v>29.65</v>
      </c>
      <c r="F1969" s="1">
        <v>24.42</v>
      </c>
      <c r="G1969" s="1">
        <v>17.27</v>
      </c>
      <c r="H1969" s="1">
        <v>19.510000000000002</v>
      </c>
      <c r="I1969" s="1">
        <v>22.48</v>
      </c>
      <c r="J1969" s="1">
        <v>36.92</v>
      </c>
    </row>
    <row r="1970" spans="1:10" x14ac:dyDescent="0.25">
      <c r="A1970" s="1">
        <v>25.87</v>
      </c>
      <c r="B1970" s="1">
        <v>25.15</v>
      </c>
      <c r="C1970" s="1">
        <v>40</v>
      </c>
      <c r="D1970" s="1">
        <v>27.05</v>
      </c>
      <c r="E1970" s="1">
        <v>25.93</v>
      </c>
      <c r="F1970" s="1">
        <v>31.69</v>
      </c>
      <c r="G1970" s="1">
        <v>40</v>
      </c>
      <c r="H1970" s="1">
        <v>23.84</v>
      </c>
      <c r="I1970" s="1">
        <v>34.54</v>
      </c>
      <c r="J1970" s="1">
        <v>32.97</v>
      </c>
    </row>
    <row r="1971" spans="1:10" x14ac:dyDescent="0.25">
      <c r="A1971" s="1">
        <v>27.39</v>
      </c>
      <c r="B1971" s="1">
        <v>33.340000000000003</v>
      </c>
      <c r="C1971" s="1">
        <v>32.22</v>
      </c>
      <c r="D1971" s="1">
        <v>20.059999999999999</v>
      </c>
      <c r="E1971" s="1">
        <v>27.59</v>
      </c>
      <c r="F1971" s="1">
        <v>30.99</v>
      </c>
      <c r="G1971" s="1">
        <v>26.57</v>
      </c>
      <c r="H1971" s="1">
        <v>36.369999999999997</v>
      </c>
      <c r="I1971" s="1">
        <v>40</v>
      </c>
      <c r="J1971" s="1">
        <v>32.76</v>
      </c>
    </row>
    <row r="1972" spans="1:10" x14ac:dyDescent="0.25">
      <c r="A1972" s="1">
        <v>31.59</v>
      </c>
      <c r="B1972" s="1">
        <v>26.86</v>
      </c>
      <c r="C1972" s="1">
        <v>28.39</v>
      </c>
      <c r="D1972" s="1">
        <v>25.16</v>
      </c>
      <c r="E1972" s="1">
        <v>29.4</v>
      </c>
      <c r="F1972" s="1">
        <v>24.22</v>
      </c>
      <c r="G1972" s="1">
        <v>26.35</v>
      </c>
      <c r="H1972" s="1">
        <v>36.35</v>
      </c>
      <c r="I1972" s="1">
        <v>36.36</v>
      </c>
      <c r="J1972" s="1">
        <v>40</v>
      </c>
    </row>
    <row r="1973" spans="1:10" x14ac:dyDescent="0.25">
      <c r="A1973" s="1">
        <v>21.88</v>
      </c>
      <c r="B1973" s="1">
        <v>26.3</v>
      </c>
      <c r="C1973" s="1">
        <v>33.21</v>
      </c>
      <c r="D1973" s="1">
        <v>32.22</v>
      </c>
      <c r="E1973" s="1">
        <v>29.8</v>
      </c>
      <c r="F1973" s="1">
        <v>29.45</v>
      </c>
      <c r="G1973" s="1">
        <v>27.33</v>
      </c>
      <c r="H1973" s="1">
        <v>26.99</v>
      </c>
      <c r="I1973" s="1">
        <v>23.42</v>
      </c>
      <c r="J1973" s="1">
        <v>40</v>
      </c>
    </row>
    <row r="1974" spans="1:10" x14ac:dyDescent="0.25">
      <c r="A1974" s="1">
        <v>29.5</v>
      </c>
      <c r="B1974" s="1">
        <v>29.27</v>
      </c>
      <c r="C1974" s="1">
        <v>27.31</v>
      </c>
      <c r="D1974" s="1">
        <v>20.02</v>
      </c>
      <c r="E1974" s="1">
        <v>31.42</v>
      </c>
      <c r="F1974" s="1">
        <v>28.5</v>
      </c>
      <c r="G1974" s="1">
        <v>32.35</v>
      </c>
      <c r="H1974" s="1">
        <v>28.82</v>
      </c>
      <c r="I1974" s="1">
        <v>37.04</v>
      </c>
      <c r="J1974" s="1">
        <v>27.49</v>
      </c>
    </row>
    <row r="1975" spans="1:10" x14ac:dyDescent="0.25">
      <c r="A1975" s="1">
        <v>19.079999999999998</v>
      </c>
      <c r="B1975" s="1">
        <v>24.86</v>
      </c>
      <c r="C1975" s="1">
        <v>27.86</v>
      </c>
      <c r="D1975" s="1">
        <v>25.78</v>
      </c>
      <c r="E1975" s="1">
        <v>22.95</v>
      </c>
      <c r="F1975" s="1">
        <v>34.909999999999997</v>
      </c>
      <c r="G1975" s="1">
        <v>24.62</v>
      </c>
      <c r="H1975" s="1">
        <v>37.119999999999997</v>
      </c>
      <c r="I1975" s="1">
        <v>40</v>
      </c>
      <c r="J1975" s="1">
        <v>31.14</v>
      </c>
    </row>
    <row r="1976" spans="1:10" x14ac:dyDescent="0.25">
      <c r="A1976" s="1">
        <v>40</v>
      </c>
      <c r="B1976" s="1">
        <v>40</v>
      </c>
      <c r="C1976" s="1">
        <v>33.32</v>
      </c>
      <c r="D1976" s="1">
        <v>27.31</v>
      </c>
      <c r="E1976" s="1">
        <v>32.11</v>
      </c>
      <c r="F1976" s="1">
        <v>28.35</v>
      </c>
      <c r="G1976" s="1">
        <v>28.05</v>
      </c>
      <c r="H1976" s="1">
        <v>34.9</v>
      </c>
      <c r="I1976" s="1">
        <v>29.13</v>
      </c>
      <c r="J1976" s="1">
        <v>31.76</v>
      </c>
    </row>
    <row r="1977" spans="1:10" x14ac:dyDescent="0.25">
      <c r="A1977" s="1">
        <v>19.149999999999999</v>
      </c>
      <c r="B1977" s="1">
        <v>18.75</v>
      </c>
      <c r="C1977" s="1">
        <v>37.5</v>
      </c>
      <c r="D1977" s="1">
        <v>31.98</v>
      </c>
      <c r="E1977" s="1">
        <v>33.57</v>
      </c>
      <c r="F1977" s="1">
        <v>32.86</v>
      </c>
      <c r="G1977" s="1">
        <v>33.5</v>
      </c>
      <c r="H1977" s="1">
        <v>31.29</v>
      </c>
      <c r="I1977" s="1">
        <v>40</v>
      </c>
      <c r="J1977" s="1">
        <v>36.799999999999997</v>
      </c>
    </row>
    <row r="1978" spans="1:10" x14ac:dyDescent="0.25">
      <c r="A1978" s="1">
        <v>21.55</v>
      </c>
      <c r="B1978" s="1">
        <v>36.47</v>
      </c>
      <c r="C1978" s="1">
        <v>29.98</v>
      </c>
      <c r="D1978" s="1">
        <v>25.44</v>
      </c>
      <c r="E1978" s="1">
        <v>23.3</v>
      </c>
      <c r="F1978" s="1">
        <v>31.13</v>
      </c>
      <c r="G1978" s="1">
        <v>30.59</v>
      </c>
      <c r="H1978" s="1">
        <v>29.49</v>
      </c>
      <c r="I1978" s="1">
        <v>36.94</v>
      </c>
      <c r="J1978" s="1">
        <v>35.58</v>
      </c>
    </row>
    <row r="1979" spans="1:10" x14ac:dyDescent="0.25">
      <c r="A1979" s="1">
        <v>27.39</v>
      </c>
      <c r="B1979" s="1">
        <v>28.08</v>
      </c>
      <c r="C1979" s="1">
        <v>32.58</v>
      </c>
      <c r="D1979" s="1">
        <v>25.9</v>
      </c>
      <c r="E1979" s="1">
        <v>28.94</v>
      </c>
      <c r="F1979" s="1">
        <v>28.56</v>
      </c>
      <c r="G1979" s="1">
        <v>20.21</v>
      </c>
      <c r="H1979" s="1">
        <v>27.45</v>
      </c>
      <c r="I1979" s="1">
        <v>40</v>
      </c>
      <c r="J1979" s="1">
        <v>40</v>
      </c>
    </row>
    <row r="1980" spans="1:10" x14ac:dyDescent="0.25">
      <c r="A1980" s="1">
        <v>35.04</v>
      </c>
      <c r="B1980" s="1">
        <v>28.37</v>
      </c>
      <c r="C1980" s="1">
        <v>35.19</v>
      </c>
      <c r="D1980" s="1">
        <v>19.23</v>
      </c>
      <c r="E1980" s="1">
        <v>36.86</v>
      </c>
      <c r="F1980" s="1">
        <v>25.21</v>
      </c>
      <c r="G1980" s="1">
        <v>27.79</v>
      </c>
      <c r="H1980" s="1">
        <v>34.380000000000003</v>
      </c>
      <c r="I1980" s="1">
        <v>34.520000000000003</v>
      </c>
      <c r="J1980" s="1">
        <v>24.61</v>
      </c>
    </row>
    <row r="1981" spans="1:10" x14ac:dyDescent="0.25">
      <c r="A1981" s="1">
        <v>27.52</v>
      </c>
      <c r="B1981" s="1">
        <v>33.090000000000003</v>
      </c>
      <c r="C1981" s="1">
        <v>18.64</v>
      </c>
      <c r="D1981" s="1">
        <v>29.39</v>
      </c>
      <c r="E1981" s="1">
        <v>34.32</v>
      </c>
      <c r="F1981" s="1">
        <v>36.39</v>
      </c>
      <c r="G1981" s="1">
        <v>34.76</v>
      </c>
      <c r="H1981" s="1">
        <v>36.86</v>
      </c>
      <c r="I1981" s="1">
        <v>32.43</v>
      </c>
      <c r="J1981" s="1">
        <v>33.51</v>
      </c>
    </row>
    <row r="1982" spans="1:10" x14ac:dyDescent="0.25">
      <c r="A1982" s="1">
        <v>24.67</v>
      </c>
      <c r="B1982" s="1">
        <v>32.729999999999997</v>
      </c>
      <c r="C1982" s="1">
        <v>25.25</v>
      </c>
      <c r="D1982" s="1">
        <v>33.68</v>
      </c>
      <c r="E1982" s="1">
        <v>20.9</v>
      </c>
      <c r="F1982" s="1">
        <v>21.74</v>
      </c>
      <c r="G1982" s="1">
        <v>26.45</v>
      </c>
      <c r="H1982" s="1">
        <v>35.92</v>
      </c>
      <c r="I1982" s="1">
        <v>31.63</v>
      </c>
      <c r="J1982" s="1">
        <v>34.21</v>
      </c>
    </row>
    <row r="1983" spans="1:10" x14ac:dyDescent="0.25">
      <c r="A1983" s="1">
        <v>27.59</v>
      </c>
      <c r="B1983" s="1">
        <v>25.91</v>
      </c>
      <c r="C1983" s="1">
        <v>34</v>
      </c>
      <c r="D1983" s="1">
        <v>34.799999999999997</v>
      </c>
      <c r="E1983" s="1">
        <v>26.37</v>
      </c>
      <c r="F1983" s="1">
        <v>32.229999999999997</v>
      </c>
      <c r="G1983" s="1">
        <v>34.76</v>
      </c>
      <c r="H1983" s="1">
        <v>32.71</v>
      </c>
      <c r="I1983" s="1">
        <v>31.08</v>
      </c>
      <c r="J1983" s="1">
        <v>40</v>
      </c>
    </row>
    <row r="1984" spans="1:10" x14ac:dyDescent="0.25">
      <c r="A1984" s="1">
        <v>31.61</v>
      </c>
      <c r="B1984" s="1">
        <v>36.15</v>
      </c>
      <c r="C1984" s="1">
        <v>34.29</v>
      </c>
      <c r="D1984" s="1">
        <v>34.78</v>
      </c>
      <c r="E1984" s="1">
        <v>27.07</v>
      </c>
      <c r="F1984" s="1">
        <v>32.43</v>
      </c>
      <c r="G1984" s="1">
        <v>23.85</v>
      </c>
      <c r="H1984" s="1">
        <v>23.75</v>
      </c>
      <c r="I1984" s="1">
        <v>30.04</v>
      </c>
      <c r="J1984" s="1">
        <v>40</v>
      </c>
    </row>
    <row r="1985" spans="1:10" x14ac:dyDescent="0.25">
      <c r="A1985" s="1">
        <v>25.03</v>
      </c>
      <c r="B1985" s="1">
        <v>40</v>
      </c>
      <c r="C1985" s="1">
        <v>40</v>
      </c>
      <c r="D1985" s="1">
        <v>30.49</v>
      </c>
      <c r="E1985" s="1">
        <v>33.130000000000003</v>
      </c>
      <c r="F1985" s="1">
        <v>31.17</v>
      </c>
      <c r="G1985" s="1">
        <v>30.31</v>
      </c>
      <c r="H1985" s="1">
        <v>28.27</v>
      </c>
      <c r="I1985" s="1">
        <v>40</v>
      </c>
      <c r="J1985" s="1">
        <v>36.1</v>
      </c>
    </row>
    <row r="1986" spans="1:10" x14ac:dyDescent="0.25">
      <c r="A1986" s="1">
        <v>31.46</v>
      </c>
      <c r="B1986" s="1">
        <v>29.38</v>
      </c>
      <c r="C1986" s="1">
        <v>20.399999999999999</v>
      </c>
      <c r="D1986" s="1">
        <v>40</v>
      </c>
      <c r="E1986" s="1">
        <v>24.13</v>
      </c>
      <c r="F1986" s="1">
        <v>36.28</v>
      </c>
      <c r="G1986" s="1">
        <v>32.590000000000003</v>
      </c>
      <c r="H1986" s="1">
        <v>36.71</v>
      </c>
      <c r="I1986" s="1">
        <v>40</v>
      </c>
      <c r="J1986" s="1">
        <v>38.22</v>
      </c>
    </row>
    <row r="1987" spans="1:10" x14ac:dyDescent="0.25">
      <c r="A1987" s="1">
        <v>22.23</v>
      </c>
      <c r="B1987" s="1">
        <v>26.97</v>
      </c>
      <c r="C1987" s="1">
        <v>40</v>
      </c>
      <c r="D1987" s="1">
        <v>26.66</v>
      </c>
      <c r="E1987" s="1">
        <v>25.82</v>
      </c>
      <c r="F1987" s="1">
        <v>36.65</v>
      </c>
      <c r="G1987" s="1">
        <v>27.76</v>
      </c>
      <c r="H1987" s="1">
        <v>30.78</v>
      </c>
      <c r="I1987" s="1">
        <v>28.37</v>
      </c>
      <c r="J1987" s="1">
        <v>40</v>
      </c>
    </row>
    <row r="1988" spans="1:10" x14ac:dyDescent="0.25">
      <c r="A1988" s="1">
        <v>31.85</v>
      </c>
      <c r="B1988" s="1">
        <v>35.08</v>
      </c>
      <c r="C1988" s="1">
        <v>40</v>
      </c>
      <c r="D1988" s="1">
        <v>20.96</v>
      </c>
      <c r="E1988" s="1">
        <v>31.3</v>
      </c>
      <c r="F1988" s="1">
        <v>26.44</v>
      </c>
      <c r="G1988" s="1">
        <v>32.11</v>
      </c>
      <c r="H1988" s="1">
        <v>35.869999999999997</v>
      </c>
      <c r="I1988" s="1">
        <v>33.369999999999997</v>
      </c>
      <c r="J1988" s="1">
        <v>32.08</v>
      </c>
    </row>
    <row r="1989" spans="1:10" x14ac:dyDescent="0.25">
      <c r="A1989" s="1">
        <v>34.72</v>
      </c>
      <c r="B1989" s="1">
        <v>24.82</v>
      </c>
      <c r="C1989" s="1">
        <v>24.82</v>
      </c>
      <c r="D1989" s="1">
        <v>35.950000000000003</v>
      </c>
      <c r="E1989" s="1">
        <v>29.97</v>
      </c>
      <c r="F1989" s="1">
        <v>28.45</v>
      </c>
      <c r="G1989" s="1">
        <v>30.75</v>
      </c>
      <c r="H1989" s="1">
        <v>34.299999999999997</v>
      </c>
      <c r="I1989" s="1">
        <v>36.53</v>
      </c>
      <c r="J1989" s="1">
        <v>37.15</v>
      </c>
    </row>
    <row r="1990" spans="1:10" x14ac:dyDescent="0.25">
      <c r="A1990" s="1">
        <v>32.07</v>
      </c>
      <c r="B1990" s="1">
        <v>28.51</v>
      </c>
      <c r="C1990" s="1">
        <v>22.11</v>
      </c>
      <c r="D1990" s="1">
        <v>22.15</v>
      </c>
      <c r="E1990" s="1">
        <v>29.98</v>
      </c>
      <c r="F1990" s="1">
        <v>27</v>
      </c>
      <c r="G1990" s="1">
        <v>33.22</v>
      </c>
      <c r="H1990" s="1">
        <v>34.67</v>
      </c>
      <c r="I1990" s="1">
        <v>40</v>
      </c>
      <c r="J1990" s="1">
        <v>34.68</v>
      </c>
    </row>
    <row r="1991" spans="1:10" x14ac:dyDescent="0.25">
      <c r="A1991" s="1">
        <v>26.24</v>
      </c>
      <c r="B1991" s="1">
        <v>32.049999999999997</v>
      </c>
      <c r="C1991" s="1">
        <v>20.83</v>
      </c>
      <c r="D1991" s="1">
        <v>17.739999999999998</v>
      </c>
      <c r="E1991" s="1">
        <v>22.14</v>
      </c>
      <c r="F1991" s="1">
        <v>22.52</v>
      </c>
      <c r="G1991" s="1">
        <v>38.270000000000003</v>
      </c>
      <c r="H1991" s="1">
        <v>34.99</v>
      </c>
      <c r="I1991" s="1">
        <v>40</v>
      </c>
      <c r="J1991" s="1">
        <v>40</v>
      </c>
    </row>
    <row r="1992" spans="1:10" x14ac:dyDescent="0.25">
      <c r="A1992" s="1">
        <v>40</v>
      </c>
      <c r="B1992" s="1">
        <v>34.83</v>
      </c>
      <c r="C1992" s="1">
        <v>27.55</v>
      </c>
      <c r="D1992" s="1">
        <v>31.7</v>
      </c>
      <c r="E1992" s="1">
        <v>26.29</v>
      </c>
      <c r="F1992" s="1">
        <v>26.97</v>
      </c>
      <c r="G1992" s="1">
        <v>28.94</v>
      </c>
      <c r="H1992" s="1">
        <v>35.32</v>
      </c>
      <c r="I1992" s="1">
        <v>23.95</v>
      </c>
      <c r="J1992" s="1">
        <v>34.770000000000003</v>
      </c>
    </row>
    <row r="1993" spans="1:10" x14ac:dyDescent="0.25">
      <c r="A1993" s="1">
        <v>32.15</v>
      </c>
      <c r="B1993" s="1">
        <v>26.37</v>
      </c>
      <c r="C1993" s="1">
        <v>33.86</v>
      </c>
      <c r="D1993" s="1">
        <v>27.4</v>
      </c>
      <c r="E1993" s="1">
        <v>34.22</v>
      </c>
      <c r="F1993" s="1">
        <v>36.68</v>
      </c>
      <c r="G1993" s="1">
        <v>33.520000000000003</v>
      </c>
      <c r="H1993" s="1">
        <v>33.83</v>
      </c>
      <c r="I1993" s="1">
        <v>33.04</v>
      </c>
      <c r="J1993" s="1">
        <v>40</v>
      </c>
    </row>
    <row r="1994" spans="1:10" x14ac:dyDescent="0.25">
      <c r="A1994" s="1">
        <v>33.979999999999997</v>
      </c>
      <c r="B1994" s="1">
        <v>33.29</v>
      </c>
      <c r="C1994" s="1">
        <v>29</v>
      </c>
      <c r="D1994" s="1">
        <v>25.03</v>
      </c>
      <c r="E1994" s="1">
        <v>32.130000000000003</v>
      </c>
      <c r="F1994" s="1">
        <v>31.85</v>
      </c>
      <c r="G1994" s="1">
        <v>23.88</v>
      </c>
      <c r="H1994" s="1">
        <v>31.96</v>
      </c>
      <c r="I1994" s="1">
        <v>30.15</v>
      </c>
      <c r="J1994" s="1">
        <v>34.71</v>
      </c>
    </row>
    <row r="1995" spans="1:10" x14ac:dyDescent="0.25">
      <c r="A1995" s="1">
        <v>31.73</v>
      </c>
      <c r="B1995" s="1">
        <v>36.78</v>
      </c>
      <c r="C1995" s="1">
        <v>30.79</v>
      </c>
      <c r="D1995" s="1">
        <v>20.88</v>
      </c>
      <c r="E1995" s="1">
        <v>20.14</v>
      </c>
      <c r="F1995" s="1">
        <v>32.619999999999997</v>
      </c>
      <c r="G1995" s="1">
        <v>32.659999999999997</v>
      </c>
      <c r="H1995" s="1">
        <v>33.21</v>
      </c>
      <c r="I1995" s="1">
        <v>26.89</v>
      </c>
      <c r="J1995" s="1">
        <v>40</v>
      </c>
    </row>
    <row r="1996" spans="1:10" x14ac:dyDescent="0.25">
      <c r="A1996" s="1">
        <v>24.88</v>
      </c>
      <c r="B1996" s="1">
        <v>34.53</v>
      </c>
      <c r="C1996" s="1">
        <v>16.309999999999999</v>
      </c>
      <c r="D1996" s="1">
        <v>23.91</v>
      </c>
      <c r="E1996" s="1">
        <v>22.69</v>
      </c>
      <c r="F1996" s="1">
        <v>26.15</v>
      </c>
      <c r="G1996" s="1">
        <v>28.82</v>
      </c>
      <c r="H1996" s="1">
        <v>37.67</v>
      </c>
      <c r="I1996" s="1">
        <v>27.35</v>
      </c>
      <c r="J1996" s="1">
        <v>25.84</v>
      </c>
    </row>
    <row r="1997" spans="1:10" x14ac:dyDescent="0.25">
      <c r="A1997" s="1">
        <v>30.98</v>
      </c>
      <c r="B1997" s="1">
        <v>34.89</v>
      </c>
      <c r="C1997" s="1">
        <v>35.19</v>
      </c>
      <c r="D1997" s="1">
        <v>24.27</v>
      </c>
      <c r="E1997" s="1">
        <v>29.5</v>
      </c>
      <c r="F1997" s="1">
        <v>28.47</v>
      </c>
      <c r="G1997" s="1">
        <v>35</v>
      </c>
      <c r="H1997" s="1">
        <v>32.83</v>
      </c>
      <c r="I1997" s="1">
        <v>28.9</v>
      </c>
      <c r="J1997" s="1">
        <v>26.29</v>
      </c>
    </row>
    <row r="1998" spans="1:10" x14ac:dyDescent="0.25">
      <c r="A1998" s="1">
        <v>22.26</v>
      </c>
      <c r="B1998" s="1">
        <v>36.47</v>
      </c>
      <c r="C1998" s="1">
        <v>23.28</v>
      </c>
      <c r="D1998" s="1">
        <v>26.77</v>
      </c>
      <c r="E1998" s="1">
        <v>25.59</v>
      </c>
      <c r="F1998" s="1">
        <v>30.45</v>
      </c>
      <c r="G1998" s="1">
        <v>33.31</v>
      </c>
      <c r="H1998" s="1">
        <v>28.41</v>
      </c>
      <c r="I1998" s="1">
        <v>40</v>
      </c>
      <c r="J1998" s="1">
        <v>30.89</v>
      </c>
    </row>
    <row r="1999" spans="1:10" x14ac:dyDescent="0.25">
      <c r="A1999" s="1">
        <v>33.049999999999997</v>
      </c>
      <c r="B1999" s="1">
        <v>22.62</v>
      </c>
      <c r="C1999" s="1">
        <v>31.85</v>
      </c>
      <c r="D1999" s="1">
        <v>23.6</v>
      </c>
      <c r="E1999" s="1">
        <v>25.81</v>
      </c>
      <c r="F1999" s="1">
        <v>32.31</v>
      </c>
      <c r="G1999" s="1">
        <v>31.77</v>
      </c>
      <c r="H1999" s="1">
        <v>32.57</v>
      </c>
      <c r="I1999" s="1">
        <v>33.75</v>
      </c>
      <c r="J1999" s="1">
        <v>40</v>
      </c>
    </row>
    <row r="2000" spans="1:10" x14ac:dyDescent="0.25">
      <c r="A2000" s="1">
        <v>21.97</v>
      </c>
      <c r="B2000" s="1">
        <v>30.79</v>
      </c>
      <c r="C2000" s="1">
        <v>23.18</v>
      </c>
      <c r="D2000" s="1">
        <v>31.12</v>
      </c>
      <c r="E2000" s="1">
        <v>22.21</v>
      </c>
      <c r="F2000" s="1">
        <v>28.84</v>
      </c>
      <c r="G2000" s="1">
        <v>31.1</v>
      </c>
      <c r="H2000" s="1">
        <v>33.24</v>
      </c>
      <c r="I2000" s="1">
        <v>34.81</v>
      </c>
      <c r="J2000" s="1">
        <v>40</v>
      </c>
    </row>
    <row r="2001" spans="1:10" x14ac:dyDescent="0.25">
      <c r="A2001" s="1">
        <v>32.46</v>
      </c>
      <c r="B2001" s="1">
        <v>23.04</v>
      </c>
      <c r="C2001" s="1">
        <v>25.85</v>
      </c>
      <c r="D2001" s="1">
        <v>26.38</v>
      </c>
      <c r="E2001" s="1">
        <v>30.41</v>
      </c>
      <c r="F2001" s="1">
        <v>30.83</v>
      </c>
      <c r="G2001" s="1">
        <v>25.21</v>
      </c>
      <c r="H2001" s="1">
        <v>28.9</v>
      </c>
      <c r="I2001" s="1">
        <v>27.3</v>
      </c>
      <c r="J2001" s="1">
        <v>40</v>
      </c>
    </row>
    <row r="2002" spans="1:10" x14ac:dyDescent="0.25">
      <c r="A2002" s="1">
        <v>26.2</v>
      </c>
      <c r="B2002" s="1">
        <v>40</v>
      </c>
      <c r="C2002" s="1">
        <v>20.99</v>
      </c>
      <c r="D2002" s="1">
        <v>22.44</v>
      </c>
      <c r="E2002" s="1">
        <v>25.49</v>
      </c>
      <c r="F2002" s="1">
        <v>28.97</v>
      </c>
      <c r="G2002" s="1">
        <v>31.78</v>
      </c>
      <c r="H2002" s="1">
        <v>40</v>
      </c>
      <c r="I2002" s="1">
        <v>33.25</v>
      </c>
      <c r="J2002" s="1">
        <v>37.020000000000003</v>
      </c>
    </row>
    <row r="2003" spans="1:10" x14ac:dyDescent="0.25">
      <c r="A2003" s="1">
        <v>27.59</v>
      </c>
      <c r="B2003" s="1">
        <v>29.68</v>
      </c>
      <c r="C2003" s="1">
        <v>22.57</v>
      </c>
      <c r="D2003" s="1">
        <v>21.05</v>
      </c>
      <c r="E2003" s="1">
        <v>21.93</v>
      </c>
      <c r="F2003" s="1">
        <v>36.89</v>
      </c>
      <c r="G2003" s="1">
        <v>30.44</v>
      </c>
      <c r="H2003" s="1">
        <v>36.450000000000003</v>
      </c>
      <c r="I2003" s="1">
        <v>27.29</v>
      </c>
      <c r="J2003" s="1">
        <v>28.82</v>
      </c>
    </row>
    <row r="2004" spans="1:10" x14ac:dyDescent="0.25">
      <c r="A2004" s="1">
        <v>17.95</v>
      </c>
      <c r="B2004" s="1">
        <v>37.799999999999997</v>
      </c>
      <c r="C2004" s="1">
        <v>27.6</v>
      </c>
      <c r="D2004" s="1">
        <v>36.93</v>
      </c>
      <c r="E2004" s="1">
        <v>20.100000000000001</v>
      </c>
      <c r="F2004" s="1">
        <v>31.23</v>
      </c>
      <c r="G2004" s="1">
        <v>35.299999999999997</v>
      </c>
      <c r="H2004" s="1">
        <v>24.24</v>
      </c>
      <c r="I2004" s="1">
        <v>36.01</v>
      </c>
      <c r="J2004" s="1">
        <v>32.380000000000003</v>
      </c>
    </row>
    <row r="2005" spans="1:10" x14ac:dyDescent="0.25">
      <c r="A2005" s="1">
        <v>33.08</v>
      </c>
      <c r="B2005" s="1">
        <v>37.630000000000003</v>
      </c>
      <c r="C2005" s="1">
        <v>32.39</v>
      </c>
      <c r="D2005" s="1">
        <v>22.37</v>
      </c>
      <c r="E2005" s="1">
        <v>28.71</v>
      </c>
      <c r="F2005" s="1">
        <v>28.7</v>
      </c>
      <c r="G2005" s="1">
        <v>35.72</v>
      </c>
      <c r="H2005" s="1">
        <v>23.94</v>
      </c>
      <c r="I2005" s="1">
        <v>34.42</v>
      </c>
      <c r="J2005" s="1">
        <v>35.53</v>
      </c>
    </row>
    <row r="2006" spans="1:10" x14ac:dyDescent="0.25">
      <c r="A2006" s="1">
        <v>24.73</v>
      </c>
      <c r="B2006" s="1">
        <v>34.75</v>
      </c>
      <c r="C2006" s="1">
        <v>33.49</v>
      </c>
      <c r="D2006" s="1">
        <v>21.43</v>
      </c>
      <c r="E2006" s="1">
        <v>22.54</v>
      </c>
      <c r="F2006" s="1">
        <v>27.34</v>
      </c>
      <c r="G2006" s="1">
        <v>30.97</v>
      </c>
      <c r="H2006" s="1">
        <v>27.09</v>
      </c>
      <c r="I2006" s="1">
        <v>38.9</v>
      </c>
      <c r="J2006" s="1">
        <v>32.619999999999997</v>
      </c>
    </row>
    <row r="2007" spans="1:10" x14ac:dyDescent="0.25">
      <c r="A2007" s="1">
        <v>24.41</v>
      </c>
      <c r="B2007" s="1">
        <v>35.42</v>
      </c>
      <c r="C2007" s="1">
        <v>26.85</v>
      </c>
      <c r="D2007" s="1">
        <v>26.24</v>
      </c>
      <c r="E2007" s="1">
        <v>20.43</v>
      </c>
      <c r="F2007" s="1">
        <v>33.24</v>
      </c>
      <c r="G2007" s="1">
        <v>31.01</v>
      </c>
      <c r="H2007" s="1">
        <v>33.97</v>
      </c>
      <c r="I2007" s="1">
        <v>37.409999999999997</v>
      </c>
      <c r="J2007" s="1">
        <v>35.94</v>
      </c>
    </row>
    <row r="2008" spans="1:10" x14ac:dyDescent="0.25">
      <c r="A2008" s="1">
        <v>40</v>
      </c>
      <c r="B2008" s="1">
        <v>33.54</v>
      </c>
      <c r="C2008" s="1">
        <v>40</v>
      </c>
      <c r="D2008" s="1">
        <v>29.68</v>
      </c>
      <c r="E2008" s="1">
        <v>29.53</v>
      </c>
      <c r="F2008" s="1">
        <v>29.63</v>
      </c>
      <c r="G2008" s="1">
        <v>31.17</v>
      </c>
      <c r="H2008" s="1">
        <v>35.729999999999997</v>
      </c>
      <c r="I2008" s="1">
        <v>34.83</v>
      </c>
      <c r="J2008" s="1">
        <v>36.42</v>
      </c>
    </row>
    <row r="2009" spans="1:10" x14ac:dyDescent="0.25">
      <c r="A2009" s="1">
        <v>21.19</v>
      </c>
      <c r="B2009" s="1">
        <v>27.81</v>
      </c>
      <c r="C2009" s="1">
        <v>27.79</v>
      </c>
      <c r="D2009" s="1">
        <v>28.25</v>
      </c>
      <c r="E2009" s="1">
        <v>35.450000000000003</v>
      </c>
      <c r="F2009" s="1">
        <v>35.43</v>
      </c>
      <c r="G2009" s="1">
        <v>30.03</v>
      </c>
      <c r="H2009" s="1">
        <v>27.7</v>
      </c>
      <c r="I2009" s="1">
        <v>32.96</v>
      </c>
      <c r="J2009" s="1">
        <v>33.25</v>
      </c>
    </row>
    <row r="2010" spans="1:10" x14ac:dyDescent="0.25">
      <c r="A2010" s="1">
        <v>31.97</v>
      </c>
      <c r="B2010" s="1">
        <v>31.13</v>
      </c>
      <c r="C2010" s="1">
        <v>25.1</v>
      </c>
      <c r="D2010" s="1">
        <v>31.46</v>
      </c>
      <c r="E2010" s="1">
        <v>32.799999999999997</v>
      </c>
      <c r="F2010" s="1">
        <v>25.87</v>
      </c>
      <c r="G2010" s="1">
        <v>24.18</v>
      </c>
      <c r="H2010" s="1">
        <v>34.85</v>
      </c>
      <c r="I2010" s="1">
        <v>40</v>
      </c>
      <c r="J2010" s="1">
        <v>26.24</v>
      </c>
    </row>
    <row r="2011" spans="1:10" x14ac:dyDescent="0.25">
      <c r="A2011" s="1">
        <v>20.59</v>
      </c>
      <c r="B2011" s="1">
        <v>26.21</v>
      </c>
      <c r="C2011" s="1">
        <v>21.54</v>
      </c>
      <c r="D2011" s="1">
        <v>37.409999999999997</v>
      </c>
      <c r="E2011" s="1">
        <v>18.47</v>
      </c>
      <c r="F2011" s="1">
        <v>40</v>
      </c>
      <c r="G2011" s="1">
        <v>36.39</v>
      </c>
      <c r="H2011" s="1">
        <v>20.97</v>
      </c>
      <c r="I2011" s="1">
        <v>31.38</v>
      </c>
      <c r="J2011" s="1">
        <v>40</v>
      </c>
    </row>
    <row r="2012" spans="1:10" x14ac:dyDescent="0.25">
      <c r="A2012" s="1">
        <v>27.89</v>
      </c>
      <c r="B2012" s="1">
        <v>36.35</v>
      </c>
      <c r="C2012" s="1">
        <v>30.31</v>
      </c>
      <c r="D2012" s="1">
        <v>26.81</v>
      </c>
      <c r="E2012" s="1">
        <v>40</v>
      </c>
      <c r="F2012" s="1">
        <v>31.71</v>
      </c>
      <c r="G2012" s="1">
        <v>23.6</v>
      </c>
      <c r="H2012" s="1">
        <v>33.15</v>
      </c>
      <c r="I2012" s="1">
        <v>34.369999999999997</v>
      </c>
      <c r="J2012" s="1">
        <v>37.69</v>
      </c>
    </row>
    <row r="2013" spans="1:10" x14ac:dyDescent="0.25">
      <c r="A2013" s="1">
        <v>34.340000000000003</v>
      </c>
      <c r="B2013" s="1">
        <v>21.4</v>
      </c>
      <c r="C2013" s="1">
        <v>30.03</v>
      </c>
      <c r="D2013" s="1">
        <v>20.55</v>
      </c>
      <c r="E2013" s="1">
        <v>27.52</v>
      </c>
      <c r="F2013" s="1">
        <v>27.57</v>
      </c>
      <c r="G2013" s="1">
        <v>26.7</v>
      </c>
      <c r="H2013" s="1">
        <v>27.6</v>
      </c>
      <c r="I2013" s="1">
        <v>33.94</v>
      </c>
      <c r="J2013" s="1">
        <v>40</v>
      </c>
    </row>
    <row r="2014" spans="1:10" x14ac:dyDescent="0.25">
      <c r="A2014" s="1">
        <v>33.549999999999997</v>
      </c>
      <c r="B2014" s="1">
        <v>23.54</v>
      </c>
      <c r="C2014" s="1">
        <v>24.89</v>
      </c>
      <c r="D2014" s="1">
        <v>36.799999999999997</v>
      </c>
      <c r="E2014" s="1">
        <v>31</v>
      </c>
      <c r="F2014" s="1">
        <v>30</v>
      </c>
      <c r="G2014" s="1">
        <v>33.619999999999997</v>
      </c>
      <c r="H2014" s="1">
        <v>37</v>
      </c>
      <c r="I2014" s="1">
        <v>28.03</v>
      </c>
      <c r="J2014" s="1">
        <v>31.24</v>
      </c>
    </row>
    <row r="2015" spans="1:10" x14ac:dyDescent="0.25">
      <c r="A2015" s="1">
        <v>25.44</v>
      </c>
      <c r="B2015" s="1">
        <v>38.21</v>
      </c>
      <c r="C2015" s="1">
        <v>19.559999999999999</v>
      </c>
      <c r="D2015" s="1">
        <v>36.51</v>
      </c>
      <c r="E2015" s="1">
        <v>36.619999999999997</v>
      </c>
      <c r="F2015" s="1">
        <v>34.44</v>
      </c>
      <c r="G2015" s="1">
        <v>31.08</v>
      </c>
      <c r="H2015" s="1">
        <v>32.090000000000003</v>
      </c>
      <c r="I2015" s="1">
        <v>40</v>
      </c>
      <c r="J2015" s="1">
        <v>40</v>
      </c>
    </row>
    <row r="2016" spans="1:10" x14ac:dyDescent="0.25">
      <c r="A2016" s="1">
        <v>29.74</v>
      </c>
      <c r="B2016" s="1">
        <v>33.61</v>
      </c>
      <c r="C2016" s="1">
        <v>31.48</v>
      </c>
      <c r="D2016" s="1">
        <v>27.85</v>
      </c>
      <c r="E2016" s="1">
        <v>24.62</v>
      </c>
      <c r="F2016" s="1">
        <v>28.46</v>
      </c>
      <c r="G2016" s="1">
        <v>35.35</v>
      </c>
      <c r="H2016" s="1">
        <v>24.14</v>
      </c>
      <c r="I2016" s="1">
        <v>32.1</v>
      </c>
      <c r="J2016" s="1">
        <v>34.04</v>
      </c>
    </row>
    <row r="2017" spans="1:10" x14ac:dyDescent="0.25">
      <c r="A2017" s="1">
        <v>24.98</v>
      </c>
      <c r="B2017" s="1">
        <v>32.950000000000003</v>
      </c>
      <c r="C2017" s="1">
        <v>20.3</v>
      </c>
      <c r="D2017" s="1">
        <v>40</v>
      </c>
      <c r="E2017" s="1">
        <v>31.2</v>
      </c>
      <c r="F2017" s="1">
        <v>30.14</v>
      </c>
      <c r="G2017" s="1">
        <v>25.39</v>
      </c>
      <c r="H2017" s="1">
        <v>32.47</v>
      </c>
      <c r="I2017" s="1">
        <v>35.409999999999997</v>
      </c>
      <c r="J2017" s="1">
        <v>30.11</v>
      </c>
    </row>
    <row r="2018" spans="1:10" x14ac:dyDescent="0.25">
      <c r="A2018" s="1">
        <v>20.82</v>
      </c>
      <c r="B2018" s="1">
        <v>33.35</v>
      </c>
      <c r="C2018" s="1">
        <v>34.31</v>
      </c>
      <c r="D2018" s="1">
        <v>28.3</v>
      </c>
      <c r="E2018" s="1">
        <v>36.85</v>
      </c>
      <c r="F2018" s="1">
        <v>29.86</v>
      </c>
      <c r="G2018" s="1">
        <v>32.47</v>
      </c>
      <c r="H2018" s="1">
        <v>26.89</v>
      </c>
      <c r="I2018" s="1">
        <v>31.89</v>
      </c>
      <c r="J2018" s="1">
        <v>37.54</v>
      </c>
    </row>
    <row r="2019" spans="1:10" x14ac:dyDescent="0.25">
      <c r="A2019" s="1">
        <v>30.39</v>
      </c>
      <c r="B2019" s="1">
        <v>20.34</v>
      </c>
      <c r="C2019" s="1">
        <v>21.55</v>
      </c>
      <c r="D2019" s="1">
        <v>25.03</v>
      </c>
      <c r="E2019" s="1">
        <v>36.380000000000003</v>
      </c>
      <c r="F2019" s="1">
        <v>22.77</v>
      </c>
      <c r="G2019" s="1">
        <v>34.630000000000003</v>
      </c>
      <c r="H2019" s="1">
        <v>37.46</v>
      </c>
      <c r="I2019" s="1">
        <v>40</v>
      </c>
      <c r="J2019" s="1">
        <v>40</v>
      </c>
    </row>
    <row r="2020" spans="1:10" x14ac:dyDescent="0.25">
      <c r="A2020" s="1">
        <v>22.71</v>
      </c>
      <c r="B2020" s="1">
        <v>23.1</v>
      </c>
      <c r="C2020" s="1">
        <v>25.12</v>
      </c>
      <c r="D2020" s="1">
        <v>21.35</v>
      </c>
      <c r="E2020" s="1">
        <v>29.34</v>
      </c>
      <c r="F2020" s="1">
        <v>25.53</v>
      </c>
      <c r="G2020" s="1">
        <v>27.02</v>
      </c>
      <c r="H2020" s="1">
        <v>22.99</v>
      </c>
      <c r="I2020" s="1">
        <v>30.02</v>
      </c>
      <c r="J2020" s="1">
        <v>34.909999999999997</v>
      </c>
    </row>
    <row r="2021" spans="1:10" x14ac:dyDescent="0.25">
      <c r="A2021" s="1">
        <v>32.82</v>
      </c>
      <c r="B2021" s="1">
        <v>25.55</v>
      </c>
      <c r="C2021" s="1">
        <v>35.21</v>
      </c>
      <c r="D2021" s="1">
        <v>31.48</v>
      </c>
      <c r="E2021" s="1">
        <v>26.37</v>
      </c>
      <c r="F2021" s="1">
        <v>21.52</v>
      </c>
      <c r="G2021" s="1">
        <v>32.22</v>
      </c>
      <c r="H2021" s="1">
        <v>31.94</v>
      </c>
      <c r="I2021" s="1">
        <v>30.25</v>
      </c>
      <c r="J2021" s="1">
        <v>29.67</v>
      </c>
    </row>
    <row r="2022" spans="1:10" x14ac:dyDescent="0.25">
      <c r="A2022" s="1">
        <v>26.11</v>
      </c>
      <c r="B2022" s="1">
        <v>19.59</v>
      </c>
      <c r="C2022" s="1">
        <v>16.13</v>
      </c>
      <c r="D2022" s="1">
        <v>34.31</v>
      </c>
      <c r="E2022" s="1">
        <v>24.36</v>
      </c>
      <c r="F2022" s="1">
        <v>35.72</v>
      </c>
      <c r="G2022" s="1">
        <v>36.340000000000003</v>
      </c>
      <c r="H2022" s="1">
        <v>36.33</v>
      </c>
      <c r="I2022" s="1">
        <v>30.03</v>
      </c>
      <c r="J2022" s="1">
        <v>30.41</v>
      </c>
    </row>
    <row r="2023" spans="1:10" x14ac:dyDescent="0.25">
      <c r="A2023" s="1">
        <v>24.81</v>
      </c>
      <c r="B2023" s="1">
        <v>32.97</v>
      </c>
      <c r="C2023" s="1">
        <v>30.93</v>
      </c>
      <c r="D2023" s="1">
        <v>28.71</v>
      </c>
      <c r="E2023" s="1">
        <v>26.62</v>
      </c>
      <c r="F2023" s="1">
        <v>24.54</v>
      </c>
      <c r="G2023" s="1">
        <v>24.51</v>
      </c>
      <c r="H2023" s="1">
        <v>25.69</v>
      </c>
      <c r="I2023" s="1">
        <v>32.49</v>
      </c>
      <c r="J2023" s="1">
        <v>40</v>
      </c>
    </row>
    <row r="2024" spans="1:10" x14ac:dyDescent="0.25">
      <c r="A2024" s="1">
        <v>31.38</v>
      </c>
      <c r="B2024" s="1">
        <v>27.61</v>
      </c>
      <c r="C2024" s="1">
        <v>20.61</v>
      </c>
      <c r="D2024" s="1">
        <v>24.21</v>
      </c>
      <c r="E2024" s="1">
        <v>37.44</v>
      </c>
      <c r="F2024" s="1">
        <v>22.88</v>
      </c>
      <c r="G2024" s="1">
        <v>23.37</v>
      </c>
      <c r="H2024" s="1">
        <v>33.18</v>
      </c>
      <c r="I2024" s="1">
        <v>40</v>
      </c>
      <c r="J2024" s="1">
        <v>30.38</v>
      </c>
    </row>
    <row r="2025" spans="1:10" x14ac:dyDescent="0.25">
      <c r="A2025" s="1">
        <v>19.05</v>
      </c>
      <c r="B2025" s="1">
        <v>31.64</v>
      </c>
      <c r="C2025" s="1">
        <v>25.61</v>
      </c>
      <c r="D2025" s="1">
        <v>23.91</v>
      </c>
      <c r="E2025" s="1">
        <v>24.05</v>
      </c>
      <c r="F2025" s="1">
        <v>34.72</v>
      </c>
      <c r="G2025" s="1">
        <v>33.270000000000003</v>
      </c>
      <c r="H2025" s="1">
        <v>40</v>
      </c>
      <c r="I2025" s="1">
        <v>32.869999999999997</v>
      </c>
      <c r="J2025" s="1">
        <v>25.93</v>
      </c>
    </row>
    <row r="2026" spans="1:10" x14ac:dyDescent="0.25">
      <c r="A2026" s="1">
        <v>25.2</v>
      </c>
      <c r="B2026" s="1">
        <v>37.94</v>
      </c>
      <c r="C2026" s="1">
        <v>17.91</v>
      </c>
      <c r="D2026" s="1">
        <v>27.41</v>
      </c>
      <c r="E2026" s="1">
        <v>40</v>
      </c>
      <c r="F2026" s="1">
        <v>36.5</v>
      </c>
      <c r="G2026" s="1">
        <v>29.74</v>
      </c>
      <c r="H2026" s="1">
        <v>32.92</v>
      </c>
      <c r="I2026" s="1">
        <v>31.72</v>
      </c>
      <c r="J2026" s="1">
        <v>35.409999999999997</v>
      </c>
    </row>
    <row r="2027" spans="1:10" x14ac:dyDescent="0.25">
      <c r="A2027" s="1">
        <v>30.89</v>
      </c>
      <c r="B2027" s="1">
        <v>36.119999999999997</v>
      </c>
      <c r="C2027" s="1">
        <v>22.64</v>
      </c>
      <c r="D2027" s="1">
        <v>29.06</v>
      </c>
      <c r="E2027" s="1">
        <v>35.79</v>
      </c>
      <c r="F2027" s="1">
        <v>26.99</v>
      </c>
      <c r="G2027" s="1">
        <v>23.6</v>
      </c>
      <c r="H2027" s="1">
        <v>40</v>
      </c>
      <c r="I2027" s="1">
        <v>31.72</v>
      </c>
      <c r="J2027" s="1">
        <v>40</v>
      </c>
    </row>
    <row r="2028" spans="1:10" x14ac:dyDescent="0.25">
      <c r="A2028" s="1">
        <v>32.44</v>
      </c>
      <c r="B2028" s="1">
        <v>34.25</v>
      </c>
      <c r="C2028" s="1">
        <v>19.73</v>
      </c>
      <c r="D2028" s="1">
        <v>23.86</v>
      </c>
      <c r="E2028" s="1">
        <v>24.08</v>
      </c>
      <c r="F2028" s="1">
        <v>35.69</v>
      </c>
      <c r="G2028" s="1">
        <v>40</v>
      </c>
      <c r="H2028" s="1">
        <v>19.82</v>
      </c>
      <c r="I2028" s="1">
        <v>26.95</v>
      </c>
      <c r="J2028" s="1">
        <v>29.49</v>
      </c>
    </row>
    <row r="2029" spans="1:10" x14ac:dyDescent="0.25">
      <c r="A2029" s="1">
        <v>31.22</v>
      </c>
      <c r="B2029" s="1">
        <v>21.44</v>
      </c>
      <c r="C2029" s="1">
        <v>36.21</v>
      </c>
      <c r="D2029" s="1">
        <v>29.33</v>
      </c>
      <c r="E2029" s="1">
        <v>24.3</v>
      </c>
      <c r="F2029" s="1">
        <v>20.079999999999998</v>
      </c>
      <c r="G2029" s="1">
        <v>18.670000000000002</v>
      </c>
      <c r="H2029" s="1">
        <v>28.99</v>
      </c>
      <c r="I2029" s="1">
        <v>40</v>
      </c>
      <c r="J2029" s="1">
        <v>33.14</v>
      </c>
    </row>
    <row r="2030" spans="1:10" x14ac:dyDescent="0.25">
      <c r="A2030" s="1">
        <v>24.58</v>
      </c>
      <c r="B2030" s="1">
        <v>26.45</v>
      </c>
      <c r="C2030" s="1">
        <v>22.5</v>
      </c>
      <c r="D2030" s="1">
        <v>33.81</v>
      </c>
      <c r="E2030" s="1">
        <v>30.35</v>
      </c>
      <c r="F2030" s="1">
        <v>28.65</v>
      </c>
      <c r="G2030" s="1">
        <v>35.68</v>
      </c>
      <c r="H2030" s="1">
        <v>40</v>
      </c>
      <c r="I2030" s="1">
        <v>31.87</v>
      </c>
      <c r="J2030" s="1">
        <v>36.78</v>
      </c>
    </row>
    <row r="2031" spans="1:10" x14ac:dyDescent="0.25">
      <c r="A2031" s="1">
        <v>32.770000000000003</v>
      </c>
      <c r="B2031" s="1">
        <v>27.73</v>
      </c>
      <c r="C2031" s="1">
        <v>32.020000000000003</v>
      </c>
      <c r="D2031" s="1">
        <v>40</v>
      </c>
      <c r="E2031" s="1">
        <v>23.58</v>
      </c>
      <c r="F2031" s="1">
        <v>30.74</v>
      </c>
      <c r="G2031" s="1">
        <v>32.43</v>
      </c>
      <c r="H2031" s="1">
        <v>40</v>
      </c>
      <c r="I2031" s="1">
        <v>37.75</v>
      </c>
      <c r="J2031" s="1">
        <v>31.06</v>
      </c>
    </row>
    <row r="2032" spans="1:10" x14ac:dyDescent="0.25">
      <c r="A2032" s="1">
        <v>32.770000000000003</v>
      </c>
      <c r="B2032" s="1">
        <v>26.98</v>
      </c>
      <c r="C2032" s="1">
        <v>20.38</v>
      </c>
      <c r="D2032" s="1">
        <v>33.81</v>
      </c>
      <c r="E2032" s="1">
        <v>33.89</v>
      </c>
      <c r="F2032" s="1">
        <v>27.94</v>
      </c>
      <c r="G2032" s="1">
        <v>34.54</v>
      </c>
      <c r="H2032" s="1">
        <v>25.81</v>
      </c>
      <c r="I2032" s="1">
        <v>36.32</v>
      </c>
      <c r="J2032" s="1">
        <v>34.29</v>
      </c>
    </row>
    <row r="2033" spans="1:10" x14ac:dyDescent="0.25">
      <c r="A2033" s="1">
        <v>31.46</v>
      </c>
      <c r="B2033" s="1">
        <v>35.090000000000003</v>
      </c>
      <c r="C2033" s="1">
        <v>22.42</v>
      </c>
      <c r="D2033" s="1">
        <v>29.44</v>
      </c>
      <c r="E2033" s="1">
        <v>27.76</v>
      </c>
      <c r="F2033" s="1">
        <v>33.11</v>
      </c>
      <c r="G2033" s="1">
        <v>22.53</v>
      </c>
      <c r="H2033" s="1">
        <v>40</v>
      </c>
      <c r="I2033" s="1">
        <v>32.94</v>
      </c>
      <c r="J2033" s="1">
        <v>36.590000000000003</v>
      </c>
    </row>
    <row r="2034" spans="1:10" x14ac:dyDescent="0.25">
      <c r="A2034" s="1">
        <v>22.1</v>
      </c>
      <c r="B2034" s="1">
        <v>40</v>
      </c>
      <c r="C2034" s="1">
        <v>27.65</v>
      </c>
      <c r="D2034" s="1">
        <v>20.9</v>
      </c>
      <c r="E2034" s="1">
        <v>32.549999999999997</v>
      </c>
      <c r="F2034" s="1">
        <v>24.24</v>
      </c>
      <c r="G2034" s="1">
        <v>40</v>
      </c>
      <c r="H2034" s="1">
        <v>35.909999999999997</v>
      </c>
      <c r="I2034" s="1">
        <v>36.200000000000003</v>
      </c>
      <c r="J2034" s="1">
        <v>26.74</v>
      </c>
    </row>
    <row r="2035" spans="1:10" x14ac:dyDescent="0.25">
      <c r="A2035" s="1">
        <v>23.06</v>
      </c>
      <c r="B2035" s="1">
        <v>28.61</v>
      </c>
      <c r="C2035" s="1">
        <v>26.04</v>
      </c>
      <c r="D2035" s="1">
        <v>19.04</v>
      </c>
      <c r="E2035" s="1">
        <v>40</v>
      </c>
      <c r="F2035" s="1">
        <v>35.35</v>
      </c>
      <c r="G2035" s="1">
        <v>40</v>
      </c>
      <c r="H2035" s="1">
        <v>35.83</v>
      </c>
      <c r="I2035" s="1">
        <v>40</v>
      </c>
      <c r="J2035" s="1">
        <v>27.99</v>
      </c>
    </row>
    <row r="2036" spans="1:10" x14ac:dyDescent="0.25">
      <c r="A2036" s="1">
        <v>30.3</v>
      </c>
      <c r="B2036" s="1">
        <v>35.29</v>
      </c>
      <c r="C2036" s="1">
        <v>32.49</v>
      </c>
      <c r="D2036" s="1">
        <v>24.19</v>
      </c>
      <c r="E2036" s="1">
        <v>36.130000000000003</v>
      </c>
      <c r="F2036" s="1">
        <v>24.49</v>
      </c>
      <c r="G2036" s="1">
        <v>26.14</v>
      </c>
      <c r="H2036" s="1">
        <v>35.159999999999997</v>
      </c>
      <c r="I2036" s="1">
        <v>32.44</v>
      </c>
      <c r="J2036" s="1">
        <v>40</v>
      </c>
    </row>
    <row r="2037" spans="1:10" x14ac:dyDescent="0.25">
      <c r="A2037" s="1">
        <v>32.44</v>
      </c>
      <c r="B2037" s="1">
        <v>23.09</v>
      </c>
      <c r="C2037" s="1">
        <v>28.48</v>
      </c>
      <c r="D2037" s="1">
        <v>31.05</v>
      </c>
      <c r="E2037" s="1">
        <v>32.78</v>
      </c>
      <c r="F2037" s="1">
        <v>34.51</v>
      </c>
      <c r="G2037" s="1">
        <v>40</v>
      </c>
      <c r="H2037" s="1">
        <v>29.34</v>
      </c>
      <c r="I2037" s="1">
        <v>34.89</v>
      </c>
      <c r="J2037" s="1">
        <v>40</v>
      </c>
    </row>
    <row r="2038" spans="1:10" x14ac:dyDescent="0.25">
      <c r="A2038" s="1">
        <v>26.91</v>
      </c>
      <c r="B2038" s="1">
        <v>27.65</v>
      </c>
      <c r="C2038" s="1">
        <v>37.229999999999997</v>
      </c>
      <c r="D2038" s="1">
        <v>30.5</v>
      </c>
      <c r="E2038" s="1">
        <v>35.03</v>
      </c>
      <c r="F2038" s="1">
        <v>27.31</v>
      </c>
      <c r="G2038" s="1">
        <v>34.26</v>
      </c>
      <c r="H2038" s="1">
        <v>33.82</v>
      </c>
      <c r="I2038" s="1">
        <v>29.73</v>
      </c>
      <c r="J2038" s="1">
        <v>28.6</v>
      </c>
    </row>
    <row r="2039" spans="1:10" x14ac:dyDescent="0.25">
      <c r="A2039" s="1">
        <v>26.88</v>
      </c>
      <c r="B2039" s="1">
        <v>31.34</v>
      </c>
      <c r="C2039" s="1">
        <v>26.1</v>
      </c>
      <c r="D2039" s="1">
        <v>23.94</v>
      </c>
      <c r="E2039" s="1">
        <v>32.82</v>
      </c>
      <c r="F2039" s="1">
        <v>27.5</v>
      </c>
      <c r="G2039" s="1">
        <v>36.03</v>
      </c>
      <c r="H2039" s="1">
        <v>40</v>
      </c>
      <c r="I2039" s="1">
        <v>34.479999999999997</v>
      </c>
      <c r="J2039" s="1">
        <v>36.270000000000003</v>
      </c>
    </row>
    <row r="2040" spans="1:10" x14ac:dyDescent="0.25">
      <c r="A2040" s="1">
        <v>32.32</v>
      </c>
      <c r="B2040" s="1">
        <v>27.42</v>
      </c>
      <c r="C2040" s="1">
        <v>21.82</v>
      </c>
      <c r="D2040" s="1">
        <v>30.78</v>
      </c>
      <c r="E2040" s="1">
        <v>40</v>
      </c>
      <c r="F2040" s="1">
        <v>33.369999999999997</v>
      </c>
      <c r="G2040" s="1">
        <v>34.450000000000003</v>
      </c>
      <c r="H2040" s="1">
        <v>20.52</v>
      </c>
      <c r="I2040" s="1">
        <v>36.19</v>
      </c>
      <c r="J2040" s="1">
        <v>34.630000000000003</v>
      </c>
    </row>
    <row r="2041" spans="1:10" x14ac:dyDescent="0.25">
      <c r="A2041" s="1">
        <v>23.19</v>
      </c>
      <c r="B2041" s="1">
        <v>35.869999999999997</v>
      </c>
      <c r="C2041" s="1">
        <v>31.43</v>
      </c>
      <c r="D2041" s="1">
        <v>26.28</v>
      </c>
      <c r="E2041" s="1">
        <v>30.57</v>
      </c>
      <c r="F2041" s="1">
        <v>22.03</v>
      </c>
      <c r="G2041" s="1">
        <v>36.68</v>
      </c>
      <c r="H2041" s="1">
        <v>40</v>
      </c>
      <c r="I2041" s="1">
        <v>32.880000000000003</v>
      </c>
      <c r="J2041" s="1">
        <v>40</v>
      </c>
    </row>
    <row r="2042" spans="1:10" x14ac:dyDescent="0.25">
      <c r="A2042" s="1">
        <v>32.46</v>
      </c>
      <c r="B2042" s="1">
        <v>35.950000000000003</v>
      </c>
      <c r="C2042" s="1">
        <v>40</v>
      </c>
      <c r="D2042" s="1">
        <v>22.19</v>
      </c>
      <c r="E2042" s="1">
        <v>30.26</v>
      </c>
      <c r="F2042" s="1">
        <v>22.29</v>
      </c>
      <c r="G2042" s="1">
        <v>31.08</v>
      </c>
      <c r="H2042" s="1">
        <v>28.6</v>
      </c>
      <c r="I2042" s="1">
        <v>33.159999999999997</v>
      </c>
      <c r="J2042" s="1">
        <v>40</v>
      </c>
    </row>
    <row r="2043" spans="1:10" x14ac:dyDescent="0.25">
      <c r="A2043" s="1">
        <v>31.59</v>
      </c>
      <c r="B2043" s="1">
        <v>34.06</v>
      </c>
      <c r="C2043" s="1">
        <v>23.05</v>
      </c>
      <c r="D2043" s="1">
        <v>25.45</v>
      </c>
      <c r="E2043" s="1">
        <v>20.84</v>
      </c>
      <c r="F2043" s="1">
        <v>30.48</v>
      </c>
      <c r="G2043" s="1">
        <v>33.17</v>
      </c>
      <c r="H2043" s="1">
        <v>35.57</v>
      </c>
      <c r="I2043" s="1">
        <v>23.62</v>
      </c>
      <c r="J2043" s="1">
        <v>24.14</v>
      </c>
    </row>
    <row r="2044" spans="1:10" x14ac:dyDescent="0.25">
      <c r="A2044" s="1">
        <v>30.41</v>
      </c>
      <c r="B2044" s="1">
        <v>32.78</v>
      </c>
      <c r="C2044" s="1">
        <v>27.87</v>
      </c>
      <c r="D2044" s="1">
        <v>33.479999999999997</v>
      </c>
      <c r="E2044" s="1">
        <v>28.84</v>
      </c>
      <c r="F2044" s="1">
        <v>33.299999999999997</v>
      </c>
      <c r="G2044" s="1">
        <v>28.95</v>
      </c>
      <c r="H2044" s="1">
        <v>29.63</v>
      </c>
      <c r="I2044" s="1">
        <v>40</v>
      </c>
      <c r="J2044" s="1">
        <v>40</v>
      </c>
    </row>
    <row r="2045" spans="1:10" x14ac:dyDescent="0.25">
      <c r="A2045" s="1">
        <v>27.25</v>
      </c>
      <c r="B2045" s="1">
        <v>29.3</v>
      </c>
      <c r="C2045" s="1">
        <v>23.95</v>
      </c>
      <c r="D2045" s="1">
        <v>21.06</v>
      </c>
      <c r="E2045" s="1">
        <v>29.48</v>
      </c>
      <c r="F2045" s="1">
        <v>34.369999999999997</v>
      </c>
      <c r="G2045" s="1">
        <v>28.14</v>
      </c>
      <c r="H2045" s="1">
        <v>26.11</v>
      </c>
      <c r="I2045" s="1">
        <v>40</v>
      </c>
      <c r="J2045" s="1">
        <v>40</v>
      </c>
    </row>
    <row r="2046" spans="1:10" x14ac:dyDescent="0.25">
      <c r="A2046" s="1">
        <v>19.22</v>
      </c>
      <c r="B2046" s="1">
        <v>36.83</v>
      </c>
      <c r="C2046" s="1">
        <v>34.229999999999997</v>
      </c>
      <c r="D2046" s="1">
        <v>30.26</v>
      </c>
      <c r="E2046" s="1">
        <v>31.61</v>
      </c>
      <c r="F2046" s="1">
        <v>40</v>
      </c>
      <c r="G2046" s="1">
        <v>40</v>
      </c>
      <c r="H2046" s="1">
        <v>33.83</v>
      </c>
      <c r="I2046" s="1">
        <v>27.71</v>
      </c>
      <c r="J2046" s="1">
        <v>32.18</v>
      </c>
    </row>
    <row r="2047" spans="1:10" x14ac:dyDescent="0.25">
      <c r="A2047" s="1">
        <v>28.89</v>
      </c>
      <c r="B2047" s="1">
        <v>34.82</v>
      </c>
      <c r="C2047" s="1">
        <v>37.74</v>
      </c>
      <c r="D2047" s="1">
        <v>23.67</v>
      </c>
      <c r="E2047" s="1">
        <v>40</v>
      </c>
      <c r="F2047" s="1">
        <v>22.82</v>
      </c>
      <c r="G2047" s="1">
        <v>40</v>
      </c>
      <c r="H2047" s="1">
        <v>33.909999999999997</v>
      </c>
      <c r="I2047" s="1">
        <v>33.69</v>
      </c>
      <c r="J2047" s="1">
        <v>40</v>
      </c>
    </row>
    <row r="2048" spans="1:10" x14ac:dyDescent="0.25">
      <c r="A2048" s="1">
        <v>33.32</v>
      </c>
      <c r="B2048" s="1">
        <v>24.95</v>
      </c>
      <c r="C2048" s="1">
        <v>35.869999999999997</v>
      </c>
      <c r="D2048" s="1">
        <v>16.920000000000002</v>
      </c>
      <c r="E2048" s="1">
        <v>40</v>
      </c>
      <c r="F2048" s="1">
        <v>31.05</v>
      </c>
      <c r="G2048" s="1">
        <v>40</v>
      </c>
      <c r="H2048" s="1">
        <v>35.020000000000003</v>
      </c>
      <c r="I2048" s="1">
        <v>37.4</v>
      </c>
      <c r="J2048" s="1">
        <v>39.43</v>
      </c>
    </row>
    <row r="2049" spans="1:10" x14ac:dyDescent="0.25">
      <c r="A2049" s="1">
        <v>18.62</v>
      </c>
      <c r="B2049" s="1">
        <v>33.86</v>
      </c>
      <c r="C2049" s="1">
        <v>30.84</v>
      </c>
      <c r="D2049" s="1">
        <v>35.700000000000003</v>
      </c>
      <c r="E2049" s="1">
        <v>29.32</v>
      </c>
      <c r="F2049" s="1">
        <v>28.91</v>
      </c>
      <c r="G2049" s="1">
        <v>40</v>
      </c>
      <c r="H2049" s="1">
        <v>40</v>
      </c>
      <c r="I2049" s="1">
        <v>32.799999999999997</v>
      </c>
      <c r="J2049" s="1">
        <v>32.29</v>
      </c>
    </row>
    <row r="2050" spans="1:10" x14ac:dyDescent="0.25">
      <c r="A2050" s="1">
        <v>26.7</v>
      </c>
      <c r="B2050" s="1">
        <v>19.21</v>
      </c>
      <c r="C2050" s="1">
        <v>34.869999999999997</v>
      </c>
      <c r="D2050" s="1">
        <v>32.99</v>
      </c>
      <c r="E2050" s="1">
        <v>23.5</v>
      </c>
      <c r="F2050" s="1">
        <v>24.9</v>
      </c>
      <c r="G2050" s="1">
        <v>34.08</v>
      </c>
      <c r="H2050" s="1">
        <v>36.97</v>
      </c>
      <c r="I2050" s="1">
        <v>40</v>
      </c>
      <c r="J2050" s="1">
        <v>40</v>
      </c>
    </row>
    <row r="2051" spans="1:10" x14ac:dyDescent="0.25">
      <c r="A2051" s="1">
        <v>21.5</v>
      </c>
      <c r="B2051" s="1">
        <v>35.409999999999997</v>
      </c>
      <c r="C2051" s="1">
        <v>26.83</v>
      </c>
      <c r="D2051" s="1">
        <v>34.200000000000003</v>
      </c>
      <c r="E2051" s="1">
        <v>23.88</v>
      </c>
      <c r="F2051" s="1">
        <v>36.729999999999997</v>
      </c>
      <c r="G2051" s="1">
        <v>40</v>
      </c>
      <c r="H2051" s="1">
        <v>35.07</v>
      </c>
      <c r="I2051" s="1">
        <v>33.299999999999997</v>
      </c>
      <c r="J2051" s="1">
        <v>29.8</v>
      </c>
    </row>
    <row r="2052" spans="1:10" x14ac:dyDescent="0.25">
      <c r="A2052" s="1">
        <v>17.63</v>
      </c>
      <c r="B2052" s="1">
        <v>23.74</v>
      </c>
      <c r="C2052" s="1">
        <v>28.66</v>
      </c>
      <c r="D2052" s="1">
        <v>26.64</v>
      </c>
      <c r="E2052" s="1">
        <v>23.4</v>
      </c>
      <c r="F2052" s="1">
        <v>30.06</v>
      </c>
      <c r="G2052" s="1">
        <v>29.82</v>
      </c>
      <c r="H2052" s="1">
        <v>33.97</v>
      </c>
      <c r="I2052" s="1">
        <v>38.840000000000003</v>
      </c>
      <c r="J2052" s="1">
        <v>28.7</v>
      </c>
    </row>
    <row r="2053" spans="1:10" x14ac:dyDescent="0.25">
      <c r="A2053" s="1">
        <v>28.6</v>
      </c>
      <c r="B2053" s="1">
        <v>29.97</v>
      </c>
      <c r="C2053" s="1">
        <v>19</v>
      </c>
      <c r="D2053" s="1">
        <v>31.43</v>
      </c>
      <c r="E2053" s="1">
        <v>25.81</v>
      </c>
      <c r="F2053" s="1">
        <v>32.520000000000003</v>
      </c>
      <c r="G2053" s="1">
        <v>40</v>
      </c>
      <c r="H2053" s="1">
        <v>30.43</v>
      </c>
      <c r="I2053" s="1">
        <v>29.52</v>
      </c>
      <c r="J2053" s="1">
        <v>40</v>
      </c>
    </row>
    <row r="2054" spans="1:10" x14ac:dyDescent="0.25">
      <c r="A2054" s="1">
        <v>30.34</v>
      </c>
      <c r="B2054" s="1">
        <v>26.18</v>
      </c>
      <c r="C2054" s="1">
        <v>28.02</v>
      </c>
      <c r="D2054" s="1">
        <v>23.31</v>
      </c>
      <c r="E2054" s="1">
        <v>20.3</v>
      </c>
      <c r="F2054" s="1">
        <v>33.32</v>
      </c>
      <c r="G2054" s="1">
        <v>34.090000000000003</v>
      </c>
      <c r="H2054" s="1">
        <v>36.159999999999997</v>
      </c>
      <c r="I2054" s="1">
        <v>31.69</v>
      </c>
      <c r="J2054" s="1">
        <v>22.11</v>
      </c>
    </row>
    <row r="2055" spans="1:10" x14ac:dyDescent="0.25">
      <c r="A2055" s="1">
        <v>25.18</v>
      </c>
      <c r="B2055" s="1">
        <v>23.24</v>
      </c>
      <c r="C2055" s="1">
        <v>26.85</v>
      </c>
      <c r="D2055" s="1">
        <v>34.840000000000003</v>
      </c>
      <c r="E2055" s="1">
        <v>28.95</v>
      </c>
      <c r="F2055" s="1">
        <v>40</v>
      </c>
      <c r="G2055" s="1">
        <v>40</v>
      </c>
      <c r="H2055" s="1">
        <v>37.15</v>
      </c>
      <c r="I2055" s="1">
        <v>40</v>
      </c>
      <c r="J2055" s="1">
        <v>40</v>
      </c>
    </row>
    <row r="2056" spans="1:10" x14ac:dyDescent="0.25">
      <c r="A2056" s="1">
        <v>30.22</v>
      </c>
      <c r="B2056" s="1">
        <v>40</v>
      </c>
      <c r="C2056" s="1">
        <v>40</v>
      </c>
      <c r="D2056" s="1">
        <v>26.35</v>
      </c>
      <c r="E2056" s="1">
        <v>25.89</v>
      </c>
      <c r="F2056" s="1">
        <v>33.770000000000003</v>
      </c>
      <c r="G2056" s="1">
        <v>35.159999999999997</v>
      </c>
      <c r="H2056" s="1">
        <v>32.61</v>
      </c>
      <c r="I2056" s="1">
        <v>19.309999999999999</v>
      </c>
      <c r="J2056" s="1">
        <v>36.11</v>
      </c>
    </row>
    <row r="2057" spans="1:10" x14ac:dyDescent="0.25">
      <c r="A2057" s="1">
        <v>21.32</v>
      </c>
      <c r="B2057" s="1">
        <v>27.52</v>
      </c>
      <c r="C2057" s="1">
        <v>28.94</v>
      </c>
      <c r="D2057" s="1">
        <v>34.44</v>
      </c>
      <c r="E2057" s="1">
        <v>25.54</v>
      </c>
      <c r="F2057" s="1">
        <v>40</v>
      </c>
      <c r="G2057" s="1">
        <v>33.11</v>
      </c>
      <c r="H2057" s="1">
        <v>30.76</v>
      </c>
      <c r="I2057" s="1">
        <v>40</v>
      </c>
      <c r="J2057" s="1">
        <v>32.409999999999997</v>
      </c>
    </row>
    <row r="2058" spans="1:10" x14ac:dyDescent="0.25">
      <c r="A2058" s="1">
        <v>20.46</v>
      </c>
      <c r="B2058" s="1">
        <v>36.380000000000003</v>
      </c>
      <c r="C2058" s="1">
        <v>24.71</v>
      </c>
      <c r="D2058" s="1">
        <v>26.24</v>
      </c>
      <c r="E2058" s="1">
        <v>25.42</v>
      </c>
      <c r="F2058" s="1">
        <v>30.8</v>
      </c>
      <c r="G2058" s="1">
        <v>27.88</v>
      </c>
      <c r="H2058" s="1">
        <v>36.549999999999997</v>
      </c>
      <c r="I2058" s="1">
        <v>26.29</v>
      </c>
      <c r="J2058" s="1">
        <v>40</v>
      </c>
    </row>
    <row r="2059" spans="1:10" x14ac:dyDescent="0.25">
      <c r="A2059" s="1">
        <v>17.5</v>
      </c>
      <c r="B2059" s="1">
        <v>23.35</v>
      </c>
      <c r="C2059" s="1">
        <v>22.46</v>
      </c>
      <c r="D2059" s="1">
        <v>26.14</v>
      </c>
      <c r="E2059" s="1">
        <v>32.630000000000003</v>
      </c>
      <c r="F2059" s="1">
        <v>40</v>
      </c>
      <c r="G2059" s="1">
        <v>29.51</v>
      </c>
      <c r="H2059" s="1">
        <v>34.36</v>
      </c>
      <c r="I2059" s="1">
        <v>29.09</v>
      </c>
      <c r="J2059" s="1">
        <v>35.020000000000003</v>
      </c>
    </row>
    <row r="2060" spans="1:10" x14ac:dyDescent="0.25">
      <c r="A2060" s="1">
        <v>21.38</v>
      </c>
      <c r="B2060" s="1">
        <v>25.92</v>
      </c>
      <c r="C2060" s="1">
        <v>33.83</v>
      </c>
      <c r="D2060" s="1">
        <v>28.71</v>
      </c>
      <c r="E2060" s="1">
        <v>26.2</v>
      </c>
      <c r="F2060" s="1">
        <v>40</v>
      </c>
      <c r="G2060" s="1">
        <v>34.01</v>
      </c>
      <c r="H2060" s="1">
        <v>33.270000000000003</v>
      </c>
      <c r="I2060" s="1">
        <v>40</v>
      </c>
      <c r="J2060" s="1">
        <v>40</v>
      </c>
    </row>
    <row r="2061" spans="1:10" x14ac:dyDescent="0.25">
      <c r="A2061" s="1">
        <v>40</v>
      </c>
      <c r="B2061" s="1">
        <v>25.98</v>
      </c>
      <c r="C2061" s="1">
        <v>34</v>
      </c>
      <c r="D2061" s="1">
        <v>30.55</v>
      </c>
      <c r="E2061" s="1">
        <v>22.74</v>
      </c>
      <c r="F2061" s="1">
        <v>33.18</v>
      </c>
      <c r="G2061" s="1">
        <v>34.020000000000003</v>
      </c>
      <c r="H2061" s="1">
        <v>40</v>
      </c>
      <c r="I2061" s="1">
        <v>27.43</v>
      </c>
      <c r="J2061" s="1">
        <v>40</v>
      </c>
    </row>
    <row r="2062" spans="1:10" x14ac:dyDescent="0.25">
      <c r="A2062" s="1">
        <v>20.12</v>
      </c>
      <c r="B2062" s="1">
        <v>21.4</v>
      </c>
      <c r="C2062" s="1">
        <v>40</v>
      </c>
      <c r="D2062" s="1">
        <v>32.340000000000003</v>
      </c>
      <c r="E2062" s="1">
        <v>24.88</v>
      </c>
      <c r="F2062" s="1">
        <v>23.04</v>
      </c>
      <c r="G2062" s="1">
        <v>40</v>
      </c>
      <c r="H2062" s="1">
        <v>33.270000000000003</v>
      </c>
      <c r="I2062" s="1">
        <v>40</v>
      </c>
      <c r="J2062" s="1">
        <v>36.06</v>
      </c>
    </row>
    <row r="2063" spans="1:10" x14ac:dyDescent="0.25">
      <c r="A2063" s="1">
        <v>30.01</v>
      </c>
      <c r="B2063" s="1">
        <v>30.9</v>
      </c>
      <c r="C2063" s="1">
        <v>28.91</v>
      </c>
      <c r="D2063" s="1">
        <v>33.06</v>
      </c>
      <c r="E2063" s="1">
        <v>28.47</v>
      </c>
      <c r="F2063" s="1">
        <v>27.84</v>
      </c>
      <c r="G2063" s="1">
        <v>40</v>
      </c>
      <c r="H2063" s="1">
        <v>31.81</v>
      </c>
      <c r="I2063" s="1">
        <v>29.27</v>
      </c>
      <c r="J2063" s="1">
        <v>40</v>
      </c>
    </row>
    <row r="2064" spans="1:10" x14ac:dyDescent="0.25">
      <c r="A2064" s="1">
        <v>32.270000000000003</v>
      </c>
      <c r="B2064" s="1">
        <v>25.98</v>
      </c>
      <c r="C2064" s="1">
        <v>20.74</v>
      </c>
      <c r="D2064" s="1">
        <v>22.71</v>
      </c>
      <c r="E2064" s="1">
        <v>40</v>
      </c>
      <c r="F2064" s="1">
        <v>29.42</v>
      </c>
      <c r="G2064" s="1">
        <v>29.94</v>
      </c>
      <c r="H2064" s="1">
        <v>31.57</v>
      </c>
      <c r="I2064" s="1">
        <v>34.54</v>
      </c>
      <c r="J2064" s="1">
        <v>40</v>
      </c>
    </row>
    <row r="2065" spans="1:10" x14ac:dyDescent="0.25">
      <c r="A2065" s="1">
        <v>20.170000000000002</v>
      </c>
      <c r="B2065" s="1">
        <v>30.29</v>
      </c>
      <c r="C2065" s="1">
        <v>24.86</v>
      </c>
      <c r="D2065" s="1">
        <v>25.37</v>
      </c>
      <c r="E2065" s="1">
        <v>26.14</v>
      </c>
      <c r="F2065" s="1">
        <v>28.51</v>
      </c>
      <c r="G2065" s="1">
        <v>34.4</v>
      </c>
      <c r="H2065" s="1">
        <v>33.01</v>
      </c>
      <c r="I2065" s="1">
        <v>28.27</v>
      </c>
      <c r="J2065" s="1">
        <v>31.17</v>
      </c>
    </row>
    <row r="2066" spans="1:10" x14ac:dyDescent="0.25">
      <c r="A2066" s="1">
        <v>22.3</v>
      </c>
      <c r="B2066" s="1">
        <v>30.45</v>
      </c>
      <c r="C2066" s="1">
        <v>34.5</v>
      </c>
      <c r="D2066" s="1">
        <v>40</v>
      </c>
      <c r="E2066" s="1">
        <v>27.81</v>
      </c>
      <c r="F2066" s="1">
        <v>35.020000000000003</v>
      </c>
      <c r="G2066" s="1">
        <v>32.4</v>
      </c>
      <c r="H2066" s="1">
        <v>40</v>
      </c>
      <c r="I2066" s="1">
        <v>26.38</v>
      </c>
      <c r="J2066" s="1">
        <v>40</v>
      </c>
    </row>
    <row r="2067" spans="1:10" x14ac:dyDescent="0.25">
      <c r="A2067" s="1">
        <v>22.14</v>
      </c>
      <c r="B2067" s="1">
        <v>23.61</v>
      </c>
      <c r="C2067" s="1">
        <v>19.47</v>
      </c>
      <c r="D2067" s="1">
        <v>31.83</v>
      </c>
      <c r="E2067" s="1">
        <v>25.99</v>
      </c>
      <c r="F2067" s="1">
        <v>33.61</v>
      </c>
      <c r="G2067" s="1">
        <v>37.520000000000003</v>
      </c>
      <c r="H2067" s="1">
        <v>34.93</v>
      </c>
      <c r="I2067" s="1">
        <v>25.43</v>
      </c>
      <c r="J2067" s="1">
        <v>35.07</v>
      </c>
    </row>
    <row r="2068" spans="1:10" x14ac:dyDescent="0.25">
      <c r="A2068" s="1">
        <v>32.119999999999997</v>
      </c>
      <c r="B2068" s="1">
        <v>27.15</v>
      </c>
      <c r="C2068" s="1">
        <v>27.48</v>
      </c>
      <c r="D2068" s="1">
        <v>20.2</v>
      </c>
      <c r="E2068" s="1">
        <v>27.83</v>
      </c>
      <c r="F2068" s="1">
        <v>25.34</v>
      </c>
      <c r="G2068" s="1">
        <v>28.19</v>
      </c>
      <c r="H2068" s="1">
        <v>34.659999999999997</v>
      </c>
      <c r="I2068" s="1">
        <v>40</v>
      </c>
      <c r="J2068" s="1">
        <v>35.090000000000003</v>
      </c>
    </row>
    <row r="2069" spans="1:10" x14ac:dyDescent="0.25">
      <c r="A2069" s="1">
        <v>22.61</v>
      </c>
      <c r="B2069" s="1">
        <v>29.65</v>
      </c>
      <c r="C2069" s="1">
        <v>28.15</v>
      </c>
      <c r="D2069" s="1">
        <v>29.5</v>
      </c>
      <c r="E2069" s="1">
        <v>34.75</v>
      </c>
      <c r="F2069" s="1">
        <v>30.6</v>
      </c>
      <c r="G2069" s="1">
        <v>27.17</v>
      </c>
      <c r="H2069" s="1">
        <v>31.46</v>
      </c>
      <c r="I2069" s="1">
        <v>33.6</v>
      </c>
      <c r="J2069" s="1">
        <v>29.48</v>
      </c>
    </row>
    <row r="2070" spans="1:10" x14ac:dyDescent="0.25">
      <c r="A2070" s="1">
        <v>31.99</v>
      </c>
      <c r="B2070" s="1">
        <v>33.67</v>
      </c>
      <c r="C2070" s="1">
        <v>23.72</v>
      </c>
      <c r="D2070" s="1">
        <v>23.53</v>
      </c>
      <c r="E2070" s="1">
        <v>26.92</v>
      </c>
      <c r="F2070" s="1">
        <v>34.979999999999997</v>
      </c>
      <c r="G2070" s="1">
        <v>31.67</v>
      </c>
      <c r="H2070" s="1">
        <v>40</v>
      </c>
      <c r="I2070" s="1">
        <v>26.32</v>
      </c>
      <c r="J2070" s="1">
        <v>29.98</v>
      </c>
    </row>
    <row r="2071" spans="1:10" x14ac:dyDescent="0.25">
      <c r="A2071" s="1">
        <v>25.46</v>
      </c>
      <c r="B2071" s="1">
        <v>33.799999999999997</v>
      </c>
      <c r="C2071" s="1">
        <v>33.630000000000003</v>
      </c>
      <c r="D2071" s="1">
        <v>32.39</v>
      </c>
      <c r="E2071" s="1">
        <v>30.1</v>
      </c>
      <c r="F2071" s="1">
        <v>36.24</v>
      </c>
      <c r="G2071" s="1">
        <v>24.3</v>
      </c>
      <c r="H2071" s="1">
        <v>36</v>
      </c>
      <c r="I2071" s="1">
        <v>40</v>
      </c>
      <c r="J2071" s="1">
        <v>28.22</v>
      </c>
    </row>
    <row r="2072" spans="1:10" x14ac:dyDescent="0.25">
      <c r="A2072" s="1">
        <v>32.61</v>
      </c>
      <c r="B2072" s="1">
        <v>34.78</v>
      </c>
      <c r="C2072" s="1">
        <v>17.07</v>
      </c>
      <c r="D2072" s="1">
        <v>24.86</v>
      </c>
      <c r="E2072" s="1">
        <v>35.880000000000003</v>
      </c>
      <c r="F2072" s="1">
        <v>25.5</v>
      </c>
      <c r="G2072" s="1">
        <v>34.54</v>
      </c>
      <c r="H2072" s="1">
        <v>40</v>
      </c>
      <c r="I2072" s="1">
        <v>40</v>
      </c>
      <c r="J2072" s="1">
        <v>31.41</v>
      </c>
    </row>
    <row r="2073" spans="1:10" x14ac:dyDescent="0.25">
      <c r="A2073" s="1">
        <v>24.57</v>
      </c>
      <c r="B2073" s="1">
        <v>25.47</v>
      </c>
      <c r="C2073" s="1">
        <v>35.200000000000003</v>
      </c>
      <c r="D2073" s="1">
        <v>26.07</v>
      </c>
      <c r="E2073" s="1">
        <v>26.4</v>
      </c>
      <c r="F2073" s="1">
        <v>28.94</v>
      </c>
      <c r="G2073" s="1">
        <v>33.19</v>
      </c>
      <c r="H2073" s="1">
        <v>30.59</v>
      </c>
      <c r="I2073" s="1">
        <v>40</v>
      </c>
      <c r="J2073" s="1">
        <v>24.36</v>
      </c>
    </row>
    <row r="2074" spans="1:10" x14ac:dyDescent="0.25">
      <c r="A2074" s="1">
        <v>21.97</v>
      </c>
      <c r="B2074" s="1">
        <v>32.229999999999997</v>
      </c>
      <c r="C2074" s="1">
        <v>24.28</v>
      </c>
      <c r="D2074" s="1">
        <v>25.3</v>
      </c>
      <c r="E2074" s="1">
        <v>28.79</v>
      </c>
      <c r="F2074" s="1">
        <v>19.96</v>
      </c>
      <c r="G2074" s="1">
        <v>30.69</v>
      </c>
      <c r="H2074" s="1">
        <v>29.87</v>
      </c>
      <c r="I2074" s="1">
        <v>34.51</v>
      </c>
      <c r="J2074" s="1">
        <v>32.590000000000003</v>
      </c>
    </row>
    <row r="2075" spans="1:10" x14ac:dyDescent="0.25">
      <c r="A2075" s="1">
        <v>19.3</v>
      </c>
      <c r="B2075" s="1">
        <v>36.92</v>
      </c>
      <c r="C2075" s="1">
        <v>21.28</v>
      </c>
      <c r="D2075" s="1">
        <v>32.24</v>
      </c>
      <c r="E2075" s="1">
        <v>40</v>
      </c>
      <c r="F2075" s="1">
        <v>30.3</v>
      </c>
      <c r="G2075" s="1">
        <v>33.770000000000003</v>
      </c>
      <c r="H2075" s="1">
        <v>25.91</v>
      </c>
      <c r="I2075" s="1">
        <v>40</v>
      </c>
      <c r="J2075" s="1">
        <v>36.11</v>
      </c>
    </row>
    <row r="2076" spans="1:10" x14ac:dyDescent="0.25">
      <c r="A2076" s="1">
        <v>22</v>
      </c>
      <c r="B2076" s="1">
        <v>33.56</v>
      </c>
      <c r="C2076" s="1">
        <v>28.18</v>
      </c>
      <c r="D2076" s="1">
        <v>26.83</v>
      </c>
      <c r="E2076" s="1">
        <v>23.3</v>
      </c>
      <c r="F2076" s="1">
        <v>28.52</v>
      </c>
      <c r="G2076" s="1">
        <v>33.9</v>
      </c>
      <c r="H2076" s="1">
        <v>40</v>
      </c>
      <c r="I2076" s="1">
        <v>35.61</v>
      </c>
      <c r="J2076" s="1">
        <v>23.78</v>
      </c>
    </row>
    <row r="2077" spans="1:10" x14ac:dyDescent="0.25">
      <c r="A2077" s="1">
        <v>33.69</v>
      </c>
      <c r="B2077" s="1">
        <v>22.8</v>
      </c>
      <c r="C2077" s="1">
        <v>21.08</v>
      </c>
      <c r="D2077" s="1">
        <v>33.97</v>
      </c>
      <c r="E2077" s="1">
        <v>36.31</v>
      </c>
      <c r="F2077" s="1">
        <v>25.96</v>
      </c>
      <c r="G2077" s="1">
        <v>27.54</v>
      </c>
      <c r="H2077" s="1">
        <v>30.25</v>
      </c>
      <c r="I2077" s="1">
        <v>38.409999999999997</v>
      </c>
      <c r="J2077" s="1">
        <v>40</v>
      </c>
    </row>
    <row r="2078" spans="1:10" x14ac:dyDescent="0.25">
      <c r="A2078" s="1">
        <v>22.26</v>
      </c>
      <c r="B2078" s="1">
        <v>27.64</v>
      </c>
      <c r="C2078" s="1">
        <v>31.37</v>
      </c>
      <c r="D2078" s="1">
        <v>30.14</v>
      </c>
      <c r="E2078" s="1">
        <v>25.65</v>
      </c>
      <c r="F2078" s="1">
        <v>35.19</v>
      </c>
      <c r="G2078" s="1">
        <v>28.82</v>
      </c>
      <c r="H2078" s="1">
        <v>27.51</v>
      </c>
      <c r="I2078" s="1">
        <v>32.119999999999997</v>
      </c>
      <c r="J2078" s="1">
        <v>27.15</v>
      </c>
    </row>
    <row r="2079" spans="1:10" x14ac:dyDescent="0.25">
      <c r="A2079" s="1">
        <v>30.09</v>
      </c>
      <c r="B2079" s="1">
        <v>24.2</v>
      </c>
      <c r="C2079" s="1">
        <v>36.369999999999997</v>
      </c>
      <c r="D2079" s="1">
        <v>40</v>
      </c>
      <c r="E2079" s="1">
        <v>29.13</v>
      </c>
      <c r="F2079" s="1">
        <v>27.08</v>
      </c>
      <c r="G2079" s="1">
        <v>29.51</v>
      </c>
      <c r="H2079" s="1">
        <v>26.52</v>
      </c>
      <c r="I2079" s="1">
        <v>35.49</v>
      </c>
      <c r="J2079" s="1">
        <v>33.01</v>
      </c>
    </row>
    <row r="2080" spans="1:10" x14ac:dyDescent="0.25">
      <c r="A2080" s="1">
        <v>29.72</v>
      </c>
      <c r="B2080" s="1">
        <v>30.92</v>
      </c>
      <c r="C2080" s="1">
        <v>25.62</v>
      </c>
      <c r="D2080" s="1">
        <v>40</v>
      </c>
      <c r="E2080" s="1">
        <v>20.45</v>
      </c>
      <c r="F2080" s="1">
        <v>31.27</v>
      </c>
      <c r="G2080" s="1">
        <v>34.78</v>
      </c>
      <c r="H2080" s="1">
        <v>30.72</v>
      </c>
      <c r="I2080" s="1">
        <v>40</v>
      </c>
      <c r="J2080" s="1">
        <v>37.549999999999997</v>
      </c>
    </row>
    <row r="2081" spans="1:10" x14ac:dyDescent="0.25">
      <c r="A2081" s="1">
        <v>33.74</v>
      </c>
      <c r="B2081" s="1">
        <v>20.85</v>
      </c>
      <c r="C2081" s="1">
        <v>31.68</v>
      </c>
      <c r="D2081" s="1">
        <v>23.29</v>
      </c>
      <c r="E2081" s="1">
        <v>22.57</v>
      </c>
      <c r="F2081" s="1">
        <v>32.07</v>
      </c>
      <c r="G2081" s="1">
        <v>27.18</v>
      </c>
      <c r="H2081" s="1">
        <v>31.36</v>
      </c>
      <c r="I2081" s="1">
        <v>29.93</v>
      </c>
      <c r="J2081" s="1">
        <v>30.76</v>
      </c>
    </row>
    <row r="2082" spans="1:10" x14ac:dyDescent="0.25">
      <c r="A2082" s="1">
        <v>30.11</v>
      </c>
      <c r="B2082" s="1">
        <v>30.43</v>
      </c>
      <c r="C2082" s="1">
        <v>23.11</v>
      </c>
      <c r="D2082" s="1">
        <v>23.88</v>
      </c>
      <c r="E2082" s="1">
        <v>27.81</v>
      </c>
      <c r="F2082" s="1">
        <v>28.54</v>
      </c>
      <c r="G2082" s="1">
        <v>33.19</v>
      </c>
      <c r="H2082" s="1">
        <v>33.049999999999997</v>
      </c>
      <c r="I2082" s="1">
        <v>40</v>
      </c>
      <c r="J2082" s="1">
        <v>40</v>
      </c>
    </row>
    <row r="2083" spans="1:10" x14ac:dyDescent="0.25">
      <c r="A2083" s="1">
        <v>30.07</v>
      </c>
      <c r="B2083" s="1">
        <v>23.23</v>
      </c>
      <c r="C2083" s="1">
        <v>28.24</v>
      </c>
      <c r="D2083" s="1">
        <v>27.56</v>
      </c>
      <c r="E2083" s="1">
        <v>32.69</v>
      </c>
      <c r="F2083" s="1">
        <v>40</v>
      </c>
      <c r="G2083" s="1">
        <v>30.41</v>
      </c>
      <c r="H2083" s="1">
        <v>31.15</v>
      </c>
      <c r="I2083" s="1">
        <v>31.14</v>
      </c>
      <c r="J2083" s="1">
        <v>31.31</v>
      </c>
    </row>
    <row r="2084" spans="1:10" x14ac:dyDescent="0.25">
      <c r="A2084" s="1">
        <v>32.590000000000003</v>
      </c>
      <c r="B2084" s="1">
        <v>40</v>
      </c>
      <c r="C2084" s="1">
        <v>22.91</v>
      </c>
      <c r="D2084" s="1">
        <v>22.01</v>
      </c>
      <c r="E2084" s="1">
        <v>29.59</v>
      </c>
      <c r="F2084" s="1">
        <v>23.24</v>
      </c>
      <c r="G2084" s="1">
        <v>34.21</v>
      </c>
      <c r="H2084" s="1">
        <v>23.44</v>
      </c>
      <c r="I2084" s="1">
        <v>40</v>
      </c>
      <c r="J2084" s="1">
        <v>40</v>
      </c>
    </row>
    <row r="2085" spans="1:10" x14ac:dyDescent="0.25">
      <c r="A2085" s="1">
        <v>30.99</v>
      </c>
      <c r="B2085" s="1">
        <v>23.6</v>
      </c>
      <c r="C2085" s="1">
        <v>18.579999999999998</v>
      </c>
      <c r="D2085" s="1">
        <v>27.52</v>
      </c>
      <c r="E2085" s="1">
        <v>28.25</v>
      </c>
      <c r="F2085" s="1">
        <v>31.3</v>
      </c>
      <c r="G2085" s="1">
        <v>33.75</v>
      </c>
      <c r="H2085" s="1">
        <v>34.340000000000003</v>
      </c>
      <c r="I2085" s="1">
        <v>40</v>
      </c>
      <c r="J2085" s="1">
        <v>40</v>
      </c>
    </row>
    <row r="2086" spans="1:10" x14ac:dyDescent="0.25">
      <c r="A2086" s="1">
        <v>21.23</v>
      </c>
      <c r="B2086" s="1">
        <v>26.01</v>
      </c>
      <c r="C2086" s="1">
        <v>40</v>
      </c>
      <c r="D2086" s="1">
        <v>22.95</v>
      </c>
      <c r="E2086" s="1">
        <v>40</v>
      </c>
      <c r="F2086" s="1">
        <v>39.880000000000003</v>
      </c>
      <c r="G2086" s="1">
        <v>37.76</v>
      </c>
      <c r="H2086" s="1">
        <v>37.130000000000003</v>
      </c>
      <c r="I2086" s="1">
        <v>30.66</v>
      </c>
      <c r="J2086" s="1">
        <v>36.99</v>
      </c>
    </row>
    <row r="2087" spans="1:10" x14ac:dyDescent="0.25">
      <c r="A2087" s="1">
        <v>20.05</v>
      </c>
      <c r="B2087" s="1">
        <v>35.64</v>
      </c>
      <c r="C2087" s="1">
        <v>28.2</v>
      </c>
      <c r="D2087" s="1">
        <v>25.46</v>
      </c>
      <c r="E2087" s="1">
        <v>30.14</v>
      </c>
      <c r="F2087" s="1">
        <v>35.299999999999997</v>
      </c>
      <c r="G2087" s="1">
        <v>35.46</v>
      </c>
      <c r="H2087" s="1">
        <v>31.53</v>
      </c>
      <c r="I2087" s="1">
        <v>26.17</v>
      </c>
      <c r="J2087" s="1">
        <v>33.69</v>
      </c>
    </row>
    <row r="2088" spans="1:10" x14ac:dyDescent="0.25">
      <c r="A2088" s="1">
        <v>24.77</v>
      </c>
      <c r="B2088" s="1">
        <v>25.19</v>
      </c>
      <c r="C2088" s="1">
        <v>33.26</v>
      </c>
      <c r="D2088" s="1">
        <v>19.72</v>
      </c>
      <c r="E2088" s="1">
        <v>31.15</v>
      </c>
      <c r="F2088" s="1">
        <v>29.38</v>
      </c>
      <c r="G2088" s="1">
        <v>26.77</v>
      </c>
      <c r="H2088" s="1">
        <v>35.26</v>
      </c>
      <c r="I2088" s="1">
        <v>33.25</v>
      </c>
      <c r="J2088" s="1">
        <v>37.159999999999997</v>
      </c>
    </row>
    <row r="2089" spans="1:10" x14ac:dyDescent="0.25">
      <c r="A2089" s="1">
        <v>33.92</v>
      </c>
      <c r="B2089" s="1">
        <v>22.64</v>
      </c>
      <c r="C2089" s="1">
        <v>34.770000000000003</v>
      </c>
      <c r="D2089" s="1">
        <v>19.27</v>
      </c>
      <c r="E2089" s="1">
        <v>26.93</v>
      </c>
      <c r="F2089" s="1">
        <v>33.99</v>
      </c>
      <c r="G2089" s="1">
        <v>23.82</v>
      </c>
      <c r="H2089" s="1">
        <v>34.76</v>
      </c>
      <c r="I2089" s="1">
        <v>40</v>
      </c>
      <c r="J2089" s="1">
        <v>40</v>
      </c>
    </row>
    <row r="2090" spans="1:10" x14ac:dyDescent="0.25">
      <c r="A2090" s="1">
        <v>29.95</v>
      </c>
      <c r="B2090" s="1">
        <v>40</v>
      </c>
      <c r="C2090" s="1">
        <v>31.74</v>
      </c>
      <c r="D2090" s="1">
        <v>22.92</v>
      </c>
      <c r="E2090" s="1">
        <v>32.79</v>
      </c>
      <c r="F2090" s="1">
        <v>40</v>
      </c>
      <c r="G2090" s="1">
        <v>25.14</v>
      </c>
      <c r="H2090" s="1">
        <v>36.340000000000003</v>
      </c>
      <c r="I2090" s="1">
        <v>35.67</v>
      </c>
      <c r="J2090" s="1">
        <v>40</v>
      </c>
    </row>
    <row r="2091" spans="1:10" x14ac:dyDescent="0.25">
      <c r="A2091" s="1">
        <v>28.13</v>
      </c>
      <c r="B2091" s="1">
        <v>21.22</v>
      </c>
      <c r="C2091" s="1">
        <v>25.95</v>
      </c>
      <c r="D2091" s="1">
        <v>28.26</v>
      </c>
      <c r="E2091" s="1">
        <v>31.19</v>
      </c>
      <c r="F2091" s="1">
        <v>40</v>
      </c>
      <c r="G2091" s="1">
        <v>26.68</v>
      </c>
      <c r="H2091" s="1">
        <v>26.18</v>
      </c>
      <c r="I2091" s="1">
        <v>35.340000000000003</v>
      </c>
      <c r="J2091" s="1">
        <v>33.020000000000003</v>
      </c>
    </row>
    <row r="2092" spans="1:10" x14ac:dyDescent="0.25">
      <c r="A2092" s="1">
        <v>40</v>
      </c>
      <c r="B2092" s="1">
        <v>17.61</v>
      </c>
      <c r="C2092" s="1">
        <v>35.54</v>
      </c>
      <c r="D2092" s="1">
        <v>22.29</v>
      </c>
      <c r="E2092" s="1">
        <v>30.7</v>
      </c>
      <c r="F2092" s="1">
        <v>38.06</v>
      </c>
      <c r="G2092" s="1">
        <v>40</v>
      </c>
      <c r="H2092" s="1">
        <v>40</v>
      </c>
      <c r="I2092" s="1">
        <v>30.01</v>
      </c>
      <c r="J2092" s="1">
        <v>37.71</v>
      </c>
    </row>
    <row r="2093" spans="1:10" x14ac:dyDescent="0.25">
      <c r="A2093" s="1">
        <v>25.88</v>
      </c>
      <c r="B2093" s="1">
        <v>34.880000000000003</v>
      </c>
      <c r="C2093" s="1">
        <v>21.67</v>
      </c>
      <c r="D2093" s="1">
        <v>29.39</v>
      </c>
      <c r="E2093" s="1">
        <v>27.13</v>
      </c>
      <c r="F2093" s="1">
        <v>23.55</v>
      </c>
      <c r="G2093" s="1">
        <v>28.87</v>
      </c>
      <c r="H2093" s="1">
        <v>34.049999999999997</v>
      </c>
      <c r="I2093" s="1">
        <v>32.340000000000003</v>
      </c>
      <c r="J2093" s="1">
        <v>40</v>
      </c>
    </row>
    <row r="2094" spans="1:10" x14ac:dyDescent="0.25">
      <c r="A2094" s="1">
        <v>40</v>
      </c>
      <c r="B2094" s="1">
        <v>25.9</v>
      </c>
      <c r="C2094" s="1">
        <v>35.19</v>
      </c>
      <c r="D2094" s="1">
        <v>26.45</v>
      </c>
      <c r="E2094" s="1">
        <v>32.4</v>
      </c>
      <c r="F2094" s="1">
        <v>21.09</v>
      </c>
      <c r="G2094" s="1">
        <v>40</v>
      </c>
      <c r="H2094" s="1">
        <v>30.15</v>
      </c>
      <c r="I2094" s="1">
        <v>40</v>
      </c>
      <c r="J2094" s="1">
        <v>28.88</v>
      </c>
    </row>
    <row r="2095" spans="1:10" x14ac:dyDescent="0.25">
      <c r="A2095" s="1">
        <v>24.43</v>
      </c>
      <c r="B2095" s="1">
        <v>19.37</v>
      </c>
      <c r="C2095" s="1">
        <v>29.26</v>
      </c>
      <c r="D2095" s="1">
        <v>18.13</v>
      </c>
      <c r="E2095" s="1">
        <v>33.43</v>
      </c>
      <c r="F2095" s="1">
        <v>40</v>
      </c>
      <c r="G2095" s="1">
        <v>31.59</v>
      </c>
      <c r="H2095" s="1">
        <v>34.08</v>
      </c>
      <c r="I2095" s="1">
        <v>31.11</v>
      </c>
      <c r="J2095" s="1">
        <v>27.04</v>
      </c>
    </row>
    <row r="2096" spans="1:10" x14ac:dyDescent="0.25">
      <c r="A2096" s="1">
        <v>25.59</v>
      </c>
      <c r="B2096" s="1">
        <v>24.88</v>
      </c>
      <c r="C2096" s="1">
        <v>23.67</v>
      </c>
      <c r="D2096" s="1">
        <v>27.72</v>
      </c>
      <c r="E2096" s="1">
        <v>36.130000000000003</v>
      </c>
      <c r="F2096" s="1">
        <v>22.48</v>
      </c>
      <c r="G2096" s="1">
        <v>40</v>
      </c>
      <c r="H2096" s="1">
        <v>40</v>
      </c>
      <c r="I2096" s="1">
        <v>35.26</v>
      </c>
      <c r="J2096" s="1">
        <v>32.54</v>
      </c>
    </row>
    <row r="2097" spans="1:10" x14ac:dyDescent="0.25">
      <c r="A2097" s="1">
        <v>31.14</v>
      </c>
      <c r="B2097" s="1">
        <v>26.21</v>
      </c>
      <c r="C2097" s="1">
        <v>24.47</v>
      </c>
      <c r="D2097" s="1">
        <v>30.44</v>
      </c>
      <c r="E2097" s="1">
        <v>33.340000000000003</v>
      </c>
      <c r="F2097" s="1">
        <v>36.450000000000003</v>
      </c>
      <c r="G2097" s="1">
        <v>21.31</v>
      </c>
      <c r="H2097" s="1">
        <v>31.2</v>
      </c>
      <c r="I2097" s="1">
        <v>27.87</v>
      </c>
      <c r="J2097" s="1">
        <v>29.97</v>
      </c>
    </row>
    <row r="2098" spans="1:10" x14ac:dyDescent="0.25">
      <c r="A2098" s="1">
        <v>23.87</v>
      </c>
      <c r="B2098" s="1">
        <v>36.31</v>
      </c>
      <c r="C2098" s="1">
        <v>40</v>
      </c>
      <c r="D2098" s="1">
        <v>23.47</v>
      </c>
      <c r="E2098" s="1">
        <v>24.06</v>
      </c>
      <c r="F2098" s="1">
        <v>25.16</v>
      </c>
      <c r="G2098" s="1">
        <v>27.44</v>
      </c>
      <c r="H2098" s="1">
        <v>33.299999999999997</v>
      </c>
      <c r="I2098" s="1">
        <v>34.950000000000003</v>
      </c>
      <c r="J2098" s="1">
        <v>30.88</v>
      </c>
    </row>
    <row r="2099" spans="1:10" x14ac:dyDescent="0.25">
      <c r="A2099" s="1">
        <v>36.32</v>
      </c>
      <c r="B2099" s="1">
        <v>26.81</v>
      </c>
      <c r="C2099" s="1">
        <v>28.57</v>
      </c>
      <c r="D2099" s="1">
        <v>40</v>
      </c>
      <c r="E2099" s="1">
        <v>21.18</v>
      </c>
      <c r="F2099" s="1">
        <v>34.9</v>
      </c>
      <c r="G2099" s="1">
        <v>40</v>
      </c>
      <c r="H2099" s="1">
        <v>33.72</v>
      </c>
      <c r="I2099" s="1">
        <v>35.67</v>
      </c>
      <c r="J2099" s="1">
        <v>40</v>
      </c>
    </row>
    <row r="2100" spans="1:10" x14ac:dyDescent="0.25">
      <c r="A2100" s="1">
        <v>40</v>
      </c>
      <c r="B2100" s="1">
        <v>25</v>
      </c>
      <c r="C2100" s="1">
        <v>33.22</v>
      </c>
      <c r="D2100" s="1">
        <v>40</v>
      </c>
      <c r="E2100" s="1">
        <v>35.47</v>
      </c>
      <c r="F2100" s="1">
        <v>22.59</v>
      </c>
      <c r="G2100" s="1">
        <v>25.05</v>
      </c>
      <c r="H2100" s="1">
        <v>26.96</v>
      </c>
      <c r="I2100" s="1">
        <v>27.73</v>
      </c>
      <c r="J2100" s="1">
        <v>26.05</v>
      </c>
    </row>
    <row r="2101" spans="1:10" x14ac:dyDescent="0.25">
      <c r="A2101" s="1">
        <v>32.159999999999997</v>
      </c>
      <c r="B2101" s="1">
        <v>26.66</v>
      </c>
      <c r="C2101" s="1">
        <v>30.72</v>
      </c>
      <c r="D2101" s="1">
        <v>34.549999999999997</v>
      </c>
      <c r="E2101" s="1">
        <v>37.44</v>
      </c>
      <c r="F2101" s="1">
        <v>26.75</v>
      </c>
      <c r="G2101" s="1">
        <v>28.88</v>
      </c>
      <c r="H2101" s="1">
        <v>40</v>
      </c>
      <c r="I2101" s="1">
        <v>33.92</v>
      </c>
      <c r="J2101" s="1">
        <v>32.46</v>
      </c>
    </row>
    <row r="2102" spans="1:10" x14ac:dyDescent="0.25">
      <c r="A2102" s="1">
        <v>19.690000000000001</v>
      </c>
      <c r="B2102" s="1">
        <v>27.44</v>
      </c>
      <c r="C2102" s="1">
        <v>33.4</v>
      </c>
      <c r="D2102" s="1">
        <v>40</v>
      </c>
      <c r="E2102" s="1">
        <v>27.63</v>
      </c>
      <c r="F2102" s="1">
        <v>22.13</v>
      </c>
      <c r="G2102" s="1">
        <v>27.85</v>
      </c>
      <c r="H2102" s="1">
        <v>27.84</v>
      </c>
      <c r="I2102" s="1">
        <v>34.340000000000003</v>
      </c>
      <c r="J2102" s="1">
        <v>40</v>
      </c>
    </row>
    <row r="2103" spans="1:10" x14ac:dyDescent="0.25">
      <c r="A2103" s="1">
        <v>25.35</v>
      </c>
      <c r="B2103" s="1">
        <v>36.03</v>
      </c>
      <c r="C2103" s="1">
        <v>23.84</v>
      </c>
      <c r="D2103" s="1">
        <v>21.97</v>
      </c>
      <c r="E2103" s="1">
        <v>28.47</v>
      </c>
      <c r="F2103" s="1">
        <v>28.44</v>
      </c>
      <c r="G2103" s="1">
        <v>34.659999999999997</v>
      </c>
      <c r="H2103" s="1">
        <v>32.57</v>
      </c>
      <c r="I2103" s="1">
        <v>37.17</v>
      </c>
      <c r="J2103" s="1">
        <v>32.17</v>
      </c>
    </row>
    <row r="2104" spans="1:10" x14ac:dyDescent="0.25">
      <c r="A2104" s="1">
        <v>28.1</v>
      </c>
      <c r="B2104" s="1">
        <v>31.29</v>
      </c>
      <c r="C2104" s="1">
        <v>29.62</v>
      </c>
      <c r="D2104" s="1">
        <v>29.1</v>
      </c>
      <c r="E2104" s="1">
        <v>21.44</v>
      </c>
      <c r="F2104" s="1">
        <v>28.91</v>
      </c>
      <c r="G2104" s="1">
        <v>32.020000000000003</v>
      </c>
      <c r="H2104" s="1">
        <v>29.82</v>
      </c>
      <c r="I2104" s="1">
        <v>28.84</v>
      </c>
      <c r="J2104" s="1">
        <v>37.25</v>
      </c>
    </row>
    <row r="2105" spans="1:10" x14ac:dyDescent="0.25">
      <c r="A2105" s="1">
        <v>20.83</v>
      </c>
      <c r="B2105" s="1">
        <v>29.05</v>
      </c>
      <c r="C2105" s="1">
        <v>40</v>
      </c>
      <c r="D2105" s="1">
        <v>23.09</v>
      </c>
      <c r="E2105" s="1">
        <v>23</v>
      </c>
      <c r="F2105" s="1">
        <v>22.35</v>
      </c>
      <c r="G2105" s="1">
        <v>26.56</v>
      </c>
      <c r="H2105" s="1">
        <v>35.229999999999997</v>
      </c>
      <c r="I2105" s="1">
        <v>37.65</v>
      </c>
      <c r="J2105" s="1">
        <v>33.479999999999997</v>
      </c>
    </row>
    <row r="2106" spans="1:10" x14ac:dyDescent="0.25">
      <c r="A2106" s="1">
        <v>31.57</v>
      </c>
      <c r="B2106" s="1">
        <v>27.59</v>
      </c>
      <c r="C2106" s="1">
        <v>27.49</v>
      </c>
      <c r="D2106" s="1">
        <v>28.07</v>
      </c>
      <c r="E2106" s="1">
        <v>27.36</v>
      </c>
      <c r="F2106" s="1">
        <v>33.520000000000003</v>
      </c>
      <c r="G2106" s="1">
        <v>33.01</v>
      </c>
      <c r="H2106" s="1">
        <v>34.14</v>
      </c>
      <c r="I2106" s="1">
        <v>26.98</v>
      </c>
      <c r="J2106" s="1">
        <v>32.22</v>
      </c>
    </row>
    <row r="2107" spans="1:10" x14ac:dyDescent="0.25">
      <c r="A2107" s="1">
        <v>33.03</v>
      </c>
      <c r="B2107" s="1">
        <v>31.35</v>
      </c>
      <c r="C2107" s="1">
        <v>26.59</v>
      </c>
      <c r="D2107" s="1">
        <v>40</v>
      </c>
      <c r="E2107" s="1">
        <v>20.010000000000002</v>
      </c>
      <c r="F2107" s="1">
        <v>27.36</v>
      </c>
      <c r="G2107" s="1">
        <v>28.16</v>
      </c>
      <c r="H2107" s="1">
        <v>31.89</v>
      </c>
      <c r="I2107" s="1">
        <v>34.96</v>
      </c>
      <c r="J2107" s="1">
        <v>40</v>
      </c>
    </row>
    <row r="2108" spans="1:10" x14ac:dyDescent="0.25">
      <c r="A2108" s="1">
        <v>25.43</v>
      </c>
      <c r="B2108" s="1">
        <v>35.200000000000003</v>
      </c>
      <c r="C2108" s="1">
        <v>30.88</v>
      </c>
      <c r="D2108" s="1">
        <v>34.32</v>
      </c>
      <c r="E2108" s="1">
        <v>33.22</v>
      </c>
      <c r="F2108" s="1">
        <v>33.68</v>
      </c>
      <c r="G2108" s="1">
        <v>23.76</v>
      </c>
      <c r="H2108" s="1">
        <v>28.17</v>
      </c>
      <c r="I2108" s="1">
        <v>33.72</v>
      </c>
      <c r="J2108" s="1">
        <v>35.69</v>
      </c>
    </row>
    <row r="2109" spans="1:10" x14ac:dyDescent="0.25">
      <c r="A2109" s="1">
        <v>40</v>
      </c>
      <c r="B2109" s="1">
        <v>35.33</v>
      </c>
      <c r="C2109" s="1">
        <v>20.079999999999998</v>
      </c>
      <c r="D2109" s="1">
        <v>21.1</v>
      </c>
      <c r="E2109" s="1">
        <v>23.66</v>
      </c>
      <c r="F2109" s="1">
        <v>32.14</v>
      </c>
      <c r="G2109" s="1">
        <v>40</v>
      </c>
      <c r="H2109" s="1">
        <v>35.01</v>
      </c>
      <c r="I2109" s="1">
        <v>31.2</v>
      </c>
      <c r="J2109" s="1">
        <v>33.950000000000003</v>
      </c>
    </row>
    <row r="2110" spans="1:10" x14ac:dyDescent="0.25">
      <c r="A2110" s="1">
        <v>25.38</v>
      </c>
      <c r="B2110" s="1">
        <v>33.26</v>
      </c>
      <c r="C2110" s="1">
        <v>29.38</v>
      </c>
      <c r="D2110" s="1">
        <v>23.41</v>
      </c>
      <c r="E2110" s="1">
        <v>29.31</v>
      </c>
      <c r="F2110" s="1">
        <v>30.74</v>
      </c>
      <c r="G2110" s="1">
        <v>33.61</v>
      </c>
      <c r="H2110" s="1">
        <v>34.96</v>
      </c>
      <c r="I2110" s="1">
        <v>34.85</v>
      </c>
      <c r="J2110" s="1">
        <v>40</v>
      </c>
    </row>
    <row r="2111" spans="1:10" x14ac:dyDescent="0.25">
      <c r="A2111" s="1">
        <v>32.67</v>
      </c>
      <c r="B2111" s="1">
        <v>40</v>
      </c>
      <c r="C2111" s="1">
        <v>25.1</v>
      </c>
      <c r="D2111" s="1">
        <v>25.29</v>
      </c>
      <c r="E2111" s="1">
        <v>23.2</v>
      </c>
      <c r="F2111" s="1">
        <v>33.32</v>
      </c>
      <c r="G2111" s="1">
        <v>40</v>
      </c>
      <c r="H2111" s="1">
        <v>40</v>
      </c>
      <c r="I2111" s="1">
        <v>26.1</v>
      </c>
      <c r="J2111" s="1">
        <v>32.83</v>
      </c>
    </row>
    <row r="2112" spans="1:10" x14ac:dyDescent="0.25">
      <c r="A2112" s="1">
        <v>28.65</v>
      </c>
      <c r="B2112" s="1">
        <v>31.87</v>
      </c>
      <c r="C2112" s="1">
        <v>29.99</v>
      </c>
      <c r="D2112" s="1">
        <v>35.130000000000003</v>
      </c>
      <c r="E2112" s="1">
        <v>31.69</v>
      </c>
      <c r="F2112" s="1">
        <v>27.77</v>
      </c>
      <c r="G2112" s="1">
        <v>25.16</v>
      </c>
      <c r="H2112" s="1">
        <v>40</v>
      </c>
      <c r="I2112" s="1">
        <v>29.59</v>
      </c>
      <c r="J2112" s="1">
        <v>40</v>
      </c>
    </row>
    <row r="2113" spans="1:10" x14ac:dyDescent="0.25">
      <c r="A2113" s="1">
        <v>28.72</v>
      </c>
      <c r="B2113" s="1">
        <v>36.18</v>
      </c>
      <c r="C2113" s="1">
        <v>21.48</v>
      </c>
      <c r="D2113" s="1">
        <v>34.549999999999997</v>
      </c>
      <c r="E2113" s="1">
        <v>40</v>
      </c>
      <c r="F2113" s="1">
        <v>30.23</v>
      </c>
      <c r="G2113" s="1">
        <v>29.12</v>
      </c>
      <c r="H2113" s="1">
        <v>35.31</v>
      </c>
      <c r="I2113" s="1">
        <v>26.13</v>
      </c>
      <c r="J2113" s="1">
        <v>38.03</v>
      </c>
    </row>
    <row r="2114" spans="1:10" x14ac:dyDescent="0.25">
      <c r="A2114" s="1">
        <v>21.67</v>
      </c>
      <c r="B2114" s="1">
        <v>27.74</v>
      </c>
      <c r="C2114" s="1">
        <v>24.47</v>
      </c>
      <c r="D2114" s="1">
        <v>33.42</v>
      </c>
      <c r="E2114" s="1">
        <v>32.200000000000003</v>
      </c>
      <c r="F2114" s="1">
        <v>29.46</v>
      </c>
      <c r="G2114" s="1">
        <v>38.409999999999997</v>
      </c>
      <c r="H2114" s="1">
        <v>27.58</v>
      </c>
      <c r="I2114" s="1">
        <v>31.58</v>
      </c>
    </row>
    <row r="2115" spans="1:10" x14ac:dyDescent="0.25">
      <c r="A2115" s="1">
        <v>32.450000000000003</v>
      </c>
      <c r="B2115" s="1">
        <v>32.68</v>
      </c>
      <c r="C2115" s="1">
        <v>31.42</v>
      </c>
      <c r="D2115" s="1">
        <v>18.809999999999999</v>
      </c>
      <c r="E2115" s="1">
        <v>29.7</v>
      </c>
      <c r="F2115" s="1">
        <v>37.119999999999997</v>
      </c>
      <c r="G2115" s="1">
        <v>35.03</v>
      </c>
      <c r="H2115" s="1">
        <v>40</v>
      </c>
      <c r="I2115" s="1">
        <v>40</v>
      </c>
    </row>
    <row r="2116" spans="1:10" x14ac:dyDescent="0.25">
      <c r="A2116" s="1">
        <v>29.02</v>
      </c>
      <c r="B2116" s="1">
        <v>33.11</v>
      </c>
      <c r="C2116" s="1">
        <v>34.340000000000003</v>
      </c>
      <c r="D2116" s="1">
        <v>25.98</v>
      </c>
      <c r="E2116" s="1">
        <v>30.41</v>
      </c>
      <c r="F2116" s="1">
        <v>29.47</v>
      </c>
      <c r="G2116" s="1">
        <v>28.04</v>
      </c>
      <c r="H2116" s="1">
        <v>37.840000000000003</v>
      </c>
      <c r="I2116" s="1">
        <v>40</v>
      </c>
    </row>
    <row r="2117" spans="1:10" x14ac:dyDescent="0.25">
      <c r="A2117" s="1">
        <v>29.12</v>
      </c>
      <c r="B2117" s="1">
        <v>27.04</v>
      </c>
      <c r="C2117" s="1">
        <v>28.99</v>
      </c>
      <c r="D2117" s="1">
        <v>25.71</v>
      </c>
      <c r="E2117" s="1">
        <v>23.86</v>
      </c>
      <c r="F2117" s="1">
        <v>31.75</v>
      </c>
      <c r="G2117" s="1">
        <v>28</v>
      </c>
      <c r="H2117" s="1">
        <v>31.23</v>
      </c>
      <c r="I2117" s="1">
        <v>37.1</v>
      </c>
    </row>
    <row r="2118" spans="1:10" x14ac:dyDescent="0.25">
      <c r="A2118" s="1">
        <v>28.76</v>
      </c>
      <c r="B2118" s="1">
        <v>40</v>
      </c>
      <c r="C2118" s="1">
        <v>40</v>
      </c>
      <c r="D2118" s="1">
        <v>34.119999999999997</v>
      </c>
      <c r="E2118" s="1">
        <v>22.48</v>
      </c>
      <c r="F2118" s="1">
        <v>24.95</v>
      </c>
      <c r="G2118" s="1">
        <v>34.71</v>
      </c>
      <c r="H2118" s="1">
        <v>33.54</v>
      </c>
      <c r="I2118" s="1">
        <v>40</v>
      </c>
    </row>
    <row r="2119" spans="1:10" x14ac:dyDescent="0.25">
      <c r="A2119" s="1">
        <v>26.23</v>
      </c>
      <c r="B2119" s="1">
        <v>26.26</v>
      </c>
      <c r="C2119" s="1">
        <v>27.03</v>
      </c>
      <c r="D2119" s="1">
        <v>27.29</v>
      </c>
      <c r="E2119" s="1">
        <v>35.869999999999997</v>
      </c>
      <c r="F2119" s="1">
        <v>24.41</v>
      </c>
      <c r="G2119" s="1">
        <v>40</v>
      </c>
      <c r="H2119" s="1">
        <v>33.93</v>
      </c>
      <c r="I2119" s="1">
        <v>36.299999999999997</v>
      </c>
    </row>
    <row r="2120" spans="1:10" x14ac:dyDescent="0.25">
      <c r="A2120" s="1">
        <v>31.95</v>
      </c>
      <c r="B2120" s="1">
        <v>27.59</v>
      </c>
      <c r="C2120" s="1">
        <v>34.72</v>
      </c>
      <c r="D2120" s="1">
        <v>25.92</v>
      </c>
      <c r="E2120" s="1">
        <v>32.53</v>
      </c>
      <c r="F2120" s="1">
        <v>37.67</v>
      </c>
      <c r="G2120" s="1">
        <v>27.64</v>
      </c>
      <c r="H2120" s="1">
        <v>40</v>
      </c>
      <c r="I2120" s="1">
        <v>28.3</v>
      </c>
    </row>
    <row r="2121" spans="1:10" x14ac:dyDescent="0.25">
      <c r="A2121" s="1">
        <v>30.28</v>
      </c>
      <c r="B2121" s="1">
        <v>35.799999999999997</v>
      </c>
      <c r="C2121" s="1">
        <v>27.05</v>
      </c>
      <c r="D2121" s="1">
        <v>32.33</v>
      </c>
      <c r="E2121" s="1">
        <v>24.93</v>
      </c>
      <c r="F2121" s="1">
        <v>36.68</v>
      </c>
      <c r="G2121" s="1">
        <v>31.56</v>
      </c>
      <c r="H2121" s="1">
        <v>37.53</v>
      </c>
      <c r="I2121" s="1">
        <v>31.55</v>
      </c>
    </row>
    <row r="2122" spans="1:10" x14ac:dyDescent="0.25">
      <c r="A2122" s="1">
        <v>27.12</v>
      </c>
      <c r="B2122" s="1">
        <v>22.78</v>
      </c>
      <c r="C2122" s="1">
        <v>27.45</v>
      </c>
      <c r="D2122" s="1">
        <v>35.520000000000003</v>
      </c>
      <c r="E2122" s="1">
        <v>24.45</v>
      </c>
      <c r="F2122" s="1">
        <v>32.880000000000003</v>
      </c>
      <c r="G2122" s="1">
        <v>32.659999999999997</v>
      </c>
      <c r="H2122" s="1">
        <v>31.34</v>
      </c>
      <c r="I2122" s="1">
        <v>40</v>
      </c>
    </row>
    <row r="2123" spans="1:10" x14ac:dyDescent="0.25">
      <c r="A2123" s="1">
        <v>28.74</v>
      </c>
      <c r="B2123" s="1">
        <v>22.84</v>
      </c>
      <c r="C2123" s="1">
        <v>26.02</v>
      </c>
      <c r="D2123" s="1">
        <v>25.98</v>
      </c>
      <c r="E2123" s="1">
        <v>34.880000000000003</v>
      </c>
      <c r="F2123" s="1">
        <v>30.49</v>
      </c>
      <c r="G2123" s="1">
        <v>33.020000000000003</v>
      </c>
      <c r="H2123" s="1">
        <v>32.270000000000003</v>
      </c>
      <c r="I2123" s="1">
        <v>40</v>
      </c>
    </row>
    <row r="2124" spans="1:10" x14ac:dyDescent="0.25">
      <c r="A2124" s="1">
        <v>20.100000000000001</v>
      </c>
      <c r="B2124" s="1">
        <v>27.55</v>
      </c>
      <c r="C2124" s="1">
        <v>25.21</v>
      </c>
      <c r="D2124" s="1">
        <v>22.78</v>
      </c>
      <c r="E2124" s="1">
        <v>40</v>
      </c>
      <c r="F2124" s="1">
        <v>33.130000000000003</v>
      </c>
      <c r="G2124" s="1">
        <v>36.36</v>
      </c>
      <c r="H2124" s="1">
        <v>33.950000000000003</v>
      </c>
      <c r="I2124" s="1">
        <v>36.19</v>
      </c>
    </row>
    <row r="2125" spans="1:10" x14ac:dyDescent="0.25">
      <c r="A2125" s="1">
        <v>31.47</v>
      </c>
      <c r="B2125" s="1">
        <v>24.32</v>
      </c>
      <c r="C2125" s="1">
        <v>21.09</v>
      </c>
      <c r="D2125" s="1">
        <v>25.87</v>
      </c>
      <c r="E2125" s="1">
        <v>34.89</v>
      </c>
      <c r="F2125" s="1">
        <v>31.15</v>
      </c>
      <c r="G2125" s="1">
        <v>34.4</v>
      </c>
      <c r="H2125" s="1">
        <v>40</v>
      </c>
      <c r="I2125" s="1">
        <v>40</v>
      </c>
    </row>
    <row r="2126" spans="1:10" x14ac:dyDescent="0.25">
      <c r="A2126" s="1">
        <v>32.15</v>
      </c>
      <c r="B2126" s="1">
        <v>28.77</v>
      </c>
      <c r="C2126" s="1">
        <v>21.9</v>
      </c>
      <c r="D2126" s="1">
        <v>19.98</v>
      </c>
      <c r="E2126" s="1">
        <v>34.11</v>
      </c>
      <c r="F2126" s="1">
        <v>22.9</v>
      </c>
      <c r="G2126" s="1">
        <v>35.19</v>
      </c>
      <c r="H2126" s="1">
        <v>32.74</v>
      </c>
      <c r="I2126" s="1">
        <v>33.71</v>
      </c>
    </row>
    <row r="2127" spans="1:10" x14ac:dyDescent="0.25">
      <c r="A2127" s="1">
        <v>31.69</v>
      </c>
      <c r="B2127" s="1">
        <v>31.54</v>
      </c>
      <c r="C2127" s="1">
        <v>30.85</v>
      </c>
      <c r="D2127" s="1">
        <v>30.38</v>
      </c>
      <c r="E2127" s="1">
        <v>28.04</v>
      </c>
      <c r="F2127" s="1">
        <v>28.2</v>
      </c>
      <c r="G2127" s="1">
        <v>40</v>
      </c>
      <c r="H2127" s="1">
        <v>40</v>
      </c>
      <c r="I2127" s="1">
        <v>33.21</v>
      </c>
    </row>
    <row r="2128" spans="1:10" x14ac:dyDescent="0.25">
      <c r="A2128" s="1">
        <v>21.56</v>
      </c>
      <c r="B2128" s="1">
        <v>36.83</v>
      </c>
      <c r="C2128" s="1">
        <v>28.79</v>
      </c>
      <c r="D2128" s="1">
        <v>29.21</v>
      </c>
      <c r="E2128" s="1">
        <v>26.72</v>
      </c>
      <c r="F2128" s="1">
        <v>32.65</v>
      </c>
      <c r="G2128" s="1">
        <v>35.47</v>
      </c>
      <c r="H2128" s="1">
        <v>28.18</v>
      </c>
      <c r="I2128" s="1">
        <v>30.67</v>
      </c>
    </row>
    <row r="2129" spans="1:9" x14ac:dyDescent="0.25">
      <c r="A2129" s="1">
        <v>19.399999999999999</v>
      </c>
      <c r="B2129" s="1">
        <v>21.61</v>
      </c>
      <c r="C2129" s="1">
        <v>28.14</v>
      </c>
      <c r="D2129" s="1">
        <v>24.42</v>
      </c>
      <c r="E2129" s="1">
        <v>40</v>
      </c>
      <c r="F2129" s="1">
        <v>33.72</v>
      </c>
      <c r="G2129" s="1">
        <v>40</v>
      </c>
      <c r="H2129" s="1">
        <v>37.869999999999997</v>
      </c>
      <c r="I2129" s="1">
        <v>37.24</v>
      </c>
    </row>
    <row r="2130" spans="1:9" x14ac:dyDescent="0.25">
      <c r="A2130" s="1">
        <v>29.21</v>
      </c>
      <c r="B2130" s="1">
        <v>27.23</v>
      </c>
      <c r="C2130" s="1">
        <v>19.55</v>
      </c>
      <c r="D2130" s="1">
        <v>21.11</v>
      </c>
      <c r="E2130" s="1">
        <v>34.36</v>
      </c>
      <c r="F2130" s="1">
        <v>32.75</v>
      </c>
      <c r="G2130" s="1">
        <v>40</v>
      </c>
      <c r="H2130" s="1">
        <v>30.82</v>
      </c>
      <c r="I2130" s="1">
        <v>32.85</v>
      </c>
    </row>
    <row r="2131" spans="1:9" x14ac:dyDescent="0.25">
      <c r="A2131" s="1">
        <v>25.71</v>
      </c>
      <c r="B2131" s="1">
        <v>32.51</v>
      </c>
      <c r="C2131" s="1">
        <v>31.97</v>
      </c>
      <c r="D2131" s="1">
        <v>22.54</v>
      </c>
      <c r="E2131" s="1">
        <v>19.940000000000001</v>
      </c>
      <c r="F2131" s="1">
        <v>33.64</v>
      </c>
      <c r="G2131" s="1">
        <v>32.76</v>
      </c>
      <c r="H2131" s="1">
        <v>37.46</v>
      </c>
      <c r="I2131" s="1">
        <v>30.65</v>
      </c>
    </row>
    <row r="2132" spans="1:9" x14ac:dyDescent="0.25">
      <c r="A2132" s="1">
        <v>25.76</v>
      </c>
      <c r="B2132" s="1">
        <v>26.53</v>
      </c>
      <c r="C2132" s="1">
        <v>30.36</v>
      </c>
      <c r="D2132" s="1">
        <v>40</v>
      </c>
      <c r="E2132" s="1">
        <v>25.4</v>
      </c>
      <c r="F2132" s="1">
        <v>40</v>
      </c>
      <c r="G2132" s="1">
        <v>33.17</v>
      </c>
      <c r="H2132" s="1">
        <v>34.28</v>
      </c>
      <c r="I2132" s="1">
        <v>40</v>
      </c>
    </row>
    <row r="2133" spans="1:9" x14ac:dyDescent="0.25">
      <c r="A2133" s="1">
        <v>23.15</v>
      </c>
      <c r="B2133" s="1">
        <v>20.32</v>
      </c>
      <c r="C2133" s="1">
        <v>28.94</v>
      </c>
      <c r="D2133" s="1">
        <v>24.19</v>
      </c>
      <c r="E2133" s="1">
        <v>33.869999999999997</v>
      </c>
      <c r="F2133" s="1">
        <v>40</v>
      </c>
      <c r="G2133" s="1">
        <v>33.03</v>
      </c>
      <c r="H2133" s="1">
        <v>40</v>
      </c>
      <c r="I2133" s="1">
        <v>25.31</v>
      </c>
    </row>
    <row r="2134" spans="1:9" x14ac:dyDescent="0.25">
      <c r="A2134" s="1">
        <v>34.83</v>
      </c>
      <c r="B2134" s="1">
        <v>33.200000000000003</v>
      </c>
      <c r="C2134" s="1">
        <v>20.71</v>
      </c>
      <c r="D2134" s="1">
        <v>32.049999999999997</v>
      </c>
      <c r="E2134" s="1">
        <v>26.87</v>
      </c>
      <c r="F2134" s="1">
        <v>33.17</v>
      </c>
      <c r="G2134" s="1">
        <v>30.49</v>
      </c>
      <c r="H2134" s="1">
        <v>23.76</v>
      </c>
      <c r="I2134" s="1">
        <v>27.89</v>
      </c>
    </row>
    <row r="2135" spans="1:9" x14ac:dyDescent="0.25">
      <c r="A2135" s="1">
        <v>34.79</v>
      </c>
      <c r="B2135" s="1">
        <v>28.46</v>
      </c>
      <c r="C2135" s="1">
        <v>18.38</v>
      </c>
      <c r="D2135" s="1">
        <v>32.47</v>
      </c>
      <c r="E2135" s="1">
        <v>23.38</v>
      </c>
      <c r="F2135" s="1">
        <v>31.79</v>
      </c>
      <c r="G2135" s="1">
        <v>31.69</v>
      </c>
      <c r="H2135" s="1">
        <v>40</v>
      </c>
      <c r="I2135" s="1">
        <v>40</v>
      </c>
    </row>
    <row r="2136" spans="1:9" x14ac:dyDescent="0.25">
      <c r="A2136" s="1">
        <v>22.63</v>
      </c>
      <c r="B2136" s="1">
        <v>37.409999999999997</v>
      </c>
      <c r="C2136" s="1">
        <v>27.23</v>
      </c>
      <c r="D2136" s="1">
        <v>31.31</v>
      </c>
      <c r="E2136" s="1">
        <v>30.09</v>
      </c>
      <c r="F2136" s="1">
        <v>26.72</v>
      </c>
      <c r="G2136" s="1">
        <v>35.24</v>
      </c>
      <c r="H2136" s="1">
        <v>33.85</v>
      </c>
      <c r="I2136" s="1">
        <v>20.9</v>
      </c>
    </row>
    <row r="2137" spans="1:9" x14ac:dyDescent="0.25">
      <c r="A2137" s="1">
        <v>32.090000000000003</v>
      </c>
      <c r="B2137" s="1">
        <v>25.93</v>
      </c>
      <c r="C2137" s="1">
        <v>28.76</v>
      </c>
      <c r="D2137" s="1">
        <v>21.11</v>
      </c>
      <c r="E2137" s="1">
        <v>32</v>
      </c>
      <c r="F2137" s="1">
        <v>28.31</v>
      </c>
      <c r="G2137" s="1">
        <v>25.14</v>
      </c>
      <c r="H2137" s="1">
        <v>25.77</v>
      </c>
      <c r="I2137" s="1">
        <v>40</v>
      </c>
    </row>
    <row r="2138" spans="1:9" x14ac:dyDescent="0.25">
      <c r="A2138" s="1">
        <v>19.47</v>
      </c>
      <c r="B2138" s="1">
        <v>35.46</v>
      </c>
      <c r="C2138" s="1">
        <v>28.64</v>
      </c>
      <c r="D2138" s="1">
        <v>26.91</v>
      </c>
      <c r="E2138" s="1">
        <v>22.3</v>
      </c>
      <c r="F2138" s="1">
        <v>28.77</v>
      </c>
      <c r="G2138" s="1">
        <v>32.090000000000003</v>
      </c>
      <c r="H2138" s="1">
        <v>33.67</v>
      </c>
      <c r="I2138" s="1">
        <v>33.82</v>
      </c>
    </row>
    <row r="2139" spans="1:9" x14ac:dyDescent="0.25">
      <c r="A2139" s="1">
        <v>31.32</v>
      </c>
      <c r="B2139" s="1">
        <v>27.6</v>
      </c>
      <c r="C2139" s="1">
        <v>31.17</v>
      </c>
      <c r="D2139" s="1">
        <v>28.28</v>
      </c>
      <c r="E2139" s="1">
        <v>20.56</v>
      </c>
      <c r="F2139" s="1">
        <v>27.13</v>
      </c>
      <c r="G2139" s="1">
        <v>37.31</v>
      </c>
      <c r="H2139" s="1">
        <v>25.87</v>
      </c>
      <c r="I2139" s="1">
        <v>40</v>
      </c>
    </row>
    <row r="2140" spans="1:9" x14ac:dyDescent="0.25">
      <c r="A2140" s="1">
        <v>22.41</v>
      </c>
      <c r="B2140" s="1">
        <v>28.64</v>
      </c>
      <c r="C2140" s="1">
        <v>25.56</v>
      </c>
      <c r="D2140" s="1">
        <v>34.42</v>
      </c>
      <c r="E2140" s="1">
        <v>28.33</v>
      </c>
      <c r="F2140" s="1">
        <v>34.950000000000003</v>
      </c>
      <c r="G2140" s="1">
        <v>40</v>
      </c>
      <c r="H2140" s="1">
        <v>34.65</v>
      </c>
      <c r="I2140" s="1">
        <v>20.77</v>
      </c>
    </row>
    <row r="2141" spans="1:9" x14ac:dyDescent="0.25">
      <c r="A2141" s="1">
        <v>21.2</v>
      </c>
      <c r="B2141" s="1">
        <v>28.24</v>
      </c>
      <c r="C2141" s="1">
        <v>34.700000000000003</v>
      </c>
      <c r="D2141" s="1">
        <v>24.11</v>
      </c>
      <c r="E2141" s="1">
        <v>40</v>
      </c>
      <c r="F2141" s="1">
        <v>31.76</v>
      </c>
      <c r="G2141" s="1">
        <v>40</v>
      </c>
      <c r="H2141" s="1">
        <v>40</v>
      </c>
      <c r="I2141" s="1">
        <v>35.11</v>
      </c>
    </row>
    <row r="2142" spans="1:9" x14ac:dyDescent="0.25">
      <c r="A2142" s="1">
        <v>24.13</v>
      </c>
      <c r="B2142" s="1">
        <v>23.58</v>
      </c>
      <c r="C2142" s="1">
        <v>29.11</v>
      </c>
      <c r="D2142" s="1">
        <v>20.170000000000002</v>
      </c>
      <c r="E2142" s="1">
        <v>40</v>
      </c>
      <c r="F2142" s="1">
        <v>24.32</v>
      </c>
      <c r="G2142" s="1">
        <v>29.87</v>
      </c>
      <c r="H2142" s="1">
        <v>31.49</v>
      </c>
      <c r="I2142" s="1">
        <v>30.63</v>
      </c>
    </row>
    <row r="2143" spans="1:9" x14ac:dyDescent="0.25">
      <c r="A2143" s="1">
        <v>34.35</v>
      </c>
      <c r="B2143" s="1">
        <v>32.630000000000003</v>
      </c>
      <c r="C2143" s="1">
        <v>37.049999999999997</v>
      </c>
      <c r="D2143" s="1">
        <v>22.35</v>
      </c>
      <c r="E2143" s="1">
        <v>24.16</v>
      </c>
      <c r="F2143" s="1">
        <v>25.69</v>
      </c>
      <c r="G2143" s="1">
        <v>40</v>
      </c>
      <c r="H2143" s="1">
        <v>33.380000000000003</v>
      </c>
      <c r="I2143" s="1">
        <v>34.43</v>
      </c>
    </row>
    <row r="2144" spans="1:9" x14ac:dyDescent="0.25">
      <c r="A2144" s="1">
        <v>40</v>
      </c>
      <c r="B2144" s="1">
        <v>24.74</v>
      </c>
      <c r="C2144" s="1">
        <v>24.43</v>
      </c>
      <c r="D2144" s="1">
        <v>35.11</v>
      </c>
      <c r="E2144" s="1">
        <v>32.549999999999997</v>
      </c>
      <c r="F2144" s="1">
        <v>32.97</v>
      </c>
      <c r="G2144" s="1">
        <v>28.89</v>
      </c>
      <c r="H2144" s="1">
        <v>34.25</v>
      </c>
      <c r="I2144" s="1">
        <v>27.98</v>
      </c>
    </row>
    <row r="2145" spans="1:9" x14ac:dyDescent="0.25">
      <c r="A2145" s="1">
        <v>19.47</v>
      </c>
      <c r="B2145" s="1">
        <v>40</v>
      </c>
      <c r="C2145" s="1">
        <v>22.8</v>
      </c>
      <c r="D2145" s="1">
        <v>23.8</v>
      </c>
      <c r="E2145" s="1">
        <v>34.54</v>
      </c>
      <c r="F2145" s="1">
        <v>40</v>
      </c>
      <c r="G2145" s="1">
        <v>36.17</v>
      </c>
      <c r="H2145" s="1">
        <v>33.299999999999997</v>
      </c>
      <c r="I2145" s="1">
        <v>21.76</v>
      </c>
    </row>
    <row r="2146" spans="1:9" x14ac:dyDescent="0.25">
      <c r="A2146" s="1">
        <v>30.52</v>
      </c>
      <c r="B2146" s="1">
        <v>24.23</v>
      </c>
      <c r="C2146" s="1">
        <v>31.95</v>
      </c>
      <c r="D2146" s="1">
        <v>40</v>
      </c>
      <c r="E2146" s="1">
        <v>34.56</v>
      </c>
      <c r="F2146" s="1">
        <v>32.25</v>
      </c>
      <c r="G2146" s="1">
        <v>31.82</v>
      </c>
      <c r="H2146" s="1">
        <v>33.29</v>
      </c>
      <c r="I2146" s="1">
        <v>32.99</v>
      </c>
    </row>
    <row r="2147" spans="1:9" x14ac:dyDescent="0.25">
      <c r="A2147" s="1">
        <v>29.12</v>
      </c>
      <c r="B2147" s="1">
        <v>40</v>
      </c>
      <c r="C2147" s="1">
        <v>25.75</v>
      </c>
      <c r="D2147" s="1">
        <v>24.64</v>
      </c>
      <c r="E2147" s="1">
        <v>26.61</v>
      </c>
      <c r="F2147" s="1">
        <v>31.98</v>
      </c>
      <c r="G2147" s="1">
        <v>37.89</v>
      </c>
      <c r="H2147" s="1">
        <v>35.51</v>
      </c>
      <c r="I2147" s="1">
        <v>40</v>
      </c>
    </row>
    <row r="2148" spans="1:9" x14ac:dyDescent="0.25">
      <c r="A2148" s="1">
        <v>32.03</v>
      </c>
      <c r="B2148" s="1">
        <v>19.670000000000002</v>
      </c>
      <c r="C2148" s="1">
        <v>31.7</v>
      </c>
      <c r="D2148" s="1">
        <v>34.94</v>
      </c>
      <c r="E2148" s="1">
        <v>23.12</v>
      </c>
      <c r="F2148" s="1">
        <v>35.96</v>
      </c>
      <c r="G2148" s="1">
        <v>24.52</v>
      </c>
      <c r="H2148" s="1">
        <v>28.32</v>
      </c>
      <c r="I2148" s="1">
        <v>27.1</v>
      </c>
    </row>
    <row r="2149" spans="1:9" x14ac:dyDescent="0.25">
      <c r="A2149" s="1">
        <v>24.87</v>
      </c>
      <c r="B2149" s="1">
        <v>28.21</v>
      </c>
      <c r="C2149" s="1">
        <v>36</v>
      </c>
      <c r="D2149" s="1">
        <v>29.63</v>
      </c>
      <c r="E2149" s="1">
        <v>31.32</v>
      </c>
      <c r="F2149" s="1">
        <v>28.7</v>
      </c>
      <c r="G2149" s="1">
        <v>33.18</v>
      </c>
      <c r="H2149" s="1">
        <v>33.22</v>
      </c>
      <c r="I2149" s="1">
        <v>32.71</v>
      </c>
    </row>
    <row r="2150" spans="1:9" x14ac:dyDescent="0.25">
      <c r="A2150" s="1">
        <v>19.23</v>
      </c>
      <c r="B2150" s="1">
        <v>30.97</v>
      </c>
      <c r="C2150" s="1">
        <v>28.57</v>
      </c>
      <c r="D2150" s="1">
        <v>23.94</v>
      </c>
      <c r="E2150" s="1">
        <v>26.62</v>
      </c>
      <c r="F2150" s="1">
        <v>35.53</v>
      </c>
      <c r="G2150" s="1">
        <v>25.96</v>
      </c>
      <c r="H2150" s="1">
        <v>25.38</v>
      </c>
      <c r="I2150" s="1">
        <v>22.22</v>
      </c>
    </row>
    <row r="2151" spans="1:9" x14ac:dyDescent="0.25">
      <c r="A2151" s="1">
        <v>19.18</v>
      </c>
      <c r="B2151" s="1">
        <v>29.74</v>
      </c>
      <c r="C2151" s="1">
        <v>16.71</v>
      </c>
      <c r="D2151" s="1">
        <v>30.68</v>
      </c>
      <c r="E2151" s="1">
        <v>29.4</v>
      </c>
      <c r="F2151" s="1">
        <v>22.57</v>
      </c>
      <c r="G2151" s="1">
        <v>28.31</v>
      </c>
      <c r="H2151" s="1">
        <v>34.9</v>
      </c>
      <c r="I2151" s="1">
        <v>33.06</v>
      </c>
    </row>
    <row r="2152" spans="1:9" x14ac:dyDescent="0.25">
      <c r="A2152" s="1">
        <v>22.99</v>
      </c>
      <c r="B2152" s="1">
        <v>33.43</v>
      </c>
      <c r="C2152" s="1">
        <v>25.8</v>
      </c>
      <c r="D2152" s="1">
        <v>40</v>
      </c>
      <c r="E2152" s="1">
        <v>28.4</v>
      </c>
      <c r="F2152" s="1">
        <v>33.46</v>
      </c>
      <c r="G2152" s="1">
        <v>27.21</v>
      </c>
      <c r="H2152" s="1">
        <v>34.35</v>
      </c>
      <c r="I2152" s="1">
        <v>40</v>
      </c>
    </row>
    <row r="2153" spans="1:9" x14ac:dyDescent="0.25">
      <c r="A2153" s="1">
        <v>26.36</v>
      </c>
      <c r="B2153" s="1">
        <v>40</v>
      </c>
      <c r="C2153" s="1">
        <v>35.17</v>
      </c>
      <c r="D2153" s="1">
        <v>30.07</v>
      </c>
      <c r="E2153" s="1">
        <v>22.76</v>
      </c>
      <c r="F2153" s="1">
        <v>37.130000000000003</v>
      </c>
      <c r="G2153" s="1">
        <v>31.14</v>
      </c>
      <c r="H2153" s="1">
        <v>27.5</v>
      </c>
      <c r="I2153" s="1">
        <v>22.94</v>
      </c>
    </row>
    <row r="2154" spans="1:9" x14ac:dyDescent="0.25">
      <c r="A2154" s="1">
        <v>32.26</v>
      </c>
      <c r="B2154" s="1">
        <v>27.6</v>
      </c>
      <c r="C2154" s="1">
        <v>32.36</v>
      </c>
      <c r="D2154" s="1">
        <v>40</v>
      </c>
      <c r="E2154" s="1">
        <v>21.43</v>
      </c>
      <c r="F2154" s="1">
        <v>28.8</v>
      </c>
      <c r="G2154" s="1">
        <v>40</v>
      </c>
      <c r="H2154" s="1">
        <v>40</v>
      </c>
      <c r="I2154" s="1">
        <v>33.229999999999997</v>
      </c>
    </row>
    <row r="2155" spans="1:9" x14ac:dyDescent="0.25">
      <c r="A2155" s="1">
        <v>23.66</v>
      </c>
      <c r="B2155" s="1">
        <v>20.64</v>
      </c>
      <c r="C2155" s="1">
        <v>34.270000000000003</v>
      </c>
      <c r="D2155" s="1">
        <v>33.020000000000003</v>
      </c>
      <c r="E2155" s="1">
        <v>36.380000000000003</v>
      </c>
      <c r="F2155" s="1">
        <v>28.96</v>
      </c>
      <c r="G2155" s="1">
        <v>27.3</v>
      </c>
      <c r="H2155" s="1">
        <v>36.76</v>
      </c>
      <c r="I2155" s="1">
        <v>40</v>
      </c>
    </row>
    <row r="2156" spans="1:9" x14ac:dyDescent="0.25">
      <c r="A2156" s="1">
        <v>28.07</v>
      </c>
      <c r="B2156" s="1">
        <v>19.95</v>
      </c>
      <c r="C2156" s="1">
        <v>30.21</v>
      </c>
      <c r="D2156" s="1">
        <v>22.92</v>
      </c>
      <c r="E2156" s="1">
        <v>27.75</v>
      </c>
      <c r="F2156" s="1">
        <v>31.68</v>
      </c>
      <c r="G2156" s="1">
        <v>30.09</v>
      </c>
      <c r="H2156" s="1">
        <v>40</v>
      </c>
      <c r="I2156" s="1">
        <v>40</v>
      </c>
    </row>
    <row r="2157" spans="1:9" x14ac:dyDescent="0.25">
      <c r="A2157" s="1">
        <v>30.5</v>
      </c>
      <c r="B2157" s="1">
        <v>40</v>
      </c>
      <c r="C2157" s="1">
        <v>21.24</v>
      </c>
      <c r="D2157" s="1">
        <v>19.95</v>
      </c>
      <c r="E2157" s="1">
        <v>29.95</v>
      </c>
      <c r="F2157" s="1">
        <v>33.43</v>
      </c>
      <c r="G2157" s="1">
        <v>34.729999999999997</v>
      </c>
      <c r="H2157" s="1">
        <v>40</v>
      </c>
      <c r="I2157" s="1">
        <v>36.81</v>
      </c>
    </row>
    <row r="2158" spans="1:9" x14ac:dyDescent="0.25">
      <c r="A2158" s="1">
        <v>40</v>
      </c>
      <c r="B2158" s="1">
        <v>25.66</v>
      </c>
      <c r="C2158" s="1">
        <v>22.81</v>
      </c>
      <c r="D2158" s="1">
        <v>29.79</v>
      </c>
      <c r="E2158" s="1">
        <v>29.41</v>
      </c>
      <c r="F2158" s="1">
        <v>40</v>
      </c>
      <c r="G2158" s="1">
        <v>32.909999999999997</v>
      </c>
      <c r="H2158" s="1">
        <v>40</v>
      </c>
      <c r="I2158" s="1">
        <v>32.54</v>
      </c>
    </row>
    <row r="2159" spans="1:9" x14ac:dyDescent="0.25">
      <c r="A2159" s="1">
        <v>18.72</v>
      </c>
      <c r="B2159" s="1">
        <v>33.39</v>
      </c>
      <c r="C2159" s="1">
        <v>23.51</v>
      </c>
      <c r="D2159" s="1">
        <v>25.29</v>
      </c>
      <c r="E2159" s="1">
        <v>21.85</v>
      </c>
      <c r="F2159" s="1">
        <v>37.14</v>
      </c>
      <c r="G2159" s="1">
        <v>27.36</v>
      </c>
      <c r="H2159" s="1">
        <v>24.44</v>
      </c>
      <c r="I2159" s="1">
        <v>40</v>
      </c>
    </row>
    <row r="2160" spans="1:9" x14ac:dyDescent="0.25">
      <c r="A2160" s="1">
        <v>34.020000000000003</v>
      </c>
      <c r="B2160" s="1">
        <v>31.21</v>
      </c>
      <c r="C2160" s="1">
        <v>17.98</v>
      </c>
      <c r="D2160" s="1">
        <v>23.87</v>
      </c>
      <c r="E2160" s="1">
        <v>22.02</v>
      </c>
      <c r="F2160" s="1">
        <v>22.6</v>
      </c>
      <c r="G2160" s="1">
        <v>36.42</v>
      </c>
      <c r="H2160" s="1">
        <v>35.65</v>
      </c>
      <c r="I2160" s="1">
        <v>36.04</v>
      </c>
    </row>
    <row r="2161" spans="1:9" x14ac:dyDescent="0.25">
      <c r="A2161" s="1">
        <v>26.96</v>
      </c>
      <c r="B2161" s="1">
        <v>21.32</v>
      </c>
      <c r="C2161" s="1">
        <v>26.7</v>
      </c>
      <c r="D2161" s="1">
        <v>30.74</v>
      </c>
      <c r="E2161" s="1">
        <v>27.98</v>
      </c>
      <c r="F2161" s="1">
        <v>33.159999999999997</v>
      </c>
      <c r="G2161" s="1">
        <v>40</v>
      </c>
      <c r="H2161" s="1">
        <v>31.55</v>
      </c>
      <c r="I2161" s="1">
        <v>32.67</v>
      </c>
    </row>
    <row r="2162" spans="1:9" x14ac:dyDescent="0.25">
      <c r="A2162" s="1">
        <v>26.73</v>
      </c>
      <c r="B2162" s="1">
        <v>24.87</v>
      </c>
      <c r="C2162" s="1">
        <v>35.06</v>
      </c>
      <c r="D2162" s="1">
        <v>28.45</v>
      </c>
      <c r="E2162" s="1">
        <v>24.63</v>
      </c>
      <c r="F2162" s="1">
        <v>40</v>
      </c>
      <c r="G2162" s="1">
        <v>34.46</v>
      </c>
      <c r="H2162" s="1">
        <v>34.090000000000003</v>
      </c>
      <c r="I2162" s="1">
        <v>30.09</v>
      </c>
    </row>
    <row r="2163" spans="1:9" x14ac:dyDescent="0.25">
      <c r="A2163" s="1">
        <v>24.63</v>
      </c>
      <c r="B2163" s="1">
        <v>34.450000000000003</v>
      </c>
      <c r="C2163" s="1">
        <v>29.28</v>
      </c>
      <c r="D2163" s="1">
        <v>25.05</v>
      </c>
      <c r="E2163" s="1">
        <v>37.17</v>
      </c>
      <c r="F2163" s="1">
        <v>34.26</v>
      </c>
      <c r="G2163" s="1">
        <v>24.59</v>
      </c>
      <c r="H2163" s="1">
        <v>27.93</v>
      </c>
      <c r="I2163" s="1">
        <v>24.69</v>
      </c>
    </row>
    <row r="2164" spans="1:9" x14ac:dyDescent="0.25">
      <c r="A2164" s="1">
        <v>28.91</v>
      </c>
      <c r="B2164" s="1">
        <v>30.56</v>
      </c>
      <c r="C2164" s="1">
        <v>27.84</v>
      </c>
      <c r="D2164" s="1">
        <v>28.12</v>
      </c>
      <c r="E2164" s="1">
        <v>33.32</v>
      </c>
      <c r="F2164" s="1">
        <v>26.35</v>
      </c>
      <c r="G2164" s="1">
        <v>24.54</v>
      </c>
      <c r="H2164" s="1">
        <v>40</v>
      </c>
      <c r="I2164" s="1">
        <v>34.630000000000003</v>
      </c>
    </row>
    <row r="2165" spans="1:9" x14ac:dyDescent="0.25">
      <c r="A2165" s="1">
        <v>40</v>
      </c>
      <c r="B2165" s="1">
        <v>26.57</v>
      </c>
      <c r="C2165" s="1">
        <v>27.35</v>
      </c>
      <c r="D2165" s="1">
        <v>40</v>
      </c>
      <c r="E2165" s="1">
        <v>36.72</v>
      </c>
      <c r="F2165" s="1">
        <v>22.47</v>
      </c>
      <c r="G2165" s="1">
        <v>32.26</v>
      </c>
      <c r="H2165" s="1">
        <v>34.11</v>
      </c>
      <c r="I2165" s="1">
        <v>36.1</v>
      </c>
    </row>
    <row r="2166" spans="1:9" x14ac:dyDescent="0.25">
      <c r="A2166" s="1">
        <v>26.86</v>
      </c>
      <c r="B2166" s="1">
        <v>22.7</v>
      </c>
      <c r="C2166" s="1">
        <v>28.73</v>
      </c>
      <c r="D2166" s="1">
        <v>27.18</v>
      </c>
      <c r="E2166" s="1">
        <v>32.68</v>
      </c>
      <c r="F2166" s="1">
        <v>32.32</v>
      </c>
      <c r="G2166" s="1">
        <v>28.65</v>
      </c>
      <c r="H2166" s="1">
        <v>30.87</v>
      </c>
      <c r="I2166" s="1">
        <v>32.92</v>
      </c>
    </row>
    <row r="2167" spans="1:9" x14ac:dyDescent="0.25">
      <c r="A2167" s="1">
        <v>24.71</v>
      </c>
      <c r="B2167" s="1">
        <v>22.79</v>
      </c>
      <c r="C2167" s="1">
        <v>23.75</v>
      </c>
      <c r="D2167" s="1">
        <v>36.17</v>
      </c>
      <c r="E2167" s="1">
        <v>36.619999999999997</v>
      </c>
      <c r="F2167" s="1">
        <v>25.91</v>
      </c>
      <c r="G2167" s="1">
        <v>31.18</v>
      </c>
      <c r="H2167" s="1">
        <v>40</v>
      </c>
      <c r="I2167" s="1">
        <v>40</v>
      </c>
    </row>
    <row r="2168" spans="1:9" x14ac:dyDescent="0.25">
      <c r="A2168" s="1">
        <v>40</v>
      </c>
      <c r="B2168" s="1">
        <v>32.83</v>
      </c>
      <c r="C2168" s="1">
        <v>24.31</v>
      </c>
      <c r="D2168" s="1">
        <v>21.25</v>
      </c>
      <c r="E2168" s="1">
        <v>21.01</v>
      </c>
      <c r="F2168" s="1">
        <v>25.67</v>
      </c>
      <c r="G2168" s="1">
        <v>27.62</v>
      </c>
      <c r="H2168" s="1">
        <v>40</v>
      </c>
      <c r="I2168" s="1">
        <v>36.840000000000003</v>
      </c>
    </row>
    <row r="2169" spans="1:9" x14ac:dyDescent="0.25">
      <c r="A2169" s="1">
        <v>27.61</v>
      </c>
      <c r="B2169" s="1">
        <v>21.68</v>
      </c>
      <c r="C2169" s="1">
        <v>23.95</v>
      </c>
      <c r="D2169" s="1">
        <v>26.23</v>
      </c>
      <c r="E2169" s="1">
        <v>24.49</v>
      </c>
      <c r="F2169" s="1">
        <v>31.08</v>
      </c>
      <c r="G2169" s="1">
        <v>27.92</v>
      </c>
      <c r="H2169" s="1">
        <v>28.94</v>
      </c>
      <c r="I2169" s="1">
        <v>40</v>
      </c>
    </row>
    <row r="2170" spans="1:9" x14ac:dyDescent="0.25">
      <c r="A2170" s="1">
        <v>19.52</v>
      </c>
      <c r="B2170" s="1">
        <v>23.66</v>
      </c>
      <c r="C2170" s="1">
        <v>28.41</v>
      </c>
      <c r="D2170" s="1">
        <v>32.630000000000003</v>
      </c>
      <c r="E2170" s="1">
        <v>22.37</v>
      </c>
      <c r="F2170" s="1">
        <v>24.23</v>
      </c>
      <c r="G2170" s="1">
        <v>21.77</v>
      </c>
      <c r="H2170" s="1">
        <v>35.369999999999997</v>
      </c>
      <c r="I2170" s="1">
        <v>40</v>
      </c>
    </row>
    <row r="2171" spans="1:9" x14ac:dyDescent="0.25">
      <c r="A2171" s="1">
        <v>29.08</v>
      </c>
      <c r="B2171" s="1">
        <v>24.89</v>
      </c>
      <c r="C2171" s="1">
        <v>40</v>
      </c>
      <c r="D2171" s="1">
        <v>34.96</v>
      </c>
      <c r="E2171" s="1">
        <v>32.26</v>
      </c>
      <c r="F2171" s="1">
        <v>24.01</v>
      </c>
      <c r="G2171" s="1">
        <v>40</v>
      </c>
      <c r="H2171" s="1">
        <v>22.47</v>
      </c>
      <c r="I2171" s="1">
        <v>40</v>
      </c>
    </row>
    <row r="2172" spans="1:9" x14ac:dyDescent="0.25">
      <c r="A2172" s="1">
        <v>18.07</v>
      </c>
      <c r="B2172" s="1">
        <v>32.32</v>
      </c>
      <c r="C2172" s="1">
        <v>23.09</v>
      </c>
      <c r="D2172" s="1">
        <v>40</v>
      </c>
      <c r="E2172" s="1">
        <v>25.3</v>
      </c>
      <c r="F2172" s="1">
        <v>24.98</v>
      </c>
      <c r="G2172" s="1">
        <v>34.409999999999997</v>
      </c>
      <c r="H2172" s="1">
        <v>29.25</v>
      </c>
      <c r="I2172" s="1">
        <v>33.729999999999997</v>
      </c>
    </row>
    <row r="2173" spans="1:9" x14ac:dyDescent="0.25">
      <c r="A2173" s="1">
        <v>29.11</v>
      </c>
      <c r="B2173" s="1">
        <v>28.75</v>
      </c>
      <c r="C2173" s="1">
        <v>23.95</v>
      </c>
      <c r="D2173" s="1">
        <v>35.17</v>
      </c>
      <c r="E2173" s="1">
        <v>29.22</v>
      </c>
      <c r="F2173" s="1">
        <v>40</v>
      </c>
      <c r="G2173" s="1">
        <v>33.69</v>
      </c>
      <c r="H2173" s="1">
        <v>31.94</v>
      </c>
      <c r="I2173" s="1">
        <v>29.08</v>
      </c>
    </row>
    <row r="2174" spans="1:9" x14ac:dyDescent="0.25">
      <c r="A2174" s="1">
        <v>25.81</v>
      </c>
      <c r="B2174" s="1">
        <v>36.909999999999997</v>
      </c>
      <c r="C2174" s="1">
        <v>20.18</v>
      </c>
      <c r="D2174" s="1">
        <v>26.41</v>
      </c>
      <c r="E2174" s="1">
        <v>34.85</v>
      </c>
      <c r="F2174" s="1">
        <v>35.49</v>
      </c>
      <c r="G2174" s="1">
        <v>28.84</v>
      </c>
      <c r="H2174" s="1">
        <v>36.24</v>
      </c>
      <c r="I2174" s="1">
        <v>27.94</v>
      </c>
    </row>
    <row r="2175" spans="1:9" x14ac:dyDescent="0.25">
      <c r="A2175" s="1">
        <v>40</v>
      </c>
      <c r="B2175" s="1">
        <v>33.619999999999997</v>
      </c>
      <c r="C2175" s="1">
        <v>17.239999999999998</v>
      </c>
      <c r="D2175" s="1">
        <v>22.75</v>
      </c>
      <c r="E2175" s="1">
        <v>17.149999999999999</v>
      </c>
      <c r="F2175" s="1">
        <v>26.81</v>
      </c>
      <c r="G2175" s="1">
        <v>29.03</v>
      </c>
      <c r="H2175" s="1">
        <v>35.44</v>
      </c>
      <c r="I2175" s="1">
        <v>32.67</v>
      </c>
    </row>
    <row r="2176" spans="1:9" x14ac:dyDescent="0.25">
      <c r="A2176" s="1">
        <v>40</v>
      </c>
      <c r="B2176" s="1">
        <v>32.299999999999997</v>
      </c>
      <c r="C2176" s="1">
        <v>23.3</v>
      </c>
      <c r="D2176" s="1">
        <v>35.700000000000003</v>
      </c>
      <c r="E2176" s="1">
        <v>36.78</v>
      </c>
      <c r="F2176" s="1">
        <v>28.92</v>
      </c>
      <c r="G2176" s="1">
        <v>24.64</v>
      </c>
      <c r="H2176" s="1">
        <v>40</v>
      </c>
      <c r="I2176" s="1">
        <v>31.71</v>
      </c>
    </row>
    <row r="2177" spans="1:9" x14ac:dyDescent="0.25">
      <c r="A2177" s="1">
        <v>24.2</v>
      </c>
      <c r="B2177" s="1">
        <v>27.82</v>
      </c>
      <c r="C2177" s="1">
        <v>32.46</v>
      </c>
      <c r="D2177" s="1">
        <v>40</v>
      </c>
      <c r="E2177" s="1">
        <v>33.659999999999997</v>
      </c>
      <c r="F2177" s="1">
        <v>27.06</v>
      </c>
      <c r="G2177" s="1">
        <v>34.81</v>
      </c>
      <c r="H2177" s="1">
        <v>27.54</v>
      </c>
      <c r="I2177" s="1">
        <v>34.81</v>
      </c>
    </row>
    <row r="2178" spans="1:9" x14ac:dyDescent="0.25">
      <c r="A2178" s="1">
        <v>27.85</v>
      </c>
      <c r="B2178" s="1">
        <v>37.5</v>
      </c>
      <c r="C2178" s="1">
        <v>30.46</v>
      </c>
      <c r="D2178" s="1">
        <v>37.53</v>
      </c>
      <c r="E2178" s="1">
        <v>31.16</v>
      </c>
      <c r="F2178" s="1">
        <v>24.65</v>
      </c>
      <c r="G2178" s="1">
        <v>40</v>
      </c>
      <c r="H2178" s="1">
        <v>38.299999999999997</v>
      </c>
      <c r="I2178" s="1">
        <v>35.97</v>
      </c>
    </row>
    <row r="2179" spans="1:9" x14ac:dyDescent="0.25">
      <c r="A2179" s="1">
        <v>24.94</v>
      </c>
      <c r="B2179" s="1">
        <v>33.64</v>
      </c>
      <c r="C2179" s="1">
        <v>30.53</v>
      </c>
      <c r="D2179" s="1">
        <v>24.82</v>
      </c>
      <c r="E2179" s="1">
        <v>31.5</v>
      </c>
      <c r="F2179" s="1">
        <v>36.11</v>
      </c>
      <c r="G2179" s="1">
        <v>34.369999999999997</v>
      </c>
      <c r="H2179" s="1">
        <v>40</v>
      </c>
      <c r="I2179" s="1">
        <v>40</v>
      </c>
    </row>
    <row r="2180" spans="1:9" x14ac:dyDescent="0.25">
      <c r="A2180" s="1">
        <v>31.13</v>
      </c>
      <c r="B2180" s="1">
        <v>21.27</v>
      </c>
      <c r="C2180" s="1">
        <v>28.7</v>
      </c>
      <c r="D2180" s="1">
        <v>32.049999999999997</v>
      </c>
      <c r="E2180" s="1">
        <v>36.93</v>
      </c>
      <c r="F2180" s="1">
        <v>40</v>
      </c>
      <c r="G2180" s="1">
        <v>35.11</v>
      </c>
      <c r="H2180" s="1">
        <v>36.28</v>
      </c>
      <c r="I2180" s="1">
        <v>40</v>
      </c>
    </row>
    <row r="2181" spans="1:9" x14ac:dyDescent="0.25">
      <c r="A2181" s="1">
        <v>24.21</v>
      </c>
      <c r="B2181" s="1">
        <v>40</v>
      </c>
      <c r="C2181" s="1">
        <v>29.28</v>
      </c>
      <c r="D2181" s="1">
        <v>18.670000000000002</v>
      </c>
      <c r="E2181" s="1">
        <v>32.35</v>
      </c>
      <c r="F2181" s="1">
        <v>34.29</v>
      </c>
      <c r="G2181" s="1">
        <v>34.11</v>
      </c>
      <c r="H2181" s="1">
        <v>30.28</v>
      </c>
      <c r="I2181" s="1">
        <v>23.16</v>
      </c>
    </row>
    <row r="2182" spans="1:9" x14ac:dyDescent="0.25">
      <c r="A2182" s="1">
        <v>33.85</v>
      </c>
      <c r="B2182" s="1">
        <v>25.55</v>
      </c>
      <c r="C2182" s="1">
        <v>35.86</v>
      </c>
      <c r="D2182" s="1">
        <v>29.19</v>
      </c>
      <c r="E2182" s="1">
        <v>17.75</v>
      </c>
      <c r="F2182" s="1">
        <v>34.049999999999997</v>
      </c>
      <c r="G2182" s="1">
        <v>40</v>
      </c>
      <c r="H2182" s="1">
        <v>28.66</v>
      </c>
      <c r="I2182" s="1">
        <v>40</v>
      </c>
    </row>
    <row r="2183" spans="1:9" x14ac:dyDescent="0.25">
      <c r="A2183" s="1">
        <v>22.48</v>
      </c>
      <c r="B2183" s="1">
        <v>25.79</v>
      </c>
      <c r="C2183" s="1">
        <v>22.22</v>
      </c>
      <c r="D2183" s="1">
        <v>20.81</v>
      </c>
      <c r="E2183" s="1">
        <v>27.71</v>
      </c>
      <c r="F2183" s="1">
        <v>33.01</v>
      </c>
      <c r="G2183" s="1">
        <v>23.94</v>
      </c>
      <c r="H2183" s="1">
        <v>34.090000000000003</v>
      </c>
      <c r="I2183" s="1">
        <v>34.53</v>
      </c>
    </row>
    <row r="2184" spans="1:9" x14ac:dyDescent="0.25">
      <c r="A2184" s="1">
        <v>31.73</v>
      </c>
      <c r="B2184" s="1">
        <v>28.12</v>
      </c>
      <c r="C2184" s="1">
        <v>27.31</v>
      </c>
      <c r="D2184" s="1">
        <v>28.74</v>
      </c>
      <c r="E2184" s="1">
        <v>36.01</v>
      </c>
      <c r="F2184" s="1">
        <v>34.4</v>
      </c>
      <c r="G2184" s="1">
        <v>32.51</v>
      </c>
      <c r="H2184" s="1">
        <v>40</v>
      </c>
      <c r="I2184" s="1">
        <v>36.33</v>
      </c>
    </row>
    <row r="2185" spans="1:9" x14ac:dyDescent="0.25">
      <c r="A2185" s="1">
        <v>29.68</v>
      </c>
      <c r="B2185" s="1">
        <v>25.99</v>
      </c>
      <c r="C2185" s="1">
        <v>28.64</v>
      </c>
      <c r="D2185" s="1">
        <v>26.31</v>
      </c>
      <c r="E2185" s="1">
        <v>20.13</v>
      </c>
      <c r="F2185" s="1">
        <v>25.23</v>
      </c>
      <c r="G2185" s="1">
        <v>26.91</v>
      </c>
      <c r="H2185" s="1">
        <v>40</v>
      </c>
      <c r="I2185" s="1">
        <v>30.15</v>
      </c>
    </row>
    <row r="2186" spans="1:9" x14ac:dyDescent="0.25">
      <c r="A2186" s="1">
        <v>30.66</v>
      </c>
      <c r="B2186" s="1">
        <v>24.58</v>
      </c>
      <c r="C2186" s="1">
        <v>38.96</v>
      </c>
      <c r="D2186" s="1">
        <v>32.340000000000003</v>
      </c>
      <c r="E2186" s="1">
        <v>25.94</v>
      </c>
      <c r="F2186" s="1">
        <v>30.26</v>
      </c>
      <c r="G2186" s="1">
        <v>20.41</v>
      </c>
      <c r="H2186" s="1">
        <v>40</v>
      </c>
      <c r="I2186" s="1">
        <v>34.799999999999997</v>
      </c>
    </row>
    <row r="2187" spans="1:9" x14ac:dyDescent="0.25">
      <c r="A2187" s="1">
        <v>27.88</v>
      </c>
      <c r="B2187" s="1">
        <v>40</v>
      </c>
      <c r="C2187" s="1">
        <v>24.88</v>
      </c>
      <c r="D2187" s="1">
        <v>24.25</v>
      </c>
      <c r="E2187" s="1">
        <v>33.26</v>
      </c>
      <c r="F2187" s="1">
        <v>19.29</v>
      </c>
      <c r="G2187" s="1">
        <v>40</v>
      </c>
      <c r="H2187" s="1">
        <v>33.56</v>
      </c>
      <c r="I2187" s="1">
        <v>25.14</v>
      </c>
    </row>
    <row r="2188" spans="1:9" x14ac:dyDescent="0.25">
      <c r="A2188" s="1">
        <v>27.02</v>
      </c>
      <c r="B2188" s="1">
        <v>17.899999999999999</v>
      </c>
      <c r="C2188" s="1">
        <v>26.62</v>
      </c>
      <c r="D2188" s="1">
        <v>26.61</v>
      </c>
      <c r="E2188" s="1">
        <v>29.27</v>
      </c>
      <c r="F2188" s="1">
        <v>27.43</v>
      </c>
      <c r="G2188" s="1">
        <v>34.130000000000003</v>
      </c>
      <c r="H2188" s="1">
        <v>24.3</v>
      </c>
      <c r="I2188" s="1">
        <v>32.96</v>
      </c>
    </row>
    <row r="2189" spans="1:9" x14ac:dyDescent="0.25">
      <c r="A2189" s="1">
        <v>30.92</v>
      </c>
      <c r="B2189" s="1">
        <v>30.97</v>
      </c>
      <c r="C2189" s="1">
        <v>21.49</v>
      </c>
      <c r="D2189" s="1">
        <v>26.9</v>
      </c>
      <c r="E2189" s="1">
        <v>35.08</v>
      </c>
      <c r="F2189" s="1">
        <v>21.06</v>
      </c>
      <c r="G2189" s="1">
        <v>31.11</v>
      </c>
      <c r="H2189" s="1">
        <v>35.14</v>
      </c>
      <c r="I2189" s="1">
        <v>30.79</v>
      </c>
    </row>
    <row r="2190" spans="1:9" x14ac:dyDescent="0.25">
      <c r="A2190" s="1">
        <v>33.979999999999997</v>
      </c>
      <c r="B2190" s="1">
        <v>25.85</v>
      </c>
      <c r="C2190" s="1">
        <v>28.92</v>
      </c>
      <c r="D2190" s="1">
        <v>34.03</v>
      </c>
      <c r="E2190" s="1">
        <v>34.14</v>
      </c>
      <c r="F2190" s="1">
        <v>40</v>
      </c>
      <c r="G2190" s="1">
        <v>31.37</v>
      </c>
      <c r="H2190" s="1">
        <v>31.21</v>
      </c>
      <c r="I2190" s="1">
        <v>32.75</v>
      </c>
    </row>
    <row r="2191" spans="1:9" x14ac:dyDescent="0.25">
      <c r="A2191" s="1">
        <v>30.98</v>
      </c>
      <c r="B2191" s="1">
        <v>25.81</v>
      </c>
      <c r="C2191" s="1">
        <v>26.03</v>
      </c>
      <c r="D2191" s="1">
        <v>21.1</v>
      </c>
      <c r="E2191" s="1">
        <v>21.31</v>
      </c>
      <c r="F2191" s="1">
        <v>25.33</v>
      </c>
      <c r="G2191" s="1">
        <v>36.520000000000003</v>
      </c>
      <c r="H2191" s="1">
        <v>36.65</v>
      </c>
      <c r="I2191" s="1">
        <v>30.49</v>
      </c>
    </row>
    <row r="2192" spans="1:9" x14ac:dyDescent="0.25">
      <c r="A2192" s="1">
        <v>21.92</v>
      </c>
      <c r="B2192" s="1">
        <v>33.6</v>
      </c>
      <c r="C2192" s="1">
        <v>21.47</v>
      </c>
      <c r="D2192" s="1">
        <v>32.9</v>
      </c>
      <c r="E2192" s="1">
        <v>25.72</v>
      </c>
      <c r="F2192" s="1">
        <v>32.53</v>
      </c>
      <c r="G2192" s="1">
        <v>33.369999999999997</v>
      </c>
      <c r="H2192" s="1">
        <v>32.14</v>
      </c>
      <c r="I2192" s="1">
        <v>40</v>
      </c>
    </row>
    <row r="2193" spans="1:9" x14ac:dyDescent="0.25">
      <c r="A2193" s="1">
        <v>25.59</v>
      </c>
      <c r="B2193" s="1">
        <v>35.1</v>
      </c>
      <c r="C2193" s="1">
        <v>29.48</v>
      </c>
      <c r="D2193" s="1">
        <v>32.57</v>
      </c>
      <c r="E2193" s="1">
        <v>21.67</v>
      </c>
      <c r="F2193" s="1">
        <v>26.57</v>
      </c>
      <c r="G2193" s="1">
        <v>33.520000000000003</v>
      </c>
      <c r="H2193" s="1">
        <v>32.51</v>
      </c>
      <c r="I2193" s="1">
        <v>34.57</v>
      </c>
    </row>
    <row r="2194" spans="1:9" x14ac:dyDescent="0.25">
      <c r="A2194" s="1">
        <v>29.83</v>
      </c>
      <c r="B2194" s="1">
        <v>36.07</v>
      </c>
      <c r="C2194" s="1">
        <v>28.61</v>
      </c>
      <c r="D2194" s="1">
        <v>29.47</v>
      </c>
      <c r="E2194" s="1">
        <v>37.159999999999997</v>
      </c>
      <c r="F2194" s="1">
        <v>32.89</v>
      </c>
      <c r="G2194" s="1">
        <v>34.49</v>
      </c>
      <c r="H2194" s="1">
        <v>34.03</v>
      </c>
      <c r="I2194" s="1">
        <v>40</v>
      </c>
    </row>
    <row r="2195" spans="1:9" x14ac:dyDescent="0.25">
      <c r="A2195" s="1">
        <v>19.899999999999999</v>
      </c>
      <c r="B2195" s="1">
        <v>34.479999999999997</v>
      </c>
      <c r="C2195" s="1">
        <v>19.82</v>
      </c>
      <c r="D2195" s="1">
        <v>26.36</v>
      </c>
      <c r="E2195" s="1">
        <v>25.58</v>
      </c>
      <c r="F2195" s="1">
        <v>31.91</v>
      </c>
      <c r="G2195" s="1">
        <v>37.11</v>
      </c>
      <c r="H2195" s="1">
        <v>40</v>
      </c>
      <c r="I2195" s="1">
        <v>24.04</v>
      </c>
    </row>
    <row r="2196" spans="1:9" x14ac:dyDescent="0.25">
      <c r="A2196" s="1">
        <v>31.31</v>
      </c>
      <c r="B2196" s="1">
        <v>31.76</v>
      </c>
      <c r="C2196" s="1">
        <v>26.49</v>
      </c>
      <c r="D2196" s="1">
        <v>24.66</v>
      </c>
      <c r="E2196" s="1">
        <v>25.9</v>
      </c>
      <c r="F2196" s="1">
        <v>40</v>
      </c>
      <c r="G2196" s="1">
        <v>34.75</v>
      </c>
      <c r="H2196" s="1">
        <v>28.49</v>
      </c>
      <c r="I2196" s="1">
        <v>31.25</v>
      </c>
    </row>
    <row r="2197" spans="1:9" x14ac:dyDescent="0.25">
      <c r="A2197" s="1">
        <v>30.86</v>
      </c>
      <c r="B2197" s="1">
        <v>32.200000000000003</v>
      </c>
      <c r="C2197" s="1">
        <v>27.45</v>
      </c>
      <c r="D2197" s="1">
        <v>27.89</v>
      </c>
      <c r="E2197" s="1">
        <v>25.53</v>
      </c>
      <c r="F2197" s="1">
        <v>36.06</v>
      </c>
      <c r="G2197" s="1">
        <v>31.56</v>
      </c>
      <c r="H2197" s="1">
        <v>28.51</v>
      </c>
      <c r="I2197" s="1">
        <v>25.99</v>
      </c>
    </row>
    <row r="2198" spans="1:9" x14ac:dyDescent="0.25">
      <c r="A2198" s="1">
        <v>26.05</v>
      </c>
      <c r="B2198" s="1">
        <v>30.05</v>
      </c>
      <c r="C2198" s="1">
        <v>24.29</v>
      </c>
      <c r="D2198" s="1">
        <v>31.1</v>
      </c>
      <c r="E2198" s="1">
        <v>32.909999999999997</v>
      </c>
      <c r="F2198" s="1">
        <v>35.229999999999997</v>
      </c>
      <c r="G2198" s="1">
        <v>18.670000000000002</v>
      </c>
      <c r="H2198" s="1">
        <v>33.78</v>
      </c>
      <c r="I2198" s="1">
        <v>40</v>
      </c>
    </row>
    <row r="2199" spans="1:9" x14ac:dyDescent="0.25">
      <c r="A2199" s="1">
        <v>27.48</v>
      </c>
      <c r="B2199" s="1">
        <v>27.45</v>
      </c>
      <c r="C2199" s="1">
        <v>31.96</v>
      </c>
      <c r="D2199" s="1">
        <v>32.01</v>
      </c>
      <c r="E2199" s="1">
        <v>23.35</v>
      </c>
      <c r="F2199" s="1">
        <v>33.08</v>
      </c>
      <c r="G2199" s="1">
        <v>33.380000000000003</v>
      </c>
      <c r="H2199" s="1">
        <v>23.13</v>
      </c>
      <c r="I2199" s="1">
        <v>40</v>
      </c>
    </row>
    <row r="2200" spans="1:9" x14ac:dyDescent="0.25">
      <c r="A2200" s="1">
        <v>30.81</v>
      </c>
      <c r="B2200" s="1">
        <v>31.68</v>
      </c>
      <c r="C2200" s="1">
        <v>40</v>
      </c>
      <c r="D2200" s="1">
        <v>33.5</v>
      </c>
      <c r="E2200" s="1">
        <v>40</v>
      </c>
      <c r="F2200" s="1">
        <v>31.31</v>
      </c>
      <c r="G2200" s="1">
        <v>33.67</v>
      </c>
      <c r="H2200" s="1">
        <v>40</v>
      </c>
      <c r="I2200" s="1">
        <v>34.479999999999997</v>
      </c>
    </row>
    <row r="2201" spans="1:9" x14ac:dyDescent="0.25">
      <c r="A2201" s="1">
        <v>31.33</v>
      </c>
      <c r="B2201" s="1">
        <v>21.78</v>
      </c>
      <c r="C2201" s="1">
        <v>33.909999999999997</v>
      </c>
      <c r="D2201" s="1">
        <v>24.65</v>
      </c>
      <c r="E2201" s="1">
        <v>29.93</v>
      </c>
      <c r="F2201" s="1">
        <v>17.440000000000001</v>
      </c>
      <c r="G2201" s="1">
        <v>36.22</v>
      </c>
      <c r="H2201" s="1">
        <v>30.82</v>
      </c>
      <c r="I2201" s="1">
        <v>33.909999999999997</v>
      </c>
    </row>
    <row r="2202" spans="1:9" x14ac:dyDescent="0.25">
      <c r="A2202" s="1">
        <v>34.15</v>
      </c>
      <c r="B2202" s="1">
        <v>33.72</v>
      </c>
      <c r="C2202" s="1">
        <v>18.05</v>
      </c>
      <c r="D2202" s="1">
        <v>37.06</v>
      </c>
      <c r="E2202" s="1">
        <v>40</v>
      </c>
      <c r="F2202" s="1">
        <v>21</v>
      </c>
      <c r="G2202" s="1">
        <v>21.28</v>
      </c>
      <c r="H2202" s="1">
        <v>31.79</v>
      </c>
      <c r="I2202" s="1">
        <v>35.520000000000003</v>
      </c>
    </row>
    <row r="2203" spans="1:9" x14ac:dyDescent="0.25">
      <c r="A2203" s="1">
        <v>24.4</v>
      </c>
      <c r="B2203" s="1">
        <v>33.57</v>
      </c>
      <c r="C2203" s="1">
        <v>36.26</v>
      </c>
      <c r="D2203" s="1">
        <v>34.57</v>
      </c>
      <c r="E2203" s="1">
        <v>21.68</v>
      </c>
      <c r="F2203" s="1">
        <v>29.05</v>
      </c>
      <c r="G2203" s="1">
        <v>36.56</v>
      </c>
      <c r="H2203" s="1">
        <v>33.25</v>
      </c>
      <c r="I2203" s="1">
        <v>31.76</v>
      </c>
    </row>
    <row r="2204" spans="1:9" x14ac:dyDescent="0.25">
      <c r="A2204" s="1">
        <v>33.06</v>
      </c>
      <c r="B2204" s="1">
        <v>23.21</v>
      </c>
      <c r="C2204" s="1">
        <v>23.86</v>
      </c>
      <c r="D2204" s="1">
        <v>37.94</v>
      </c>
      <c r="E2204" s="1">
        <v>31.93</v>
      </c>
      <c r="F2204" s="1">
        <v>36.270000000000003</v>
      </c>
      <c r="G2204" s="1">
        <v>35.86</v>
      </c>
      <c r="H2204" s="1">
        <v>28.72</v>
      </c>
      <c r="I2204" s="1">
        <v>27.81</v>
      </c>
    </row>
    <row r="2205" spans="1:9" x14ac:dyDescent="0.25">
      <c r="A2205" s="1">
        <v>30.49</v>
      </c>
      <c r="B2205" s="1">
        <v>21.94</v>
      </c>
      <c r="C2205" s="1">
        <v>23.83</v>
      </c>
      <c r="D2205" s="1">
        <v>24.37</v>
      </c>
      <c r="E2205" s="1">
        <v>34.33</v>
      </c>
      <c r="F2205" s="1">
        <v>31.06</v>
      </c>
      <c r="G2205" s="1">
        <v>35.51</v>
      </c>
      <c r="H2205" s="1">
        <v>40</v>
      </c>
      <c r="I2205" s="1">
        <v>34.020000000000003</v>
      </c>
    </row>
    <row r="2206" spans="1:9" x14ac:dyDescent="0.25">
      <c r="A2206" s="1">
        <v>22.89</v>
      </c>
      <c r="B2206" s="1">
        <v>26.55</v>
      </c>
      <c r="C2206" s="1">
        <v>32.65</v>
      </c>
      <c r="D2206" s="1">
        <v>26.43</v>
      </c>
      <c r="E2206" s="1">
        <v>35.07</v>
      </c>
      <c r="F2206" s="1">
        <v>34.909999999999997</v>
      </c>
      <c r="G2206" s="1">
        <v>40</v>
      </c>
      <c r="H2206" s="1">
        <v>32.42</v>
      </c>
      <c r="I2206" s="1">
        <v>33.1</v>
      </c>
    </row>
    <row r="2207" spans="1:9" x14ac:dyDescent="0.25">
      <c r="A2207" s="1">
        <v>24.01</v>
      </c>
      <c r="B2207" s="1">
        <v>26.68</v>
      </c>
      <c r="C2207" s="1">
        <v>25.7</v>
      </c>
      <c r="D2207" s="1">
        <v>20.41</v>
      </c>
      <c r="E2207" s="1">
        <v>40</v>
      </c>
      <c r="F2207" s="1">
        <v>30.72</v>
      </c>
      <c r="G2207" s="1">
        <v>30.22</v>
      </c>
      <c r="H2207" s="1">
        <v>34.92</v>
      </c>
      <c r="I2207" s="1">
        <v>40</v>
      </c>
    </row>
    <row r="2208" spans="1:9" x14ac:dyDescent="0.25">
      <c r="A2208" s="1">
        <v>24.08</v>
      </c>
      <c r="B2208" s="1">
        <v>23.77</v>
      </c>
      <c r="C2208" s="1">
        <v>23.07</v>
      </c>
      <c r="D2208" s="1">
        <v>35.1</v>
      </c>
      <c r="E2208" s="1">
        <v>21.8</v>
      </c>
      <c r="F2208" s="1">
        <v>40</v>
      </c>
      <c r="G2208" s="1">
        <v>27.15</v>
      </c>
      <c r="H2208" s="1">
        <v>40</v>
      </c>
      <c r="I2208" s="1">
        <v>33.42</v>
      </c>
    </row>
    <row r="2209" spans="1:9" x14ac:dyDescent="0.25">
      <c r="A2209" s="1">
        <v>17.27</v>
      </c>
      <c r="B2209" s="1">
        <v>31.55</v>
      </c>
      <c r="C2209" s="1">
        <v>28.21</v>
      </c>
      <c r="D2209" s="1">
        <v>24.55</v>
      </c>
      <c r="E2209" s="1">
        <v>28.17</v>
      </c>
      <c r="F2209" s="1">
        <v>29.94</v>
      </c>
      <c r="G2209" s="1">
        <v>26.83</v>
      </c>
      <c r="H2209" s="1">
        <v>33.450000000000003</v>
      </c>
      <c r="I2209" s="1">
        <v>33.17</v>
      </c>
    </row>
    <row r="2210" spans="1:9" x14ac:dyDescent="0.25">
      <c r="A2210" s="1">
        <v>27.33</v>
      </c>
      <c r="B2210" s="1">
        <v>35.21</v>
      </c>
      <c r="C2210" s="1">
        <v>30.77</v>
      </c>
      <c r="D2210" s="1">
        <v>30.61</v>
      </c>
      <c r="E2210" s="1">
        <v>19.27</v>
      </c>
      <c r="F2210" s="1">
        <v>26.56</v>
      </c>
      <c r="G2210" s="1">
        <v>40</v>
      </c>
      <c r="H2210" s="1">
        <v>37.9</v>
      </c>
      <c r="I2210" s="1">
        <v>40</v>
      </c>
    </row>
    <row r="2211" spans="1:9" x14ac:dyDescent="0.25">
      <c r="A2211" s="1">
        <v>34.31</v>
      </c>
      <c r="B2211" s="1">
        <v>33.28</v>
      </c>
      <c r="C2211" s="1">
        <v>26.11</v>
      </c>
      <c r="D2211" s="1">
        <v>34.35</v>
      </c>
      <c r="E2211" s="1">
        <v>37.54</v>
      </c>
      <c r="F2211" s="1">
        <v>36.619999999999997</v>
      </c>
      <c r="G2211" s="1">
        <v>32.619999999999997</v>
      </c>
      <c r="H2211" s="1">
        <v>40</v>
      </c>
      <c r="I2211" s="1">
        <v>35.270000000000003</v>
      </c>
    </row>
    <row r="2212" spans="1:9" x14ac:dyDescent="0.25">
      <c r="A2212" s="1">
        <v>40</v>
      </c>
      <c r="B2212" s="1">
        <v>34.68</v>
      </c>
      <c r="C2212" s="1">
        <v>35.78</v>
      </c>
      <c r="D2212" s="1">
        <v>26.38</v>
      </c>
      <c r="E2212" s="1">
        <v>27.2</v>
      </c>
      <c r="F2212" s="1">
        <v>25.91</v>
      </c>
      <c r="G2212" s="1">
        <v>40</v>
      </c>
      <c r="H2212" s="1">
        <v>40</v>
      </c>
      <c r="I2212" s="1">
        <v>40</v>
      </c>
    </row>
    <row r="2213" spans="1:9" x14ac:dyDescent="0.25">
      <c r="A2213" s="1">
        <v>28.76</v>
      </c>
      <c r="B2213" s="1">
        <v>26.09</v>
      </c>
      <c r="C2213" s="1">
        <v>22.24</v>
      </c>
      <c r="D2213" s="1">
        <v>21.93</v>
      </c>
      <c r="E2213" s="1">
        <v>25.25</v>
      </c>
      <c r="F2213" s="1">
        <v>29.93</v>
      </c>
      <c r="G2213" s="1">
        <v>40</v>
      </c>
      <c r="H2213" s="1">
        <v>40</v>
      </c>
      <c r="I2213" s="1">
        <v>37.72</v>
      </c>
    </row>
    <row r="2214" spans="1:9" x14ac:dyDescent="0.25">
      <c r="A2214" s="1">
        <v>40</v>
      </c>
      <c r="B2214" s="1">
        <v>36.6</v>
      </c>
      <c r="C2214" s="1">
        <v>31.69</v>
      </c>
      <c r="D2214" s="1">
        <v>23.04</v>
      </c>
      <c r="E2214" s="1">
        <v>26.55</v>
      </c>
      <c r="F2214" s="1">
        <v>37.1</v>
      </c>
      <c r="G2214" s="1">
        <v>27</v>
      </c>
      <c r="H2214" s="1">
        <v>28.77</v>
      </c>
      <c r="I2214" s="1">
        <v>18.649999999999999</v>
      </c>
    </row>
    <row r="2215" spans="1:9" x14ac:dyDescent="0.25">
      <c r="A2215" s="1">
        <v>31.7</v>
      </c>
      <c r="B2215" s="1">
        <v>26.41</v>
      </c>
      <c r="C2215" s="1">
        <v>28.25</v>
      </c>
      <c r="D2215" s="1">
        <v>23.43</v>
      </c>
      <c r="E2215" s="1">
        <v>22.39</v>
      </c>
      <c r="F2215" s="1">
        <v>25.05</v>
      </c>
      <c r="G2215" s="1">
        <v>36.200000000000003</v>
      </c>
      <c r="H2215" s="1">
        <v>31.77</v>
      </c>
      <c r="I2215" s="1">
        <v>32.56</v>
      </c>
    </row>
    <row r="2216" spans="1:9" x14ac:dyDescent="0.25">
      <c r="A2216" s="1">
        <v>24.73</v>
      </c>
      <c r="B2216" s="1">
        <v>40</v>
      </c>
      <c r="C2216" s="1">
        <v>32.74</v>
      </c>
      <c r="D2216" s="1">
        <v>31.18</v>
      </c>
      <c r="E2216" s="1">
        <v>31.71</v>
      </c>
      <c r="F2216" s="1">
        <v>26.72</v>
      </c>
      <c r="G2216" s="1">
        <v>29.16</v>
      </c>
      <c r="H2216" s="1">
        <v>37.520000000000003</v>
      </c>
      <c r="I2216" s="1">
        <v>40</v>
      </c>
    </row>
    <row r="2217" spans="1:9" x14ac:dyDescent="0.25">
      <c r="A2217" s="1">
        <v>17.53</v>
      </c>
      <c r="B2217" s="1">
        <v>22.96</v>
      </c>
      <c r="C2217" s="1">
        <v>29.17</v>
      </c>
      <c r="D2217" s="1">
        <v>20.7</v>
      </c>
      <c r="E2217" s="1">
        <v>32.01</v>
      </c>
      <c r="F2217" s="1">
        <v>31.08</v>
      </c>
      <c r="G2217" s="1">
        <v>26.91</v>
      </c>
      <c r="H2217" s="1">
        <v>40</v>
      </c>
      <c r="I2217" s="1">
        <v>33.47</v>
      </c>
    </row>
    <row r="2218" spans="1:9" x14ac:dyDescent="0.25">
      <c r="A2218" s="1">
        <v>25.85</v>
      </c>
      <c r="B2218" s="1">
        <v>29.79</v>
      </c>
      <c r="C2218" s="1">
        <v>21.09</v>
      </c>
      <c r="D2218" s="1">
        <v>36.47</v>
      </c>
      <c r="E2218" s="1">
        <v>32.29</v>
      </c>
      <c r="F2218" s="1">
        <v>31.49</v>
      </c>
      <c r="G2218" s="1">
        <v>31.33</v>
      </c>
      <c r="H2218" s="1">
        <v>27.5</v>
      </c>
      <c r="I2218" s="1">
        <v>33.840000000000003</v>
      </c>
    </row>
    <row r="2219" spans="1:9" x14ac:dyDescent="0.25">
      <c r="A2219" s="1">
        <v>25.01</v>
      </c>
      <c r="B2219" s="1">
        <v>20.6</v>
      </c>
      <c r="C2219" s="1">
        <v>28.97</v>
      </c>
      <c r="D2219" s="1">
        <v>31.82</v>
      </c>
      <c r="E2219" s="1">
        <v>25.38</v>
      </c>
      <c r="F2219" s="1">
        <v>31.56</v>
      </c>
      <c r="G2219" s="1">
        <v>29.06</v>
      </c>
      <c r="H2219" s="1">
        <v>28.45</v>
      </c>
      <c r="I2219" s="1">
        <v>40</v>
      </c>
    </row>
    <row r="2220" spans="1:9" x14ac:dyDescent="0.25">
      <c r="A2220" s="1">
        <v>24.29</v>
      </c>
      <c r="B2220" s="1">
        <v>16.350000000000001</v>
      </c>
      <c r="C2220" s="1">
        <v>40</v>
      </c>
      <c r="D2220" s="1">
        <v>29.92</v>
      </c>
      <c r="E2220" s="1">
        <v>27.98</v>
      </c>
      <c r="F2220" s="1">
        <v>40</v>
      </c>
      <c r="G2220" s="1">
        <v>35.08</v>
      </c>
      <c r="H2220" s="1">
        <v>31.76</v>
      </c>
      <c r="I2220" s="1">
        <v>29.64</v>
      </c>
    </row>
    <row r="2221" spans="1:9" x14ac:dyDescent="0.25">
      <c r="A2221" s="1">
        <v>18.47</v>
      </c>
      <c r="B2221" s="1">
        <v>29.62</v>
      </c>
      <c r="C2221" s="1">
        <v>31.29</v>
      </c>
      <c r="D2221" s="1">
        <v>28.72</v>
      </c>
      <c r="E2221" s="1">
        <v>24.08</v>
      </c>
      <c r="F2221" s="1">
        <v>23.16</v>
      </c>
      <c r="G2221" s="1">
        <v>29.51</v>
      </c>
      <c r="H2221" s="1">
        <v>34.71</v>
      </c>
      <c r="I2221" s="1">
        <v>23.12</v>
      </c>
    </row>
    <row r="2222" spans="1:9" x14ac:dyDescent="0.25">
      <c r="A2222" s="1">
        <v>33.340000000000003</v>
      </c>
      <c r="B2222" s="1">
        <v>31.19</v>
      </c>
      <c r="C2222" s="1">
        <v>19.66</v>
      </c>
      <c r="D2222" s="1">
        <v>36.31</v>
      </c>
      <c r="E2222" s="1">
        <v>27.23</v>
      </c>
      <c r="F2222" s="1">
        <v>35.909999999999997</v>
      </c>
      <c r="G2222" s="1">
        <v>26.79</v>
      </c>
      <c r="H2222" s="1">
        <v>30.13</v>
      </c>
      <c r="I2222" s="1">
        <v>37</v>
      </c>
    </row>
    <row r="2223" spans="1:9" x14ac:dyDescent="0.25">
      <c r="A2223" s="1">
        <v>19.309999999999999</v>
      </c>
      <c r="B2223" s="1">
        <v>26.26</v>
      </c>
      <c r="C2223" s="1">
        <v>28.97</v>
      </c>
      <c r="D2223" s="1">
        <v>23.72</v>
      </c>
      <c r="E2223" s="1">
        <v>32.11</v>
      </c>
      <c r="F2223" s="1">
        <v>37.94</v>
      </c>
      <c r="G2223" s="1">
        <v>40</v>
      </c>
      <c r="H2223" s="1">
        <v>28.75</v>
      </c>
      <c r="I2223" s="1">
        <v>24.64</v>
      </c>
    </row>
    <row r="2224" spans="1:9" x14ac:dyDescent="0.25">
      <c r="A2224" s="1">
        <v>31.24</v>
      </c>
      <c r="B2224" s="1">
        <v>22.2</v>
      </c>
      <c r="C2224" s="1">
        <v>40</v>
      </c>
      <c r="D2224" s="1">
        <v>23.33</v>
      </c>
      <c r="E2224" s="1">
        <v>40</v>
      </c>
      <c r="F2224" s="1">
        <v>40</v>
      </c>
      <c r="G2224" s="1">
        <v>34.99</v>
      </c>
      <c r="H2224" s="1">
        <v>40</v>
      </c>
      <c r="I2224" s="1">
        <v>31.38</v>
      </c>
    </row>
    <row r="2225" spans="1:9" x14ac:dyDescent="0.25">
      <c r="A2225" s="1">
        <v>27.72</v>
      </c>
      <c r="B2225" s="1">
        <v>20.73</v>
      </c>
      <c r="C2225" s="1">
        <v>40</v>
      </c>
      <c r="D2225" s="1">
        <v>40</v>
      </c>
      <c r="E2225" s="1">
        <v>31.54</v>
      </c>
      <c r="F2225" s="1">
        <v>31.4</v>
      </c>
      <c r="G2225" s="1">
        <v>29.83</v>
      </c>
      <c r="H2225" s="1">
        <v>29.4</v>
      </c>
      <c r="I2225" s="1">
        <v>32.17</v>
      </c>
    </row>
    <row r="2226" spans="1:9" x14ac:dyDescent="0.25">
      <c r="A2226" s="1">
        <v>32.61</v>
      </c>
      <c r="B2226" s="1">
        <v>29.25</v>
      </c>
      <c r="C2226" s="1">
        <v>31.14</v>
      </c>
      <c r="D2226" s="1">
        <v>19.55</v>
      </c>
      <c r="E2226" s="1">
        <v>28.37</v>
      </c>
      <c r="F2226" s="1">
        <v>33.299999999999997</v>
      </c>
      <c r="G2226" s="1">
        <v>28.72</v>
      </c>
      <c r="H2226" s="1">
        <v>29.03</v>
      </c>
      <c r="I2226" s="1">
        <v>32.549999999999997</v>
      </c>
    </row>
    <row r="2227" spans="1:9" x14ac:dyDescent="0.25">
      <c r="A2227" s="1">
        <v>32.03</v>
      </c>
      <c r="B2227" s="1">
        <v>34.229999999999997</v>
      </c>
      <c r="C2227" s="1">
        <v>35.270000000000003</v>
      </c>
      <c r="D2227" s="1">
        <v>37.229999999999997</v>
      </c>
      <c r="E2227" s="1">
        <v>35.81</v>
      </c>
      <c r="F2227" s="1">
        <v>22.76</v>
      </c>
      <c r="G2227" s="1">
        <v>23.05</v>
      </c>
      <c r="H2227" s="1">
        <v>36.58</v>
      </c>
      <c r="I2227" s="1">
        <v>32.4</v>
      </c>
    </row>
    <row r="2228" spans="1:9" x14ac:dyDescent="0.25">
      <c r="A2228" s="1">
        <v>27.54</v>
      </c>
      <c r="B2228" s="1">
        <v>20.29</v>
      </c>
      <c r="C2228" s="1">
        <v>28.65</v>
      </c>
      <c r="D2228" s="1">
        <v>23.9</v>
      </c>
      <c r="E2228" s="1">
        <v>20.43</v>
      </c>
      <c r="F2228" s="1">
        <v>34.520000000000003</v>
      </c>
      <c r="G2228" s="1">
        <v>40</v>
      </c>
      <c r="H2228" s="1">
        <v>40</v>
      </c>
      <c r="I2228" s="1">
        <v>37.409999999999997</v>
      </c>
    </row>
    <row r="2229" spans="1:9" x14ac:dyDescent="0.25">
      <c r="A2229" s="1">
        <v>21.29</v>
      </c>
      <c r="B2229" s="1">
        <v>33.299999999999997</v>
      </c>
      <c r="C2229" s="1">
        <v>25.97</v>
      </c>
      <c r="D2229" s="1">
        <v>23.56</v>
      </c>
      <c r="E2229" s="1">
        <v>27.65</v>
      </c>
      <c r="F2229" s="1">
        <v>29.72</v>
      </c>
      <c r="G2229" s="1">
        <v>29.79</v>
      </c>
      <c r="H2229" s="1">
        <v>34.39</v>
      </c>
      <c r="I2229" s="1">
        <v>40</v>
      </c>
    </row>
    <row r="2230" spans="1:9" x14ac:dyDescent="0.25">
      <c r="A2230" s="1">
        <v>32.68</v>
      </c>
      <c r="B2230" s="1">
        <v>32.56</v>
      </c>
      <c r="C2230" s="1">
        <v>23.36</v>
      </c>
      <c r="D2230" s="1">
        <v>26</v>
      </c>
      <c r="E2230" s="1">
        <v>24.43</v>
      </c>
      <c r="F2230" s="1">
        <v>31.17</v>
      </c>
      <c r="G2230" s="1">
        <v>30.65</v>
      </c>
      <c r="H2230" s="1">
        <v>35.54</v>
      </c>
      <c r="I2230" s="1">
        <v>38.47</v>
      </c>
    </row>
    <row r="2231" spans="1:9" x14ac:dyDescent="0.25">
      <c r="A2231" s="1">
        <v>25.86</v>
      </c>
      <c r="B2231" s="1">
        <v>25.19</v>
      </c>
      <c r="C2231" s="1">
        <v>26.07</v>
      </c>
      <c r="D2231" s="1">
        <v>29.09</v>
      </c>
      <c r="E2231" s="1">
        <v>28.55</v>
      </c>
      <c r="F2231" s="1">
        <v>26.84</v>
      </c>
      <c r="G2231" s="1">
        <v>31.33</v>
      </c>
      <c r="H2231" s="1">
        <v>30.42</v>
      </c>
      <c r="I2231" s="1">
        <v>29.15</v>
      </c>
    </row>
    <row r="2232" spans="1:9" x14ac:dyDescent="0.25">
      <c r="A2232" s="1">
        <v>24.82</v>
      </c>
      <c r="B2232" s="1">
        <v>32.78</v>
      </c>
      <c r="C2232" s="1">
        <v>28.41</v>
      </c>
      <c r="D2232" s="1">
        <v>30.48</v>
      </c>
      <c r="E2232" s="1">
        <v>35.450000000000003</v>
      </c>
      <c r="F2232" s="1">
        <v>36.590000000000003</v>
      </c>
      <c r="G2232" s="1">
        <v>37.9</v>
      </c>
      <c r="H2232" s="1">
        <v>23.57</v>
      </c>
      <c r="I2232" s="1">
        <v>34.69</v>
      </c>
    </row>
    <row r="2233" spans="1:9" x14ac:dyDescent="0.25">
      <c r="A2233" s="1">
        <v>31.66</v>
      </c>
      <c r="B2233" s="1">
        <v>33.229999999999997</v>
      </c>
      <c r="C2233" s="1">
        <v>25.31</v>
      </c>
      <c r="D2233" s="1">
        <v>21.94</v>
      </c>
      <c r="E2233" s="1">
        <v>31.45</v>
      </c>
      <c r="F2233" s="1">
        <v>26.37</v>
      </c>
      <c r="G2233" s="1">
        <v>27.71</v>
      </c>
      <c r="H2233" s="1">
        <v>23.22</v>
      </c>
      <c r="I2233" s="1">
        <v>31.61</v>
      </c>
    </row>
    <row r="2234" spans="1:9" x14ac:dyDescent="0.25">
      <c r="A2234" s="1">
        <v>40</v>
      </c>
      <c r="B2234" s="1">
        <v>26.89</v>
      </c>
      <c r="C2234" s="1">
        <v>30.27</v>
      </c>
      <c r="D2234" s="1">
        <v>25.51</v>
      </c>
      <c r="E2234" s="1">
        <v>26.63</v>
      </c>
      <c r="F2234" s="1">
        <v>40</v>
      </c>
      <c r="G2234" s="1">
        <v>40</v>
      </c>
      <c r="H2234" s="1">
        <v>40</v>
      </c>
      <c r="I2234" s="1">
        <v>34.619999999999997</v>
      </c>
    </row>
    <row r="2235" spans="1:9" x14ac:dyDescent="0.25">
      <c r="A2235" s="1">
        <v>33.729999999999997</v>
      </c>
      <c r="B2235" s="1">
        <v>31.74</v>
      </c>
      <c r="C2235" s="1">
        <v>26.22</v>
      </c>
      <c r="D2235" s="1">
        <v>27.21</v>
      </c>
      <c r="E2235" s="1">
        <v>34.659999999999997</v>
      </c>
      <c r="F2235" s="1">
        <v>40</v>
      </c>
      <c r="G2235" s="1">
        <v>40</v>
      </c>
      <c r="H2235" s="1">
        <v>17.28</v>
      </c>
      <c r="I2235" s="1">
        <v>37.369999999999997</v>
      </c>
    </row>
    <row r="2236" spans="1:9" x14ac:dyDescent="0.25">
      <c r="A2236" s="1">
        <v>30.84</v>
      </c>
      <c r="B2236" s="1">
        <v>22.32</v>
      </c>
      <c r="C2236" s="1">
        <v>20</v>
      </c>
      <c r="D2236" s="1">
        <v>40</v>
      </c>
      <c r="E2236" s="1">
        <v>22.13</v>
      </c>
      <c r="F2236" s="1">
        <v>37.5</v>
      </c>
      <c r="G2236" s="1">
        <v>40</v>
      </c>
      <c r="H2236" s="1">
        <v>37.51</v>
      </c>
      <c r="I2236" s="1">
        <v>36.35</v>
      </c>
    </row>
    <row r="2237" spans="1:9" x14ac:dyDescent="0.25">
      <c r="A2237" s="1">
        <v>23.44</v>
      </c>
      <c r="B2237" s="1">
        <v>29.4</v>
      </c>
      <c r="C2237" s="1">
        <v>24.3</v>
      </c>
      <c r="D2237" s="1">
        <v>28.1</v>
      </c>
      <c r="E2237" s="1">
        <v>40</v>
      </c>
      <c r="F2237" s="1">
        <v>34.11</v>
      </c>
      <c r="G2237" s="1">
        <v>40</v>
      </c>
      <c r="H2237" s="1">
        <v>27.53</v>
      </c>
      <c r="I2237" s="1">
        <v>22.36</v>
      </c>
    </row>
    <row r="2238" spans="1:9" x14ac:dyDescent="0.25">
      <c r="A2238" s="1">
        <v>28.91</v>
      </c>
      <c r="B2238" s="1">
        <v>22.36</v>
      </c>
      <c r="C2238" s="1">
        <v>35.549999999999997</v>
      </c>
      <c r="D2238" s="1">
        <v>28.37</v>
      </c>
      <c r="E2238" s="1">
        <v>22.21</v>
      </c>
      <c r="F2238" s="1">
        <v>30.61</v>
      </c>
      <c r="G2238" s="1">
        <v>33.270000000000003</v>
      </c>
      <c r="H2238" s="1">
        <v>31.69</v>
      </c>
      <c r="I2238" s="1">
        <v>37.06</v>
      </c>
    </row>
    <row r="2239" spans="1:9" x14ac:dyDescent="0.25">
      <c r="A2239" s="1">
        <v>30.24</v>
      </c>
      <c r="B2239" s="1">
        <v>33.409999999999997</v>
      </c>
      <c r="C2239" s="1">
        <v>28.81</v>
      </c>
      <c r="D2239" s="1">
        <v>35.21</v>
      </c>
      <c r="E2239" s="1">
        <v>25.85</v>
      </c>
      <c r="F2239" s="1">
        <v>31.13</v>
      </c>
      <c r="G2239" s="1">
        <v>32.32</v>
      </c>
      <c r="H2239" s="1">
        <v>40</v>
      </c>
      <c r="I2239" s="1">
        <v>33.979999999999997</v>
      </c>
    </row>
    <row r="2240" spans="1:9" x14ac:dyDescent="0.25">
      <c r="A2240" s="1">
        <v>34.36</v>
      </c>
      <c r="B2240" s="1">
        <v>32.090000000000003</v>
      </c>
      <c r="C2240" s="1">
        <v>21.94</v>
      </c>
      <c r="D2240" s="1">
        <v>35.200000000000003</v>
      </c>
      <c r="E2240" s="1">
        <v>22.1</v>
      </c>
      <c r="F2240" s="1">
        <v>31.8</v>
      </c>
      <c r="G2240" s="1">
        <v>40</v>
      </c>
      <c r="H2240" s="1">
        <v>31.81</v>
      </c>
      <c r="I2240" s="1">
        <v>31.8</v>
      </c>
    </row>
    <row r="2241" spans="1:9" x14ac:dyDescent="0.25">
      <c r="A2241" s="1">
        <v>25.15</v>
      </c>
      <c r="B2241" s="1">
        <v>24.09</v>
      </c>
      <c r="C2241" s="1">
        <v>36.5</v>
      </c>
      <c r="D2241" s="1">
        <v>31.45</v>
      </c>
      <c r="E2241" s="1">
        <v>40</v>
      </c>
      <c r="F2241" s="1">
        <v>32.15</v>
      </c>
      <c r="G2241" s="1">
        <v>32.229999999999997</v>
      </c>
      <c r="H2241" s="1">
        <v>26.27</v>
      </c>
      <c r="I2241" s="1">
        <v>31.62</v>
      </c>
    </row>
    <row r="2242" spans="1:9" x14ac:dyDescent="0.25">
      <c r="A2242" s="1">
        <v>33.119999999999997</v>
      </c>
      <c r="B2242" s="1">
        <v>18.079999999999998</v>
      </c>
      <c r="C2242" s="1">
        <v>24.68</v>
      </c>
      <c r="D2242" s="1">
        <v>40</v>
      </c>
      <c r="E2242" s="1">
        <v>23.59</v>
      </c>
      <c r="F2242" s="1">
        <v>37.51</v>
      </c>
      <c r="G2242" s="1">
        <v>34.9</v>
      </c>
      <c r="H2242" s="1">
        <v>36.86</v>
      </c>
      <c r="I2242" s="1">
        <v>32.01</v>
      </c>
    </row>
    <row r="2243" spans="1:9" x14ac:dyDescent="0.25">
      <c r="A2243" s="1">
        <v>31.64</v>
      </c>
      <c r="B2243" s="1">
        <v>22.83</v>
      </c>
      <c r="C2243" s="1">
        <v>24.58</v>
      </c>
      <c r="D2243" s="1">
        <v>25.61</v>
      </c>
      <c r="E2243" s="1">
        <v>18.54</v>
      </c>
      <c r="F2243" s="1">
        <v>37.299999999999997</v>
      </c>
      <c r="G2243" s="1">
        <v>40</v>
      </c>
      <c r="H2243" s="1">
        <v>29.48</v>
      </c>
      <c r="I2243" s="1">
        <v>31.01</v>
      </c>
    </row>
    <row r="2244" spans="1:9" x14ac:dyDescent="0.25">
      <c r="A2244" s="1">
        <v>32.6</v>
      </c>
      <c r="B2244" s="1">
        <v>29.57</v>
      </c>
      <c r="C2244" s="1">
        <v>32.29</v>
      </c>
      <c r="D2244" s="1">
        <v>33.35</v>
      </c>
      <c r="E2244" s="1">
        <v>30.73</v>
      </c>
      <c r="F2244" s="1">
        <v>29.79</v>
      </c>
      <c r="G2244" s="1">
        <v>40</v>
      </c>
      <c r="H2244" s="1">
        <v>33.479999999999997</v>
      </c>
      <c r="I2244" s="1">
        <v>27.16</v>
      </c>
    </row>
    <row r="2245" spans="1:9" x14ac:dyDescent="0.25">
      <c r="A2245" s="1">
        <v>31.99</v>
      </c>
      <c r="B2245" s="1">
        <v>35.909999999999997</v>
      </c>
      <c r="C2245" s="1">
        <v>33.409999999999997</v>
      </c>
      <c r="D2245" s="1">
        <v>21.37</v>
      </c>
      <c r="E2245" s="1">
        <v>40</v>
      </c>
      <c r="F2245" s="1">
        <v>34.83</v>
      </c>
      <c r="G2245" s="1">
        <v>38.380000000000003</v>
      </c>
      <c r="H2245" s="1">
        <v>23.1</v>
      </c>
      <c r="I2245" s="1">
        <v>35.229999999999997</v>
      </c>
    </row>
    <row r="2246" spans="1:9" x14ac:dyDescent="0.25">
      <c r="A2246" s="1">
        <v>17.350000000000001</v>
      </c>
      <c r="B2246" s="1">
        <v>34.520000000000003</v>
      </c>
      <c r="C2246" s="1">
        <v>21.58</v>
      </c>
      <c r="D2246" s="1">
        <v>22.97</v>
      </c>
      <c r="E2246" s="1">
        <v>30.33</v>
      </c>
      <c r="F2246" s="1">
        <v>30.21</v>
      </c>
      <c r="G2246" s="1">
        <v>33.729999999999997</v>
      </c>
      <c r="H2246" s="1">
        <v>26.41</v>
      </c>
      <c r="I2246" s="1">
        <v>25.99</v>
      </c>
    </row>
    <row r="2247" spans="1:9" x14ac:dyDescent="0.25">
      <c r="A2247" s="1">
        <v>40</v>
      </c>
      <c r="B2247" s="1">
        <v>27.55</v>
      </c>
      <c r="C2247" s="1">
        <v>34.03</v>
      </c>
      <c r="D2247" s="1">
        <v>34.78</v>
      </c>
      <c r="E2247" s="1">
        <v>29.25</v>
      </c>
      <c r="F2247" s="1">
        <v>26.9</v>
      </c>
      <c r="G2247" s="1">
        <v>26.77</v>
      </c>
      <c r="H2247" s="1">
        <v>26.37</v>
      </c>
      <c r="I2247" s="1">
        <v>25.27</v>
      </c>
    </row>
    <row r="2248" spans="1:9" x14ac:dyDescent="0.25">
      <c r="A2248" s="1">
        <v>22.11</v>
      </c>
      <c r="B2248" s="1">
        <v>25.76</v>
      </c>
      <c r="C2248" s="1">
        <v>34.94</v>
      </c>
      <c r="D2248" s="1">
        <v>35.950000000000003</v>
      </c>
      <c r="E2248" s="1">
        <v>40</v>
      </c>
      <c r="F2248" s="1">
        <v>37.46</v>
      </c>
      <c r="G2248" s="1">
        <v>40</v>
      </c>
      <c r="H2248" s="1">
        <v>40</v>
      </c>
      <c r="I2248" s="1">
        <v>31.28</v>
      </c>
    </row>
    <row r="2249" spans="1:9" x14ac:dyDescent="0.25">
      <c r="A2249" s="1">
        <v>21.51</v>
      </c>
      <c r="B2249" s="1">
        <v>35.04</v>
      </c>
      <c r="C2249" s="1">
        <v>25.52</v>
      </c>
      <c r="D2249" s="1">
        <v>40</v>
      </c>
      <c r="E2249" s="1">
        <v>37.93</v>
      </c>
      <c r="F2249" s="1">
        <v>29.51</v>
      </c>
      <c r="G2249" s="1">
        <v>31.49</v>
      </c>
      <c r="H2249" s="1">
        <v>35.049999999999997</v>
      </c>
      <c r="I2249" s="1">
        <v>31.81</v>
      </c>
    </row>
    <row r="2250" spans="1:9" x14ac:dyDescent="0.25">
      <c r="A2250" s="1">
        <v>19.64</v>
      </c>
      <c r="B2250" s="1">
        <v>30.15</v>
      </c>
      <c r="C2250" s="1">
        <v>32.15</v>
      </c>
      <c r="D2250" s="1">
        <v>31.9</v>
      </c>
      <c r="E2250" s="1">
        <v>40</v>
      </c>
      <c r="F2250" s="1">
        <v>26.3</v>
      </c>
      <c r="G2250" s="1">
        <v>26.94</v>
      </c>
      <c r="H2250" s="1">
        <v>31.69</v>
      </c>
      <c r="I2250" s="1">
        <v>24.04</v>
      </c>
    </row>
    <row r="2251" spans="1:9" x14ac:dyDescent="0.25">
      <c r="A2251" s="1">
        <v>34.29</v>
      </c>
      <c r="B2251" s="1">
        <v>22.2</v>
      </c>
      <c r="C2251" s="1">
        <v>28.64</v>
      </c>
      <c r="D2251" s="1">
        <v>40</v>
      </c>
      <c r="E2251" s="1">
        <v>29.22</v>
      </c>
      <c r="F2251" s="1">
        <v>28.46</v>
      </c>
      <c r="G2251" s="1">
        <v>34.5</v>
      </c>
      <c r="H2251" s="1">
        <v>40</v>
      </c>
      <c r="I2251" s="1">
        <v>33.43</v>
      </c>
    </row>
    <row r="2252" spans="1:9" x14ac:dyDescent="0.25">
      <c r="A2252" s="1">
        <v>23.21</v>
      </c>
      <c r="B2252" s="1">
        <v>40</v>
      </c>
      <c r="C2252" s="1">
        <v>31.88</v>
      </c>
      <c r="D2252" s="1">
        <v>27.56</v>
      </c>
      <c r="E2252" s="1">
        <v>30.88</v>
      </c>
      <c r="F2252" s="1">
        <v>40</v>
      </c>
      <c r="G2252" s="1">
        <v>31.18</v>
      </c>
      <c r="H2252" s="1">
        <v>33.75</v>
      </c>
      <c r="I2252" s="1">
        <v>40</v>
      </c>
    </row>
    <row r="2253" spans="1:9" x14ac:dyDescent="0.25">
      <c r="A2253" s="1">
        <v>30.29</v>
      </c>
      <c r="B2253" s="1">
        <v>20.36</v>
      </c>
      <c r="C2253" s="1">
        <v>26.1</v>
      </c>
      <c r="D2253" s="1">
        <v>26.36</v>
      </c>
      <c r="E2253" s="1">
        <v>25.69</v>
      </c>
      <c r="F2253" s="1">
        <v>23.67</v>
      </c>
      <c r="G2253" s="1">
        <v>27.12</v>
      </c>
      <c r="H2253" s="1">
        <v>26.81</v>
      </c>
      <c r="I2253" s="1">
        <v>40</v>
      </c>
    </row>
    <row r="2254" spans="1:9" x14ac:dyDescent="0.25">
      <c r="A2254" s="1">
        <v>31.19</v>
      </c>
      <c r="B2254" s="1">
        <v>19.940000000000001</v>
      </c>
      <c r="C2254" s="1">
        <v>24.43</v>
      </c>
      <c r="D2254" s="1">
        <v>34.89</v>
      </c>
      <c r="E2254" s="1">
        <v>33.31</v>
      </c>
      <c r="F2254" s="1">
        <v>28.93</v>
      </c>
      <c r="G2254" s="1">
        <v>31.94</v>
      </c>
      <c r="H2254" s="1">
        <v>29.79</v>
      </c>
      <c r="I2254" s="1">
        <v>34</v>
      </c>
    </row>
    <row r="2255" spans="1:9" x14ac:dyDescent="0.25">
      <c r="A2255" s="1">
        <v>24.73</v>
      </c>
      <c r="B2255" s="1">
        <v>33.64</v>
      </c>
      <c r="C2255" s="1">
        <v>23.65</v>
      </c>
      <c r="D2255" s="1">
        <v>19.489999999999998</v>
      </c>
      <c r="E2255" s="1">
        <v>31.8</v>
      </c>
      <c r="F2255" s="1">
        <v>37.380000000000003</v>
      </c>
      <c r="G2255" s="1">
        <v>40</v>
      </c>
      <c r="H2255" s="1">
        <v>32.950000000000003</v>
      </c>
      <c r="I2255" s="1">
        <v>40</v>
      </c>
    </row>
    <row r="2256" spans="1:9" x14ac:dyDescent="0.25">
      <c r="A2256" s="1">
        <v>26.7</v>
      </c>
      <c r="B2256" s="1">
        <v>18.91</v>
      </c>
      <c r="C2256" s="1">
        <v>34.14</v>
      </c>
      <c r="D2256" s="1">
        <v>17.64</v>
      </c>
      <c r="E2256" s="1">
        <v>30.13</v>
      </c>
      <c r="F2256" s="1">
        <v>21.18</v>
      </c>
      <c r="G2256" s="1">
        <v>29.94</v>
      </c>
      <c r="H2256" s="1">
        <v>36.46</v>
      </c>
      <c r="I2256" s="1">
        <v>31.57</v>
      </c>
    </row>
    <row r="2257" spans="1:9" x14ac:dyDescent="0.25">
      <c r="A2257" s="1">
        <v>26.62</v>
      </c>
      <c r="B2257" s="1">
        <v>34.19</v>
      </c>
      <c r="C2257" s="1">
        <v>22.32</v>
      </c>
      <c r="D2257" s="1">
        <v>35.31</v>
      </c>
      <c r="E2257" s="1">
        <v>28.06</v>
      </c>
      <c r="F2257" s="1">
        <v>31.88</v>
      </c>
      <c r="G2257" s="1">
        <v>40</v>
      </c>
      <c r="H2257" s="1">
        <v>40</v>
      </c>
      <c r="I2257" s="1">
        <v>35.450000000000003</v>
      </c>
    </row>
    <row r="2258" spans="1:9" x14ac:dyDescent="0.25">
      <c r="A2258" s="1">
        <v>33.01</v>
      </c>
      <c r="B2258" s="1">
        <v>34.24</v>
      </c>
      <c r="C2258" s="1">
        <v>19.91</v>
      </c>
      <c r="D2258" s="1">
        <v>26.55</v>
      </c>
      <c r="E2258" s="1">
        <v>29.05</v>
      </c>
      <c r="F2258" s="1">
        <v>34.619999999999997</v>
      </c>
      <c r="G2258" s="1">
        <v>23.61</v>
      </c>
      <c r="H2258" s="1">
        <v>33.880000000000003</v>
      </c>
      <c r="I2258" s="1">
        <v>40</v>
      </c>
    </row>
    <row r="2259" spans="1:9" x14ac:dyDescent="0.25">
      <c r="A2259" s="1">
        <v>21.69</v>
      </c>
      <c r="B2259" s="1">
        <v>26.78</v>
      </c>
      <c r="C2259" s="1">
        <v>23.53</v>
      </c>
      <c r="D2259" s="1">
        <v>31.79</v>
      </c>
      <c r="E2259" s="1">
        <v>25.14</v>
      </c>
      <c r="F2259" s="1">
        <v>23.5</v>
      </c>
      <c r="G2259" s="1">
        <v>23.5</v>
      </c>
      <c r="H2259" s="1">
        <v>33.58</v>
      </c>
      <c r="I2259" s="1">
        <v>33.46</v>
      </c>
    </row>
    <row r="2260" spans="1:9" x14ac:dyDescent="0.25">
      <c r="A2260" s="1">
        <v>21.44</v>
      </c>
      <c r="B2260" s="1">
        <v>24.44</v>
      </c>
      <c r="C2260" s="1">
        <v>19.510000000000002</v>
      </c>
      <c r="D2260" s="1">
        <v>33.56</v>
      </c>
      <c r="E2260" s="1">
        <v>25.67</v>
      </c>
      <c r="F2260" s="1">
        <v>36.93</v>
      </c>
      <c r="G2260" s="1">
        <v>33.46</v>
      </c>
      <c r="H2260" s="1">
        <v>33.08</v>
      </c>
      <c r="I2260" s="1">
        <v>40</v>
      </c>
    </row>
    <row r="2261" spans="1:9" x14ac:dyDescent="0.25">
      <c r="A2261" s="1">
        <v>27.56</v>
      </c>
      <c r="B2261" s="1">
        <v>17.899999999999999</v>
      </c>
      <c r="C2261" s="1">
        <v>33.67</v>
      </c>
      <c r="D2261" s="1">
        <v>22.39</v>
      </c>
      <c r="E2261" s="1">
        <v>22.29</v>
      </c>
      <c r="F2261" s="1">
        <v>23.24</v>
      </c>
      <c r="G2261" s="1">
        <v>31.39</v>
      </c>
      <c r="H2261" s="1">
        <v>40</v>
      </c>
      <c r="I2261" s="1">
        <v>40</v>
      </c>
    </row>
    <row r="2262" spans="1:9" x14ac:dyDescent="0.25">
      <c r="A2262" s="1">
        <v>32.65</v>
      </c>
      <c r="B2262" s="1">
        <v>22.79</v>
      </c>
      <c r="C2262" s="1">
        <v>23.91</v>
      </c>
      <c r="D2262" s="1">
        <v>31.9</v>
      </c>
      <c r="E2262" s="1">
        <v>31.82</v>
      </c>
      <c r="F2262" s="1">
        <v>24.6</v>
      </c>
      <c r="G2262" s="1">
        <v>31.07</v>
      </c>
      <c r="H2262" s="1">
        <v>25.56</v>
      </c>
      <c r="I2262" s="1">
        <v>40</v>
      </c>
    </row>
    <row r="2263" spans="1:9" x14ac:dyDescent="0.25">
      <c r="A2263" s="1">
        <v>27.32</v>
      </c>
      <c r="B2263" s="1">
        <v>26.6</v>
      </c>
      <c r="C2263" s="1">
        <v>23.41</v>
      </c>
      <c r="D2263" s="1">
        <v>25.23</v>
      </c>
      <c r="E2263" s="1">
        <v>33.15</v>
      </c>
      <c r="F2263" s="1">
        <v>27.38</v>
      </c>
      <c r="G2263" s="1">
        <v>29.9</v>
      </c>
      <c r="H2263" s="1">
        <v>34.03</v>
      </c>
      <c r="I2263" s="1">
        <v>32.799999999999997</v>
      </c>
    </row>
    <row r="2264" spans="1:9" x14ac:dyDescent="0.25">
      <c r="A2264" s="1">
        <v>34.950000000000003</v>
      </c>
      <c r="B2264" s="1">
        <v>32.299999999999997</v>
      </c>
      <c r="C2264" s="1">
        <v>30.55</v>
      </c>
      <c r="D2264" s="1">
        <v>40</v>
      </c>
      <c r="E2264" s="1">
        <v>32.200000000000003</v>
      </c>
      <c r="F2264" s="1">
        <v>20.97</v>
      </c>
      <c r="G2264" s="1">
        <v>26.76</v>
      </c>
      <c r="H2264" s="1">
        <v>26.41</v>
      </c>
      <c r="I2264" s="1">
        <v>26.43</v>
      </c>
    </row>
    <row r="2265" spans="1:9" x14ac:dyDescent="0.25">
      <c r="A2265" s="1">
        <v>26.69</v>
      </c>
      <c r="B2265" s="1">
        <v>36.58</v>
      </c>
      <c r="C2265" s="1">
        <v>27.4</v>
      </c>
      <c r="D2265" s="1">
        <v>24.55</v>
      </c>
      <c r="E2265" s="1">
        <v>30.22</v>
      </c>
      <c r="F2265" s="1">
        <v>40</v>
      </c>
      <c r="G2265" s="1">
        <v>40</v>
      </c>
      <c r="H2265" s="1">
        <v>40</v>
      </c>
      <c r="I2265" s="1">
        <v>26.61</v>
      </c>
    </row>
    <row r="2266" spans="1:9" x14ac:dyDescent="0.25">
      <c r="A2266" s="1">
        <v>40</v>
      </c>
      <c r="B2266" s="1">
        <v>32.28</v>
      </c>
      <c r="C2266" s="1">
        <v>37.619999999999997</v>
      </c>
      <c r="D2266" s="1">
        <v>27</v>
      </c>
      <c r="E2266" s="1">
        <v>26.4</v>
      </c>
      <c r="F2266" s="1">
        <v>35.590000000000003</v>
      </c>
      <c r="G2266" s="1">
        <v>21.6</v>
      </c>
      <c r="H2266" s="1">
        <v>40</v>
      </c>
      <c r="I2266" s="1">
        <v>36.56</v>
      </c>
    </row>
    <row r="2267" spans="1:9" x14ac:dyDescent="0.25">
      <c r="A2267" s="1">
        <v>32.07</v>
      </c>
      <c r="B2267" s="1">
        <v>36.19</v>
      </c>
      <c r="C2267" s="1">
        <v>25.46</v>
      </c>
      <c r="D2267" s="1">
        <v>25.77</v>
      </c>
      <c r="E2267" s="1">
        <v>32.68</v>
      </c>
      <c r="F2267" s="1">
        <v>22.77</v>
      </c>
      <c r="G2267" s="1">
        <v>34.43</v>
      </c>
      <c r="H2267" s="1">
        <v>30.83</v>
      </c>
      <c r="I2267" s="1">
        <v>35.200000000000003</v>
      </c>
    </row>
    <row r="2268" spans="1:9" x14ac:dyDescent="0.25">
      <c r="A2268" s="1">
        <v>27.54</v>
      </c>
      <c r="B2268" s="1">
        <v>40</v>
      </c>
      <c r="C2268" s="1">
        <v>27.13</v>
      </c>
      <c r="D2268" s="1">
        <v>25.68</v>
      </c>
      <c r="E2268" s="1">
        <v>31.53</v>
      </c>
      <c r="F2268" s="1">
        <v>33.43</v>
      </c>
      <c r="G2268" s="1">
        <v>33.54</v>
      </c>
      <c r="H2268" s="1">
        <v>33.06</v>
      </c>
      <c r="I2268" s="1">
        <v>37.07</v>
      </c>
    </row>
    <row r="2269" spans="1:9" x14ac:dyDescent="0.25">
      <c r="A2269" s="1">
        <v>40</v>
      </c>
      <c r="B2269" s="1">
        <v>26.96</v>
      </c>
      <c r="C2269" s="1">
        <v>32.340000000000003</v>
      </c>
      <c r="D2269" s="1">
        <v>23.78</v>
      </c>
      <c r="E2269" s="1">
        <v>33.42</v>
      </c>
      <c r="F2269" s="1">
        <v>23.85</v>
      </c>
      <c r="G2269" s="1">
        <v>31.94</v>
      </c>
      <c r="H2269" s="1">
        <v>27.56</v>
      </c>
      <c r="I2269" s="1">
        <v>40</v>
      </c>
    </row>
    <row r="2270" spans="1:9" x14ac:dyDescent="0.25">
      <c r="A2270" s="1">
        <v>31.92</v>
      </c>
      <c r="B2270" s="1">
        <v>22.95</v>
      </c>
      <c r="C2270" s="1">
        <v>19.39</v>
      </c>
      <c r="D2270" s="1">
        <v>24.73</v>
      </c>
      <c r="E2270" s="1">
        <v>30.17</v>
      </c>
      <c r="F2270" s="1">
        <v>40</v>
      </c>
      <c r="G2270" s="1">
        <v>40</v>
      </c>
      <c r="H2270" s="1">
        <v>31.37</v>
      </c>
      <c r="I2270" s="1">
        <v>31.72</v>
      </c>
    </row>
    <row r="2271" spans="1:9" x14ac:dyDescent="0.25">
      <c r="A2271" s="1">
        <v>32.090000000000003</v>
      </c>
      <c r="B2271" s="1">
        <v>31.24</v>
      </c>
      <c r="C2271" s="1">
        <v>35.43</v>
      </c>
      <c r="D2271" s="1">
        <v>40</v>
      </c>
      <c r="E2271" s="1">
        <v>31.58</v>
      </c>
      <c r="F2271" s="1">
        <v>34.049999999999997</v>
      </c>
      <c r="G2271" s="1">
        <v>22.66</v>
      </c>
      <c r="H2271" s="1">
        <v>27.58</v>
      </c>
      <c r="I2271" s="1">
        <v>29.18</v>
      </c>
    </row>
    <row r="2272" spans="1:9" x14ac:dyDescent="0.25">
      <c r="A2272" s="1">
        <v>23.04</v>
      </c>
      <c r="B2272" s="1">
        <v>30.01</v>
      </c>
      <c r="C2272" s="1">
        <v>26.24</v>
      </c>
      <c r="D2272" s="1">
        <v>33.56</v>
      </c>
      <c r="E2272" s="1">
        <v>36.65</v>
      </c>
      <c r="F2272" s="1">
        <v>29.47</v>
      </c>
      <c r="G2272" s="1">
        <v>40</v>
      </c>
      <c r="H2272" s="1">
        <v>29.1</v>
      </c>
      <c r="I2272" s="1">
        <v>37.58</v>
      </c>
    </row>
    <row r="2273" spans="1:9" x14ac:dyDescent="0.25">
      <c r="A2273" s="1">
        <v>29.48</v>
      </c>
      <c r="B2273" s="1">
        <v>19.8</v>
      </c>
      <c r="C2273" s="1">
        <v>36.229999999999997</v>
      </c>
      <c r="D2273" s="1">
        <v>22.5</v>
      </c>
      <c r="E2273" s="1">
        <v>32.18</v>
      </c>
      <c r="F2273" s="1">
        <v>18.68</v>
      </c>
      <c r="G2273" s="1">
        <v>33.659999999999997</v>
      </c>
      <c r="H2273" s="1">
        <v>31.68</v>
      </c>
      <c r="I2273" s="1">
        <v>35.47</v>
      </c>
    </row>
    <row r="2274" spans="1:9" x14ac:dyDescent="0.25">
      <c r="A2274" s="1">
        <v>31.53</v>
      </c>
      <c r="B2274" s="1">
        <v>23.15</v>
      </c>
      <c r="C2274" s="1">
        <v>28.58</v>
      </c>
      <c r="D2274" s="1">
        <v>24.87</v>
      </c>
      <c r="E2274" s="1">
        <v>40</v>
      </c>
      <c r="F2274" s="1">
        <v>29.89</v>
      </c>
      <c r="G2274" s="1">
        <v>32.25</v>
      </c>
      <c r="H2274" s="1">
        <v>33.07</v>
      </c>
      <c r="I2274" s="1">
        <v>40</v>
      </c>
    </row>
    <row r="2275" spans="1:9" x14ac:dyDescent="0.25">
      <c r="A2275" s="1">
        <v>28.12</v>
      </c>
      <c r="B2275" s="1">
        <v>34.549999999999997</v>
      </c>
      <c r="C2275" s="1">
        <v>40</v>
      </c>
      <c r="D2275" s="1">
        <v>17.64</v>
      </c>
      <c r="E2275" s="1">
        <v>33.19</v>
      </c>
      <c r="F2275" s="1">
        <v>28.52</v>
      </c>
      <c r="G2275" s="1">
        <v>31.79</v>
      </c>
      <c r="H2275" s="1">
        <v>40</v>
      </c>
      <c r="I2275" s="1">
        <v>36.17</v>
      </c>
    </row>
    <row r="2276" spans="1:9" x14ac:dyDescent="0.25">
      <c r="A2276" s="1">
        <v>31.94</v>
      </c>
      <c r="B2276" s="1">
        <v>21.75</v>
      </c>
      <c r="C2276" s="1">
        <v>40</v>
      </c>
      <c r="D2276" s="1">
        <v>33.380000000000003</v>
      </c>
      <c r="E2276" s="1">
        <v>40</v>
      </c>
      <c r="F2276" s="1">
        <v>30.02</v>
      </c>
      <c r="G2276" s="1">
        <v>30.31</v>
      </c>
      <c r="H2276" s="1">
        <v>35.51</v>
      </c>
      <c r="I2276" s="1">
        <v>29.39</v>
      </c>
    </row>
    <row r="2277" spans="1:9" x14ac:dyDescent="0.25">
      <c r="A2277" s="1">
        <v>24.76</v>
      </c>
      <c r="B2277" s="1">
        <v>24.49</v>
      </c>
      <c r="C2277" s="1">
        <v>20.8</v>
      </c>
      <c r="D2277" s="1">
        <v>40</v>
      </c>
      <c r="E2277" s="1">
        <v>22.6</v>
      </c>
      <c r="F2277" s="1">
        <v>33.840000000000003</v>
      </c>
      <c r="G2277" s="1">
        <v>26.92</v>
      </c>
      <c r="H2277" s="1">
        <v>29.95</v>
      </c>
      <c r="I2277" s="1">
        <v>27.52</v>
      </c>
    </row>
    <row r="2278" spans="1:9" x14ac:dyDescent="0.25">
      <c r="A2278" s="1">
        <v>20.46</v>
      </c>
      <c r="B2278" s="1">
        <v>29.54</v>
      </c>
      <c r="C2278" s="1">
        <v>20.55</v>
      </c>
      <c r="D2278" s="1">
        <v>19.88</v>
      </c>
      <c r="E2278" s="1">
        <v>26.22</v>
      </c>
      <c r="F2278" s="1">
        <v>30.35</v>
      </c>
      <c r="G2278" s="1">
        <v>31.41</v>
      </c>
      <c r="H2278" s="1">
        <v>28.81</v>
      </c>
      <c r="I2278" s="1">
        <v>32.25</v>
      </c>
    </row>
    <row r="2279" spans="1:9" x14ac:dyDescent="0.25">
      <c r="A2279" s="1">
        <v>29.5</v>
      </c>
      <c r="B2279" s="1">
        <v>34.57</v>
      </c>
      <c r="C2279" s="1">
        <v>26.54</v>
      </c>
      <c r="D2279" s="1">
        <v>23</v>
      </c>
      <c r="E2279" s="1">
        <v>25.12</v>
      </c>
      <c r="F2279" s="1">
        <v>30.86</v>
      </c>
      <c r="G2279" s="1">
        <v>35.03</v>
      </c>
      <c r="H2279" s="1">
        <v>32.159999999999997</v>
      </c>
      <c r="I2279" s="1">
        <v>33.979999999999997</v>
      </c>
    </row>
    <row r="2280" spans="1:9" x14ac:dyDescent="0.25">
      <c r="A2280" s="1">
        <v>33.76</v>
      </c>
      <c r="B2280" s="1">
        <v>23.72</v>
      </c>
      <c r="C2280" s="1">
        <v>30.86</v>
      </c>
      <c r="D2280" s="1">
        <v>33.380000000000003</v>
      </c>
      <c r="E2280" s="1">
        <v>28.7</v>
      </c>
      <c r="F2280" s="1">
        <v>26.64</v>
      </c>
      <c r="G2280" s="1">
        <v>34.39</v>
      </c>
      <c r="H2280" s="1">
        <v>35.090000000000003</v>
      </c>
      <c r="I2280" s="1">
        <v>37.26</v>
      </c>
    </row>
    <row r="2281" spans="1:9" x14ac:dyDescent="0.25">
      <c r="A2281" s="1">
        <v>31.78</v>
      </c>
      <c r="B2281" s="1">
        <v>22.52</v>
      </c>
      <c r="C2281" s="1">
        <v>35.090000000000003</v>
      </c>
      <c r="D2281" s="1">
        <v>37.770000000000003</v>
      </c>
      <c r="E2281" s="1">
        <v>18.28</v>
      </c>
      <c r="F2281" s="1">
        <v>32.22</v>
      </c>
      <c r="G2281" s="1">
        <v>32.24</v>
      </c>
      <c r="H2281" s="1">
        <v>25.75</v>
      </c>
      <c r="I2281" s="1">
        <v>24.52</v>
      </c>
    </row>
    <row r="2282" spans="1:9" x14ac:dyDescent="0.25">
      <c r="A2282" s="1">
        <v>31.77</v>
      </c>
      <c r="B2282" s="1">
        <v>32.39</v>
      </c>
      <c r="C2282" s="1">
        <v>20.260000000000002</v>
      </c>
      <c r="D2282" s="1">
        <v>31.34</v>
      </c>
      <c r="E2282" s="1">
        <v>34.49</v>
      </c>
      <c r="F2282" s="1">
        <v>32.08</v>
      </c>
      <c r="G2282" s="1">
        <v>35.799999999999997</v>
      </c>
      <c r="H2282" s="1">
        <v>33.090000000000003</v>
      </c>
      <c r="I2282" s="1">
        <v>24.72</v>
      </c>
    </row>
    <row r="2283" spans="1:9" x14ac:dyDescent="0.25">
      <c r="A2283" s="1">
        <v>31.04</v>
      </c>
      <c r="B2283" s="1">
        <v>23.36</v>
      </c>
      <c r="C2283" s="1">
        <v>28.95</v>
      </c>
      <c r="D2283" s="1">
        <v>29.11</v>
      </c>
      <c r="E2283" s="1">
        <v>34.06</v>
      </c>
      <c r="F2283" s="1">
        <v>22.96</v>
      </c>
      <c r="G2283" s="1">
        <v>31.36</v>
      </c>
      <c r="H2283" s="1">
        <v>40</v>
      </c>
      <c r="I2283" s="1">
        <v>25.88</v>
      </c>
    </row>
    <row r="2284" spans="1:9" x14ac:dyDescent="0.25">
      <c r="A2284" s="1">
        <v>29.49</v>
      </c>
      <c r="B2284" s="1">
        <v>30.41</v>
      </c>
      <c r="C2284" s="1">
        <v>33.83</v>
      </c>
      <c r="D2284" s="1">
        <v>26.57</v>
      </c>
      <c r="E2284" s="1">
        <v>33.020000000000003</v>
      </c>
      <c r="F2284" s="1">
        <v>30.87</v>
      </c>
      <c r="G2284" s="1">
        <v>29.07</v>
      </c>
      <c r="H2284" s="1">
        <v>32.799999999999997</v>
      </c>
      <c r="I2284" s="1">
        <v>32.17</v>
      </c>
    </row>
    <row r="2285" spans="1:9" x14ac:dyDescent="0.25">
      <c r="A2285" s="1">
        <v>32.31</v>
      </c>
      <c r="B2285" s="1">
        <v>24.89</v>
      </c>
      <c r="C2285" s="1">
        <v>23.75</v>
      </c>
      <c r="D2285" s="1">
        <v>29.55</v>
      </c>
      <c r="E2285" s="1">
        <v>29.18</v>
      </c>
      <c r="F2285" s="1">
        <v>28.75</v>
      </c>
      <c r="G2285" s="1">
        <v>26.81</v>
      </c>
      <c r="H2285" s="1">
        <v>25.7</v>
      </c>
      <c r="I2285" s="1">
        <v>40</v>
      </c>
    </row>
    <row r="2286" spans="1:9" x14ac:dyDescent="0.25">
      <c r="A2286" s="1">
        <v>25.42</v>
      </c>
      <c r="B2286" s="1">
        <v>28.88</v>
      </c>
      <c r="C2286" s="1">
        <v>28.38</v>
      </c>
      <c r="D2286" s="1">
        <v>20.13</v>
      </c>
      <c r="E2286" s="1">
        <v>25.55</v>
      </c>
      <c r="F2286" s="1">
        <v>30.85</v>
      </c>
      <c r="G2286" s="1">
        <v>31.85</v>
      </c>
      <c r="H2286" s="1">
        <v>35.21</v>
      </c>
      <c r="I2286" s="1">
        <v>40</v>
      </c>
    </row>
    <row r="2287" spans="1:9" x14ac:dyDescent="0.25">
      <c r="A2287" s="1">
        <v>31.48</v>
      </c>
      <c r="B2287" s="1">
        <v>29.69</v>
      </c>
      <c r="C2287" s="1">
        <v>25.07</v>
      </c>
      <c r="D2287" s="1">
        <v>24.38</v>
      </c>
      <c r="E2287" s="1">
        <v>25.26</v>
      </c>
      <c r="F2287" s="1">
        <v>35.659999999999997</v>
      </c>
      <c r="G2287" s="1">
        <v>29.59</v>
      </c>
      <c r="H2287" s="1">
        <v>40</v>
      </c>
      <c r="I2287" s="1">
        <v>18.86</v>
      </c>
    </row>
    <row r="2288" spans="1:9" x14ac:dyDescent="0.25">
      <c r="A2288" s="1">
        <v>31.77</v>
      </c>
      <c r="B2288" s="1">
        <v>23.34</v>
      </c>
      <c r="C2288" s="1">
        <v>30.42</v>
      </c>
      <c r="D2288" s="1">
        <v>28.68</v>
      </c>
      <c r="E2288" s="1">
        <v>21.53</v>
      </c>
      <c r="F2288" s="1">
        <v>34.04</v>
      </c>
      <c r="G2288" s="1">
        <v>28.42</v>
      </c>
      <c r="H2288" s="1">
        <v>27.43</v>
      </c>
      <c r="I2288" s="1">
        <v>34.97</v>
      </c>
    </row>
    <row r="2289" spans="1:9" x14ac:dyDescent="0.25">
      <c r="A2289" s="1">
        <v>32.409999999999997</v>
      </c>
      <c r="B2289" s="1">
        <v>22.37</v>
      </c>
      <c r="C2289" s="1">
        <v>26.24</v>
      </c>
      <c r="D2289" s="1">
        <v>23.75</v>
      </c>
      <c r="E2289" s="1">
        <v>24.89</v>
      </c>
      <c r="F2289" s="1">
        <v>27.2</v>
      </c>
      <c r="G2289" s="1">
        <v>40</v>
      </c>
      <c r="H2289" s="1">
        <v>38.58</v>
      </c>
      <c r="I2289" s="1">
        <v>40</v>
      </c>
    </row>
    <row r="2290" spans="1:9" x14ac:dyDescent="0.25">
      <c r="A2290" s="1">
        <v>23.44</v>
      </c>
      <c r="B2290" s="1">
        <v>31.58</v>
      </c>
      <c r="C2290" s="1">
        <v>34.6</v>
      </c>
      <c r="D2290" s="1">
        <v>26.38</v>
      </c>
      <c r="E2290" s="1">
        <v>25.67</v>
      </c>
      <c r="F2290" s="1">
        <v>31.44</v>
      </c>
      <c r="G2290" s="1">
        <v>32.44</v>
      </c>
      <c r="H2290" s="1">
        <v>34.11</v>
      </c>
      <c r="I2290" s="1">
        <v>29.33</v>
      </c>
    </row>
    <row r="2291" spans="1:9" x14ac:dyDescent="0.25">
      <c r="A2291" s="1">
        <v>18.8</v>
      </c>
      <c r="B2291" s="1">
        <v>33.909999999999997</v>
      </c>
      <c r="C2291" s="1">
        <v>28.48</v>
      </c>
      <c r="D2291" s="1">
        <v>28.08</v>
      </c>
      <c r="E2291" s="1">
        <v>33.08</v>
      </c>
      <c r="F2291" s="1">
        <v>40</v>
      </c>
      <c r="G2291" s="1">
        <v>26.47</v>
      </c>
      <c r="H2291" s="1">
        <v>34.47</v>
      </c>
      <c r="I2291" s="1">
        <v>25.21</v>
      </c>
    </row>
    <row r="2292" spans="1:9" x14ac:dyDescent="0.25">
      <c r="A2292" s="1">
        <v>34.36</v>
      </c>
      <c r="B2292" s="1">
        <v>29.96</v>
      </c>
      <c r="C2292" s="1">
        <v>20.84</v>
      </c>
      <c r="D2292" s="1">
        <v>23</v>
      </c>
      <c r="E2292" s="1">
        <v>21.03</v>
      </c>
      <c r="F2292" s="1">
        <v>35.51</v>
      </c>
      <c r="G2292" s="1">
        <v>32.409999999999997</v>
      </c>
      <c r="H2292" s="1">
        <v>34.020000000000003</v>
      </c>
      <c r="I2292" s="1">
        <v>40</v>
      </c>
    </row>
    <row r="2293" spans="1:9" x14ac:dyDescent="0.25">
      <c r="A2293" s="1">
        <v>32.67</v>
      </c>
      <c r="B2293" s="1">
        <v>21.25</v>
      </c>
      <c r="C2293" s="1">
        <v>30.92</v>
      </c>
      <c r="D2293" s="1">
        <v>34.31</v>
      </c>
      <c r="E2293" s="1">
        <v>36.54</v>
      </c>
      <c r="F2293" s="1">
        <v>40</v>
      </c>
      <c r="G2293" s="1">
        <v>31.4</v>
      </c>
      <c r="H2293" s="1">
        <v>27.24</v>
      </c>
      <c r="I2293" s="1">
        <v>32.700000000000003</v>
      </c>
    </row>
    <row r="2294" spans="1:9" x14ac:dyDescent="0.25">
      <c r="A2294" s="1">
        <v>18.850000000000001</v>
      </c>
      <c r="B2294" s="1">
        <v>24.33</v>
      </c>
      <c r="C2294" s="1">
        <v>40</v>
      </c>
      <c r="D2294" s="1">
        <v>32.47</v>
      </c>
      <c r="E2294" s="1">
        <v>28.86</v>
      </c>
      <c r="F2294" s="1">
        <v>20.89</v>
      </c>
      <c r="G2294" s="1">
        <v>40</v>
      </c>
      <c r="H2294" s="1">
        <v>31.23</v>
      </c>
      <c r="I2294" s="1">
        <v>25.35</v>
      </c>
    </row>
    <row r="2295" spans="1:9" x14ac:dyDescent="0.25">
      <c r="A2295" s="1">
        <v>23.69</v>
      </c>
      <c r="B2295" s="1">
        <v>32.35</v>
      </c>
      <c r="C2295" s="1">
        <v>29.71</v>
      </c>
      <c r="D2295" s="1">
        <v>35.950000000000003</v>
      </c>
      <c r="E2295" s="1">
        <v>32.69</v>
      </c>
      <c r="F2295" s="1">
        <v>30.51</v>
      </c>
      <c r="G2295" s="1">
        <v>23.02</v>
      </c>
      <c r="H2295" s="1">
        <v>29.83</v>
      </c>
      <c r="I2295" s="1">
        <v>28.26</v>
      </c>
    </row>
    <row r="2296" spans="1:9" x14ac:dyDescent="0.25">
      <c r="A2296" s="1">
        <v>25.48</v>
      </c>
      <c r="B2296" s="1">
        <v>21.24</v>
      </c>
      <c r="C2296" s="1">
        <v>18.34</v>
      </c>
      <c r="D2296" s="1">
        <v>35.840000000000003</v>
      </c>
      <c r="E2296" s="1">
        <v>27.57</v>
      </c>
      <c r="F2296" s="1">
        <v>24.65</v>
      </c>
      <c r="G2296" s="1">
        <v>34.93</v>
      </c>
      <c r="H2296" s="1">
        <v>32.299999999999997</v>
      </c>
      <c r="I2296" s="1">
        <v>29.69</v>
      </c>
    </row>
    <row r="2297" spans="1:9" x14ac:dyDescent="0.25">
      <c r="A2297" s="1">
        <v>22.65</v>
      </c>
      <c r="B2297" s="1">
        <v>24.98</v>
      </c>
      <c r="C2297" s="1">
        <v>18.260000000000002</v>
      </c>
      <c r="D2297" s="1">
        <v>23.32</v>
      </c>
      <c r="E2297" s="1">
        <v>28.49</v>
      </c>
      <c r="F2297" s="1">
        <v>40</v>
      </c>
      <c r="G2297" s="1">
        <v>25.72</v>
      </c>
      <c r="H2297" s="1">
        <v>35.01</v>
      </c>
      <c r="I2297" s="1">
        <v>34.74</v>
      </c>
    </row>
    <row r="2298" spans="1:9" x14ac:dyDescent="0.25">
      <c r="A2298" s="1">
        <v>30.16</v>
      </c>
      <c r="B2298" s="1">
        <v>26.63</v>
      </c>
      <c r="C2298" s="1">
        <v>40</v>
      </c>
      <c r="D2298" s="1">
        <v>21.93</v>
      </c>
      <c r="E2298" s="1">
        <v>26.9</v>
      </c>
      <c r="F2298" s="1">
        <v>38.53</v>
      </c>
      <c r="G2298" s="1">
        <v>40</v>
      </c>
      <c r="H2298" s="1">
        <v>31</v>
      </c>
      <c r="I2298" s="1">
        <v>24.41</v>
      </c>
    </row>
    <row r="2299" spans="1:9" x14ac:dyDescent="0.25">
      <c r="A2299" s="1">
        <v>40</v>
      </c>
      <c r="B2299" s="1">
        <v>18.7</v>
      </c>
      <c r="C2299" s="1">
        <v>40</v>
      </c>
      <c r="D2299" s="1">
        <v>19.309999999999999</v>
      </c>
      <c r="E2299" s="1">
        <v>24.68</v>
      </c>
      <c r="F2299" s="1">
        <v>40</v>
      </c>
      <c r="G2299" s="1">
        <v>40</v>
      </c>
      <c r="H2299" s="1">
        <v>40</v>
      </c>
      <c r="I2299" s="1">
        <v>26.7</v>
      </c>
    </row>
    <row r="2300" spans="1:9" x14ac:dyDescent="0.25">
      <c r="A2300" s="1">
        <v>31.92</v>
      </c>
      <c r="B2300" s="1">
        <v>21.87</v>
      </c>
      <c r="C2300" s="1">
        <v>32.020000000000003</v>
      </c>
      <c r="D2300" s="1">
        <v>37.020000000000003</v>
      </c>
      <c r="E2300" s="1">
        <v>25.04</v>
      </c>
      <c r="F2300" s="1">
        <v>34.42</v>
      </c>
      <c r="G2300" s="1">
        <v>37.270000000000003</v>
      </c>
      <c r="H2300" s="1">
        <v>28.9</v>
      </c>
      <c r="I2300" s="1">
        <v>29.37</v>
      </c>
    </row>
    <row r="2301" spans="1:9" x14ac:dyDescent="0.25">
      <c r="A2301" s="1">
        <v>23.49</v>
      </c>
      <c r="B2301" s="1">
        <v>20.09</v>
      </c>
      <c r="C2301" s="1">
        <v>36.4</v>
      </c>
      <c r="D2301" s="1">
        <v>19.77</v>
      </c>
      <c r="E2301" s="1">
        <v>25.75</v>
      </c>
      <c r="F2301" s="1">
        <v>40</v>
      </c>
      <c r="G2301" s="1">
        <v>25.27</v>
      </c>
      <c r="H2301" s="1">
        <v>26.61</v>
      </c>
      <c r="I2301" s="1">
        <v>31.59</v>
      </c>
    </row>
    <row r="2302" spans="1:9" x14ac:dyDescent="0.25">
      <c r="A2302" s="1">
        <v>22.51</v>
      </c>
      <c r="B2302" s="1">
        <v>22.11</v>
      </c>
      <c r="C2302" s="1">
        <v>28.67</v>
      </c>
      <c r="D2302" s="1">
        <v>24.09</v>
      </c>
      <c r="E2302" s="1">
        <v>25.38</v>
      </c>
      <c r="F2302" s="1">
        <v>23</v>
      </c>
      <c r="G2302" s="1">
        <v>23.57</v>
      </c>
      <c r="H2302" s="1">
        <v>34.659999999999997</v>
      </c>
      <c r="I2302" s="1">
        <v>33.619999999999997</v>
      </c>
    </row>
    <row r="2303" spans="1:9" x14ac:dyDescent="0.25">
      <c r="A2303" s="1">
        <v>24.83</v>
      </c>
      <c r="B2303" s="1">
        <v>19.559999999999999</v>
      </c>
      <c r="C2303" s="1">
        <v>27.57</v>
      </c>
      <c r="D2303" s="1">
        <v>21.15</v>
      </c>
      <c r="E2303" s="1">
        <v>37.92</v>
      </c>
      <c r="F2303" s="1">
        <v>23.65</v>
      </c>
      <c r="G2303" s="1">
        <v>22.48</v>
      </c>
      <c r="H2303" s="1">
        <v>33.65</v>
      </c>
      <c r="I2303" s="1">
        <v>32.14</v>
      </c>
    </row>
    <row r="2304" spans="1:9" x14ac:dyDescent="0.25">
      <c r="A2304" s="1">
        <v>27.04</v>
      </c>
      <c r="B2304" s="1">
        <v>27.22</v>
      </c>
      <c r="C2304" s="1">
        <v>18.71</v>
      </c>
      <c r="D2304" s="1">
        <v>40</v>
      </c>
      <c r="E2304" s="1">
        <v>24.76</v>
      </c>
      <c r="F2304" s="1">
        <v>27.96</v>
      </c>
      <c r="G2304" s="1">
        <v>25.08</v>
      </c>
      <c r="H2304" s="1">
        <v>32.46</v>
      </c>
      <c r="I2304" s="1">
        <v>33.26</v>
      </c>
    </row>
    <row r="2305" spans="1:9" x14ac:dyDescent="0.25">
      <c r="A2305" s="1">
        <v>35.01</v>
      </c>
      <c r="B2305" s="1">
        <v>25.67</v>
      </c>
      <c r="C2305" s="1">
        <v>19.3</v>
      </c>
      <c r="D2305" s="1">
        <v>20.79</v>
      </c>
      <c r="E2305" s="1">
        <v>30.01</v>
      </c>
      <c r="F2305" s="1">
        <v>22.75</v>
      </c>
      <c r="G2305" s="1">
        <v>40</v>
      </c>
      <c r="H2305" s="1">
        <v>25.85</v>
      </c>
      <c r="I2305" s="1">
        <v>35.94</v>
      </c>
    </row>
    <row r="2306" spans="1:9" x14ac:dyDescent="0.25">
      <c r="A2306" s="1">
        <v>31.06</v>
      </c>
      <c r="B2306" s="1">
        <v>27.91</v>
      </c>
      <c r="C2306" s="1">
        <v>20.04</v>
      </c>
      <c r="D2306" s="1">
        <v>17.920000000000002</v>
      </c>
      <c r="E2306" s="1">
        <v>40</v>
      </c>
      <c r="F2306" s="1">
        <v>40</v>
      </c>
      <c r="G2306" s="1">
        <v>35.6</v>
      </c>
      <c r="H2306" s="1">
        <v>28.11</v>
      </c>
      <c r="I2306" s="1">
        <v>37.03</v>
      </c>
    </row>
    <row r="2307" spans="1:9" x14ac:dyDescent="0.25">
      <c r="A2307" s="1">
        <v>20.72</v>
      </c>
      <c r="B2307" s="1">
        <v>25.09</v>
      </c>
      <c r="C2307" s="1">
        <v>23.62</v>
      </c>
      <c r="D2307" s="1">
        <v>32.17</v>
      </c>
      <c r="E2307" s="1">
        <v>25.36</v>
      </c>
      <c r="F2307" s="1">
        <v>31.43</v>
      </c>
      <c r="G2307" s="1">
        <v>30.07</v>
      </c>
      <c r="H2307" s="1">
        <v>24.6</v>
      </c>
      <c r="I2307" s="1">
        <v>34.450000000000003</v>
      </c>
    </row>
    <row r="2308" spans="1:9" x14ac:dyDescent="0.25">
      <c r="A2308" s="1">
        <v>26.6</v>
      </c>
      <c r="B2308" s="1">
        <v>27.1</v>
      </c>
      <c r="C2308" s="1">
        <v>22.18</v>
      </c>
      <c r="D2308" s="1">
        <v>30.04</v>
      </c>
      <c r="E2308" s="1">
        <v>23.79</v>
      </c>
      <c r="F2308" s="1">
        <v>30.35</v>
      </c>
      <c r="G2308" s="1">
        <v>33.880000000000003</v>
      </c>
      <c r="H2308" s="1">
        <v>38</v>
      </c>
      <c r="I2308" s="1">
        <v>34.729999999999997</v>
      </c>
    </row>
    <row r="2309" spans="1:9" x14ac:dyDescent="0.25">
      <c r="A2309" s="1">
        <v>40</v>
      </c>
      <c r="B2309" s="1">
        <v>29.91</v>
      </c>
      <c r="C2309" s="1">
        <v>30.37</v>
      </c>
      <c r="D2309" s="1">
        <v>27.19</v>
      </c>
      <c r="E2309" s="1">
        <v>27.29</v>
      </c>
      <c r="F2309" s="1">
        <v>31.04</v>
      </c>
      <c r="G2309" s="1">
        <v>34.08</v>
      </c>
      <c r="H2309" s="1">
        <v>40</v>
      </c>
      <c r="I2309" s="1">
        <v>32.200000000000003</v>
      </c>
    </row>
    <row r="2310" spans="1:9" x14ac:dyDescent="0.25">
      <c r="A2310" s="1">
        <v>22.92</v>
      </c>
      <c r="B2310" s="1">
        <v>24.38</v>
      </c>
      <c r="C2310" s="1">
        <v>35.36</v>
      </c>
      <c r="D2310" s="1">
        <v>28.39</v>
      </c>
      <c r="E2310" s="1">
        <v>25.04</v>
      </c>
      <c r="F2310" s="1">
        <v>27.44</v>
      </c>
      <c r="G2310" s="1">
        <v>27.63</v>
      </c>
      <c r="H2310" s="1">
        <v>40</v>
      </c>
      <c r="I2310" s="1">
        <v>29.99</v>
      </c>
    </row>
    <row r="2311" spans="1:9" x14ac:dyDescent="0.25">
      <c r="A2311" s="1">
        <v>18.84</v>
      </c>
      <c r="B2311" s="1">
        <v>30.33</v>
      </c>
      <c r="C2311" s="1">
        <v>28.87</v>
      </c>
      <c r="D2311" s="1">
        <v>33.32</v>
      </c>
      <c r="E2311" s="1">
        <v>40</v>
      </c>
      <c r="F2311" s="1">
        <v>21.87</v>
      </c>
      <c r="G2311" s="1">
        <v>30.16</v>
      </c>
      <c r="H2311" s="1">
        <v>35.270000000000003</v>
      </c>
      <c r="I2311" s="1">
        <v>34.590000000000003</v>
      </c>
    </row>
    <row r="2312" spans="1:9" x14ac:dyDescent="0.25">
      <c r="A2312" s="1">
        <v>33.299999999999997</v>
      </c>
      <c r="B2312" s="1">
        <v>18.22</v>
      </c>
      <c r="C2312" s="1">
        <v>40</v>
      </c>
      <c r="D2312" s="1">
        <v>36.72</v>
      </c>
      <c r="E2312" s="1">
        <v>31.53</v>
      </c>
      <c r="F2312" s="1">
        <v>34.71</v>
      </c>
      <c r="G2312" s="1">
        <v>40</v>
      </c>
      <c r="H2312" s="1">
        <v>35.36</v>
      </c>
      <c r="I2312" s="1">
        <v>40</v>
      </c>
    </row>
    <row r="2313" spans="1:9" x14ac:dyDescent="0.25">
      <c r="A2313" s="1">
        <v>18.48</v>
      </c>
      <c r="B2313" s="1">
        <v>35.880000000000003</v>
      </c>
      <c r="C2313" s="1">
        <v>17.09</v>
      </c>
      <c r="D2313" s="1">
        <v>29.05</v>
      </c>
      <c r="E2313" s="1">
        <v>35.21</v>
      </c>
      <c r="F2313" s="1">
        <v>38.43</v>
      </c>
      <c r="G2313" s="1">
        <v>40</v>
      </c>
      <c r="H2313" s="1">
        <v>34.24</v>
      </c>
      <c r="I2313" s="1">
        <v>33.68</v>
      </c>
    </row>
    <row r="2314" spans="1:9" x14ac:dyDescent="0.25">
      <c r="A2314" s="1">
        <v>33.36</v>
      </c>
      <c r="B2314" s="1">
        <v>30.49</v>
      </c>
      <c r="C2314" s="1">
        <v>21.17</v>
      </c>
      <c r="D2314" s="1">
        <v>40</v>
      </c>
      <c r="E2314" s="1">
        <v>32.049999999999997</v>
      </c>
      <c r="F2314" s="1">
        <v>27.99</v>
      </c>
      <c r="G2314" s="1">
        <v>33.22</v>
      </c>
      <c r="H2314" s="1">
        <v>40</v>
      </c>
      <c r="I2314" s="1">
        <v>35.43</v>
      </c>
    </row>
    <row r="2315" spans="1:9" x14ac:dyDescent="0.25">
      <c r="A2315" s="1">
        <v>30.58</v>
      </c>
      <c r="B2315" s="1">
        <v>30.91</v>
      </c>
      <c r="C2315" s="1">
        <v>29.9</v>
      </c>
      <c r="D2315" s="1">
        <v>30.19</v>
      </c>
      <c r="E2315" s="1">
        <v>33.64</v>
      </c>
      <c r="F2315" s="1">
        <v>37.880000000000003</v>
      </c>
      <c r="G2315" s="1">
        <v>40</v>
      </c>
      <c r="H2315" s="1">
        <v>40</v>
      </c>
      <c r="I2315" s="1">
        <v>31.04</v>
      </c>
    </row>
    <row r="2316" spans="1:9" x14ac:dyDescent="0.25">
      <c r="A2316" s="1">
        <v>31.89</v>
      </c>
      <c r="B2316" s="1">
        <v>28.34</v>
      </c>
      <c r="C2316" s="1">
        <v>20.98</v>
      </c>
      <c r="D2316" s="1">
        <v>30.85</v>
      </c>
      <c r="E2316" s="1">
        <v>35.69</v>
      </c>
      <c r="F2316" s="1">
        <v>25.68</v>
      </c>
      <c r="G2316" s="1">
        <v>40</v>
      </c>
      <c r="H2316" s="1">
        <v>24.16</v>
      </c>
      <c r="I2316" s="1">
        <v>31.97</v>
      </c>
    </row>
    <row r="2317" spans="1:9" x14ac:dyDescent="0.25">
      <c r="A2317" s="1">
        <v>40</v>
      </c>
      <c r="B2317" s="1">
        <v>26.42</v>
      </c>
      <c r="C2317" s="1">
        <v>40</v>
      </c>
      <c r="D2317" s="1">
        <v>33.03</v>
      </c>
      <c r="E2317" s="1">
        <v>35.26</v>
      </c>
      <c r="F2317" s="1">
        <v>36.03</v>
      </c>
      <c r="G2317" s="1">
        <v>27.84</v>
      </c>
      <c r="H2317" s="1">
        <v>36.04</v>
      </c>
      <c r="I2317" s="1">
        <v>34.03</v>
      </c>
    </row>
    <row r="2318" spans="1:9" x14ac:dyDescent="0.25">
      <c r="A2318" s="1">
        <v>34.840000000000003</v>
      </c>
      <c r="B2318" s="1">
        <v>34.07</v>
      </c>
      <c r="C2318" s="1">
        <v>36.47</v>
      </c>
      <c r="D2318" s="1">
        <v>27.55</v>
      </c>
      <c r="E2318" s="1">
        <v>30.15</v>
      </c>
      <c r="F2318" s="1">
        <v>40</v>
      </c>
      <c r="G2318" s="1">
        <v>21.83</v>
      </c>
      <c r="H2318" s="1">
        <v>31.64</v>
      </c>
    </row>
    <row r="2319" spans="1:9" x14ac:dyDescent="0.25">
      <c r="A2319" s="1">
        <v>28.04</v>
      </c>
      <c r="B2319" s="1">
        <v>22.57</v>
      </c>
      <c r="C2319" s="1">
        <v>23</v>
      </c>
      <c r="D2319" s="1">
        <v>40</v>
      </c>
      <c r="E2319" s="1">
        <v>26.22</v>
      </c>
      <c r="F2319" s="1">
        <v>29.92</v>
      </c>
      <c r="G2319" s="1">
        <v>40</v>
      </c>
      <c r="H2319" s="1">
        <v>32.83</v>
      </c>
    </row>
    <row r="2320" spans="1:9" x14ac:dyDescent="0.25">
      <c r="A2320" s="1">
        <v>23.35</v>
      </c>
      <c r="B2320" s="1">
        <v>26.56</v>
      </c>
      <c r="C2320" s="1">
        <v>30.56</v>
      </c>
      <c r="D2320" s="1">
        <v>29.3</v>
      </c>
      <c r="E2320" s="1">
        <v>36.020000000000003</v>
      </c>
      <c r="F2320" s="1">
        <v>26.93</v>
      </c>
      <c r="G2320" s="1">
        <v>29.13</v>
      </c>
      <c r="H2320" s="1">
        <v>37.22</v>
      </c>
    </row>
    <row r="2321" spans="1:8" x14ac:dyDescent="0.25">
      <c r="A2321" s="1">
        <v>30.23</v>
      </c>
      <c r="B2321" s="1">
        <v>33.89</v>
      </c>
      <c r="C2321" s="1">
        <v>19.61</v>
      </c>
      <c r="D2321" s="1">
        <v>34.85</v>
      </c>
      <c r="E2321" s="1">
        <v>40</v>
      </c>
      <c r="F2321" s="1">
        <v>30.73</v>
      </c>
      <c r="G2321" s="1">
        <v>40</v>
      </c>
      <c r="H2321" s="1">
        <v>35.83</v>
      </c>
    </row>
    <row r="2322" spans="1:8" x14ac:dyDescent="0.25">
      <c r="A2322" s="1">
        <v>32.19</v>
      </c>
      <c r="B2322" s="1">
        <v>20.25</v>
      </c>
      <c r="C2322" s="1">
        <v>24.44</v>
      </c>
      <c r="D2322" s="1">
        <v>27.37</v>
      </c>
      <c r="E2322" s="1">
        <v>27.59</v>
      </c>
      <c r="F2322" s="1">
        <v>34.64</v>
      </c>
      <c r="G2322" s="1">
        <v>30.53</v>
      </c>
      <c r="H2322" s="1">
        <v>31.24</v>
      </c>
    </row>
    <row r="2323" spans="1:8" x14ac:dyDescent="0.25">
      <c r="A2323" s="1">
        <v>27.88</v>
      </c>
      <c r="B2323" s="1">
        <v>30.41</v>
      </c>
      <c r="C2323" s="1">
        <v>28.41</v>
      </c>
      <c r="D2323" s="1">
        <v>21.21</v>
      </c>
      <c r="E2323" s="1">
        <v>35.130000000000003</v>
      </c>
      <c r="F2323" s="1">
        <v>28.96</v>
      </c>
      <c r="G2323" s="1">
        <v>32.700000000000003</v>
      </c>
      <c r="H2323" s="1">
        <v>40</v>
      </c>
    </row>
    <row r="2324" spans="1:8" x14ac:dyDescent="0.25">
      <c r="A2324" s="1">
        <v>40</v>
      </c>
      <c r="B2324" s="1">
        <v>24</v>
      </c>
      <c r="C2324" s="1">
        <v>32.67</v>
      </c>
      <c r="D2324" s="1">
        <v>24.59</v>
      </c>
      <c r="E2324" s="1">
        <v>40</v>
      </c>
      <c r="F2324" s="1">
        <v>32.35</v>
      </c>
      <c r="G2324" s="1">
        <v>30.18</v>
      </c>
      <c r="H2324" s="1">
        <v>36.700000000000003</v>
      </c>
    </row>
    <row r="2325" spans="1:8" x14ac:dyDescent="0.25">
      <c r="A2325" s="1">
        <v>32.39</v>
      </c>
      <c r="B2325" s="1">
        <v>36.01</v>
      </c>
      <c r="C2325" s="1">
        <v>37.49</v>
      </c>
      <c r="D2325" s="1">
        <v>18.89</v>
      </c>
      <c r="E2325" s="1">
        <v>31.94</v>
      </c>
      <c r="F2325" s="1">
        <v>33.71</v>
      </c>
      <c r="G2325" s="1">
        <v>40</v>
      </c>
      <c r="H2325" s="1">
        <v>40</v>
      </c>
    </row>
    <row r="2326" spans="1:8" x14ac:dyDescent="0.25">
      <c r="A2326" s="1">
        <v>25.98</v>
      </c>
      <c r="B2326" s="1">
        <v>32.35</v>
      </c>
      <c r="C2326" s="1">
        <v>30.23</v>
      </c>
      <c r="D2326" s="1">
        <v>25.96</v>
      </c>
      <c r="E2326" s="1">
        <v>40</v>
      </c>
      <c r="F2326" s="1">
        <v>28.97</v>
      </c>
      <c r="G2326" s="1">
        <v>31.95</v>
      </c>
      <c r="H2326" s="1">
        <v>34.07</v>
      </c>
    </row>
    <row r="2327" spans="1:8" x14ac:dyDescent="0.25">
      <c r="A2327" s="1">
        <v>28.47</v>
      </c>
      <c r="B2327" s="1">
        <v>23.44</v>
      </c>
      <c r="C2327" s="1">
        <v>24.41</v>
      </c>
      <c r="D2327" s="1">
        <v>22.43</v>
      </c>
      <c r="E2327" s="1">
        <v>29.39</v>
      </c>
      <c r="F2327" s="1">
        <v>33.32</v>
      </c>
      <c r="G2327" s="1">
        <v>37.770000000000003</v>
      </c>
      <c r="H2327" s="1">
        <v>40</v>
      </c>
    </row>
    <row r="2328" spans="1:8" x14ac:dyDescent="0.25">
      <c r="A2328" s="1">
        <v>34.18</v>
      </c>
      <c r="B2328" s="1">
        <v>32.49</v>
      </c>
      <c r="C2328" s="1">
        <v>23.39</v>
      </c>
      <c r="D2328" s="1">
        <v>22.79</v>
      </c>
      <c r="E2328" s="1">
        <v>28.77</v>
      </c>
      <c r="F2328" s="1">
        <v>30.74</v>
      </c>
      <c r="G2328" s="1">
        <v>33.1</v>
      </c>
      <c r="H2328" s="1">
        <v>23.2</v>
      </c>
    </row>
    <row r="2329" spans="1:8" x14ac:dyDescent="0.25">
      <c r="A2329" s="1">
        <v>27.83</v>
      </c>
      <c r="B2329" s="1">
        <v>35.200000000000003</v>
      </c>
      <c r="C2329" s="1">
        <v>28.59</v>
      </c>
      <c r="D2329" s="1">
        <v>32.299999999999997</v>
      </c>
      <c r="E2329" s="1">
        <v>27</v>
      </c>
      <c r="F2329" s="1">
        <v>22.95</v>
      </c>
      <c r="G2329" s="1">
        <v>32.380000000000003</v>
      </c>
      <c r="H2329" s="1">
        <v>32.450000000000003</v>
      </c>
    </row>
    <row r="2330" spans="1:8" x14ac:dyDescent="0.25">
      <c r="A2330" s="1">
        <v>25.37</v>
      </c>
      <c r="B2330" s="1">
        <v>32.67</v>
      </c>
      <c r="C2330" s="1">
        <v>40</v>
      </c>
      <c r="D2330" s="1">
        <v>29.48</v>
      </c>
      <c r="E2330" s="1">
        <v>23.88</v>
      </c>
      <c r="F2330" s="1">
        <v>28.99</v>
      </c>
      <c r="G2330" s="1">
        <v>30.89</v>
      </c>
      <c r="H2330" s="1">
        <v>27.67</v>
      </c>
    </row>
    <row r="2331" spans="1:8" x14ac:dyDescent="0.25">
      <c r="A2331" s="1">
        <v>33.200000000000003</v>
      </c>
      <c r="B2331" s="1">
        <v>22.15</v>
      </c>
      <c r="C2331" s="1">
        <v>22.12</v>
      </c>
      <c r="D2331" s="1">
        <v>32.14</v>
      </c>
      <c r="E2331" s="1">
        <v>17.46</v>
      </c>
      <c r="F2331" s="1">
        <v>27.03</v>
      </c>
      <c r="G2331" s="1">
        <v>33.82</v>
      </c>
      <c r="H2331" s="1">
        <v>31.84</v>
      </c>
    </row>
    <row r="2332" spans="1:8" x14ac:dyDescent="0.25">
      <c r="A2332" s="1">
        <v>33.15</v>
      </c>
      <c r="B2332" s="1">
        <v>24.18</v>
      </c>
      <c r="C2332" s="1">
        <v>36.72</v>
      </c>
      <c r="D2332" s="1">
        <v>36.020000000000003</v>
      </c>
      <c r="E2332" s="1">
        <v>40</v>
      </c>
      <c r="F2332" s="1">
        <v>30.85</v>
      </c>
      <c r="G2332" s="1">
        <v>31.04</v>
      </c>
      <c r="H2332" s="1">
        <v>40</v>
      </c>
    </row>
    <row r="2333" spans="1:8" x14ac:dyDescent="0.25">
      <c r="A2333" s="1">
        <v>31.51</v>
      </c>
      <c r="B2333" s="1">
        <v>22.21</v>
      </c>
      <c r="C2333" s="1">
        <v>24.71</v>
      </c>
      <c r="D2333" s="1">
        <v>30.3</v>
      </c>
      <c r="E2333" s="1">
        <v>34.83</v>
      </c>
      <c r="F2333" s="1">
        <v>36.659999999999997</v>
      </c>
      <c r="G2333" s="1">
        <v>32.270000000000003</v>
      </c>
      <c r="H2333" s="1">
        <v>26.26</v>
      </c>
    </row>
    <row r="2334" spans="1:8" x14ac:dyDescent="0.25">
      <c r="A2334" s="1">
        <v>40</v>
      </c>
      <c r="B2334" s="1">
        <v>24.49</v>
      </c>
      <c r="C2334" s="1">
        <v>25.93</v>
      </c>
      <c r="D2334" s="1">
        <v>26.04</v>
      </c>
      <c r="E2334" s="1">
        <v>23.58</v>
      </c>
      <c r="F2334" s="1">
        <v>29.7</v>
      </c>
      <c r="G2334" s="1">
        <v>23.06</v>
      </c>
      <c r="H2334" s="1">
        <v>32.340000000000003</v>
      </c>
    </row>
    <row r="2335" spans="1:8" x14ac:dyDescent="0.25">
      <c r="A2335" s="1">
        <v>32.72</v>
      </c>
      <c r="B2335" s="1">
        <v>33.880000000000003</v>
      </c>
      <c r="C2335" s="1">
        <v>30.3</v>
      </c>
      <c r="D2335" s="1">
        <v>31.73</v>
      </c>
      <c r="E2335" s="1">
        <v>30.41</v>
      </c>
      <c r="F2335" s="1">
        <v>30.15</v>
      </c>
      <c r="G2335" s="1">
        <v>32.26</v>
      </c>
      <c r="H2335" s="1">
        <v>24.18</v>
      </c>
    </row>
    <row r="2336" spans="1:8" x14ac:dyDescent="0.25">
      <c r="A2336" s="1">
        <v>32.4</v>
      </c>
      <c r="B2336" s="1">
        <v>40</v>
      </c>
      <c r="C2336" s="1">
        <v>30.39</v>
      </c>
      <c r="D2336" s="1">
        <v>26.92</v>
      </c>
      <c r="E2336" s="1">
        <v>32.01</v>
      </c>
      <c r="F2336" s="1">
        <v>40</v>
      </c>
      <c r="G2336" s="1">
        <v>26.17</v>
      </c>
      <c r="H2336" s="1">
        <v>36.409999999999997</v>
      </c>
    </row>
    <row r="2337" spans="1:8" x14ac:dyDescent="0.25">
      <c r="A2337" s="1">
        <v>30.22</v>
      </c>
      <c r="B2337" s="1">
        <v>18.07</v>
      </c>
      <c r="C2337" s="1">
        <v>29.88</v>
      </c>
      <c r="D2337" s="1">
        <v>31.15</v>
      </c>
      <c r="E2337" s="1">
        <v>26.12</v>
      </c>
      <c r="F2337" s="1">
        <v>30.55</v>
      </c>
      <c r="G2337" s="1">
        <v>34.21</v>
      </c>
      <c r="H2337" s="1">
        <v>31.91</v>
      </c>
    </row>
    <row r="2338" spans="1:8" x14ac:dyDescent="0.25">
      <c r="A2338" s="1">
        <v>22.98</v>
      </c>
      <c r="B2338" s="1">
        <v>35.19</v>
      </c>
      <c r="C2338" s="1">
        <v>25.77</v>
      </c>
      <c r="D2338" s="1">
        <v>21.36</v>
      </c>
      <c r="E2338" s="1">
        <v>24.98</v>
      </c>
      <c r="F2338" s="1">
        <v>30.97</v>
      </c>
      <c r="G2338" s="1">
        <v>40</v>
      </c>
      <c r="H2338" s="1">
        <v>40</v>
      </c>
    </row>
    <row r="2339" spans="1:8" x14ac:dyDescent="0.25">
      <c r="A2339" s="1">
        <v>40</v>
      </c>
      <c r="B2339" s="1">
        <v>20.010000000000002</v>
      </c>
      <c r="C2339" s="1">
        <v>28.82</v>
      </c>
      <c r="D2339" s="1">
        <v>40</v>
      </c>
      <c r="E2339" s="1">
        <v>30.31</v>
      </c>
      <c r="F2339" s="1">
        <v>24.13</v>
      </c>
      <c r="G2339" s="1">
        <v>37.71</v>
      </c>
      <c r="H2339" s="1">
        <v>29.5</v>
      </c>
    </row>
    <row r="2340" spans="1:8" x14ac:dyDescent="0.25">
      <c r="A2340" s="1">
        <v>29.05</v>
      </c>
      <c r="B2340" s="1">
        <v>24.3</v>
      </c>
      <c r="C2340" s="1">
        <v>38.119999999999997</v>
      </c>
      <c r="D2340" s="1">
        <v>34.229999999999997</v>
      </c>
      <c r="E2340" s="1">
        <v>25.55</v>
      </c>
      <c r="F2340" s="1">
        <v>29.56</v>
      </c>
      <c r="G2340" s="1">
        <v>37.08</v>
      </c>
      <c r="H2340" s="1">
        <v>34.24</v>
      </c>
    </row>
    <row r="2341" spans="1:8" x14ac:dyDescent="0.25">
      <c r="A2341" s="1">
        <v>34.880000000000003</v>
      </c>
      <c r="B2341" s="1">
        <v>23.77</v>
      </c>
      <c r="C2341" s="1">
        <v>20.02</v>
      </c>
      <c r="D2341" s="1">
        <v>20.72</v>
      </c>
      <c r="E2341" s="1">
        <v>26.1</v>
      </c>
      <c r="F2341" s="1">
        <v>28.87</v>
      </c>
      <c r="G2341" s="1">
        <v>31.85</v>
      </c>
      <c r="H2341" s="1">
        <v>30.46</v>
      </c>
    </row>
    <row r="2342" spans="1:8" x14ac:dyDescent="0.25">
      <c r="A2342" s="1">
        <v>27.82</v>
      </c>
      <c r="B2342" s="1">
        <v>40</v>
      </c>
      <c r="C2342" s="1">
        <v>31.5</v>
      </c>
      <c r="D2342" s="1">
        <v>31.62</v>
      </c>
      <c r="E2342" s="1">
        <v>26.1</v>
      </c>
      <c r="F2342" s="1">
        <v>32.94</v>
      </c>
      <c r="G2342" s="1">
        <v>34.85</v>
      </c>
      <c r="H2342" s="1">
        <v>36.06</v>
      </c>
    </row>
    <row r="2343" spans="1:8" x14ac:dyDescent="0.25">
      <c r="A2343" s="1">
        <v>40</v>
      </c>
      <c r="B2343" s="1">
        <v>23.01</v>
      </c>
      <c r="C2343" s="1">
        <v>27.73</v>
      </c>
      <c r="D2343" s="1">
        <v>35.770000000000003</v>
      </c>
      <c r="E2343" s="1">
        <v>34.86</v>
      </c>
      <c r="F2343" s="1">
        <v>34.76</v>
      </c>
      <c r="G2343" s="1">
        <v>38.270000000000003</v>
      </c>
      <c r="H2343" s="1">
        <v>27.24</v>
      </c>
    </row>
    <row r="2344" spans="1:8" x14ac:dyDescent="0.25">
      <c r="A2344" s="1">
        <v>19.329999999999998</v>
      </c>
      <c r="B2344" s="1">
        <v>31.53</v>
      </c>
      <c r="C2344" s="1">
        <v>32.799999999999997</v>
      </c>
      <c r="D2344" s="1">
        <v>30.36</v>
      </c>
      <c r="E2344" s="1">
        <v>40</v>
      </c>
      <c r="F2344" s="1">
        <v>29.29</v>
      </c>
      <c r="G2344" s="1">
        <v>31.54</v>
      </c>
      <c r="H2344" s="1">
        <v>31.07</v>
      </c>
    </row>
    <row r="2345" spans="1:8" x14ac:dyDescent="0.25">
      <c r="A2345" s="1">
        <v>21.9</v>
      </c>
      <c r="B2345" s="1">
        <v>30.9</v>
      </c>
      <c r="C2345" s="1">
        <v>25.11</v>
      </c>
      <c r="D2345" s="1">
        <v>20.18</v>
      </c>
      <c r="E2345" s="1">
        <v>29.73</v>
      </c>
      <c r="F2345" s="1">
        <v>29.74</v>
      </c>
      <c r="G2345" s="1">
        <v>38.19</v>
      </c>
      <c r="H2345" s="1">
        <v>25.19</v>
      </c>
    </row>
    <row r="2346" spans="1:8" x14ac:dyDescent="0.25">
      <c r="A2346" s="1">
        <v>28.16</v>
      </c>
      <c r="B2346" s="1">
        <v>31.38</v>
      </c>
      <c r="C2346" s="1">
        <v>36.54</v>
      </c>
      <c r="D2346" s="1">
        <v>32.93</v>
      </c>
      <c r="E2346" s="1">
        <v>37.549999999999997</v>
      </c>
      <c r="F2346" s="1">
        <v>27.11</v>
      </c>
      <c r="G2346" s="1">
        <v>34.08</v>
      </c>
      <c r="H2346" s="1">
        <v>25.27</v>
      </c>
    </row>
    <row r="2347" spans="1:8" x14ac:dyDescent="0.25">
      <c r="A2347" s="1">
        <v>32.380000000000003</v>
      </c>
      <c r="B2347" s="1">
        <v>34.97</v>
      </c>
      <c r="C2347" s="1">
        <v>33</v>
      </c>
      <c r="D2347" s="1">
        <v>37.299999999999997</v>
      </c>
      <c r="E2347" s="1">
        <v>40</v>
      </c>
      <c r="F2347" s="1">
        <v>33.299999999999997</v>
      </c>
      <c r="G2347" s="1">
        <v>30.09</v>
      </c>
      <c r="H2347" s="1">
        <v>23.42</v>
      </c>
    </row>
    <row r="2348" spans="1:8" x14ac:dyDescent="0.25">
      <c r="A2348" s="1">
        <v>19.11</v>
      </c>
      <c r="B2348" s="1">
        <v>35.409999999999997</v>
      </c>
      <c r="C2348" s="1">
        <v>23.41</v>
      </c>
      <c r="D2348" s="1">
        <v>40</v>
      </c>
      <c r="E2348" s="1">
        <v>23.15</v>
      </c>
      <c r="F2348" s="1">
        <v>40</v>
      </c>
      <c r="G2348" s="1">
        <v>32.08</v>
      </c>
      <c r="H2348" s="1">
        <v>37.299999999999997</v>
      </c>
    </row>
    <row r="2349" spans="1:8" x14ac:dyDescent="0.25">
      <c r="A2349" s="1">
        <v>30.07</v>
      </c>
      <c r="B2349" s="1">
        <v>19.239999999999998</v>
      </c>
      <c r="C2349" s="1">
        <v>19.3</v>
      </c>
      <c r="D2349" s="1">
        <v>30.48</v>
      </c>
      <c r="E2349" s="1">
        <v>22.63</v>
      </c>
      <c r="F2349" s="1">
        <v>33.270000000000003</v>
      </c>
      <c r="G2349" s="1">
        <v>34.33</v>
      </c>
      <c r="H2349" s="1">
        <v>34.89</v>
      </c>
    </row>
    <row r="2350" spans="1:8" x14ac:dyDescent="0.25">
      <c r="A2350" s="1">
        <v>31.62</v>
      </c>
      <c r="B2350" s="1">
        <v>23.35</v>
      </c>
      <c r="C2350" s="1">
        <v>34.96</v>
      </c>
      <c r="D2350" s="1">
        <v>26.07</v>
      </c>
      <c r="E2350" s="1">
        <v>36.659999999999997</v>
      </c>
      <c r="F2350" s="1">
        <v>31.07</v>
      </c>
      <c r="G2350" s="1">
        <v>35.659999999999997</v>
      </c>
      <c r="H2350" s="1">
        <v>27.16</v>
      </c>
    </row>
    <row r="2351" spans="1:8" x14ac:dyDescent="0.25">
      <c r="A2351" s="1">
        <v>26.34</v>
      </c>
      <c r="B2351" s="1">
        <v>25.53</v>
      </c>
      <c r="C2351" s="1">
        <v>31.35</v>
      </c>
      <c r="D2351" s="1">
        <v>30.16</v>
      </c>
      <c r="E2351" s="1">
        <v>26.83</v>
      </c>
      <c r="F2351" s="1">
        <v>27.98</v>
      </c>
      <c r="G2351" s="1">
        <v>40</v>
      </c>
      <c r="H2351" s="1">
        <v>28.08</v>
      </c>
    </row>
    <row r="2352" spans="1:8" x14ac:dyDescent="0.25">
      <c r="A2352" s="1">
        <v>31.46</v>
      </c>
      <c r="B2352" s="1">
        <v>27.75</v>
      </c>
      <c r="C2352" s="1">
        <v>34.56</v>
      </c>
      <c r="D2352" s="1">
        <v>30.09</v>
      </c>
      <c r="E2352" s="1">
        <v>24.11</v>
      </c>
      <c r="F2352" s="1">
        <v>31.52</v>
      </c>
      <c r="G2352" s="1">
        <v>34.92</v>
      </c>
      <c r="H2352" s="1">
        <v>40</v>
      </c>
    </row>
    <row r="2353" spans="1:8" x14ac:dyDescent="0.25">
      <c r="A2353" s="1">
        <v>21.2</v>
      </c>
      <c r="B2353" s="1">
        <v>33.58</v>
      </c>
      <c r="C2353" s="1">
        <v>27.86</v>
      </c>
      <c r="D2353" s="1">
        <v>26.15</v>
      </c>
      <c r="E2353" s="1">
        <v>31.89</v>
      </c>
      <c r="F2353" s="1">
        <v>26.18</v>
      </c>
      <c r="G2353" s="1">
        <v>35.78</v>
      </c>
      <c r="H2353" s="1">
        <v>27.68</v>
      </c>
    </row>
    <row r="2354" spans="1:8" x14ac:dyDescent="0.25">
      <c r="A2354" s="1">
        <v>27.27</v>
      </c>
      <c r="B2354" s="1">
        <v>34.950000000000003</v>
      </c>
      <c r="C2354" s="1">
        <v>34.6</v>
      </c>
      <c r="D2354" s="1">
        <v>24.98</v>
      </c>
      <c r="E2354" s="1">
        <v>37.29</v>
      </c>
      <c r="F2354" s="1">
        <v>28.07</v>
      </c>
      <c r="G2354" s="1">
        <v>32.4</v>
      </c>
      <c r="H2354" s="1">
        <v>26.57</v>
      </c>
    </row>
    <row r="2355" spans="1:8" x14ac:dyDescent="0.25">
      <c r="A2355" s="1">
        <v>21.08</v>
      </c>
      <c r="B2355" s="1">
        <v>28.93</v>
      </c>
      <c r="C2355" s="1">
        <v>25.77</v>
      </c>
      <c r="D2355" s="1">
        <v>27.42</v>
      </c>
      <c r="E2355" s="1">
        <v>34.06</v>
      </c>
      <c r="F2355" s="1">
        <v>32.17</v>
      </c>
      <c r="G2355" s="1">
        <v>36.56</v>
      </c>
      <c r="H2355" s="1">
        <v>34.68</v>
      </c>
    </row>
    <row r="2356" spans="1:8" x14ac:dyDescent="0.25">
      <c r="A2356" s="1">
        <v>24.85</v>
      </c>
      <c r="B2356" s="1">
        <v>29.17</v>
      </c>
      <c r="C2356" s="1">
        <v>19.510000000000002</v>
      </c>
      <c r="D2356" s="1">
        <v>27.08</v>
      </c>
      <c r="E2356" s="1">
        <v>22.37</v>
      </c>
      <c r="F2356" s="1">
        <v>40</v>
      </c>
      <c r="G2356" s="1">
        <v>31.63</v>
      </c>
      <c r="H2356" s="1">
        <v>35.96</v>
      </c>
    </row>
    <row r="2357" spans="1:8" x14ac:dyDescent="0.25">
      <c r="A2357" s="1">
        <v>23.56</v>
      </c>
      <c r="B2357" s="1">
        <v>33.85</v>
      </c>
      <c r="C2357" s="1">
        <v>28.68</v>
      </c>
      <c r="D2357" s="1">
        <v>24.18</v>
      </c>
      <c r="E2357" s="1">
        <v>25.27</v>
      </c>
      <c r="F2357" s="1">
        <v>28.33</v>
      </c>
      <c r="G2357" s="1">
        <v>25.72</v>
      </c>
      <c r="H2357" s="1">
        <v>32.93</v>
      </c>
    </row>
    <row r="2358" spans="1:8" x14ac:dyDescent="0.25">
      <c r="A2358" s="1">
        <v>21.2</v>
      </c>
      <c r="B2358" s="1">
        <v>33.44</v>
      </c>
      <c r="C2358" s="1">
        <v>28.02</v>
      </c>
      <c r="D2358" s="1">
        <v>18.440000000000001</v>
      </c>
      <c r="E2358" s="1">
        <v>29.62</v>
      </c>
      <c r="F2358" s="1">
        <v>40</v>
      </c>
      <c r="G2358" s="1">
        <v>35.71</v>
      </c>
      <c r="H2358" s="1">
        <v>40</v>
      </c>
    </row>
    <row r="2359" spans="1:8" x14ac:dyDescent="0.25">
      <c r="A2359" s="1">
        <v>21.94</v>
      </c>
      <c r="B2359" s="1">
        <v>20.309999999999999</v>
      </c>
      <c r="C2359" s="1">
        <v>32.96</v>
      </c>
      <c r="D2359" s="1">
        <v>26.7</v>
      </c>
      <c r="E2359" s="1">
        <v>33.36</v>
      </c>
      <c r="F2359" s="1">
        <v>30.83</v>
      </c>
      <c r="G2359" s="1">
        <v>27.5</v>
      </c>
      <c r="H2359" s="1">
        <v>32.15</v>
      </c>
    </row>
    <row r="2360" spans="1:8" x14ac:dyDescent="0.25">
      <c r="A2360" s="1">
        <v>21.77</v>
      </c>
      <c r="B2360" s="1">
        <v>28.37</v>
      </c>
      <c r="C2360" s="1">
        <v>27.9</v>
      </c>
      <c r="D2360" s="1">
        <v>26.12</v>
      </c>
      <c r="E2360" s="1">
        <v>21.31</v>
      </c>
      <c r="F2360" s="1">
        <v>32.909999999999997</v>
      </c>
      <c r="G2360" s="1">
        <v>40</v>
      </c>
      <c r="H2360" s="1">
        <v>40</v>
      </c>
    </row>
    <row r="2361" spans="1:8" x14ac:dyDescent="0.25">
      <c r="A2361" s="1">
        <v>26.24</v>
      </c>
      <c r="B2361" s="1">
        <v>23.89</v>
      </c>
      <c r="C2361" s="1">
        <v>32.369999999999997</v>
      </c>
      <c r="D2361" s="1">
        <v>35.409999999999997</v>
      </c>
      <c r="E2361" s="1">
        <v>25.32</v>
      </c>
      <c r="F2361" s="1">
        <v>19.55</v>
      </c>
      <c r="G2361" s="1">
        <v>33.25</v>
      </c>
      <c r="H2361" s="1">
        <v>40</v>
      </c>
    </row>
    <row r="2362" spans="1:8" x14ac:dyDescent="0.25">
      <c r="A2362" s="1">
        <v>23.77</v>
      </c>
      <c r="B2362" s="1">
        <v>28.59</v>
      </c>
      <c r="C2362" s="1">
        <v>29.94</v>
      </c>
      <c r="D2362" s="1">
        <v>18.23</v>
      </c>
      <c r="E2362" s="1">
        <v>20.55</v>
      </c>
      <c r="F2362" s="1">
        <v>27.47</v>
      </c>
      <c r="G2362" s="1">
        <v>24.97</v>
      </c>
      <c r="H2362" s="1">
        <v>28.31</v>
      </c>
    </row>
    <row r="2363" spans="1:8" x14ac:dyDescent="0.25">
      <c r="A2363" s="1">
        <v>30.43</v>
      </c>
      <c r="B2363" s="1">
        <v>20.14</v>
      </c>
      <c r="C2363" s="1">
        <v>32.04</v>
      </c>
      <c r="D2363" s="1">
        <v>40</v>
      </c>
      <c r="E2363" s="1">
        <v>28.29</v>
      </c>
      <c r="F2363" s="1">
        <v>28.3</v>
      </c>
      <c r="G2363" s="1">
        <v>35.81</v>
      </c>
      <c r="H2363" s="1">
        <v>36.700000000000003</v>
      </c>
    </row>
    <row r="2364" spans="1:8" x14ac:dyDescent="0.25">
      <c r="A2364" s="1">
        <v>27.99</v>
      </c>
      <c r="B2364" s="1">
        <v>34.01</v>
      </c>
      <c r="C2364" s="1">
        <v>29.59</v>
      </c>
      <c r="D2364" s="1">
        <v>32.71</v>
      </c>
      <c r="E2364" s="1">
        <v>32.729999999999997</v>
      </c>
      <c r="F2364" s="1">
        <v>34.51</v>
      </c>
      <c r="G2364" s="1">
        <v>40</v>
      </c>
      <c r="H2364" s="1">
        <v>29.47</v>
      </c>
    </row>
    <row r="2365" spans="1:8" x14ac:dyDescent="0.25">
      <c r="A2365" s="1">
        <v>27.38</v>
      </c>
      <c r="B2365" s="1">
        <v>34.159999999999997</v>
      </c>
      <c r="C2365" s="1">
        <v>40</v>
      </c>
      <c r="D2365" s="1">
        <v>30.83</v>
      </c>
      <c r="E2365" s="1">
        <v>33.99</v>
      </c>
      <c r="F2365" s="1">
        <v>30.13</v>
      </c>
      <c r="G2365" s="1">
        <v>23.33</v>
      </c>
      <c r="H2365" s="1">
        <v>36.299999999999997</v>
      </c>
    </row>
    <row r="2366" spans="1:8" x14ac:dyDescent="0.25">
      <c r="A2366" s="1">
        <v>24.54</v>
      </c>
      <c r="B2366" s="1">
        <v>34.96</v>
      </c>
      <c r="C2366" s="1">
        <v>28.26</v>
      </c>
      <c r="D2366" s="1">
        <v>32.17</v>
      </c>
      <c r="E2366" s="1">
        <v>35.06</v>
      </c>
      <c r="F2366" s="1">
        <v>40</v>
      </c>
      <c r="G2366" s="1">
        <v>32.950000000000003</v>
      </c>
      <c r="H2366" s="1">
        <v>40</v>
      </c>
    </row>
    <row r="2367" spans="1:8" x14ac:dyDescent="0.25">
      <c r="A2367" s="1">
        <v>20.23</v>
      </c>
      <c r="B2367" s="1">
        <v>24.4</v>
      </c>
      <c r="C2367" s="1">
        <v>22.82</v>
      </c>
      <c r="D2367" s="1">
        <v>20.05</v>
      </c>
      <c r="E2367" s="1">
        <v>23.74</v>
      </c>
      <c r="F2367" s="1">
        <v>32.36</v>
      </c>
      <c r="G2367" s="1">
        <v>35.67</v>
      </c>
      <c r="H2367" s="1">
        <v>40</v>
      </c>
    </row>
    <row r="2368" spans="1:8" x14ac:dyDescent="0.25">
      <c r="A2368" s="1">
        <v>30.7</v>
      </c>
      <c r="B2368" s="1">
        <v>22.99</v>
      </c>
      <c r="C2368" s="1">
        <v>26.06</v>
      </c>
      <c r="D2368" s="1">
        <v>34.659999999999997</v>
      </c>
      <c r="E2368" s="1">
        <v>32.61</v>
      </c>
      <c r="F2368" s="1">
        <v>24.36</v>
      </c>
      <c r="G2368" s="1">
        <v>34.11</v>
      </c>
      <c r="H2368" s="1">
        <v>30.53</v>
      </c>
    </row>
    <row r="2369" spans="1:8" x14ac:dyDescent="0.25">
      <c r="A2369" s="1">
        <v>27.01</v>
      </c>
      <c r="B2369" s="1">
        <v>23.35</v>
      </c>
      <c r="C2369" s="1">
        <v>21.78</v>
      </c>
      <c r="D2369" s="1">
        <v>21.05</v>
      </c>
      <c r="E2369" s="1">
        <v>31.87</v>
      </c>
      <c r="F2369" s="1">
        <v>28.13</v>
      </c>
      <c r="G2369" s="1">
        <v>27.75</v>
      </c>
      <c r="H2369" s="1">
        <v>34.78</v>
      </c>
    </row>
    <row r="2370" spans="1:8" x14ac:dyDescent="0.25">
      <c r="A2370" s="1">
        <v>28.71</v>
      </c>
      <c r="B2370" s="1">
        <v>31.53</v>
      </c>
      <c r="C2370" s="1">
        <v>33.049999999999997</v>
      </c>
      <c r="D2370" s="1">
        <v>33.46</v>
      </c>
      <c r="E2370" s="1">
        <v>21.06</v>
      </c>
      <c r="F2370" s="1">
        <v>30.21</v>
      </c>
      <c r="G2370" s="1">
        <v>33.01</v>
      </c>
      <c r="H2370" s="1">
        <v>40</v>
      </c>
    </row>
    <row r="2371" spans="1:8" x14ac:dyDescent="0.25">
      <c r="A2371" s="1">
        <v>27.25</v>
      </c>
      <c r="B2371" s="1">
        <v>35.96</v>
      </c>
      <c r="C2371" s="1">
        <v>40</v>
      </c>
      <c r="D2371" s="1">
        <v>23.51</v>
      </c>
      <c r="E2371" s="1">
        <v>23.76</v>
      </c>
      <c r="F2371" s="1">
        <v>27.88</v>
      </c>
      <c r="G2371" s="1">
        <v>26.56</v>
      </c>
      <c r="H2371" s="1">
        <v>37.4</v>
      </c>
    </row>
    <row r="2372" spans="1:8" x14ac:dyDescent="0.25">
      <c r="A2372" s="1">
        <v>28.65</v>
      </c>
      <c r="B2372" s="1">
        <v>17.88</v>
      </c>
      <c r="C2372" s="1">
        <v>35.33</v>
      </c>
      <c r="D2372" s="1">
        <v>24.68</v>
      </c>
      <c r="E2372" s="1">
        <v>24.11</v>
      </c>
      <c r="F2372" s="1">
        <v>27.79</v>
      </c>
      <c r="G2372" s="1">
        <v>31.75</v>
      </c>
      <c r="H2372" s="1">
        <v>32.57</v>
      </c>
    </row>
    <row r="2373" spans="1:8" x14ac:dyDescent="0.25">
      <c r="A2373" s="1">
        <v>19.07</v>
      </c>
      <c r="B2373" s="1">
        <v>37.15</v>
      </c>
      <c r="C2373" s="1">
        <v>28.36</v>
      </c>
      <c r="D2373" s="1">
        <v>40</v>
      </c>
      <c r="E2373" s="1">
        <v>25.53</v>
      </c>
      <c r="F2373" s="1">
        <v>28.3</v>
      </c>
      <c r="G2373" s="1">
        <v>24.14</v>
      </c>
      <c r="H2373" s="1">
        <v>32.93</v>
      </c>
    </row>
    <row r="2374" spans="1:8" x14ac:dyDescent="0.25">
      <c r="A2374" s="1">
        <v>29</v>
      </c>
      <c r="B2374" s="1">
        <v>23.9</v>
      </c>
      <c r="C2374" s="1">
        <v>20.48</v>
      </c>
      <c r="D2374" s="1">
        <v>30.88</v>
      </c>
      <c r="E2374" s="1">
        <v>40</v>
      </c>
      <c r="F2374" s="1">
        <v>36.869999999999997</v>
      </c>
      <c r="G2374" s="1">
        <v>33.31</v>
      </c>
      <c r="H2374" s="1">
        <v>35.79</v>
      </c>
    </row>
    <row r="2375" spans="1:8" x14ac:dyDescent="0.25">
      <c r="A2375" s="1">
        <v>23.82</v>
      </c>
      <c r="B2375" s="1">
        <v>27.68</v>
      </c>
      <c r="C2375" s="1">
        <v>31.16</v>
      </c>
      <c r="D2375" s="1">
        <v>24.11</v>
      </c>
      <c r="E2375" s="1">
        <v>35.79</v>
      </c>
      <c r="F2375" s="1">
        <v>34.299999999999997</v>
      </c>
      <c r="G2375" s="1">
        <v>40</v>
      </c>
      <c r="H2375" s="1">
        <v>29.9</v>
      </c>
    </row>
    <row r="2376" spans="1:8" x14ac:dyDescent="0.25">
      <c r="A2376" s="1">
        <v>32.049999999999997</v>
      </c>
      <c r="B2376" s="1">
        <v>32.96</v>
      </c>
      <c r="C2376" s="1">
        <v>28.88</v>
      </c>
      <c r="D2376" s="1">
        <v>25.98</v>
      </c>
      <c r="E2376" s="1">
        <v>33.090000000000003</v>
      </c>
      <c r="F2376" s="1">
        <v>23.01</v>
      </c>
      <c r="G2376" s="1">
        <v>40</v>
      </c>
      <c r="H2376" s="1">
        <v>29.33</v>
      </c>
    </row>
    <row r="2377" spans="1:8" x14ac:dyDescent="0.25">
      <c r="A2377" s="1">
        <v>26.23</v>
      </c>
      <c r="B2377" s="1">
        <v>35.11</v>
      </c>
      <c r="C2377" s="1">
        <v>31.14</v>
      </c>
      <c r="D2377" s="1">
        <v>33.17</v>
      </c>
      <c r="E2377" s="1">
        <v>27.17</v>
      </c>
      <c r="F2377" s="1">
        <v>22.57</v>
      </c>
      <c r="G2377" s="1">
        <v>24.78</v>
      </c>
      <c r="H2377" s="1">
        <v>40</v>
      </c>
    </row>
    <row r="2378" spans="1:8" x14ac:dyDescent="0.25">
      <c r="A2378" s="1">
        <v>27.17</v>
      </c>
      <c r="B2378" s="1">
        <v>34.200000000000003</v>
      </c>
      <c r="C2378" s="1">
        <v>24.02</v>
      </c>
      <c r="D2378" s="1">
        <v>32.24</v>
      </c>
      <c r="E2378" s="1">
        <v>24.95</v>
      </c>
      <c r="F2378" s="1">
        <v>35.270000000000003</v>
      </c>
      <c r="G2378" s="1">
        <v>21.33</v>
      </c>
      <c r="H2378" s="1">
        <v>23.64</v>
      </c>
    </row>
    <row r="2379" spans="1:8" x14ac:dyDescent="0.25">
      <c r="A2379" s="1">
        <v>23.17</v>
      </c>
      <c r="B2379" s="1">
        <v>31.73</v>
      </c>
      <c r="C2379" s="1">
        <v>29.05</v>
      </c>
      <c r="D2379" s="1">
        <v>28.1</v>
      </c>
      <c r="E2379" s="1">
        <v>34.94</v>
      </c>
      <c r="F2379" s="1">
        <v>26.41</v>
      </c>
      <c r="G2379" s="1">
        <v>37.130000000000003</v>
      </c>
      <c r="H2379" s="1">
        <v>22.38</v>
      </c>
    </row>
    <row r="2380" spans="1:8" x14ac:dyDescent="0.25">
      <c r="A2380" s="1">
        <v>25.2</v>
      </c>
      <c r="B2380" s="1">
        <v>20.51</v>
      </c>
      <c r="C2380" s="1">
        <v>29.54</v>
      </c>
      <c r="D2380" s="1">
        <v>25.32</v>
      </c>
      <c r="E2380" s="1">
        <v>40</v>
      </c>
      <c r="F2380" s="1">
        <v>20.78</v>
      </c>
      <c r="G2380" s="1">
        <v>27.17</v>
      </c>
      <c r="H2380" s="1">
        <v>33.799999999999997</v>
      </c>
    </row>
    <row r="2381" spans="1:8" x14ac:dyDescent="0.25">
      <c r="A2381" s="1">
        <v>30.83</v>
      </c>
      <c r="B2381" s="1">
        <v>29.56</v>
      </c>
      <c r="C2381" s="1">
        <v>27.23</v>
      </c>
      <c r="D2381" s="1">
        <v>27.91</v>
      </c>
      <c r="E2381" s="1">
        <v>29.88</v>
      </c>
      <c r="F2381" s="1">
        <v>30.73</v>
      </c>
      <c r="G2381" s="1">
        <v>28.65</v>
      </c>
      <c r="H2381" s="1">
        <v>40</v>
      </c>
    </row>
    <row r="2382" spans="1:8" x14ac:dyDescent="0.25">
      <c r="A2382" s="1">
        <v>27.96</v>
      </c>
      <c r="B2382" s="1">
        <v>34.21</v>
      </c>
      <c r="C2382" s="1">
        <v>20.66</v>
      </c>
      <c r="D2382" s="1">
        <v>40</v>
      </c>
      <c r="E2382" s="1">
        <v>32.700000000000003</v>
      </c>
      <c r="F2382" s="1">
        <v>40</v>
      </c>
      <c r="G2382" s="1">
        <v>28.61</v>
      </c>
      <c r="H2382" s="1">
        <v>40</v>
      </c>
    </row>
    <row r="2383" spans="1:8" x14ac:dyDescent="0.25">
      <c r="A2383" s="1">
        <v>30.36</v>
      </c>
      <c r="B2383" s="1">
        <v>33.96</v>
      </c>
      <c r="C2383" s="1">
        <v>31.74</v>
      </c>
      <c r="D2383" s="1">
        <v>27.55</v>
      </c>
      <c r="E2383" s="1">
        <v>32.39</v>
      </c>
      <c r="F2383" s="1">
        <v>40</v>
      </c>
      <c r="G2383" s="1">
        <v>33.369999999999997</v>
      </c>
      <c r="H2383" s="1">
        <v>34.799999999999997</v>
      </c>
    </row>
    <row r="2384" spans="1:8" x14ac:dyDescent="0.25">
      <c r="A2384" s="1">
        <v>31.5</v>
      </c>
      <c r="B2384" s="1">
        <v>34.119999999999997</v>
      </c>
      <c r="C2384" s="1">
        <v>31.12</v>
      </c>
      <c r="D2384" s="1">
        <v>33.96</v>
      </c>
      <c r="E2384" s="1">
        <v>34.74</v>
      </c>
      <c r="F2384" s="1">
        <v>34.869999999999997</v>
      </c>
      <c r="G2384" s="1">
        <v>40</v>
      </c>
      <c r="H2384" s="1">
        <v>35.19</v>
      </c>
    </row>
    <row r="2385" spans="1:8" x14ac:dyDescent="0.25">
      <c r="A2385" s="1">
        <v>33.22</v>
      </c>
      <c r="B2385" s="1">
        <v>24.3</v>
      </c>
      <c r="C2385" s="1">
        <v>20.76</v>
      </c>
      <c r="D2385" s="1">
        <v>33.69</v>
      </c>
      <c r="E2385" s="1">
        <v>29.06</v>
      </c>
      <c r="F2385" s="1">
        <v>30.78</v>
      </c>
      <c r="G2385" s="1">
        <v>40</v>
      </c>
      <c r="H2385" s="1">
        <v>37.42</v>
      </c>
    </row>
    <row r="2386" spans="1:8" x14ac:dyDescent="0.25">
      <c r="A2386" s="1">
        <v>24.67</v>
      </c>
      <c r="B2386" s="1">
        <v>22.44</v>
      </c>
      <c r="C2386" s="1">
        <v>24.26</v>
      </c>
      <c r="D2386" s="1">
        <v>32.340000000000003</v>
      </c>
      <c r="E2386" s="1">
        <v>29.51</v>
      </c>
      <c r="F2386" s="1">
        <v>29.42</v>
      </c>
      <c r="G2386" s="1">
        <v>40</v>
      </c>
      <c r="H2386" s="1">
        <v>30.26</v>
      </c>
    </row>
    <row r="2387" spans="1:8" x14ac:dyDescent="0.25">
      <c r="A2387" s="1">
        <v>23.74</v>
      </c>
      <c r="B2387" s="1">
        <v>18.07</v>
      </c>
      <c r="C2387" s="1">
        <v>24.43</v>
      </c>
      <c r="D2387" s="1">
        <v>32.92</v>
      </c>
      <c r="E2387" s="1">
        <v>33.15</v>
      </c>
      <c r="F2387" s="1">
        <v>26.37</v>
      </c>
      <c r="G2387" s="1">
        <v>32.79</v>
      </c>
      <c r="H2387" s="1">
        <v>32.69</v>
      </c>
    </row>
    <row r="2388" spans="1:8" x14ac:dyDescent="0.25">
      <c r="A2388" s="1">
        <v>31.44</v>
      </c>
      <c r="B2388" s="1">
        <v>27.77</v>
      </c>
      <c r="C2388" s="1">
        <v>30.66</v>
      </c>
      <c r="D2388" s="1">
        <v>40</v>
      </c>
      <c r="E2388" s="1">
        <v>25.7</v>
      </c>
      <c r="F2388" s="1">
        <v>32.76</v>
      </c>
      <c r="G2388" s="1">
        <v>33.76</v>
      </c>
      <c r="H2388" s="1">
        <v>40</v>
      </c>
    </row>
    <row r="2389" spans="1:8" x14ac:dyDescent="0.25">
      <c r="A2389" s="1">
        <v>19.920000000000002</v>
      </c>
      <c r="B2389" s="1">
        <v>29.82</v>
      </c>
      <c r="C2389" s="1">
        <v>36.25</v>
      </c>
      <c r="D2389" s="1">
        <v>31.01</v>
      </c>
      <c r="E2389" s="1">
        <v>24.2</v>
      </c>
      <c r="F2389" s="1">
        <v>22.62</v>
      </c>
      <c r="G2389" s="1">
        <v>25.85</v>
      </c>
      <c r="H2389" s="1">
        <v>35</v>
      </c>
    </row>
    <row r="2390" spans="1:8" x14ac:dyDescent="0.25">
      <c r="A2390" s="1">
        <v>30.98</v>
      </c>
      <c r="B2390" s="1">
        <v>27.15</v>
      </c>
      <c r="C2390" s="1">
        <v>31</v>
      </c>
      <c r="D2390" s="1">
        <v>32.56</v>
      </c>
      <c r="E2390" s="1">
        <v>40</v>
      </c>
      <c r="F2390" s="1">
        <v>26.59</v>
      </c>
      <c r="G2390" s="1">
        <v>26.75</v>
      </c>
      <c r="H2390" s="1">
        <v>37.840000000000003</v>
      </c>
    </row>
    <row r="2391" spans="1:8" x14ac:dyDescent="0.25">
      <c r="A2391" s="1">
        <v>23.69</v>
      </c>
      <c r="B2391" s="1">
        <v>35.21</v>
      </c>
      <c r="C2391" s="1">
        <v>21.07</v>
      </c>
      <c r="D2391" s="1">
        <v>33.380000000000003</v>
      </c>
      <c r="E2391" s="1">
        <v>34.31</v>
      </c>
      <c r="F2391" s="1">
        <v>21.32</v>
      </c>
      <c r="G2391" s="1">
        <v>40</v>
      </c>
      <c r="H2391" s="1">
        <v>34.799999999999997</v>
      </c>
    </row>
    <row r="2392" spans="1:8" x14ac:dyDescent="0.25">
      <c r="A2392" s="1">
        <v>30.94</v>
      </c>
      <c r="B2392" s="1">
        <v>36.479999999999997</v>
      </c>
      <c r="C2392" s="1">
        <v>27.01</v>
      </c>
      <c r="D2392" s="1">
        <v>40</v>
      </c>
      <c r="E2392" s="1">
        <v>28.93</v>
      </c>
      <c r="F2392" s="1">
        <v>28.28</v>
      </c>
      <c r="G2392" s="1">
        <v>37.94</v>
      </c>
      <c r="H2392" s="1">
        <v>40</v>
      </c>
    </row>
    <row r="2393" spans="1:8" x14ac:dyDescent="0.25">
      <c r="A2393" s="1">
        <v>25.38</v>
      </c>
      <c r="B2393" s="1">
        <v>23.04</v>
      </c>
      <c r="C2393" s="1">
        <v>29.39</v>
      </c>
      <c r="D2393" s="1">
        <v>27.64</v>
      </c>
      <c r="E2393" s="1">
        <v>27.43</v>
      </c>
      <c r="F2393" s="1">
        <v>40</v>
      </c>
      <c r="G2393" s="1">
        <v>19.829999999999998</v>
      </c>
      <c r="H2393" s="1">
        <v>27.4</v>
      </c>
    </row>
    <row r="2394" spans="1:8" x14ac:dyDescent="0.25">
      <c r="A2394" s="1">
        <v>26.98</v>
      </c>
      <c r="B2394" s="1">
        <v>18.260000000000002</v>
      </c>
      <c r="C2394" s="1">
        <v>35.57</v>
      </c>
      <c r="D2394" s="1">
        <v>22.43</v>
      </c>
      <c r="E2394" s="1">
        <v>30.43</v>
      </c>
      <c r="F2394" s="1">
        <v>21.86</v>
      </c>
      <c r="G2394" s="1">
        <v>27.84</v>
      </c>
      <c r="H2394" s="1">
        <v>40</v>
      </c>
    </row>
    <row r="2395" spans="1:8" x14ac:dyDescent="0.25">
      <c r="A2395" s="1">
        <v>31.03</v>
      </c>
      <c r="B2395" s="1">
        <v>27.66</v>
      </c>
      <c r="C2395" s="1">
        <v>28.78</v>
      </c>
      <c r="D2395" s="1">
        <v>26.83</v>
      </c>
      <c r="E2395" s="1">
        <v>20.3</v>
      </c>
      <c r="F2395" s="1">
        <v>32.630000000000003</v>
      </c>
      <c r="G2395" s="1">
        <v>30.08</v>
      </c>
      <c r="H2395" s="1">
        <v>40</v>
      </c>
    </row>
    <row r="2396" spans="1:8" x14ac:dyDescent="0.25">
      <c r="A2396" s="1">
        <v>29.96</v>
      </c>
      <c r="B2396" s="1">
        <v>28.14</v>
      </c>
      <c r="C2396" s="1">
        <v>25.93</v>
      </c>
      <c r="D2396" s="1">
        <v>35.4</v>
      </c>
      <c r="E2396" s="1">
        <v>33.49</v>
      </c>
      <c r="F2396" s="1">
        <v>40</v>
      </c>
      <c r="G2396" s="1">
        <v>32.35</v>
      </c>
      <c r="H2396" s="1">
        <v>35.130000000000003</v>
      </c>
    </row>
    <row r="2397" spans="1:8" x14ac:dyDescent="0.25">
      <c r="A2397" s="1">
        <v>25.16</v>
      </c>
      <c r="B2397" s="1">
        <v>33.86</v>
      </c>
      <c r="C2397" s="1">
        <v>26.68</v>
      </c>
      <c r="D2397" s="1">
        <v>19.75</v>
      </c>
      <c r="E2397" s="1">
        <v>28.26</v>
      </c>
      <c r="F2397" s="1">
        <v>30.22</v>
      </c>
      <c r="G2397" s="1">
        <v>33.47</v>
      </c>
      <c r="H2397" s="1">
        <v>27.75</v>
      </c>
    </row>
    <row r="2398" spans="1:8" x14ac:dyDescent="0.25">
      <c r="A2398" s="1">
        <v>33.94</v>
      </c>
      <c r="B2398" s="1">
        <v>25.04</v>
      </c>
      <c r="C2398" s="1">
        <v>27.25</v>
      </c>
      <c r="D2398" s="1">
        <v>26.27</v>
      </c>
      <c r="E2398" s="1">
        <v>26.64</v>
      </c>
      <c r="F2398" s="1">
        <v>40</v>
      </c>
      <c r="G2398" s="1">
        <v>23.72</v>
      </c>
      <c r="H2398" s="1">
        <v>28.82</v>
      </c>
    </row>
    <row r="2399" spans="1:8" x14ac:dyDescent="0.25">
      <c r="A2399" s="1">
        <v>30.41</v>
      </c>
      <c r="B2399" s="1">
        <v>40</v>
      </c>
      <c r="C2399" s="1">
        <v>25.09</v>
      </c>
      <c r="D2399" s="1">
        <v>40</v>
      </c>
      <c r="E2399" s="1">
        <v>31.65</v>
      </c>
      <c r="F2399" s="1">
        <v>35.1</v>
      </c>
      <c r="G2399" s="1">
        <v>40</v>
      </c>
      <c r="H2399" s="1">
        <v>40</v>
      </c>
    </row>
    <row r="2400" spans="1:8" x14ac:dyDescent="0.25">
      <c r="A2400" s="1">
        <v>28.36</v>
      </c>
      <c r="B2400" s="1">
        <v>31.05</v>
      </c>
      <c r="C2400" s="1">
        <v>29.48</v>
      </c>
      <c r="D2400" s="1">
        <v>26.56</v>
      </c>
      <c r="E2400" s="1">
        <v>29.39</v>
      </c>
      <c r="F2400" s="1">
        <v>31.61</v>
      </c>
      <c r="G2400" s="1">
        <v>28.28</v>
      </c>
      <c r="H2400" s="1">
        <v>24.17</v>
      </c>
    </row>
    <row r="2401" spans="1:8" x14ac:dyDescent="0.25">
      <c r="A2401" s="1">
        <v>30.01</v>
      </c>
      <c r="B2401" s="1">
        <v>31.57</v>
      </c>
      <c r="C2401" s="1">
        <v>17.489999999999998</v>
      </c>
      <c r="D2401" s="1">
        <v>31.86</v>
      </c>
      <c r="E2401" s="1">
        <v>30.25</v>
      </c>
      <c r="F2401" s="1">
        <v>29.23</v>
      </c>
      <c r="G2401" s="1">
        <v>25.2</v>
      </c>
      <c r="H2401" s="1">
        <v>38.06</v>
      </c>
    </row>
    <row r="2402" spans="1:8" x14ac:dyDescent="0.25">
      <c r="A2402" s="1">
        <v>30.81</v>
      </c>
      <c r="B2402" s="1">
        <v>27.96</v>
      </c>
      <c r="C2402" s="1">
        <v>33.03</v>
      </c>
      <c r="D2402" s="1">
        <v>29.47</v>
      </c>
      <c r="E2402" s="1">
        <v>34.299999999999997</v>
      </c>
      <c r="F2402" s="1">
        <v>19.600000000000001</v>
      </c>
      <c r="G2402" s="1">
        <v>31.36</v>
      </c>
      <c r="H2402" s="1">
        <v>40</v>
      </c>
    </row>
    <row r="2403" spans="1:8" x14ac:dyDescent="0.25">
      <c r="A2403" s="1">
        <v>32.29</v>
      </c>
      <c r="B2403" s="1">
        <v>21.99</v>
      </c>
      <c r="C2403" s="1">
        <v>24.47</v>
      </c>
      <c r="D2403" s="1">
        <v>37.08</v>
      </c>
      <c r="E2403" s="1">
        <v>33.33</v>
      </c>
      <c r="F2403" s="1">
        <v>28.46</v>
      </c>
      <c r="G2403" s="1">
        <v>25.71</v>
      </c>
      <c r="H2403" s="1">
        <v>29.01</v>
      </c>
    </row>
    <row r="2404" spans="1:8" x14ac:dyDescent="0.25">
      <c r="A2404" s="1">
        <v>33.31</v>
      </c>
      <c r="B2404" s="1">
        <v>26.3</v>
      </c>
      <c r="C2404" s="1">
        <v>20.22</v>
      </c>
      <c r="D2404" s="1">
        <v>40</v>
      </c>
      <c r="E2404" s="1">
        <v>21.66</v>
      </c>
      <c r="F2404" s="1">
        <v>27.62</v>
      </c>
      <c r="G2404" s="1">
        <v>40</v>
      </c>
      <c r="H2404" s="1">
        <v>35.22</v>
      </c>
    </row>
    <row r="2405" spans="1:8" x14ac:dyDescent="0.25">
      <c r="A2405" s="1">
        <v>27.95</v>
      </c>
      <c r="B2405" s="1">
        <v>32.86</v>
      </c>
      <c r="C2405" s="1">
        <v>32.21</v>
      </c>
      <c r="D2405" s="1">
        <v>40</v>
      </c>
      <c r="E2405" s="1">
        <v>28.28</v>
      </c>
      <c r="F2405" s="1">
        <v>26.32</v>
      </c>
      <c r="G2405" s="1">
        <v>30.28</v>
      </c>
      <c r="H2405" s="1">
        <v>25.36</v>
      </c>
    </row>
    <row r="2406" spans="1:8" x14ac:dyDescent="0.25">
      <c r="A2406" s="1">
        <v>20.77</v>
      </c>
      <c r="B2406" s="1">
        <v>24.27</v>
      </c>
      <c r="C2406" s="1">
        <v>23.67</v>
      </c>
      <c r="D2406" s="1">
        <v>37.369999999999997</v>
      </c>
      <c r="E2406" s="1">
        <v>33.29</v>
      </c>
      <c r="F2406" s="1">
        <v>40</v>
      </c>
      <c r="G2406" s="1">
        <v>28.67</v>
      </c>
      <c r="H2406" s="1">
        <v>31.47</v>
      </c>
    </row>
    <row r="2407" spans="1:8" x14ac:dyDescent="0.25">
      <c r="A2407" s="1">
        <v>29.51</v>
      </c>
      <c r="B2407" s="1">
        <v>31.04</v>
      </c>
      <c r="C2407" s="1">
        <v>27.05</v>
      </c>
      <c r="D2407" s="1">
        <v>25.48</v>
      </c>
      <c r="E2407" s="1">
        <v>22.81</v>
      </c>
      <c r="F2407" s="1">
        <v>31.47</v>
      </c>
      <c r="G2407" s="1">
        <v>28.57</v>
      </c>
      <c r="H2407" s="1">
        <v>31.19</v>
      </c>
    </row>
    <row r="2408" spans="1:8" x14ac:dyDescent="0.25">
      <c r="A2408" s="1">
        <v>23.35</v>
      </c>
      <c r="B2408" s="1">
        <v>21.99</v>
      </c>
      <c r="C2408" s="1">
        <v>40</v>
      </c>
      <c r="D2408" s="1">
        <v>29.42</v>
      </c>
      <c r="E2408" s="1">
        <v>24.11</v>
      </c>
      <c r="F2408" s="1">
        <v>40</v>
      </c>
      <c r="G2408" s="1">
        <v>40</v>
      </c>
      <c r="H2408" s="1">
        <v>40</v>
      </c>
    </row>
    <row r="2409" spans="1:8" x14ac:dyDescent="0.25">
      <c r="A2409" s="1">
        <v>27.3</v>
      </c>
      <c r="B2409" s="1">
        <v>26.15</v>
      </c>
      <c r="C2409" s="1">
        <v>20.39</v>
      </c>
      <c r="D2409" s="1">
        <v>25.89</v>
      </c>
      <c r="E2409" s="1">
        <v>28.13</v>
      </c>
      <c r="F2409" s="1">
        <v>35.42</v>
      </c>
      <c r="G2409" s="1">
        <v>35.08</v>
      </c>
      <c r="H2409" s="1">
        <v>25.56</v>
      </c>
    </row>
    <row r="2410" spans="1:8" x14ac:dyDescent="0.25">
      <c r="A2410" s="1">
        <v>26.65</v>
      </c>
      <c r="B2410" s="1">
        <v>37.340000000000003</v>
      </c>
      <c r="C2410" s="1">
        <v>40</v>
      </c>
      <c r="D2410" s="1">
        <v>25.26</v>
      </c>
      <c r="E2410" s="1">
        <v>21.76</v>
      </c>
      <c r="F2410" s="1">
        <v>33.58</v>
      </c>
      <c r="G2410" s="1">
        <v>32.72</v>
      </c>
      <c r="H2410" s="1">
        <v>32.619999999999997</v>
      </c>
    </row>
    <row r="2411" spans="1:8" x14ac:dyDescent="0.25">
      <c r="A2411" s="1">
        <v>29.18</v>
      </c>
      <c r="B2411" s="1">
        <v>22.99</v>
      </c>
      <c r="C2411" s="1">
        <v>34.58</v>
      </c>
      <c r="D2411" s="1">
        <v>28.77</v>
      </c>
      <c r="E2411" s="1">
        <v>25.8</v>
      </c>
      <c r="F2411" s="1">
        <v>25.72</v>
      </c>
      <c r="G2411" s="1">
        <v>40</v>
      </c>
      <c r="H2411" s="1">
        <v>34.880000000000003</v>
      </c>
    </row>
    <row r="2412" spans="1:8" x14ac:dyDescent="0.25">
      <c r="A2412" s="1">
        <v>30.42</v>
      </c>
      <c r="B2412" s="1">
        <v>27.61</v>
      </c>
      <c r="C2412" s="1">
        <v>27.94</v>
      </c>
      <c r="D2412" s="1">
        <v>27.58</v>
      </c>
      <c r="E2412" s="1">
        <v>32.9</v>
      </c>
      <c r="F2412" s="1">
        <v>27.07</v>
      </c>
      <c r="G2412" s="1">
        <v>30.67</v>
      </c>
      <c r="H2412" s="1">
        <v>17.649999999999999</v>
      </c>
    </row>
    <row r="2413" spans="1:8" x14ac:dyDescent="0.25">
      <c r="A2413" s="1">
        <v>27.98</v>
      </c>
      <c r="B2413" s="1">
        <v>30.32</v>
      </c>
      <c r="C2413" s="1">
        <v>23.71</v>
      </c>
      <c r="D2413" s="1">
        <v>30.15</v>
      </c>
      <c r="E2413" s="1">
        <v>21</v>
      </c>
      <c r="F2413" s="1">
        <v>40</v>
      </c>
      <c r="G2413" s="1">
        <v>40</v>
      </c>
      <c r="H2413" s="1">
        <v>26.92</v>
      </c>
    </row>
    <row r="2414" spans="1:8" x14ac:dyDescent="0.25">
      <c r="A2414" s="1">
        <v>32.28</v>
      </c>
      <c r="B2414" s="1">
        <v>30.07</v>
      </c>
      <c r="C2414" s="1">
        <v>21.14</v>
      </c>
      <c r="D2414" s="1">
        <v>22.65</v>
      </c>
      <c r="E2414" s="1">
        <v>24.93</v>
      </c>
      <c r="F2414" s="1">
        <v>34.96</v>
      </c>
      <c r="G2414" s="1">
        <v>24.05</v>
      </c>
      <c r="H2414" s="1">
        <v>27.36</v>
      </c>
    </row>
    <row r="2415" spans="1:8" x14ac:dyDescent="0.25">
      <c r="A2415" s="1">
        <v>31.99</v>
      </c>
      <c r="B2415" s="1">
        <v>22.71</v>
      </c>
      <c r="C2415" s="1">
        <v>40</v>
      </c>
      <c r="D2415" s="1">
        <v>28.95</v>
      </c>
      <c r="E2415" s="1">
        <v>30.9</v>
      </c>
      <c r="F2415" s="1">
        <v>28.08</v>
      </c>
      <c r="G2415" s="1">
        <v>29.02</v>
      </c>
      <c r="H2415" s="1">
        <v>34.58</v>
      </c>
    </row>
    <row r="2416" spans="1:8" x14ac:dyDescent="0.25">
      <c r="A2416" s="1">
        <v>31.65</v>
      </c>
      <c r="B2416" s="1">
        <v>26.1</v>
      </c>
      <c r="C2416" s="1">
        <v>20.7</v>
      </c>
      <c r="D2416" s="1">
        <v>40</v>
      </c>
      <c r="E2416" s="1">
        <v>40</v>
      </c>
      <c r="F2416" s="1">
        <v>34.200000000000003</v>
      </c>
      <c r="G2416" s="1">
        <v>36.979999999999997</v>
      </c>
      <c r="H2416" s="1">
        <v>30.31</v>
      </c>
    </row>
    <row r="2417" spans="1:8" x14ac:dyDescent="0.25">
      <c r="A2417" s="1">
        <v>26.8</v>
      </c>
      <c r="B2417" s="1">
        <v>24.72</v>
      </c>
      <c r="C2417" s="1">
        <v>26.14</v>
      </c>
      <c r="D2417" s="1">
        <v>30.95</v>
      </c>
      <c r="E2417" s="1">
        <v>28.85</v>
      </c>
      <c r="F2417" s="1">
        <v>33.36</v>
      </c>
      <c r="G2417" s="1">
        <v>40</v>
      </c>
      <c r="H2417" s="1">
        <v>40</v>
      </c>
    </row>
    <row r="2418" spans="1:8" x14ac:dyDescent="0.25">
      <c r="A2418" s="1">
        <v>22.61</v>
      </c>
      <c r="B2418" s="1">
        <v>33.299999999999997</v>
      </c>
      <c r="C2418" s="1">
        <v>29.37</v>
      </c>
      <c r="D2418" s="1">
        <v>22.8</v>
      </c>
      <c r="E2418" s="1">
        <v>34.71</v>
      </c>
      <c r="F2418" s="1">
        <v>29.3</v>
      </c>
      <c r="G2418" s="1">
        <v>27.11</v>
      </c>
      <c r="H2418" s="1">
        <v>22.72</v>
      </c>
    </row>
    <row r="2419" spans="1:8" x14ac:dyDescent="0.25">
      <c r="A2419" s="1">
        <v>25.51</v>
      </c>
      <c r="B2419" s="1">
        <v>32.11</v>
      </c>
      <c r="C2419" s="1">
        <v>40</v>
      </c>
      <c r="D2419" s="1">
        <v>20.68</v>
      </c>
      <c r="E2419" s="1">
        <v>23.08</v>
      </c>
      <c r="F2419" s="1">
        <v>29.41</v>
      </c>
      <c r="G2419" s="1">
        <v>34.83</v>
      </c>
      <c r="H2419" s="1">
        <v>34.24</v>
      </c>
    </row>
    <row r="2420" spans="1:8" x14ac:dyDescent="0.25">
      <c r="A2420" s="1">
        <v>26.24</v>
      </c>
      <c r="B2420" s="1">
        <v>26.26</v>
      </c>
      <c r="C2420" s="1">
        <v>22.89</v>
      </c>
      <c r="D2420" s="1">
        <v>23.87</v>
      </c>
      <c r="E2420" s="1">
        <v>29.49</v>
      </c>
      <c r="F2420" s="1">
        <v>33.15</v>
      </c>
      <c r="G2420" s="1">
        <v>25.76</v>
      </c>
      <c r="H2420" s="1">
        <v>31.32</v>
      </c>
    </row>
    <row r="2421" spans="1:8" x14ac:dyDescent="0.25">
      <c r="A2421" s="1">
        <v>29.08</v>
      </c>
      <c r="B2421" s="1">
        <v>32.880000000000003</v>
      </c>
      <c r="C2421" s="1">
        <v>20.23</v>
      </c>
      <c r="D2421" s="1">
        <v>21.36</v>
      </c>
      <c r="E2421" s="1">
        <v>31.67</v>
      </c>
      <c r="F2421" s="1">
        <v>37.44</v>
      </c>
      <c r="G2421" s="1">
        <v>28.18</v>
      </c>
      <c r="H2421" s="1">
        <v>40</v>
      </c>
    </row>
    <row r="2422" spans="1:8" x14ac:dyDescent="0.25">
      <c r="A2422" s="1">
        <v>27.64</v>
      </c>
      <c r="B2422" s="1">
        <v>29.25</v>
      </c>
      <c r="C2422" s="1">
        <v>37.32</v>
      </c>
      <c r="D2422" s="1">
        <v>40</v>
      </c>
      <c r="E2422" s="1">
        <v>32.72</v>
      </c>
      <c r="F2422" s="1">
        <v>30.1</v>
      </c>
      <c r="G2422" s="1">
        <v>34.58</v>
      </c>
      <c r="H2422" s="1">
        <v>29.48</v>
      </c>
    </row>
    <row r="2423" spans="1:8" x14ac:dyDescent="0.25">
      <c r="A2423" s="1">
        <v>31.52</v>
      </c>
      <c r="B2423" s="1">
        <v>33.590000000000003</v>
      </c>
      <c r="C2423" s="1">
        <v>29.92</v>
      </c>
      <c r="D2423" s="1">
        <v>25.14</v>
      </c>
      <c r="E2423" s="1">
        <v>27.51</v>
      </c>
      <c r="F2423" s="1">
        <v>31.59</v>
      </c>
      <c r="G2423" s="1">
        <v>22.79</v>
      </c>
      <c r="H2423" s="1">
        <v>28.64</v>
      </c>
    </row>
    <row r="2424" spans="1:8" x14ac:dyDescent="0.25">
      <c r="A2424" s="1">
        <v>29.74</v>
      </c>
      <c r="B2424" s="1">
        <v>19.04</v>
      </c>
      <c r="C2424" s="1">
        <v>40</v>
      </c>
      <c r="D2424" s="1">
        <v>30.06</v>
      </c>
      <c r="E2424" s="1">
        <v>28.19</v>
      </c>
      <c r="F2424" s="1">
        <v>30.37</v>
      </c>
      <c r="G2424" s="1">
        <v>40</v>
      </c>
      <c r="H2424" s="1">
        <v>27.06</v>
      </c>
    </row>
    <row r="2425" spans="1:8" x14ac:dyDescent="0.25">
      <c r="A2425" s="1">
        <v>33.32</v>
      </c>
      <c r="B2425" s="1">
        <v>31.4</v>
      </c>
      <c r="C2425" s="1">
        <v>21.23</v>
      </c>
      <c r="D2425" s="1">
        <v>22.06</v>
      </c>
      <c r="E2425" s="1">
        <v>35.35</v>
      </c>
      <c r="F2425" s="1">
        <v>29.08</v>
      </c>
      <c r="G2425" s="1">
        <v>33.75</v>
      </c>
      <c r="H2425" s="1">
        <v>36.950000000000003</v>
      </c>
    </row>
    <row r="2426" spans="1:8" x14ac:dyDescent="0.25">
      <c r="A2426" s="1">
        <v>32.119999999999997</v>
      </c>
      <c r="B2426" s="1">
        <v>29.37</v>
      </c>
      <c r="C2426" s="1">
        <v>33.17</v>
      </c>
      <c r="D2426" s="1">
        <v>40</v>
      </c>
      <c r="E2426" s="1">
        <v>36.79</v>
      </c>
      <c r="F2426" s="1">
        <v>40</v>
      </c>
      <c r="G2426" s="1">
        <v>30.22</v>
      </c>
      <c r="H2426" s="1">
        <v>32.74</v>
      </c>
    </row>
    <row r="2427" spans="1:8" x14ac:dyDescent="0.25">
      <c r="A2427" s="1">
        <v>30.76</v>
      </c>
      <c r="B2427" s="1">
        <v>21.75</v>
      </c>
      <c r="C2427" s="1">
        <v>24.75</v>
      </c>
      <c r="D2427" s="1">
        <v>31.63</v>
      </c>
      <c r="E2427" s="1">
        <v>30.39</v>
      </c>
      <c r="F2427" s="1">
        <v>32.25</v>
      </c>
      <c r="G2427" s="1">
        <v>26.78</v>
      </c>
      <c r="H2427" s="1">
        <v>40</v>
      </c>
    </row>
    <row r="2428" spans="1:8" x14ac:dyDescent="0.25">
      <c r="A2428" s="1">
        <v>28.44</v>
      </c>
      <c r="B2428" s="1">
        <v>29.29</v>
      </c>
      <c r="C2428" s="1">
        <v>24.53</v>
      </c>
      <c r="D2428" s="1">
        <v>31.78</v>
      </c>
      <c r="E2428" s="1">
        <v>40</v>
      </c>
      <c r="F2428" s="1">
        <v>34.94</v>
      </c>
      <c r="G2428" s="1">
        <v>25.57</v>
      </c>
      <c r="H2428" s="1">
        <v>27.81</v>
      </c>
    </row>
    <row r="2429" spans="1:8" x14ac:dyDescent="0.25">
      <c r="A2429" s="1">
        <v>28.92</v>
      </c>
      <c r="B2429" s="1">
        <v>26.44</v>
      </c>
      <c r="C2429" s="1">
        <v>33.08</v>
      </c>
      <c r="D2429" s="1">
        <v>24.87</v>
      </c>
      <c r="E2429" s="1">
        <v>22.04</v>
      </c>
      <c r="F2429" s="1">
        <v>27.83</v>
      </c>
      <c r="G2429" s="1">
        <v>33.770000000000003</v>
      </c>
      <c r="H2429" s="1">
        <v>28.97</v>
      </c>
    </row>
    <row r="2430" spans="1:8" x14ac:dyDescent="0.25">
      <c r="A2430" s="1">
        <v>32.97</v>
      </c>
      <c r="B2430" s="1">
        <v>29.92</v>
      </c>
      <c r="C2430" s="1">
        <v>25.04</v>
      </c>
      <c r="D2430" s="1">
        <v>24.4</v>
      </c>
      <c r="E2430" s="1">
        <v>40</v>
      </c>
      <c r="F2430" s="1">
        <v>22.32</v>
      </c>
      <c r="G2430" s="1">
        <v>29.28</v>
      </c>
      <c r="H2430" s="1">
        <v>35.799999999999997</v>
      </c>
    </row>
    <row r="2431" spans="1:8" x14ac:dyDescent="0.25">
      <c r="A2431" s="1">
        <v>27.04</v>
      </c>
      <c r="B2431" s="1">
        <v>26.96</v>
      </c>
      <c r="C2431" s="1">
        <v>32.26</v>
      </c>
      <c r="D2431" s="1">
        <v>31.94</v>
      </c>
      <c r="E2431" s="1">
        <v>32.659999999999997</v>
      </c>
      <c r="F2431" s="1">
        <v>28.25</v>
      </c>
      <c r="G2431" s="1">
        <v>32.28</v>
      </c>
      <c r="H2431" s="1">
        <v>29.85</v>
      </c>
    </row>
    <row r="2432" spans="1:8" x14ac:dyDescent="0.25">
      <c r="A2432" s="1">
        <v>27.4</v>
      </c>
      <c r="B2432" s="1">
        <v>29.51</v>
      </c>
      <c r="C2432" s="1">
        <v>33.18</v>
      </c>
      <c r="D2432" s="1">
        <v>31.65</v>
      </c>
      <c r="E2432" s="1">
        <v>34.32</v>
      </c>
      <c r="F2432" s="1">
        <v>26.47</v>
      </c>
      <c r="G2432" s="1">
        <v>32.36</v>
      </c>
      <c r="H2432" s="1">
        <v>33.950000000000003</v>
      </c>
    </row>
    <row r="2433" spans="1:8" x14ac:dyDescent="0.25">
      <c r="A2433" s="1">
        <v>34.450000000000003</v>
      </c>
      <c r="B2433" s="1">
        <v>29.43</v>
      </c>
      <c r="C2433" s="1">
        <v>21.11</v>
      </c>
      <c r="D2433" s="1">
        <v>28.57</v>
      </c>
      <c r="E2433" s="1">
        <v>25.78</v>
      </c>
      <c r="F2433" s="1">
        <v>34.29</v>
      </c>
      <c r="G2433" s="1">
        <v>40</v>
      </c>
      <c r="H2433" s="1">
        <v>33.53</v>
      </c>
    </row>
    <row r="2434" spans="1:8" x14ac:dyDescent="0.25">
      <c r="A2434" s="1">
        <v>32.659999999999997</v>
      </c>
      <c r="B2434" s="1">
        <v>29.51</v>
      </c>
      <c r="C2434" s="1">
        <v>36.270000000000003</v>
      </c>
      <c r="D2434" s="1">
        <v>21.21</v>
      </c>
      <c r="E2434" s="1">
        <v>40</v>
      </c>
      <c r="F2434" s="1">
        <v>31.9</v>
      </c>
      <c r="G2434" s="1">
        <v>32.700000000000003</v>
      </c>
      <c r="H2434" s="1">
        <v>29.2</v>
      </c>
    </row>
    <row r="2435" spans="1:8" x14ac:dyDescent="0.25">
      <c r="A2435" s="1">
        <v>31.33</v>
      </c>
      <c r="B2435" s="1">
        <v>29.73</v>
      </c>
      <c r="C2435" s="1">
        <v>23.75</v>
      </c>
      <c r="D2435" s="1">
        <v>28.22</v>
      </c>
      <c r="E2435" s="1">
        <v>37.72</v>
      </c>
      <c r="F2435" s="1">
        <v>36.630000000000003</v>
      </c>
      <c r="G2435" s="1">
        <v>21.41</v>
      </c>
      <c r="H2435" s="1">
        <v>35.19</v>
      </c>
    </row>
    <row r="2436" spans="1:8" x14ac:dyDescent="0.25">
      <c r="A2436" s="1">
        <v>32.83</v>
      </c>
      <c r="B2436" s="1">
        <v>18.54</v>
      </c>
      <c r="C2436" s="1">
        <v>40</v>
      </c>
      <c r="D2436" s="1">
        <v>29.71</v>
      </c>
      <c r="E2436" s="1">
        <v>32.619999999999997</v>
      </c>
      <c r="F2436" s="1">
        <v>25.78</v>
      </c>
      <c r="G2436" s="1">
        <v>30.64</v>
      </c>
      <c r="H2436" s="1">
        <v>29</v>
      </c>
    </row>
    <row r="2437" spans="1:8" x14ac:dyDescent="0.25">
      <c r="A2437" s="1">
        <v>20.100000000000001</v>
      </c>
      <c r="B2437" s="1">
        <v>21.76</v>
      </c>
      <c r="C2437" s="1">
        <v>29.45</v>
      </c>
      <c r="D2437" s="1">
        <v>25.42</v>
      </c>
      <c r="E2437" s="1">
        <v>25.34</v>
      </c>
      <c r="F2437" s="1">
        <v>29.38</v>
      </c>
      <c r="G2437" s="1">
        <v>28.29</v>
      </c>
      <c r="H2437" s="1">
        <v>27.82</v>
      </c>
    </row>
    <row r="2438" spans="1:8" x14ac:dyDescent="0.25">
      <c r="A2438" s="1">
        <v>32.61</v>
      </c>
      <c r="B2438" s="1">
        <v>32.200000000000003</v>
      </c>
      <c r="C2438" s="1">
        <v>21.36</v>
      </c>
      <c r="D2438" s="1">
        <v>30.17</v>
      </c>
      <c r="E2438" s="1">
        <v>29.46</v>
      </c>
      <c r="F2438" s="1">
        <v>35.01</v>
      </c>
      <c r="G2438" s="1">
        <v>21.45</v>
      </c>
      <c r="H2438" s="1">
        <v>40</v>
      </c>
    </row>
    <row r="2439" spans="1:8" x14ac:dyDescent="0.25">
      <c r="A2439" s="1">
        <v>23.99</v>
      </c>
      <c r="B2439" s="1">
        <v>26.99</v>
      </c>
      <c r="C2439" s="1">
        <v>31.65</v>
      </c>
      <c r="D2439" s="1">
        <v>36.69</v>
      </c>
      <c r="E2439" s="1">
        <v>26.75</v>
      </c>
      <c r="F2439" s="1">
        <v>36.07</v>
      </c>
      <c r="G2439" s="1">
        <v>22.56</v>
      </c>
      <c r="H2439" s="1">
        <v>33.81</v>
      </c>
    </row>
    <row r="2440" spans="1:8" x14ac:dyDescent="0.25">
      <c r="A2440" s="1">
        <v>16.21</v>
      </c>
      <c r="B2440" s="1">
        <v>29.93</v>
      </c>
      <c r="C2440" s="1">
        <v>21.62</v>
      </c>
      <c r="D2440" s="1">
        <v>40</v>
      </c>
      <c r="E2440" s="1">
        <v>22.81</v>
      </c>
      <c r="F2440" s="1">
        <v>36.74</v>
      </c>
      <c r="G2440" s="1">
        <v>28.78</v>
      </c>
      <c r="H2440" s="1">
        <v>34.18</v>
      </c>
    </row>
    <row r="2441" spans="1:8" x14ac:dyDescent="0.25">
      <c r="A2441" s="1">
        <v>30.38</v>
      </c>
      <c r="B2441" s="1">
        <v>23.68</v>
      </c>
      <c r="C2441" s="1">
        <v>29.36</v>
      </c>
      <c r="D2441" s="1">
        <v>25.51</v>
      </c>
      <c r="E2441" s="1">
        <v>33.44</v>
      </c>
      <c r="F2441" s="1">
        <v>29.97</v>
      </c>
      <c r="G2441" s="1">
        <v>27.09</v>
      </c>
      <c r="H2441" s="1">
        <v>31.65</v>
      </c>
    </row>
    <row r="2442" spans="1:8" x14ac:dyDescent="0.25">
      <c r="A2442" s="1">
        <v>30.09</v>
      </c>
      <c r="B2442" s="1">
        <v>34.83</v>
      </c>
      <c r="C2442" s="1">
        <v>40</v>
      </c>
      <c r="D2442" s="1">
        <v>27.75</v>
      </c>
      <c r="E2442" s="1">
        <v>32.700000000000003</v>
      </c>
      <c r="F2442" s="1">
        <v>23.14</v>
      </c>
      <c r="G2442" s="1">
        <v>32.54</v>
      </c>
      <c r="H2442" s="1">
        <v>37.96</v>
      </c>
    </row>
    <row r="2443" spans="1:8" x14ac:dyDescent="0.25">
      <c r="A2443" s="1">
        <v>30.44</v>
      </c>
      <c r="B2443" s="1">
        <v>30.04</v>
      </c>
      <c r="C2443" s="1">
        <v>25.51</v>
      </c>
      <c r="D2443" s="1">
        <v>40</v>
      </c>
      <c r="E2443" s="1">
        <v>33.72</v>
      </c>
      <c r="F2443" s="1">
        <v>33.380000000000003</v>
      </c>
      <c r="G2443" s="1">
        <v>35.89</v>
      </c>
      <c r="H2443" s="1">
        <v>36.979999999999997</v>
      </c>
    </row>
    <row r="2444" spans="1:8" x14ac:dyDescent="0.25">
      <c r="A2444" s="1">
        <v>34.200000000000003</v>
      </c>
      <c r="B2444" s="1">
        <v>35.24</v>
      </c>
      <c r="C2444" s="1">
        <v>34.729999999999997</v>
      </c>
      <c r="D2444" s="1">
        <v>40</v>
      </c>
      <c r="E2444" s="1">
        <v>31.79</v>
      </c>
      <c r="F2444" s="1">
        <v>28.68</v>
      </c>
      <c r="G2444" s="1">
        <v>34.299999999999997</v>
      </c>
      <c r="H2444" s="1">
        <v>33.21</v>
      </c>
    </row>
    <row r="2445" spans="1:8" x14ac:dyDescent="0.25">
      <c r="A2445" s="1">
        <v>32.65</v>
      </c>
      <c r="B2445" s="1">
        <v>34.14</v>
      </c>
      <c r="C2445" s="1">
        <v>40</v>
      </c>
      <c r="D2445" s="1">
        <v>40</v>
      </c>
      <c r="E2445" s="1">
        <v>28.75</v>
      </c>
      <c r="F2445" s="1">
        <v>31.43</v>
      </c>
      <c r="G2445" s="1">
        <v>29.81</v>
      </c>
      <c r="H2445" s="1">
        <v>23.74</v>
      </c>
    </row>
    <row r="2446" spans="1:8" x14ac:dyDescent="0.25">
      <c r="A2446" s="1">
        <v>31.66</v>
      </c>
      <c r="B2446" s="1">
        <v>34.869999999999997</v>
      </c>
      <c r="C2446" s="1">
        <v>40</v>
      </c>
      <c r="D2446" s="1">
        <v>28.28</v>
      </c>
      <c r="E2446" s="1">
        <v>30.32</v>
      </c>
      <c r="F2446" s="1">
        <v>33.96</v>
      </c>
      <c r="G2446" s="1">
        <v>36.270000000000003</v>
      </c>
      <c r="H2446" s="1">
        <v>36.200000000000003</v>
      </c>
    </row>
    <row r="2447" spans="1:8" x14ac:dyDescent="0.25">
      <c r="A2447" s="1">
        <v>23.83</v>
      </c>
      <c r="B2447" s="1">
        <v>31.87</v>
      </c>
      <c r="C2447" s="1">
        <v>37.630000000000003</v>
      </c>
      <c r="D2447" s="1">
        <v>31.55</v>
      </c>
      <c r="E2447" s="1">
        <v>29.98</v>
      </c>
      <c r="F2447" s="1">
        <v>20.420000000000002</v>
      </c>
      <c r="G2447" s="1">
        <v>23.76</v>
      </c>
      <c r="H2447" s="1">
        <v>33.54</v>
      </c>
    </row>
    <row r="2448" spans="1:8" x14ac:dyDescent="0.25">
      <c r="A2448" s="1">
        <v>29.06</v>
      </c>
      <c r="B2448" s="1">
        <v>36.049999999999997</v>
      </c>
      <c r="C2448" s="1">
        <v>36.619999999999997</v>
      </c>
      <c r="D2448" s="1">
        <v>32.69</v>
      </c>
      <c r="E2448" s="1">
        <v>32.25</v>
      </c>
      <c r="F2448" s="1">
        <v>40</v>
      </c>
      <c r="G2448" s="1">
        <v>33.44</v>
      </c>
      <c r="H2448" s="1">
        <v>40</v>
      </c>
    </row>
    <row r="2449" spans="1:8" x14ac:dyDescent="0.25">
      <c r="A2449" s="1">
        <v>28.08</v>
      </c>
      <c r="B2449" s="1">
        <v>34.42</v>
      </c>
      <c r="C2449" s="1">
        <v>23.26</v>
      </c>
      <c r="D2449" s="1">
        <v>28.04</v>
      </c>
      <c r="E2449" s="1">
        <v>24.27</v>
      </c>
      <c r="F2449" s="1">
        <v>19.899999999999999</v>
      </c>
      <c r="G2449" s="1">
        <v>36.130000000000003</v>
      </c>
      <c r="H2449" s="1">
        <v>22.85</v>
      </c>
    </row>
    <row r="2450" spans="1:8" x14ac:dyDescent="0.25">
      <c r="A2450" s="1">
        <v>26.41</v>
      </c>
      <c r="B2450" s="1">
        <v>16.88</v>
      </c>
      <c r="C2450" s="1">
        <v>31.84</v>
      </c>
      <c r="D2450" s="1">
        <v>27.56</v>
      </c>
      <c r="E2450" s="1">
        <v>34.82</v>
      </c>
      <c r="F2450" s="1">
        <v>26.74</v>
      </c>
      <c r="G2450" s="1">
        <v>25.17</v>
      </c>
      <c r="H2450" s="1">
        <v>32.79</v>
      </c>
    </row>
    <row r="2451" spans="1:8" x14ac:dyDescent="0.25">
      <c r="A2451" s="1">
        <v>31.19</v>
      </c>
      <c r="B2451" s="1">
        <v>30.21</v>
      </c>
      <c r="C2451" s="1">
        <v>27.56</v>
      </c>
      <c r="D2451" s="1">
        <v>20.5</v>
      </c>
      <c r="E2451" s="1">
        <v>28.08</v>
      </c>
      <c r="F2451" s="1">
        <v>40</v>
      </c>
      <c r="G2451" s="1">
        <v>30.18</v>
      </c>
      <c r="H2451" s="1">
        <v>28.32</v>
      </c>
    </row>
    <row r="2452" spans="1:8" x14ac:dyDescent="0.25">
      <c r="A2452" s="1">
        <v>22.1</v>
      </c>
      <c r="B2452" s="1">
        <v>27.89</v>
      </c>
      <c r="C2452" s="1">
        <v>25.76</v>
      </c>
      <c r="D2452" s="1">
        <v>27.15</v>
      </c>
      <c r="E2452" s="1">
        <v>36.97</v>
      </c>
      <c r="F2452" s="1">
        <v>36.97</v>
      </c>
      <c r="G2452" s="1">
        <v>32.049999999999997</v>
      </c>
      <c r="H2452" s="1">
        <v>22.03</v>
      </c>
    </row>
    <row r="2453" spans="1:8" x14ac:dyDescent="0.25">
      <c r="A2453" s="1">
        <v>25.12</v>
      </c>
      <c r="B2453" s="1">
        <v>23.62</v>
      </c>
      <c r="C2453" s="1">
        <v>23.48</v>
      </c>
      <c r="D2453" s="1">
        <v>32.729999999999997</v>
      </c>
      <c r="E2453" s="1">
        <v>29.15</v>
      </c>
      <c r="F2453" s="1">
        <v>32.9</v>
      </c>
      <c r="G2453" s="1">
        <v>31.41</v>
      </c>
      <c r="H2453" s="1">
        <v>30.05</v>
      </c>
    </row>
    <row r="2454" spans="1:8" x14ac:dyDescent="0.25">
      <c r="A2454" s="1">
        <v>32.57</v>
      </c>
      <c r="B2454" s="1">
        <v>37.64</v>
      </c>
      <c r="C2454" s="1">
        <v>20.07</v>
      </c>
      <c r="D2454" s="1">
        <v>25.2</v>
      </c>
      <c r="E2454" s="1">
        <v>35.57</v>
      </c>
      <c r="F2454" s="1">
        <v>30.54</v>
      </c>
      <c r="G2454" s="1">
        <v>25.44</v>
      </c>
      <c r="H2454" s="1">
        <v>36.94</v>
      </c>
    </row>
    <row r="2455" spans="1:8" x14ac:dyDescent="0.25">
      <c r="A2455" s="1">
        <v>22.44</v>
      </c>
      <c r="B2455" s="1">
        <v>20.239999999999998</v>
      </c>
      <c r="C2455" s="1">
        <v>40</v>
      </c>
      <c r="D2455" s="1">
        <v>24.77</v>
      </c>
      <c r="E2455" s="1">
        <v>20.99</v>
      </c>
      <c r="F2455" s="1">
        <v>32.6</v>
      </c>
      <c r="G2455" s="1">
        <v>22.71</v>
      </c>
      <c r="H2455" s="1">
        <v>33.1</v>
      </c>
    </row>
    <row r="2456" spans="1:8" x14ac:dyDescent="0.25">
      <c r="A2456" s="1">
        <v>26.72</v>
      </c>
      <c r="B2456" s="1">
        <v>35.82</v>
      </c>
      <c r="C2456" s="1">
        <v>22.3</v>
      </c>
      <c r="D2456" s="1">
        <v>27.26</v>
      </c>
      <c r="E2456" s="1">
        <v>40</v>
      </c>
      <c r="F2456" s="1">
        <v>26.29</v>
      </c>
      <c r="G2456" s="1">
        <v>29.39</v>
      </c>
      <c r="H2456" s="1">
        <v>28.21</v>
      </c>
    </row>
    <row r="2457" spans="1:8" x14ac:dyDescent="0.25">
      <c r="A2457" s="1">
        <v>30.34</v>
      </c>
      <c r="B2457" s="1">
        <v>33.9</v>
      </c>
      <c r="C2457" s="1">
        <v>40</v>
      </c>
      <c r="D2457" s="1">
        <v>26.67</v>
      </c>
      <c r="E2457" s="1">
        <v>40</v>
      </c>
      <c r="F2457" s="1">
        <v>31.18</v>
      </c>
      <c r="G2457" s="1">
        <v>32.79</v>
      </c>
      <c r="H2457" s="1">
        <v>40</v>
      </c>
    </row>
    <row r="2458" spans="1:8" x14ac:dyDescent="0.25">
      <c r="A2458" s="1">
        <v>26.07</v>
      </c>
      <c r="B2458" s="1">
        <v>20.2</v>
      </c>
      <c r="C2458" s="1">
        <v>26.4</v>
      </c>
      <c r="D2458" s="1">
        <v>33.229999999999997</v>
      </c>
      <c r="E2458" s="1">
        <v>20.78</v>
      </c>
      <c r="F2458" s="1">
        <v>33.86</v>
      </c>
      <c r="G2458" s="1">
        <v>40</v>
      </c>
      <c r="H2458" s="1">
        <v>31.68</v>
      </c>
    </row>
    <row r="2459" spans="1:8" x14ac:dyDescent="0.25">
      <c r="A2459" s="1">
        <v>34.06</v>
      </c>
      <c r="B2459" s="1">
        <v>35.6</v>
      </c>
      <c r="C2459" s="1">
        <v>27.65</v>
      </c>
      <c r="D2459" s="1">
        <v>27.52</v>
      </c>
      <c r="E2459" s="1">
        <v>23.41</v>
      </c>
      <c r="F2459" s="1">
        <v>40</v>
      </c>
      <c r="G2459" s="1">
        <v>20.38</v>
      </c>
      <c r="H2459" s="1">
        <v>29.08</v>
      </c>
    </row>
    <row r="2460" spans="1:8" x14ac:dyDescent="0.25">
      <c r="A2460" s="1">
        <v>21.61</v>
      </c>
      <c r="B2460" s="1">
        <v>33.869999999999997</v>
      </c>
      <c r="C2460" s="1">
        <v>22.99</v>
      </c>
      <c r="D2460" s="1">
        <v>36.26</v>
      </c>
      <c r="E2460" s="1">
        <v>33.57</v>
      </c>
      <c r="F2460" s="1">
        <v>36.49</v>
      </c>
      <c r="G2460" s="1">
        <v>40</v>
      </c>
      <c r="H2460" s="1">
        <v>25</v>
      </c>
    </row>
    <row r="2461" spans="1:8" x14ac:dyDescent="0.25">
      <c r="A2461" s="1">
        <v>23.44</v>
      </c>
      <c r="B2461" s="1">
        <v>40</v>
      </c>
      <c r="C2461" s="1">
        <v>35.64</v>
      </c>
      <c r="D2461" s="1">
        <v>23.82</v>
      </c>
      <c r="E2461" s="1">
        <v>40</v>
      </c>
      <c r="F2461" s="1">
        <v>21.12</v>
      </c>
      <c r="G2461" s="1">
        <v>33.29</v>
      </c>
      <c r="H2461" s="1">
        <v>27.1</v>
      </c>
    </row>
    <row r="2462" spans="1:8" x14ac:dyDescent="0.25">
      <c r="A2462" s="1">
        <v>32.75</v>
      </c>
      <c r="B2462" s="1">
        <v>30.75</v>
      </c>
      <c r="C2462" s="1">
        <v>27.3</v>
      </c>
      <c r="D2462" s="1">
        <v>40</v>
      </c>
      <c r="E2462" s="1">
        <v>27.52</v>
      </c>
      <c r="F2462" s="1">
        <v>34.92</v>
      </c>
      <c r="G2462" s="1">
        <v>27.58</v>
      </c>
      <c r="H2462" s="1">
        <v>34.590000000000003</v>
      </c>
    </row>
    <row r="2463" spans="1:8" x14ac:dyDescent="0.25">
      <c r="A2463" s="1">
        <v>32.619999999999997</v>
      </c>
      <c r="B2463" s="1">
        <v>15.13</v>
      </c>
      <c r="C2463" s="1">
        <v>24.67</v>
      </c>
      <c r="D2463" s="1">
        <v>23.14</v>
      </c>
      <c r="E2463" s="1">
        <v>29.14</v>
      </c>
      <c r="F2463" s="1">
        <v>32.450000000000003</v>
      </c>
      <c r="G2463" s="1">
        <v>35.65</v>
      </c>
      <c r="H2463" s="1">
        <v>29.49</v>
      </c>
    </row>
    <row r="2464" spans="1:8" x14ac:dyDescent="0.25">
      <c r="A2464" s="1">
        <v>24.8</v>
      </c>
      <c r="B2464" s="1">
        <v>29.34</v>
      </c>
      <c r="C2464" s="1">
        <v>36.630000000000003</v>
      </c>
      <c r="D2464" s="1">
        <v>26.16</v>
      </c>
      <c r="E2464" s="1">
        <v>35.56</v>
      </c>
      <c r="F2464" s="1">
        <v>28.24</v>
      </c>
      <c r="G2464" s="1">
        <v>40</v>
      </c>
      <c r="H2464" s="1">
        <v>40</v>
      </c>
    </row>
    <row r="2465" spans="1:8" x14ac:dyDescent="0.25">
      <c r="A2465" s="1">
        <v>32.57</v>
      </c>
      <c r="B2465" s="1">
        <v>25.28</v>
      </c>
      <c r="C2465" s="1">
        <v>27.66</v>
      </c>
      <c r="D2465" s="1">
        <v>32.99</v>
      </c>
      <c r="E2465" s="1">
        <v>40</v>
      </c>
      <c r="F2465" s="1">
        <v>18.3</v>
      </c>
      <c r="G2465" s="1">
        <v>40</v>
      </c>
      <c r="H2465" s="1">
        <v>36.51</v>
      </c>
    </row>
    <row r="2466" spans="1:8" x14ac:dyDescent="0.25">
      <c r="A2466" s="1">
        <v>31.3</v>
      </c>
      <c r="B2466" s="1">
        <v>16.28</v>
      </c>
      <c r="C2466" s="1">
        <v>24.97</v>
      </c>
      <c r="D2466" s="1">
        <v>23.21</v>
      </c>
      <c r="E2466" s="1">
        <v>25.47</v>
      </c>
      <c r="F2466" s="1">
        <v>21.87</v>
      </c>
      <c r="G2466" s="1">
        <v>22.2</v>
      </c>
      <c r="H2466" s="1">
        <v>36.68</v>
      </c>
    </row>
    <row r="2467" spans="1:8" x14ac:dyDescent="0.25">
      <c r="A2467" s="1">
        <v>40</v>
      </c>
      <c r="B2467" s="1">
        <v>17.04</v>
      </c>
      <c r="C2467" s="1">
        <v>40</v>
      </c>
      <c r="D2467" s="1">
        <v>29.84</v>
      </c>
      <c r="E2467" s="1">
        <v>26.07</v>
      </c>
      <c r="F2467" s="1">
        <v>25.75</v>
      </c>
      <c r="G2467" s="1">
        <v>28.62</v>
      </c>
      <c r="H2467" s="1">
        <v>40</v>
      </c>
    </row>
    <row r="2468" spans="1:8" x14ac:dyDescent="0.25">
      <c r="A2468" s="1">
        <v>26.94</v>
      </c>
      <c r="B2468" s="1">
        <v>29.34</v>
      </c>
      <c r="C2468" s="1">
        <v>35.11</v>
      </c>
      <c r="D2468" s="1">
        <v>25.3</v>
      </c>
      <c r="E2468" s="1">
        <v>35.71</v>
      </c>
      <c r="F2468" s="1">
        <v>32.75</v>
      </c>
      <c r="G2468" s="1">
        <v>31.14</v>
      </c>
      <c r="H2468" s="1">
        <v>33.99</v>
      </c>
    </row>
    <row r="2469" spans="1:8" x14ac:dyDescent="0.25">
      <c r="A2469" s="1">
        <v>30.6</v>
      </c>
      <c r="B2469" s="1">
        <v>37.44</v>
      </c>
      <c r="C2469" s="1">
        <v>32.979999999999997</v>
      </c>
      <c r="D2469" s="1">
        <v>30.4</v>
      </c>
      <c r="E2469" s="1">
        <v>40</v>
      </c>
      <c r="F2469" s="1">
        <v>25.86</v>
      </c>
      <c r="G2469" s="1">
        <v>31.81</v>
      </c>
      <c r="H2469" s="1">
        <v>40</v>
      </c>
    </row>
    <row r="2470" spans="1:8" x14ac:dyDescent="0.25">
      <c r="A2470" s="1">
        <v>23.91</v>
      </c>
      <c r="B2470" s="1">
        <v>25.66</v>
      </c>
      <c r="C2470" s="1">
        <v>24.41</v>
      </c>
      <c r="D2470" s="1">
        <v>26.4</v>
      </c>
      <c r="E2470" s="1">
        <v>29.94</v>
      </c>
      <c r="F2470" s="1">
        <v>25.44</v>
      </c>
      <c r="G2470" s="1">
        <v>30.97</v>
      </c>
      <c r="H2470" s="1">
        <v>35.99</v>
      </c>
    </row>
    <row r="2471" spans="1:8" x14ac:dyDescent="0.25">
      <c r="A2471" s="1">
        <v>34.24</v>
      </c>
      <c r="B2471" s="1">
        <v>25.57</v>
      </c>
      <c r="C2471" s="1">
        <v>40</v>
      </c>
      <c r="D2471" s="1">
        <v>37.880000000000003</v>
      </c>
      <c r="E2471" s="1">
        <v>22.86</v>
      </c>
      <c r="F2471" s="1">
        <v>30.52</v>
      </c>
      <c r="G2471" s="1">
        <v>34.340000000000003</v>
      </c>
      <c r="H2471" s="1">
        <v>30.56</v>
      </c>
    </row>
    <row r="2472" spans="1:8" x14ac:dyDescent="0.25">
      <c r="A2472" s="1">
        <v>23.07</v>
      </c>
      <c r="B2472" s="1">
        <v>18.5</v>
      </c>
      <c r="C2472" s="1">
        <v>31.5</v>
      </c>
      <c r="D2472" s="1">
        <v>33.99</v>
      </c>
      <c r="E2472" s="1">
        <v>31.65</v>
      </c>
      <c r="F2472" s="1">
        <v>34.25</v>
      </c>
      <c r="G2472" s="1">
        <v>40</v>
      </c>
      <c r="H2472" s="1">
        <v>31.41</v>
      </c>
    </row>
    <row r="2473" spans="1:8" x14ac:dyDescent="0.25">
      <c r="A2473" s="1">
        <v>32.06</v>
      </c>
      <c r="B2473" s="1">
        <v>25.18</v>
      </c>
      <c r="C2473" s="1">
        <v>29.07</v>
      </c>
      <c r="D2473" s="1">
        <v>20.71</v>
      </c>
      <c r="E2473" s="1">
        <v>27.99</v>
      </c>
      <c r="F2473" s="1">
        <v>29.31</v>
      </c>
      <c r="G2473" s="1">
        <v>32.75</v>
      </c>
      <c r="H2473" s="1">
        <v>29.21</v>
      </c>
    </row>
    <row r="2474" spans="1:8" x14ac:dyDescent="0.25">
      <c r="A2474" s="1">
        <v>32.479999999999997</v>
      </c>
      <c r="B2474" s="1">
        <v>25.14</v>
      </c>
      <c r="C2474" s="1">
        <v>24.33</v>
      </c>
      <c r="D2474" s="1">
        <v>34.229999999999997</v>
      </c>
      <c r="E2474" s="1">
        <v>20.7</v>
      </c>
      <c r="F2474" s="1">
        <v>31.36</v>
      </c>
      <c r="G2474" s="1">
        <v>40</v>
      </c>
      <c r="H2474" s="1">
        <v>25.62</v>
      </c>
    </row>
    <row r="2475" spans="1:8" x14ac:dyDescent="0.25">
      <c r="A2475" s="1">
        <v>30.9</v>
      </c>
      <c r="B2475" s="1">
        <v>29.76</v>
      </c>
      <c r="C2475" s="1">
        <v>20.78</v>
      </c>
      <c r="D2475" s="1">
        <v>32.020000000000003</v>
      </c>
      <c r="E2475" s="1">
        <v>24.81</v>
      </c>
      <c r="F2475" s="1">
        <v>29.61</v>
      </c>
      <c r="G2475" s="1">
        <v>40</v>
      </c>
      <c r="H2475" s="1">
        <v>36.43</v>
      </c>
    </row>
    <row r="2476" spans="1:8" x14ac:dyDescent="0.25">
      <c r="A2476" s="1">
        <v>34.18</v>
      </c>
      <c r="B2476" s="1">
        <v>35.94</v>
      </c>
      <c r="C2476" s="1">
        <v>24.71</v>
      </c>
      <c r="D2476" s="1">
        <v>21.3</v>
      </c>
      <c r="E2476" s="1">
        <v>24.2</v>
      </c>
      <c r="F2476" s="1">
        <v>36.25</v>
      </c>
      <c r="G2476" s="1">
        <v>28.63</v>
      </c>
      <c r="H2476" s="1">
        <v>40</v>
      </c>
    </row>
    <row r="2477" spans="1:8" x14ac:dyDescent="0.25">
      <c r="A2477" s="1">
        <v>25.28</v>
      </c>
      <c r="B2477" s="1">
        <v>30.53</v>
      </c>
      <c r="C2477" s="1">
        <v>23.69</v>
      </c>
      <c r="D2477" s="1">
        <v>23.47</v>
      </c>
      <c r="E2477" s="1">
        <v>20.91</v>
      </c>
      <c r="F2477" s="1">
        <v>27.71</v>
      </c>
      <c r="G2477" s="1">
        <v>27.88</v>
      </c>
      <c r="H2477" s="1">
        <v>30.14</v>
      </c>
    </row>
    <row r="2478" spans="1:8" x14ac:dyDescent="0.25">
      <c r="A2478" s="1">
        <v>30.17</v>
      </c>
      <c r="B2478" s="1">
        <v>27.84</v>
      </c>
      <c r="C2478" s="1">
        <v>30.69</v>
      </c>
      <c r="D2478" s="1">
        <v>27.09</v>
      </c>
      <c r="E2478" s="1">
        <v>22.59</v>
      </c>
      <c r="F2478" s="1">
        <v>29.09</v>
      </c>
      <c r="G2478" s="1">
        <v>35.29</v>
      </c>
      <c r="H2478" s="1">
        <v>34.32</v>
      </c>
    </row>
    <row r="2479" spans="1:8" x14ac:dyDescent="0.25">
      <c r="A2479" s="1">
        <v>20.58</v>
      </c>
      <c r="B2479" s="1">
        <v>26.82</v>
      </c>
      <c r="C2479" s="1">
        <v>27.57</v>
      </c>
      <c r="D2479" s="1">
        <v>24.52</v>
      </c>
      <c r="E2479" s="1">
        <v>30.05</v>
      </c>
      <c r="F2479" s="1">
        <v>31.57</v>
      </c>
      <c r="G2479" s="1">
        <v>34.159999999999997</v>
      </c>
      <c r="H2479" s="1">
        <v>29.51</v>
      </c>
    </row>
    <row r="2480" spans="1:8" x14ac:dyDescent="0.25">
      <c r="A2480" s="1">
        <v>25.05</v>
      </c>
      <c r="B2480" s="1">
        <v>25.91</v>
      </c>
      <c r="C2480" s="1">
        <v>36.1</v>
      </c>
      <c r="D2480" s="1">
        <v>28.34</v>
      </c>
      <c r="E2480" s="1">
        <v>23.45</v>
      </c>
      <c r="F2480" s="1">
        <v>34.57</v>
      </c>
      <c r="G2480" s="1">
        <v>28.11</v>
      </c>
      <c r="H2480" s="1">
        <v>36.659999999999997</v>
      </c>
    </row>
    <row r="2481" spans="1:8" x14ac:dyDescent="0.25">
      <c r="A2481" s="1">
        <v>25.22</v>
      </c>
      <c r="B2481" s="1">
        <v>28.8</v>
      </c>
      <c r="C2481" s="1">
        <v>31.18</v>
      </c>
      <c r="D2481" s="1">
        <v>32.33</v>
      </c>
      <c r="E2481" s="1">
        <v>27.8</v>
      </c>
      <c r="F2481" s="1">
        <v>27.01</v>
      </c>
      <c r="G2481" s="1">
        <v>27.54</v>
      </c>
      <c r="H2481" s="1">
        <v>27.85</v>
      </c>
    </row>
    <row r="2482" spans="1:8" x14ac:dyDescent="0.25">
      <c r="A2482" s="1">
        <v>26.11</v>
      </c>
      <c r="B2482" s="1">
        <v>32.29</v>
      </c>
      <c r="C2482" s="1">
        <v>40</v>
      </c>
      <c r="D2482" s="1">
        <v>35.46</v>
      </c>
      <c r="E2482" s="1">
        <v>29.34</v>
      </c>
      <c r="F2482" s="1">
        <v>28.46</v>
      </c>
      <c r="G2482" s="1">
        <v>28.27</v>
      </c>
      <c r="H2482" s="1">
        <v>30.1</v>
      </c>
    </row>
    <row r="2483" spans="1:8" x14ac:dyDescent="0.25">
      <c r="A2483" s="1">
        <v>25.64</v>
      </c>
      <c r="B2483" s="1">
        <v>26.45</v>
      </c>
      <c r="C2483" s="1">
        <v>40</v>
      </c>
      <c r="D2483" s="1">
        <v>28.59</v>
      </c>
      <c r="E2483" s="1">
        <v>24.87</v>
      </c>
      <c r="F2483" s="1">
        <v>33.11</v>
      </c>
      <c r="G2483" s="1">
        <v>24.31</v>
      </c>
      <c r="H2483" s="1">
        <v>35.270000000000003</v>
      </c>
    </row>
    <row r="2484" spans="1:8" x14ac:dyDescent="0.25">
      <c r="A2484" s="1">
        <v>24.3</v>
      </c>
      <c r="B2484" s="1">
        <v>22.73</v>
      </c>
      <c r="C2484" s="1">
        <v>22.54</v>
      </c>
      <c r="D2484" s="1">
        <v>27.96</v>
      </c>
      <c r="E2484" s="1">
        <v>31.58</v>
      </c>
      <c r="F2484" s="1">
        <v>31.41</v>
      </c>
      <c r="G2484" s="1">
        <v>37.92</v>
      </c>
      <c r="H2484" s="1">
        <v>31.66</v>
      </c>
    </row>
    <row r="2485" spans="1:8" x14ac:dyDescent="0.25">
      <c r="A2485" s="1">
        <v>22.63</v>
      </c>
      <c r="B2485" s="1">
        <v>25.69</v>
      </c>
      <c r="C2485" s="1">
        <v>32.29</v>
      </c>
      <c r="D2485" s="1">
        <v>40</v>
      </c>
      <c r="E2485" s="1">
        <v>31.13</v>
      </c>
      <c r="F2485" s="1">
        <v>33.78</v>
      </c>
      <c r="G2485" s="1">
        <v>34.9</v>
      </c>
      <c r="H2485" s="1">
        <v>26.54</v>
      </c>
    </row>
    <row r="2486" spans="1:8" x14ac:dyDescent="0.25">
      <c r="A2486" s="1">
        <v>33.79</v>
      </c>
      <c r="B2486" s="1">
        <v>16.48</v>
      </c>
      <c r="C2486" s="1">
        <v>33.020000000000003</v>
      </c>
      <c r="D2486" s="1">
        <v>35.5</v>
      </c>
      <c r="E2486" s="1">
        <v>25.87</v>
      </c>
      <c r="F2486" s="1">
        <v>20.38</v>
      </c>
      <c r="G2486" s="1">
        <v>27.31</v>
      </c>
      <c r="H2486" s="1">
        <v>27.93</v>
      </c>
    </row>
    <row r="2487" spans="1:8" x14ac:dyDescent="0.25">
      <c r="A2487" s="1">
        <v>24.03</v>
      </c>
      <c r="B2487" s="1">
        <v>26.13</v>
      </c>
      <c r="C2487" s="1">
        <v>40</v>
      </c>
      <c r="D2487" s="1">
        <v>29.76</v>
      </c>
      <c r="E2487" s="1">
        <v>21.76</v>
      </c>
      <c r="F2487" s="1">
        <v>36.24</v>
      </c>
      <c r="G2487" s="1">
        <v>40</v>
      </c>
      <c r="H2487" s="1">
        <v>28.3</v>
      </c>
    </row>
    <row r="2488" spans="1:8" x14ac:dyDescent="0.25">
      <c r="A2488" s="1">
        <v>30.21</v>
      </c>
      <c r="B2488" s="1">
        <v>36</v>
      </c>
      <c r="C2488" s="1">
        <v>25</v>
      </c>
      <c r="D2488" s="1">
        <v>26.47</v>
      </c>
      <c r="E2488" s="1">
        <v>25.82</v>
      </c>
      <c r="F2488" s="1">
        <v>36.28</v>
      </c>
      <c r="G2488" s="1">
        <v>28.1</v>
      </c>
      <c r="H2488" s="1">
        <v>32.4</v>
      </c>
    </row>
    <row r="2489" spans="1:8" x14ac:dyDescent="0.25">
      <c r="A2489" s="1">
        <v>19.940000000000001</v>
      </c>
      <c r="B2489" s="1">
        <v>30.24</v>
      </c>
      <c r="C2489" s="1">
        <v>40</v>
      </c>
      <c r="D2489" s="1">
        <v>40</v>
      </c>
      <c r="E2489" s="1">
        <v>34.549999999999997</v>
      </c>
      <c r="F2489" s="1">
        <v>34.58</v>
      </c>
      <c r="G2489" s="1">
        <v>29.92</v>
      </c>
      <c r="H2489" s="1">
        <v>28.96</v>
      </c>
    </row>
    <row r="2490" spans="1:8" x14ac:dyDescent="0.25">
      <c r="A2490" s="1">
        <v>28.57</v>
      </c>
      <c r="B2490" s="1">
        <v>24.94</v>
      </c>
      <c r="C2490" s="1">
        <v>40</v>
      </c>
      <c r="D2490" s="1">
        <v>34.92</v>
      </c>
      <c r="E2490" s="1">
        <v>27.16</v>
      </c>
      <c r="F2490" s="1">
        <v>37.380000000000003</v>
      </c>
      <c r="G2490" s="1">
        <v>31.76</v>
      </c>
      <c r="H2490" s="1">
        <v>23.2</v>
      </c>
    </row>
    <row r="2491" spans="1:8" x14ac:dyDescent="0.25">
      <c r="A2491" s="1">
        <v>31.74</v>
      </c>
      <c r="B2491" s="1">
        <v>30.48</v>
      </c>
      <c r="C2491" s="1">
        <v>24.12</v>
      </c>
      <c r="D2491" s="1">
        <v>26.84</v>
      </c>
      <c r="E2491" s="1">
        <v>27.06</v>
      </c>
      <c r="F2491" s="1">
        <v>22.63</v>
      </c>
      <c r="G2491" s="1">
        <v>30.62</v>
      </c>
      <c r="H2491" s="1">
        <v>25.87</v>
      </c>
    </row>
    <row r="2492" spans="1:8" x14ac:dyDescent="0.25">
      <c r="A2492" s="1">
        <v>28.47</v>
      </c>
      <c r="B2492" s="1">
        <v>25.21</v>
      </c>
      <c r="C2492" s="1">
        <v>34.590000000000003</v>
      </c>
      <c r="D2492" s="1">
        <v>27.23</v>
      </c>
      <c r="E2492" s="1">
        <v>31.89</v>
      </c>
      <c r="F2492" s="1">
        <v>40</v>
      </c>
      <c r="G2492" s="1">
        <v>35.89</v>
      </c>
      <c r="H2492" s="1">
        <v>32.81</v>
      </c>
    </row>
    <row r="2493" spans="1:8" x14ac:dyDescent="0.25">
      <c r="A2493" s="1">
        <v>31.87</v>
      </c>
      <c r="B2493" s="1">
        <v>30.28</v>
      </c>
      <c r="C2493" s="1">
        <v>28.49</v>
      </c>
      <c r="D2493" s="1">
        <v>31.13</v>
      </c>
      <c r="E2493" s="1">
        <v>28.59</v>
      </c>
      <c r="F2493" s="1">
        <v>40</v>
      </c>
      <c r="G2493" s="1">
        <v>27.65</v>
      </c>
      <c r="H2493" s="1">
        <v>24.71</v>
      </c>
    </row>
    <row r="2494" spans="1:8" x14ac:dyDescent="0.25">
      <c r="A2494" s="1">
        <v>28.52</v>
      </c>
      <c r="B2494" s="1">
        <v>27.2</v>
      </c>
      <c r="C2494" s="1">
        <v>21.77</v>
      </c>
      <c r="D2494" s="1">
        <v>32.799999999999997</v>
      </c>
      <c r="E2494" s="1">
        <v>32.229999999999997</v>
      </c>
      <c r="F2494" s="1">
        <v>27.43</v>
      </c>
      <c r="G2494" s="1">
        <v>33.380000000000003</v>
      </c>
      <c r="H2494" s="1">
        <v>40</v>
      </c>
    </row>
    <row r="2495" spans="1:8" x14ac:dyDescent="0.25">
      <c r="A2495" s="1">
        <v>31</v>
      </c>
      <c r="B2495" s="1">
        <v>30.96</v>
      </c>
      <c r="C2495" s="1">
        <v>23.74</v>
      </c>
      <c r="D2495" s="1">
        <v>34.729999999999997</v>
      </c>
      <c r="E2495" s="1">
        <v>27.22</v>
      </c>
      <c r="F2495" s="1">
        <v>25.18</v>
      </c>
      <c r="G2495" s="1">
        <v>32.450000000000003</v>
      </c>
      <c r="H2495" s="1">
        <v>37.47</v>
      </c>
    </row>
    <row r="2496" spans="1:8" x14ac:dyDescent="0.25">
      <c r="A2496" s="1">
        <v>22.9</v>
      </c>
      <c r="B2496" s="1">
        <v>25.2</v>
      </c>
      <c r="C2496" s="1">
        <v>28.2</v>
      </c>
      <c r="D2496" s="1">
        <v>31.68</v>
      </c>
      <c r="E2496" s="1">
        <v>37.25</v>
      </c>
      <c r="F2496" s="1">
        <v>35.97</v>
      </c>
      <c r="G2496" s="1">
        <v>35.04</v>
      </c>
      <c r="H2496" s="1">
        <v>40</v>
      </c>
    </row>
    <row r="2497" spans="1:8" x14ac:dyDescent="0.25">
      <c r="A2497" s="1">
        <v>24.98</v>
      </c>
      <c r="B2497" s="1">
        <v>37.659999999999997</v>
      </c>
      <c r="C2497" s="1">
        <v>17.190000000000001</v>
      </c>
      <c r="D2497" s="1">
        <v>26.99</v>
      </c>
      <c r="E2497" s="1">
        <v>40</v>
      </c>
      <c r="F2497" s="1">
        <v>35.479999999999997</v>
      </c>
      <c r="G2497" s="1">
        <v>28.08</v>
      </c>
      <c r="H2497" s="1">
        <v>33.54</v>
      </c>
    </row>
    <row r="2498" spans="1:8" x14ac:dyDescent="0.25">
      <c r="A2498" s="1">
        <v>30.72</v>
      </c>
      <c r="B2498" s="1">
        <v>24.39</v>
      </c>
      <c r="C2498" s="1">
        <v>23.61</v>
      </c>
      <c r="D2498" s="1">
        <v>26.08</v>
      </c>
      <c r="E2498" s="1">
        <v>31.52</v>
      </c>
      <c r="F2498" s="1">
        <v>40</v>
      </c>
      <c r="G2498" s="1">
        <v>31.71</v>
      </c>
      <c r="H2498" s="1">
        <v>29.64</v>
      </c>
    </row>
    <row r="2499" spans="1:8" x14ac:dyDescent="0.25">
      <c r="A2499" s="1">
        <v>24.36</v>
      </c>
      <c r="B2499" s="1">
        <v>20.8</v>
      </c>
      <c r="C2499" s="1">
        <v>33.44</v>
      </c>
      <c r="D2499" s="1">
        <v>23.32</v>
      </c>
      <c r="E2499" s="1">
        <v>32.299999999999997</v>
      </c>
      <c r="F2499" s="1">
        <v>25.23</v>
      </c>
      <c r="G2499" s="1">
        <v>34.28</v>
      </c>
      <c r="H2499" s="1">
        <v>40</v>
      </c>
    </row>
    <row r="2500" spans="1:8" x14ac:dyDescent="0.25">
      <c r="A2500" s="1">
        <v>30.08</v>
      </c>
      <c r="B2500" s="1">
        <v>35.5</v>
      </c>
      <c r="C2500" s="1">
        <v>19.989999999999998</v>
      </c>
      <c r="D2500" s="1">
        <v>40</v>
      </c>
      <c r="E2500" s="1">
        <v>29.5</v>
      </c>
      <c r="F2500" s="1">
        <v>25.95</v>
      </c>
      <c r="G2500" s="1">
        <v>35.479999999999997</v>
      </c>
      <c r="H2500" s="1">
        <v>36.020000000000003</v>
      </c>
    </row>
    <row r="2501" spans="1:8" x14ac:dyDescent="0.25">
      <c r="A2501" s="1">
        <v>23.92</v>
      </c>
      <c r="B2501" s="1">
        <v>35.020000000000003</v>
      </c>
      <c r="C2501" s="1">
        <v>40</v>
      </c>
      <c r="D2501" s="1">
        <v>29</v>
      </c>
      <c r="E2501" s="1">
        <v>35.200000000000003</v>
      </c>
      <c r="F2501" s="1">
        <v>35.57</v>
      </c>
      <c r="G2501" s="1">
        <v>31.57</v>
      </c>
      <c r="H2501" s="1">
        <v>27.07</v>
      </c>
    </row>
    <row r="2502" spans="1:8" x14ac:dyDescent="0.25">
      <c r="A2502" s="1">
        <v>25.51</v>
      </c>
      <c r="B2502" s="1">
        <v>21.44</v>
      </c>
      <c r="C2502" s="1">
        <v>20.93</v>
      </c>
      <c r="D2502" s="1">
        <v>30.71</v>
      </c>
      <c r="E2502" s="1">
        <v>34.61</v>
      </c>
      <c r="F2502" s="1">
        <v>33.33</v>
      </c>
      <c r="G2502" s="1">
        <v>22</v>
      </c>
      <c r="H2502" s="1">
        <v>28.96</v>
      </c>
    </row>
    <row r="2503" spans="1:8" x14ac:dyDescent="0.25">
      <c r="A2503" s="1">
        <v>31</v>
      </c>
      <c r="B2503" s="1">
        <v>35.75</v>
      </c>
      <c r="C2503" s="1">
        <v>30.27</v>
      </c>
      <c r="D2503" s="1">
        <v>25.7</v>
      </c>
      <c r="E2503" s="1">
        <v>35.46</v>
      </c>
      <c r="F2503" s="1">
        <v>26.77</v>
      </c>
      <c r="G2503" s="1">
        <v>28.89</v>
      </c>
      <c r="H2503" s="1">
        <v>40</v>
      </c>
    </row>
    <row r="2504" spans="1:8" x14ac:dyDescent="0.25">
      <c r="A2504" s="1">
        <v>25.38</v>
      </c>
      <c r="B2504" s="1">
        <v>36.65</v>
      </c>
      <c r="C2504" s="1">
        <v>26.92</v>
      </c>
      <c r="D2504" s="1">
        <v>27.36</v>
      </c>
      <c r="E2504" s="1">
        <v>31.76</v>
      </c>
      <c r="F2504" s="1">
        <v>38.229999999999997</v>
      </c>
      <c r="G2504" s="1">
        <v>31.68</v>
      </c>
      <c r="H2504" s="1">
        <v>28.28</v>
      </c>
    </row>
    <row r="2505" spans="1:8" x14ac:dyDescent="0.25">
      <c r="A2505" s="1">
        <v>19.940000000000001</v>
      </c>
      <c r="B2505" s="1">
        <v>40</v>
      </c>
      <c r="C2505" s="1">
        <v>21.87</v>
      </c>
      <c r="D2505" s="1">
        <v>25.2</v>
      </c>
      <c r="E2505" s="1">
        <v>32.479999999999997</v>
      </c>
      <c r="F2505" s="1">
        <v>28.68</v>
      </c>
      <c r="G2505" s="1">
        <v>40</v>
      </c>
      <c r="H2505" s="1">
        <v>24.99</v>
      </c>
    </row>
    <row r="2506" spans="1:8" x14ac:dyDescent="0.25">
      <c r="A2506" s="1">
        <v>26.7</v>
      </c>
      <c r="B2506" s="1">
        <v>22.97</v>
      </c>
      <c r="C2506" s="1">
        <v>35.42</v>
      </c>
      <c r="D2506" s="1">
        <v>37.32</v>
      </c>
      <c r="E2506" s="1">
        <v>28.66</v>
      </c>
      <c r="F2506" s="1">
        <v>18.95</v>
      </c>
      <c r="G2506" s="1">
        <v>40</v>
      </c>
      <c r="H2506" s="1">
        <v>24.49</v>
      </c>
    </row>
    <row r="2507" spans="1:8" x14ac:dyDescent="0.25">
      <c r="A2507" s="1">
        <v>28.48</v>
      </c>
      <c r="B2507" s="1">
        <v>32.79</v>
      </c>
      <c r="C2507" s="1">
        <v>18.39</v>
      </c>
      <c r="D2507" s="1">
        <v>21.26</v>
      </c>
      <c r="E2507" s="1">
        <v>40</v>
      </c>
      <c r="F2507" s="1">
        <v>29.06</v>
      </c>
      <c r="G2507" s="1">
        <v>20.38</v>
      </c>
      <c r="H2507" s="1">
        <v>40</v>
      </c>
    </row>
    <row r="2508" spans="1:8" x14ac:dyDescent="0.25">
      <c r="A2508" s="1">
        <v>32.21</v>
      </c>
      <c r="B2508" s="1">
        <v>30.09</v>
      </c>
      <c r="C2508" s="1">
        <v>26.16</v>
      </c>
      <c r="E2508" s="1">
        <v>25.69</v>
      </c>
      <c r="F2508" s="1">
        <v>24.37</v>
      </c>
      <c r="G2508" s="1">
        <v>40</v>
      </c>
      <c r="H2508" s="1">
        <v>27.45</v>
      </c>
    </row>
    <row r="2509" spans="1:8" x14ac:dyDescent="0.25">
      <c r="A2509" s="1">
        <v>18.45</v>
      </c>
      <c r="B2509" s="1">
        <v>22.25</v>
      </c>
      <c r="C2509" s="1">
        <v>32.22</v>
      </c>
      <c r="E2509" s="1">
        <v>27.21</v>
      </c>
      <c r="F2509" s="1">
        <v>31.05</v>
      </c>
      <c r="G2509" s="1">
        <v>27.71</v>
      </c>
      <c r="H2509" s="1">
        <v>32.6</v>
      </c>
    </row>
    <row r="2510" spans="1:8" x14ac:dyDescent="0.25">
      <c r="A2510" s="1">
        <v>21.29</v>
      </c>
      <c r="B2510" s="1">
        <v>40</v>
      </c>
      <c r="C2510" s="1">
        <v>40</v>
      </c>
      <c r="E2510" s="1">
        <v>35.19</v>
      </c>
      <c r="F2510" s="1">
        <v>36.090000000000003</v>
      </c>
      <c r="G2510" s="1">
        <v>25.06</v>
      </c>
      <c r="H2510" s="1">
        <v>27</v>
      </c>
    </row>
    <row r="2511" spans="1:8" x14ac:dyDescent="0.25">
      <c r="A2511" s="1">
        <v>31.09</v>
      </c>
      <c r="B2511" s="1">
        <v>31.64</v>
      </c>
      <c r="C2511" s="1">
        <v>36.83</v>
      </c>
      <c r="E2511" s="1">
        <v>40</v>
      </c>
      <c r="F2511" s="1">
        <v>26.47</v>
      </c>
      <c r="G2511" s="1">
        <v>40</v>
      </c>
      <c r="H2511" s="1">
        <v>40</v>
      </c>
    </row>
    <row r="2512" spans="1:8" x14ac:dyDescent="0.25">
      <c r="A2512" s="1">
        <v>21.44</v>
      </c>
      <c r="B2512" s="1">
        <v>24.3</v>
      </c>
      <c r="C2512" s="1">
        <v>36.950000000000003</v>
      </c>
      <c r="E2512" s="1">
        <v>28.33</v>
      </c>
      <c r="F2512" s="1">
        <v>33.35</v>
      </c>
      <c r="G2512" s="1">
        <v>29.22</v>
      </c>
      <c r="H2512" s="1">
        <v>30.12</v>
      </c>
    </row>
    <row r="2513" spans="1:8" x14ac:dyDescent="0.25">
      <c r="A2513" s="1">
        <v>25.91</v>
      </c>
      <c r="B2513" s="1">
        <v>36.159999999999997</v>
      </c>
      <c r="C2513" s="1">
        <v>24.28</v>
      </c>
      <c r="E2513" s="1">
        <v>40</v>
      </c>
      <c r="F2513" s="1">
        <v>25.8</v>
      </c>
      <c r="G2513" s="1">
        <v>40</v>
      </c>
      <c r="H2513" s="1">
        <v>22.32</v>
      </c>
    </row>
    <row r="2514" spans="1:8" x14ac:dyDescent="0.25">
      <c r="A2514" s="1">
        <v>33.72</v>
      </c>
      <c r="B2514" s="1">
        <v>30.28</v>
      </c>
      <c r="C2514" s="1">
        <v>21.04</v>
      </c>
      <c r="E2514" s="1">
        <v>27.74</v>
      </c>
      <c r="F2514" s="1">
        <v>32.78</v>
      </c>
      <c r="G2514" s="1">
        <v>40</v>
      </c>
      <c r="H2514" s="1">
        <v>36.75</v>
      </c>
    </row>
    <row r="2515" spans="1:8" x14ac:dyDescent="0.25">
      <c r="A2515" s="1">
        <v>28.11</v>
      </c>
      <c r="B2515" s="1">
        <v>29.22</v>
      </c>
      <c r="C2515" s="1">
        <v>34.04</v>
      </c>
      <c r="E2515" s="1">
        <v>24.01</v>
      </c>
      <c r="F2515" s="1">
        <v>27.84</v>
      </c>
      <c r="G2515" s="1">
        <v>27.02</v>
      </c>
      <c r="H2515" s="1">
        <v>31.91</v>
      </c>
    </row>
    <row r="2516" spans="1:8" x14ac:dyDescent="0.25">
      <c r="A2516" s="1">
        <v>31.69</v>
      </c>
      <c r="B2516" s="1">
        <v>27.31</v>
      </c>
      <c r="C2516" s="1">
        <v>24.56</v>
      </c>
      <c r="E2516" s="1">
        <v>27.46</v>
      </c>
      <c r="F2516" s="1">
        <v>24.64</v>
      </c>
      <c r="G2516" s="1">
        <v>31.24</v>
      </c>
      <c r="H2516" s="1">
        <v>31.8</v>
      </c>
    </row>
    <row r="2517" spans="1:8" x14ac:dyDescent="0.25">
      <c r="A2517" s="1">
        <v>29.27</v>
      </c>
      <c r="B2517" s="1">
        <v>25.53</v>
      </c>
      <c r="C2517" s="1">
        <v>27.15</v>
      </c>
      <c r="E2517" s="1">
        <v>30.18</v>
      </c>
      <c r="F2517" s="1">
        <v>27.6</v>
      </c>
      <c r="G2517" s="1">
        <v>27.12</v>
      </c>
      <c r="H2517" s="1">
        <v>24.5</v>
      </c>
    </row>
    <row r="2518" spans="1:8" x14ac:dyDescent="0.25">
      <c r="A2518" s="1">
        <v>20.170000000000002</v>
      </c>
      <c r="B2518" s="1">
        <v>26.02</v>
      </c>
      <c r="C2518" s="1">
        <v>35.299999999999997</v>
      </c>
      <c r="E2518" s="1">
        <v>23.79</v>
      </c>
      <c r="F2518" s="1">
        <v>34.67</v>
      </c>
      <c r="G2518" s="1">
        <v>32.659999999999997</v>
      </c>
      <c r="H2518" s="1">
        <v>30.34</v>
      </c>
    </row>
    <row r="2519" spans="1:8" x14ac:dyDescent="0.25">
      <c r="A2519" s="1">
        <v>33.35</v>
      </c>
      <c r="B2519" s="1">
        <v>18.64</v>
      </c>
      <c r="C2519" s="1">
        <v>34.86</v>
      </c>
      <c r="E2519" s="1">
        <v>30.37</v>
      </c>
      <c r="F2519" s="1">
        <v>32.24</v>
      </c>
      <c r="G2519" s="1">
        <v>26.06</v>
      </c>
      <c r="H2519" s="1">
        <v>26.51</v>
      </c>
    </row>
    <row r="2520" spans="1:8" x14ac:dyDescent="0.25">
      <c r="A2520" s="1">
        <v>29.43</v>
      </c>
      <c r="B2520" s="1">
        <v>24.03</v>
      </c>
      <c r="C2520" s="1">
        <v>40</v>
      </c>
      <c r="E2520" s="1">
        <v>20.71</v>
      </c>
      <c r="F2520" s="1">
        <v>31.63</v>
      </c>
      <c r="G2520" s="1">
        <v>27.31</v>
      </c>
      <c r="H2520" s="1">
        <v>22.77</v>
      </c>
    </row>
    <row r="2521" spans="1:8" x14ac:dyDescent="0.25">
      <c r="A2521" s="1">
        <v>24.61</v>
      </c>
      <c r="B2521" s="1">
        <v>22.12</v>
      </c>
      <c r="C2521" s="1">
        <v>28</v>
      </c>
      <c r="E2521" s="1">
        <v>22.59</v>
      </c>
      <c r="F2521" s="1">
        <v>28.82</v>
      </c>
      <c r="G2521" s="1">
        <v>31.79</v>
      </c>
      <c r="H2521" s="1">
        <v>40</v>
      </c>
    </row>
    <row r="2522" spans="1:8" x14ac:dyDescent="0.25">
      <c r="A2522" s="1">
        <v>30.82</v>
      </c>
      <c r="B2522" s="1">
        <v>29.39</v>
      </c>
      <c r="C2522" s="1">
        <v>32.01</v>
      </c>
      <c r="E2522" s="1">
        <v>28.1</v>
      </c>
      <c r="F2522" s="1">
        <v>33.42</v>
      </c>
      <c r="G2522" s="1">
        <v>21.03</v>
      </c>
      <c r="H2522" s="1">
        <v>31.28</v>
      </c>
    </row>
    <row r="2523" spans="1:8" x14ac:dyDescent="0.25">
      <c r="A2523" s="1">
        <v>25.81</v>
      </c>
      <c r="B2523" s="1">
        <v>21.65</v>
      </c>
      <c r="C2523" s="1">
        <v>34.71</v>
      </c>
      <c r="E2523" s="1">
        <v>28.02</v>
      </c>
      <c r="F2523" s="1">
        <v>33.81</v>
      </c>
      <c r="G2523" s="1">
        <v>37.72</v>
      </c>
      <c r="H2523" s="1">
        <v>32.54</v>
      </c>
    </row>
    <row r="2524" spans="1:8" x14ac:dyDescent="0.25">
      <c r="A2524" s="1">
        <v>32.04</v>
      </c>
      <c r="B2524" s="1">
        <v>28.77</v>
      </c>
      <c r="C2524" s="1">
        <v>34.32</v>
      </c>
      <c r="E2524" s="1">
        <v>30.66</v>
      </c>
      <c r="F2524" s="1">
        <v>33.9</v>
      </c>
      <c r="G2524" s="1">
        <v>40</v>
      </c>
      <c r="H2524" s="1">
        <v>36.770000000000003</v>
      </c>
    </row>
    <row r="2525" spans="1:8" x14ac:dyDescent="0.25">
      <c r="A2525" s="1">
        <v>24.71</v>
      </c>
      <c r="B2525" s="1">
        <v>21.68</v>
      </c>
      <c r="C2525" s="1">
        <v>24.75</v>
      </c>
      <c r="E2525" s="1">
        <v>31.23</v>
      </c>
      <c r="F2525" s="1">
        <v>29.11</v>
      </c>
      <c r="G2525" s="1">
        <v>34.33</v>
      </c>
      <c r="H2525" s="1">
        <v>27.44</v>
      </c>
    </row>
    <row r="2526" spans="1:8" x14ac:dyDescent="0.25">
      <c r="A2526" s="1">
        <v>30.85</v>
      </c>
      <c r="B2526" s="1">
        <v>34.119999999999997</v>
      </c>
      <c r="C2526" s="1">
        <v>40</v>
      </c>
      <c r="E2526" s="1">
        <v>28.67</v>
      </c>
      <c r="F2526" s="1">
        <v>34.76</v>
      </c>
      <c r="G2526" s="1">
        <v>33.950000000000003</v>
      </c>
      <c r="H2526" s="1">
        <v>28.57</v>
      </c>
    </row>
    <row r="2527" spans="1:8" x14ac:dyDescent="0.25">
      <c r="A2527" s="1">
        <v>29.82</v>
      </c>
      <c r="B2527" s="1">
        <v>33.21</v>
      </c>
      <c r="C2527" s="1">
        <v>26.78</v>
      </c>
      <c r="E2527" s="1">
        <v>32.369999999999997</v>
      </c>
      <c r="F2527" s="1">
        <v>31.1</v>
      </c>
      <c r="G2527" s="1">
        <v>32.69</v>
      </c>
      <c r="H2527" s="1">
        <v>20.3</v>
      </c>
    </row>
    <row r="2528" spans="1:8" x14ac:dyDescent="0.25">
      <c r="A2528" s="1">
        <v>30.87</v>
      </c>
      <c r="B2528" s="1">
        <v>26.69</v>
      </c>
      <c r="C2528" s="1">
        <v>23.38</v>
      </c>
      <c r="E2528" s="1">
        <v>27.5</v>
      </c>
      <c r="F2528" s="1">
        <v>31.99</v>
      </c>
      <c r="G2528" s="1">
        <v>37.51</v>
      </c>
      <c r="H2528" s="1">
        <v>35.22</v>
      </c>
    </row>
    <row r="2529" spans="1:8" x14ac:dyDescent="0.25">
      <c r="A2529" s="1">
        <v>33.76</v>
      </c>
      <c r="B2529" s="1">
        <v>29.18</v>
      </c>
      <c r="C2529" s="1">
        <v>30.15</v>
      </c>
      <c r="E2529" s="1">
        <v>33.479999999999997</v>
      </c>
      <c r="F2529" s="1">
        <v>31.27</v>
      </c>
      <c r="G2529" s="1">
        <v>27.25</v>
      </c>
      <c r="H2529" s="1">
        <v>29.42</v>
      </c>
    </row>
    <row r="2530" spans="1:8" x14ac:dyDescent="0.25">
      <c r="A2530" s="1">
        <v>27.79</v>
      </c>
      <c r="B2530" s="1">
        <v>32.07</v>
      </c>
      <c r="C2530" s="1">
        <v>30.39</v>
      </c>
      <c r="E2530" s="1">
        <v>40</v>
      </c>
      <c r="F2530" s="1">
        <v>23.84</v>
      </c>
      <c r="G2530" s="1">
        <v>40</v>
      </c>
      <c r="H2530" s="1">
        <v>24.12</v>
      </c>
    </row>
    <row r="2531" spans="1:8" x14ac:dyDescent="0.25">
      <c r="A2531" s="1">
        <v>29.63</v>
      </c>
      <c r="B2531" s="1">
        <v>21.45</v>
      </c>
      <c r="C2531" s="1">
        <v>27.09</v>
      </c>
      <c r="E2531" s="1">
        <v>36.119999999999997</v>
      </c>
      <c r="F2531" s="1">
        <v>27.51</v>
      </c>
      <c r="G2531" s="1">
        <v>29.98</v>
      </c>
      <c r="H2531" s="1">
        <v>31.62</v>
      </c>
    </row>
    <row r="2532" spans="1:8" x14ac:dyDescent="0.25">
      <c r="A2532" s="1">
        <v>40</v>
      </c>
      <c r="B2532" s="1">
        <v>19.38</v>
      </c>
      <c r="C2532" s="1">
        <v>25.41</v>
      </c>
      <c r="E2532" s="1">
        <v>25.2</v>
      </c>
      <c r="F2532" s="1">
        <v>26.91</v>
      </c>
      <c r="G2532" s="1">
        <v>25</v>
      </c>
      <c r="H2532" s="1">
        <v>31.75</v>
      </c>
    </row>
    <row r="2533" spans="1:8" x14ac:dyDescent="0.25">
      <c r="A2533" s="1">
        <v>31.54</v>
      </c>
      <c r="B2533" s="1">
        <v>27.66</v>
      </c>
      <c r="C2533" s="1">
        <v>24.44</v>
      </c>
      <c r="E2533" s="1">
        <v>34.86</v>
      </c>
      <c r="F2533" s="1">
        <v>32.65</v>
      </c>
      <c r="G2533" s="1">
        <v>35.9</v>
      </c>
      <c r="H2533" s="1">
        <v>32.75</v>
      </c>
    </row>
    <row r="2534" spans="1:8" x14ac:dyDescent="0.25">
      <c r="A2534" s="1">
        <v>32.200000000000003</v>
      </c>
      <c r="B2534" s="1">
        <v>24.46</v>
      </c>
      <c r="C2534" s="1">
        <v>36.840000000000003</v>
      </c>
      <c r="E2534" s="1">
        <v>29.77</v>
      </c>
      <c r="F2534" s="1">
        <v>31.83</v>
      </c>
      <c r="G2534" s="1">
        <v>35.25</v>
      </c>
      <c r="H2534" s="1">
        <v>36.61</v>
      </c>
    </row>
    <row r="2535" spans="1:8" x14ac:dyDescent="0.25">
      <c r="A2535" s="1">
        <v>20.81</v>
      </c>
      <c r="B2535" s="1">
        <v>40</v>
      </c>
      <c r="C2535" s="1">
        <v>20.78</v>
      </c>
      <c r="E2535" s="1">
        <v>35.020000000000003</v>
      </c>
      <c r="F2535" s="1">
        <v>24.23</v>
      </c>
      <c r="G2535" s="1">
        <v>38.520000000000003</v>
      </c>
      <c r="H2535" s="1">
        <v>33.229999999999997</v>
      </c>
    </row>
    <row r="2536" spans="1:8" x14ac:dyDescent="0.25">
      <c r="A2536" s="1">
        <v>31.61</v>
      </c>
      <c r="B2536" s="1">
        <v>19.940000000000001</v>
      </c>
      <c r="C2536" s="1">
        <v>21.19</v>
      </c>
      <c r="E2536" s="1">
        <v>40</v>
      </c>
      <c r="F2536" s="1">
        <v>28.21</v>
      </c>
      <c r="G2536" s="1">
        <v>33.840000000000003</v>
      </c>
      <c r="H2536" s="1">
        <v>40</v>
      </c>
    </row>
    <row r="2537" spans="1:8" x14ac:dyDescent="0.25">
      <c r="A2537" s="1">
        <v>40</v>
      </c>
      <c r="B2537" s="1">
        <v>33.56</v>
      </c>
      <c r="C2537" s="1">
        <v>40</v>
      </c>
      <c r="E2537" s="1">
        <v>26.06</v>
      </c>
      <c r="F2537" s="1">
        <v>25.62</v>
      </c>
      <c r="G2537" s="1">
        <v>40</v>
      </c>
      <c r="H2537" s="1">
        <v>40</v>
      </c>
    </row>
    <row r="2538" spans="1:8" x14ac:dyDescent="0.25">
      <c r="A2538" s="1">
        <v>24.49</v>
      </c>
      <c r="B2538" s="1">
        <v>29.54</v>
      </c>
      <c r="C2538" s="1">
        <v>30.76</v>
      </c>
      <c r="E2538" s="1">
        <v>40</v>
      </c>
      <c r="F2538" s="1">
        <v>24.6</v>
      </c>
      <c r="G2538" s="1">
        <v>34.29</v>
      </c>
      <c r="H2538" s="1">
        <v>32.520000000000003</v>
      </c>
    </row>
    <row r="2539" spans="1:8" x14ac:dyDescent="0.25">
      <c r="A2539" s="1">
        <v>24.51</v>
      </c>
      <c r="B2539" s="1">
        <v>19.84</v>
      </c>
      <c r="C2539" s="1">
        <v>40</v>
      </c>
      <c r="E2539" s="1">
        <v>28.77</v>
      </c>
      <c r="F2539" s="1">
        <v>30.96</v>
      </c>
      <c r="G2539" s="1">
        <v>30.34</v>
      </c>
      <c r="H2539" s="1">
        <v>30.27</v>
      </c>
    </row>
    <row r="2540" spans="1:8" x14ac:dyDescent="0.25">
      <c r="A2540" s="1">
        <v>32.43</v>
      </c>
      <c r="B2540" s="1">
        <v>28.96</v>
      </c>
      <c r="C2540" s="1">
        <v>33.65</v>
      </c>
      <c r="E2540" s="1">
        <v>24.3</v>
      </c>
      <c r="F2540" s="1">
        <v>29.5</v>
      </c>
      <c r="G2540" s="1">
        <v>31.32</v>
      </c>
      <c r="H2540" s="1">
        <v>32.06</v>
      </c>
    </row>
    <row r="2541" spans="1:8" x14ac:dyDescent="0.25">
      <c r="A2541" s="1">
        <v>31.55</v>
      </c>
      <c r="B2541" s="1">
        <v>28.48</v>
      </c>
      <c r="C2541" s="1">
        <v>21.07</v>
      </c>
      <c r="E2541" s="1">
        <v>23.6</v>
      </c>
      <c r="F2541" s="1">
        <v>37.99</v>
      </c>
      <c r="G2541" s="1">
        <v>32.03</v>
      </c>
      <c r="H2541" s="1">
        <v>35.24</v>
      </c>
    </row>
    <row r="2542" spans="1:8" x14ac:dyDescent="0.25">
      <c r="A2542" s="1">
        <v>22.43</v>
      </c>
      <c r="B2542" s="1">
        <v>30.23</v>
      </c>
      <c r="C2542" s="1">
        <v>26.5</v>
      </c>
      <c r="E2542" s="1">
        <v>40</v>
      </c>
      <c r="F2542" s="1">
        <v>28.2</v>
      </c>
      <c r="G2542" s="1">
        <v>32.9</v>
      </c>
      <c r="H2542" s="1">
        <v>30.97</v>
      </c>
    </row>
    <row r="2543" spans="1:8" x14ac:dyDescent="0.25">
      <c r="A2543" s="1">
        <v>17.8</v>
      </c>
      <c r="B2543" s="1">
        <v>26.1</v>
      </c>
      <c r="C2543" s="1">
        <v>35.03</v>
      </c>
      <c r="E2543" s="1">
        <v>20.399999999999999</v>
      </c>
      <c r="F2543" s="1">
        <v>29.29</v>
      </c>
      <c r="G2543" s="1">
        <v>30.85</v>
      </c>
      <c r="H2543" s="1">
        <v>27.99</v>
      </c>
    </row>
    <row r="2544" spans="1:8" x14ac:dyDescent="0.25">
      <c r="A2544" s="1">
        <v>31.6</v>
      </c>
      <c r="B2544" s="1">
        <v>34.31</v>
      </c>
      <c r="C2544" s="1">
        <v>25.79</v>
      </c>
      <c r="E2544" s="1">
        <v>35.340000000000003</v>
      </c>
      <c r="F2544" s="1">
        <v>30.66</v>
      </c>
      <c r="G2544" s="1">
        <v>29.16</v>
      </c>
      <c r="H2544" s="1">
        <v>35.880000000000003</v>
      </c>
    </row>
    <row r="2545" spans="1:8" x14ac:dyDescent="0.25">
      <c r="A2545" s="1">
        <v>34.28</v>
      </c>
      <c r="B2545" s="1">
        <v>28.73</v>
      </c>
      <c r="C2545" s="1">
        <v>23.04</v>
      </c>
      <c r="E2545" s="1">
        <v>23.12</v>
      </c>
      <c r="F2545" s="1">
        <v>35.85</v>
      </c>
      <c r="G2545" s="1">
        <v>33.08</v>
      </c>
      <c r="H2545" s="1">
        <v>35.770000000000003</v>
      </c>
    </row>
    <row r="2546" spans="1:8" x14ac:dyDescent="0.25">
      <c r="A2546" s="1">
        <v>31.17</v>
      </c>
      <c r="B2546" s="1">
        <v>34.11</v>
      </c>
      <c r="E2546" s="1">
        <v>27.82</v>
      </c>
      <c r="F2546" s="1">
        <v>40</v>
      </c>
      <c r="G2546" s="1">
        <v>36.71</v>
      </c>
      <c r="H2546" s="1">
        <v>36.130000000000003</v>
      </c>
    </row>
    <row r="2547" spans="1:8" x14ac:dyDescent="0.25">
      <c r="A2547" s="1">
        <v>32.17</v>
      </c>
      <c r="B2547" s="1">
        <v>24.51</v>
      </c>
      <c r="E2547" s="1">
        <v>33.29</v>
      </c>
      <c r="F2547" s="1">
        <v>27.39</v>
      </c>
      <c r="G2547" s="1">
        <v>40</v>
      </c>
      <c r="H2547" s="1">
        <v>29.5</v>
      </c>
    </row>
    <row r="2548" spans="1:8" x14ac:dyDescent="0.25">
      <c r="A2548" s="1">
        <v>33.81</v>
      </c>
      <c r="B2548" s="1">
        <v>29.24</v>
      </c>
      <c r="E2548" s="1">
        <v>26.84</v>
      </c>
      <c r="F2548" s="1">
        <v>26.94</v>
      </c>
      <c r="G2548" s="1">
        <v>29.6</v>
      </c>
      <c r="H2548" s="1">
        <v>30.44</v>
      </c>
    </row>
    <row r="2549" spans="1:8" x14ac:dyDescent="0.25">
      <c r="A2549" s="1">
        <v>30.13</v>
      </c>
      <c r="B2549" s="1">
        <v>33.26</v>
      </c>
      <c r="E2549" s="1">
        <v>28.86</v>
      </c>
      <c r="F2549" s="1">
        <v>32.619999999999997</v>
      </c>
      <c r="G2549" s="1">
        <v>28.44</v>
      </c>
      <c r="H2549" s="1">
        <v>26.14</v>
      </c>
    </row>
    <row r="2550" spans="1:8" x14ac:dyDescent="0.25">
      <c r="A2550" s="1">
        <v>24.59</v>
      </c>
      <c r="B2550" s="1">
        <v>24.75</v>
      </c>
      <c r="E2550" s="1">
        <v>23.83</v>
      </c>
      <c r="F2550" s="1">
        <v>24.12</v>
      </c>
      <c r="G2550" s="1">
        <v>40</v>
      </c>
    </row>
    <row r="2551" spans="1:8" x14ac:dyDescent="0.25">
      <c r="A2551" s="1">
        <v>26.14</v>
      </c>
      <c r="B2551" s="1">
        <v>27.38</v>
      </c>
      <c r="E2551" s="1">
        <v>33.07</v>
      </c>
      <c r="F2551" s="1">
        <v>22.99</v>
      </c>
      <c r="G2551" s="1">
        <v>32.369999999999997</v>
      </c>
    </row>
    <row r="2552" spans="1:8" x14ac:dyDescent="0.25">
      <c r="A2552" s="1">
        <v>34.119999999999997</v>
      </c>
      <c r="B2552" s="1">
        <v>20.75</v>
      </c>
      <c r="E2552" s="1">
        <v>24.09</v>
      </c>
      <c r="F2552" s="1">
        <v>26.01</v>
      </c>
      <c r="G2552" s="1">
        <v>34.99</v>
      </c>
    </row>
    <row r="2553" spans="1:8" x14ac:dyDescent="0.25">
      <c r="A2553" s="1">
        <v>25.83</v>
      </c>
      <c r="B2553" s="1">
        <v>31.02</v>
      </c>
      <c r="E2553" s="1">
        <v>30.74</v>
      </c>
      <c r="F2553" s="1">
        <v>33</v>
      </c>
      <c r="G2553" s="1">
        <v>31.59</v>
      </c>
    </row>
    <row r="2554" spans="1:8" x14ac:dyDescent="0.25">
      <c r="A2554" s="1">
        <v>32.04</v>
      </c>
      <c r="B2554" s="1">
        <v>34.46</v>
      </c>
      <c r="E2554" s="1">
        <v>27.82</v>
      </c>
      <c r="F2554" s="1">
        <v>24.07</v>
      </c>
      <c r="G2554" s="1">
        <v>37.74</v>
      </c>
    </row>
    <row r="2555" spans="1:8" x14ac:dyDescent="0.25">
      <c r="A2555" s="1">
        <v>30.63</v>
      </c>
      <c r="B2555" s="1">
        <v>23.32</v>
      </c>
      <c r="E2555" s="1">
        <v>35.409999999999997</v>
      </c>
      <c r="F2555" s="1">
        <v>25.64</v>
      </c>
      <c r="G2555" s="1">
        <v>32.36</v>
      </c>
    </row>
    <row r="2556" spans="1:8" x14ac:dyDescent="0.25">
      <c r="A2556" s="1">
        <v>22.23</v>
      </c>
      <c r="B2556" s="1">
        <v>30.74</v>
      </c>
      <c r="E2556" s="1">
        <v>32.17</v>
      </c>
      <c r="F2556" s="1">
        <v>28.6</v>
      </c>
      <c r="G2556" s="1">
        <v>20.81</v>
      </c>
    </row>
    <row r="2557" spans="1:8" x14ac:dyDescent="0.25">
      <c r="A2557" s="1">
        <v>28.46</v>
      </c>
      <c r="B2557" s="1">
        <v>31.56</v>
      </c>
      <c r="E2557" s="1">
        <v>36.03</v>
      </c>
      <c r="F2557" s="1">
        <v>29.18</v>
      </c>
      <c r="G2557" s="1">
        <v>40</v>
      </c>
    </row>
    <row r="2558" spans="1:8" x14ac:dyDescent="0.25">
      <c r="A2558" s="1">
        <v>31.81</v>
      </c>
      <c r="B2558" s="1">
        <v>26.06</v>
      </c>
      <c r="E2558" s="1">
        <v>26.62</v>
      </c>
      <c r="F2558" s="1">
        <v>34.4</v>
      </c>
      <c r="G2558" s="1">
        <v>28.16</v>
      </c>
    </row>
    <row r="2559" spans="1:8" x14ac:dyDescent="0.25">
      <c r="A2559" s="1">
        <v>19.670000000000002</v>
      </c>
      <c r="B2559" s="1">
        <v>26.89</v>
      </c>
      <c r="E2559" s="1">
        <v>33.07</v>
      </c>
      <c r="F2559" s="1">
        <v>24.98</v>
      </c>
      <c r="G2559" s="1">
        <v>28.75</v>
      </c>
    </row>
    <row r="2560" spans="1:8" x14ac:dyDescent="0.25">
      <c r="A2560" s="1">
        <v>27.35</v>
      </c>
      <c r="B2560" s="1">
        <v>32.71</v>
      </c>
      <c r="E2560" s="1">
        <v>25.3</v>
      </c>
      <c r="F2560" s="1">
        <v>31.08</v>
      </c>
      <c r="G2560" s="1">
        <v>33.74</v>
      </c>
    </row>
    <row r="2561" spans="1:7" x14ac:dyDescent="0.25">
      <c r="A2561" s="1">
        <v>40</v>
      </c>
      <c r="B2561" s="1">
        <v>29.36</v>
      </c>
      <c r="E2561" s="1">
        <v>22.98</v>
      </c>
      <c r="F2561" s="1">
        <v>40</v>
      </c>
      <c r="G2561" s="1">
        <v>22.69</v>
      </c>
    </row>
    <row r="2562" spans="1:7" x14ac:dyDescent="0.25">
      <c r="A2562" s="1">
        <v>23.15</v>
      </c>
      <c r="B2562" s="1">
        <v>28.68</v>
      </c>
      <c r="E2562" s="1">
        <v>32.17</v>
      </c>
      <c r="F2562" s="1">
        <v>40</v>
      </c>
      <c r="G2562" s="1">
        <v>27.05</v>
      </c>
    </row>
    <row r="2563" spans="1:7" x14ac:dyDescent="0.25">
      <c r="A2563" s="1">
        <v>17.48</v>
      </c>
      <c r="B2563" s="1">
        <v>26.18</v>
      </c>
      <c r="E2563" s="1">
        <v>40</v>
      </c>
      <c r="F2563" s="1">
        <v>31.32</v>
      </c>
      <c r="G2563" s="1">
        <v>26.53</v>
      </c>
    </row>
    <row r="2564" spans="1:7" x14ac:dyDescent="0.25">
      <c r="A2564" s="1">
        <v>29.43</v>
      </c>
      <c r="B2564" s="1">
        <v>33.799999999999997</v>
      </c>
      <c r="E2564" s="1">
        <v>34.53</v>
      </c>
      <c r="F2564" s="1">
        <v>29.02</v>
      </c>
      <c r="G2564" s="1">
        <v>37.549999999999997</v>
      </c>
    </row>
    <row r="2565" spans="1:7" x14ac:dyDescent="0.25">
      <c r="A2565" s="1">
        <v>21.58</v>
      </c>
      <c r="B2565" s="1">
        <v>28.44</v>
      </c>
      <c r="E2565" s="1">
        <v>25.84</v>
      </c>
      <c r="F2565" s="1">
        <v>27.28</v>
      </c>
      <c r="G2565" s="1">
        <v>29.49</v>
      </c>
    </row>
    <row r="2566" spans="1:7" x14ac:dyDescent="0.25">
      <c r="A2566" s="1">
        <v>38.72</v>
      </c>
      <c r="B2566" s="1">
        <v>28.92</v>
      </c>
      <c r="E2566" s="1">
        <v>40</v>
      </c>
      <c r="F2566" s="1">
        <v>40</v>
      </c>
      <c r="G2566" s="1">
        <v>26.52</v>
      </c>
    </row>
    <row r="2567" spans="1:7" x14ac:dyDescent="0.25">
      <c r="A2567" s="1">
        <v>30.76</v>
      </c>
      <c r="B2567" s="1">
        <v>40</v>
      </c>
      <c r="E2567" s="1">
        <v>31.79</v>
      </c>
      <c r="F2567" s="1">
        <v>40</v>
      </c>
      <c r="G2567" s="1">
        <v>26.28</v>
      </c>
    </row>
    <row r="2568" spans="1:7" x14ac:dyDescent="0.25">
      <c r="A2568" s="1">
        <v>28.87</v>
      </c>
      <c r="B2568" s="1">
        <v>26.97</v>
      </c>
      <c r="E2568" s="1">
        <v>23.8</v>
      </c>
      <c r="F2568" s="1">
        <v>25.46</v>
      </c>
      <c r="G2568" s="1">
        <v>25.81</v>
      </c>
    </row>
    <row r="2569" spans="1:7" x14ac:dyDescent="0.25">
      <c r="A2569" s="1">
        <v>36.979999999999997</v>
      </c>
      <c r="B2569" s="1">
        <v>34.32</v>
      </c>
      <c r="E2569" s="1">
        <v>26.05</v>
      </c>
      <c r="F2569" s="1">
        <v>35.76</v>
      </c>
      <c r="G2569" s="1">
        <v>29.08</v>
      </c>
    </row>
    <row r="2570" spans="1:7" x14ac:dyDescent="0.25">
      <c r="A2570" s="1">
        <v>35.9</v>
      </c>
      <c r="B2570" s="1">
        <v>28.1</v>
      </c>
      <c r="E2570" s="1">
        <v>30.99</v>
      </c>
      <c r="F2570" s="1">
        <v>32.39</v>
      </c>
      <c r="G2570" s="1">
        <v>40</v>
      </c>
    </row>
    <row r="2571" spans="1:7" x14ac:dyDescent="0.25">
      <c r="A2571" s="1">
        <v>32.22</v>
      </c>
      <c r="B2571" s="1">
        <v>26.98</v>
      </c>
      <c r="E2571" s="1">
        <v>30.76</v>
      </c>
      <c r="F2571" s="1">
        <v>19.989999999999998</v>
      </c>
      <c r="G2571" s="1">
        <v>30.65</v>
      </c>
    </row>
    <row r="2572" spans="1:7" x14ac:dyDescent="0.25">
      <c r="A2572" s="1">
        <v>34.93</v>
      </c>
      <c r="B2572" s="1">
        <v>26.58</v>
      </c>
      <c r="E2572" s="1">
        <v>30.33</v>
      </c>
      <c r="F2572" s="1">
        <v>26.95</v>
      </c>
      <c r="G2572" s="1">
        <v>29.58</v>
      </c>
    </row>
    <row r="2573" spans="1:7" x14ac:dyDescent="0.25">
      <c r="A2573" s="1">
        <v>33.72</v>
      </c>
      <c r="B2573" s="1">
        <v>22.32</v>
      </c>
      <c r="E2573" s="1">
        <v>28</v>
      </c>
      <c r="F2573" s="1">
        <v>32.93</v>
      </c>
      <c r="G2573" s="1">
        <v>24.99</v>
      </c>
    </row>
    <row r="2574" spans="1:7" x14ac:dyDescent="0.25">
      <c r="A2574" s="1">
        <v>36.29</v>
      </c>
      <c r="B2574" s="1">
        <v>33.979999999999997</v>
      </c>
      <c r="F2574" s="1">
        <v>27.14</v>
      </c>
      <c r="G2574" s="1">
        <v>40</v>
      </c>
    </row>
    <row r="2575" spans="1:7" x14ac:dyDescent="0.25">
      <c r="A2575" s="1">
        <v>31.95</v>
      </c>
      <c r="B2575" s="1">
        <v>29.93</v>
      </c>
      <c r="F2575" s="1">
        <v>40</v>
      </c>
      <c r="G2575" s="1">
        <v>29.28</v>
      </c>
    </row>
    <row r="2576" spans="1:7" x14ac:dyDescent="0.25">
      <c r="A2576" s="1">
        <v>23.36</v>
      </c>
      <c r="B2576" s="1">
        <v>23.29</v>
      </c>
      <c r="F2576" s="1">
        <v>28.41</v>
      </c>
      <c r="G2576" s="1">
        <v>27.39</v>
      </c>
    </row>
    <row r="2577" spans="1:7" x14ac:dyDescent="0.25">
      <c r="A2577" s="1">
        <v>38.25</v>
      </c>
      <c r="B2577" s="1">
        <v>27.56</v>
      </c>
      <c r="F2577" s="1">
        <v>31.95</v>
      </c>
      <c r="G2577" s="1">
        <v>37.53</v>
      </c>
    </row>
    <row r="2578" spans="1:7" x14ac:dyDescent="0.25">
      <c r="A2578" s="1">
        <v>33.14</v>
      </c>
      <c r="B2578" s="1">
        <v>29.85</v>
      </c>
      <c r="F2578" s="1">
        <v>26.08</v>
      </c>
      <c r="G2578" s="1">
        <v>36.729999999999997</v>
      </c>
    </row>
    <row r="2579" spans="1:7" x14ac:dyDescent="0.25">
      <c r="A2579" s="1">
        <v>31.65</v>
      </c>
      <c r="B2579" s="1">
        <v>25.86</v>
      </c>
      <c r="F2579" s="1">
        <v>25.98</v>
      </c>
      <c r="G2579" s="1">
        <v>22.47</v>
      </c>
    </row>
    <row r="2580" spans="1:7" x14ac:dyDescent="0.25">
      <c r="A2580" s="1">
        <v>35.520000000000003</v>
      </c>
      <c r="B2580" s="1">
        <v>22.54</v>
      </c>
      <c r="F2580" s="1">
        <v>34.78</v>
      </c>
      <c r="G2580" s="1">
        <v>37.380000000000003</v>
      </c>
    </row>
    <row r="2581" spans="1:7" x14ac:dyDescent="0.25">
      <c r="A2581" s="1">
        <v>36.549999999999997</v>
      </c>
      <c r="B2581" s="1">
        <v>27.47</v>
      </c>
      <c r="F2581" s="1">
        <v>32.53</v>
      </c>
      <c r="G2581" s="1">
        <v>26.65</v>
      </c>
    </row>
    <row r="2582" spans="1:7" x14ac:dyDescent="0.25">
      <c r="A2582" s="1">
        <v>25.26</v>
      </c>
      <c r="B2582" s="1">
        <v>20.399999999999999</v>
      </c>
      <c r="F2582" s="1">
        <v>24.23</v>
      </c>
      <c r="G2582" s="1">
        <v>32.19</v>
      </c>
    </row>
    <row r="2583" spans="1:7" x14ac:dyDescent="0.25">
      <c r="A2583" s="1">
        <v>29.59</v>
      </c>
      <c r="B2583" s="1">
        <v>20.71</v>
      </c>
      <c r="F2583" s="1">
        <v>29.44</v>
      </c>
      <c r="G2583" s="1">
        <v>28.75</v>
      </c>
    </row>
    <row r="2584" spans="1:7" x14ac:dyDescent="0.25">
      <c r="A2584" s="1">
        <v>31.29</v>
      </c>
      <c r="B2584" s="1">
        <v>34.96</v>
      </c>
      <c r="F2584" s="1">
        <v>35.81</v>
      </c>
      <c r="G2584" s="1">
        <v>26.42</v>
      </c>
    </row>
    <row r="2585" spans="1:7" x14ac:dyDescent="0.25">
      <c r="A2585" s="1">
        <v>30.88</v>
      </c>
      <c r="B2585" s="1">
        <v>24.09</v>
      </c>
      <c r="F2585" s="1">
        <v>34.119999999999997</v>
      </c>
      <c r="G2585" s="1">
        <v>31.42</v>
      </c>
    </row>
    <row r="2586" spans="1:7" x14ac:dyDescent="0.25">
      <c r="A2586" s="1">
        <v>36.799999999999997</v>
      </c>
      <c r="B2586" s="1">
        <v>30.04</v>
      </c>
      <c r="F2586" s="1">
        <v>33.61</v>
      </c>
      <c r="G2586" s="1">
        <v>24.9</v>
      </c>
    </row>
    <row r="2587" spans="1:7" x14ac:dyDescent="0.25">
      <c r="A2587" s="1">
        <v>34.39</v>
      </c>
      <c r="B2587" s="1">
        <v>40</v>
      </c>
      <c r="F2587" s="1">
        <v>40</v>
      </c>
      <c r="G2587" s="1">
        <v>32.729999999999997</v>
      </c>
    </row>
    <row r="2588" spans="1:7" x14ac:dyDescent="0.25">
      <c r="A2588" s="1">
        <v>24.84</v>
      </c>
      <c r="B2588" s="1">
        <v>29.13</v>
      </c>
      <c r="F2588" s="1">
        <v>24.89</v>
      </c>
      <c r="G2588" s="1">
        <v>27.88</v>
      </c>
    </row>
    <row r="2589" spans="1:7" x14ac:dyDescent="0.25">
      <c r="A2589" s="1">
        <v>38.020000000000003</v>
      </c>
      <c r="B2589" s="1">
        <v>38.770000000000003</v>
      </c>
      <c r="F2589" s="1">
        <v>29.76</v>
      </c>
      <c r="G2589" s="1">
        <v>29.23</v>
      </c>
    </row>
    <row r="2590" spans="1:7" x14ac:dyDescent="0.25">
      <c r="A2590" s="1">
        <v>29.72</v>
      </c>
      <c r="B2590" s="1">
        <v>31.06</v>
      </c>
      <c r="F2590" s="1">
        <v>32.65</v>
      </c>
      <c r="G2590" s="1">
        <v>33.5</v>
      </c>
    </row>
    <row r="2591" spans="1:7" x14ac:dyDescent="0.25">
      <c r="A2591" s="1">
        <v>29.87</v>
      </c>
      <c r="B2591" s="1">
        <v>40</v>
      </c>
      <c r="F2591" s="1">
        <v>26.09</v>
      </c>
      <c r="G2591" s="1">
        <v>31.4</v>
      </c>
    </row>
    <row r="2592" spans="1:7" x14ac:dyDescent="0.25">
      <c r="A2592" s="1">
        <v>36.369999999999997</v>
      </c>
      <c r="B2592" s="1">
        <v>29.48</v>
      </c>
      <c r="F2592" s="1">
        <v>31.85</v>
      </c>
      <c r="G2592" s="1">
        <v>30.42</v>
      </c>
    </row>
    <row r="2593" spans="1:7" x14ac:dyDescent="0.25">
      <c r="A2593" s="1">
        <v>29.73</v>
      </c>
      <c r="B2593" s="1">
        <v>26.77</v>
      </c>
      <c r="F2593" s="1">
        <v>40</v>
      </c>
      <c r="G2593" s="1">
        <v>28.81</v>
      </c>
    </row>
    <row r="2594" spans="1:7" x14ac:dyDescent="0.25">
      <c r="A2594" s="1">
        <v>36.4</v>
      </c>
      <c r="B2594" s="1">
        <v>30.13</v>
      </c>
      <c r="F2594" s="1">
        <v>36.020000000000003</v>
      </c>
      <c r="G2594" s="1">
        <v>26.58</v>
      </c>
    </row>
    <row r="2595" spans="1:7" x14ac:dyDescent="0.25">
      <c r="A2595" s="1">
        <v>33.17</v>
      </c>
      <c r="B2595" s="1">
        <v>29.06</v>
      </c>
      <c r="F2595" s="1">
        <v>22.55</v>
      </c>
      <c r="G2595" s="1">
        <v>36</v>
      </c>
    </row>
    <row r="2596" spans="1:7" x14ac:dyDescent="0.25">
      <c r="A2596" s="1">
        <v>32.35</v>
      </c>
      <c r="B2596" s="1">
        <v>29.71</v>
      </c>
      <c r="F2596" s="1">
        <v>33.93</v>
      </c>
      <c r="G2596" s="1">
        <v>32.21</v>
      </c>
    </row>
    <row r="2597" spans="1:7" x14ac:dyDescent="0.25">
      <c r="A2597" s="1">
        <v>37.22</v>
      </c>
      <c r="B2597" s="1">
        <v>25.17</v>
      </c>
      <c r="F2597" s="1">
        <v>23.71</v>
      </c>
      <c r="G2597" s="1">
        <v>35.28</v>
      </c>
    </row>
    <row r="2598" spans="1:7" x14ac:dyDescent="0.25">
      <c r="A2598" s="1">
        <v>36.130000000000003</v>
      </c>
      <c r="B2598" s="1">
        <v>30.56</v>
      </c>
      <c r="F2598" s="1">
        <v>30.22</v>
      </c>
      <c r="G2598" s="1">
        <v>33</v>
      </c>
    </row>
    <row r="2599" spans="1:7" x14ac:dyDescent="0.25">
      <c r="A2599" s="1">
        <v>28.16</v>
      </c>
      <c r="B2599" s="1">
        <v>33.07</v>
      </c>
      <c r="F2599" s="1">
        <v>27.64</v>
      </c>
      <c r="G2599" s="1">
        <v>27.55</v>
      </c>
    </row>
    <row r="2600" spans="1:7" x14ac:dyDescent="0.25">
      <c r="A2600" s="1">
        <v>25.66</v>
      </c>
      <c r="B2600" s="1">
        <v>27.88</v>
      </c>
      <c r="F2600" s="1">
        <v>27.33</v>
      </c>
      <c r="G2600" s="1">
        <v>24.38</v>
      </c>
    </row>
    <row r="2601" spans="1:7" x14ac:dyDescent="0.25">
      <c r="A2601" s="1">
        <v>25.49</v>
      </c>
      <c r="B2601" s="1">
        <v>29.95</v>
      </c>
      <c r="F2601" s="1">
        <v>31.06</v>
      </c>
      <c r="G2601" s="1">
        <v>30.92</v>
      </c>
    </row>
    <row r="2602" spans="1:7" x14ac:dyDescent="0.25">
      <c r="A2602" s="1">
        <v>32.82</v>
      </c>
      <c r="B2602" s="1">
        <v>31.9</v>
      </c>
      <c r="G2602" s="1">
        <v>25.83</v>
      </c>
    </row>
    <row r="2603" spans="1:7" x14ac:dyDescent="0.25">
      <c r="A2603" s="1">
        <v>36.630000000000003</v>
      </c>
      <c r="B2603" s="1">
        <v>25.06</v>
      </c>
      <c r="G2603" s="1">
        <v>26.91</v>
      </c>
    </row>
    <row r="2604" spans="1:7" x14ac:dyDescent="0.25">
      <c r="A2604" s="1">
        <v>30.48</v>
      </c>
      <c r="B2604" s="1">
        <v>40</v>
      </c>
    </row>
    <row r="2605" spans="1:7" x14ac:dyDescent="0.25">
      <c r="A2605" s="1">
        <v>28.19</v>
      </c>
      <c r="B2605" s="1">
        <v>26.3</v>
      </c>
    </row>
    <row r="2606" spans="1:7" x14ac:dyDescent="0.25">
      <c r="A2606" s="1">
        <v>28.91</v>
      </c>
      <c r="B2606" s="1">
        <v>32.21</v>
      </c>
    </row>
    <row r="2607" spans="1:7" x14ac:dyDescent="0.25">
      <c r="A2607" s="1">
        <v>35.89</v>
      </c>
      <c r="B2607" s="1">
        <v>24.15</v>
      </c>
    </row>
    <row r="2608" spans="1:7" x14ac:dyDescent="0.25">
      <c r="A2608" s="1">
        <v>33.72</v>
      </c>
      <c r="B2608" s="1">
        <v>34.49</v>
      </c>
    </row>
    <row r="2609" spans="1:2" x14ac:dyDescent="0.25">
      <c r="A2609" s="1">
        <v>28.2</v>
      </c>
      <c r="B2609" s="1">
        <v>25.38</v>
      </c>
    </row>
    <row r="2610" spans="1:2" x14ac:dyDescent="0.25">
      <c r="A2610" s="1">
        <v>40</v>
      </c>
      <c r="B2610" s="1">
        <v>31.64</v>
      </c>
    </row>
    <row r="2611" spans="1:2" x14ac:dyDescent="0.25">
      <c r="A2611" s="1">
        <v>37.04</v>
      </c>
      <c r="B2611" s="1">
        <v>32.159999999999997</v>
      </c>
    </row>
    <row r="2612" spans="1:2" x14ac:dyDescent="0.25">
      <c r="A2612" s="1">
        <v>31.65</v>
      </c>
      <c r="B2612" s="1">
        <v>22.37</v>
      </c>
    </row>
    <row r="2613" spans="1:2" x14ac:dyDescent="0.25">
      <c r="A2613" s="1">
        <v>21.81</v>
      </c>
      <c r="B2613" s="1">
        <v>19.579999999999998</v>
      </c>
    </row>
    <row r="2614" spans="1:2" x14ac:dyDescent="0.25">
      <c r="A2614" s="1">
        <v>40</v>
      </c>
      <c r="B2614" s="1">
        <v>18.37</v>
      </c>
    </row>
    <row r="2615" spans="1:2" x14ac:dyDescent="0.25">
      <c r="A2615" s="1">
        <v>34.159999999999997</v>
      </c>
      <c r="B2615" s="1">
        <v>28.75</v>
      </c>
    </row>
    <row r="2616" spans="1:2" x14ac:dyDescent="0.25">
      <c r="A2616" s="1">
        <v>21.37</v>
      </c>
      <c r="B2616" s="1">
        <v>27.5</v>
      </c>
    </row>
    <row r="2617" spans="1:2" x14ac:dyDescent="0.25">
      <c r="A2617" s="1">
        <v>31.92</v>
      </c>
      <c r="B2617" s="1">
        <v>17.71</v>
      </c>
    </row>
    <row r="2618" spans="1:2" x14ac:dyDescent="0.25">
      <c r="A2618" s="1">
        <v>38.28</v>
      </c>
      <c r="B2618" s="1">
        <v>25.91</v>
      </c>
    </row>
    <row r="2619" spans="1:2" x14ac:dyDescent="0.25">
      <c r="A2619" s="1">
        <v>35.4</v>
      </c>
      <c r="B2619" s="1">
        <v>20.7</v>
      </c>
    </row>
    <row r="2620" spans="1:2" x14ac:dyDescent="0.25">
      <c r="A2620" s="1">
        <v>33.97</v>
      </c>
      <c r="B2620" s="1">
        <v>33.729999999999997</v>
      </c>
    </row>
    <row r="2621" spans="1:2" x14ac:dyDescent="0.25">
      <c r="A2621" s="1">
        <v>36.049999999999997</v>
      </c>
      <c r="B2621" s="1">
        <v>33.659999999999997</v>
      </c>
    </row>
    <row r="2622" spans="1:2" x14ac:dyDescent="0.25">
      <c r="A2622" s="1">
        <v>37.33</v>
      </c>
      <c r="B2622" s="1">
        <v>30.96</v>
      </c>
    </row>
    <row r="2623" spans="1:2" x14ac:dyDescent="0.25">
      <c r="A2623" s="1">
        <v>40</v>
      </c>
      <c r="B2623" s="1">
        <v>31.19</v>
      </c>
    </row>
    <row r="2624" spans="1:2" x14ac:dyDescent="0.25">
      <c r="A2624" s="1">
        <v>33.909999999999997</v>
      </c>
      <c r="B2624" s="1">
        <v>29.17</v>
      </c>
    </row>
    <row r="2625" spans="1:2" x14ac:dyDescent="0.25">
      <c r="A2625" s="1">
        <v>34.25</v>
      </c>
      <c r="B2625" s="1">
        <v>24.3</v>
      </c>
    </row>
    <row r="2626" spans="1:2" x14ac:dyDescent="0.25">
      <c r="A2626" s="1">
        <v>26.49</v>
      </c>
      <c r="B2626" s="1">
        <v>32.22</v>
      </c>
    </row>
    <row r="2627" spans="1:2" x14ac:dyDescent="0.25">
      <c r="A2627" s="1">
        <v>35.68</v>
      </c>
      <c r="B2627" s="1">
        <v>36.54</v>
      </c>
    </row>
    <row r="2628" spans="1:2" x14ac:dyDescent="0.25">
      <c r="A2628" s="1">
        <v>35.93</v>
      </c>
      <c r="B2628" s="1">
        <v>22.28</v>
      </c>
    </row>
    <row r="2629" spans="1:2" x14ac:dyDescent="0.25">
      <c r="A2629" s="1">
        <v>23</v>
      </c>
      <c r="B2629" s="1">
        <v>34.15</v>
      </c>
    </row>
    <row r="2630" spans="1:2" x14ac:dyDescent="0.25">
      <c r="A2630" s="1">
        <v>24.13</v>
      </c>
      <c r="B2630" s="1">
        <v>37.64</v>
      </c>
    </row>
    <row r="2631" spans="1:2" x14ac:dyDescent="0.25">
      <c r="A2631" s="1">
        <v>34.630000000000003</v>
      </c>
      <c r="B2631" s="1">
        <v>33.54</v>
      </c>
    </row>
    <row r="2632" spans="1:2" x14ac:dyDescent="0.25">
      <c r="A2632" s="1">
        <v>32.03</v>
      </c>
      <c r="B2632" s="1">
        <v>26.89</v>
      </c>
    </row>
    <row r="2633" spans="1:2" x14ac:dyDescent="0.25">
      <c r="A2633" s="1">
        <v>27.55</v>
      </c>
      <c r="B2633" s="1">
        <v>22.28</v>
      </c>
    </row>
    <row r="2634" spans="1:2" x14ac:dyDescent="0.25">
      <c r="A2634" s="1">
        <v>30.1</v>
      </c>
      <c r="B2634" s="1">
        <v>35</v>
      </c>
    </row>
    <row r="2635" spans="1:2" x14ac:dyDescent="0.25">
      <c r="A2635" s="1">
        <v>35.450000000000003</v>
      </c>
      <c r="B2635" s="1">
        <v>21.96</v>
      </c>
    </row>
    <row r="2636" spans="1:2" x14ac:dyDescent="0.25">
      <c r="A2636" s="1">
        <v>27.24</v>
      </c>
      <c r="B2636" s="1">
        <v>25.47</v>
      </c>
    </row>
    <row r="2637" spans="1:2" x14ac:dyDescent="0.25">
      <c r="A2637" s="1">
        <v>19</v>
      </c>
      <c r="B2637" s="1">
        <v>28.91</v>
      </c>
    </row>
    <row r="2638" spans="1:2" x14ac:dyDescent="0.25">
      <c r="A2638" s="1">
        <v>23.03</v>
      </c>
      <c r="B2638" s="1">
        <v>31.97</v>
      </c>
    </row>
    <row r="2639" spans="1:2" x14ac:dyDescent="0.25">
      <c r="A2639" s="1">
        <v>32.67</v>
      </c>
      <c r="B2639" s="1">
        <v>23.66</v>
      </c>
    </row>
    <row r="2640" spans="1:2" x14ac:dyDescent="0.25">
      <c r="A2640" s="1">
        <v>35.340000000000003</v>
      </c>
      <c r="B2640" s="1">
        <v>24.31</v>
      </c>
    </row>
    <row r="2641" spans="1:2" x14ac:dyDescent="0.25">
      <c r="A2641" s="1">
        <v>32.380000000000003</v>
      </c>
      <c r="B2641" s="1">
        <v>25.53</v>
      </c>
    </row>
    <row r="2642" spans="1:2" x14ac:dyDescent="0.25">
      <c r="A2642" s="1">
        <v>35.69</v>
      </c>
      <c r="B2642" s="1">
        <v>37.75</v>
      </c>
    </row>
    <row r="2643" spans="1:2" x14ac:dyDescent="0.25">
      <c r="A2643" s="1">
        <v>32.01</v>
      </c>
      <c r="B2643" s="1">
        <v>31.82</v>
      </c>
    </row>
    <row r="2644" spans="1:2" x14ac:dyDescent="0.25">
      <c r="A2644" s="1">
        <v>34.22</v>
      </c>
      <c r="B2644" s="1">
        <v>30.11</v>
      </c>
    </row>
    <row r="2645" spans="1:2" x14ac:dyDescent="0.25">
      <c r="A2645" s="1">
        <v>36.06</v>
      </c>
      <c r="B2645" s="1">
        <v>27.37</v>
      </c>
    </row>
    <row r="2646" spans="1:2" x14ac:dyDescent="0.25">
      <c r="A2646" s="1">
        <v>35.92</v>
      </c>
      <c r="B2646" s="1">
        <v>25.31</v>
      </c>
    </row>
    <row r="2647" spans="1:2" x14ac:dyDescent="0.25">
      <c r="A2647" s="1">
        <v>33.53</v>
      </c>
      <c r="B2647" s="1">
        <v>34.369999999999997</v>
      </c>
    </row>
    <row r="2648" spans="1:2" x14ac:dyDescent="0.25">
      <c r="A2648" s="1">
        <v>23.4</v>
      </c>
      <c r="B2648" s="1">
        <v>31.09</v>
      </c>
    </row>
    <row r="2649" spans="1:2" x14ac:dyDescent="0.25">
      <c r="A2649" s="1">
        <v>26.88</v>
      </c>
      <c r="B2649" s="1">
        <v>32.49</v>
      </c>
    </row>
    <row r="2650" spans="1:2" x14ac:dyDescent="0.25">
      <c r="A2650" s="1">
        <v>28.9</v>
      </c>
      <c r="B2650" s="1">
        <v>29.26</v>
      </c>
    </row>
    <row r="2651" spans="1:2" x14ac:dyDescent="0.25">
      <c r="A2651" s="1">
        <v>29.54</v>
      </c>
      <c r="B2651" s="1">
        <v>31.54</v>
      </c>
    </row>
    <row r="2652" spans="1:2" x14ac:dyDescent="0.25">
      <c r="A2652" s="1">
        <v>32.6</v>
      </c>
      <c r="B2652" s="1">
        <v>30.24</v>
      </c>
    </row>
    <row r="2653" spans="1:2" x14ac:dyDescent="0.25">
      <c r="A2653" s="1">
        <v>33</v>
      </c>
      <c r="B2653" s="1">
        <v>30.87</v>
      </c>
    </row>
    <row r="2654" spans="1:2" x14ac:dyDescent="0.25">
      <c r="A2654" s="1">
        <v>36.020000000000003</v>
      </c>
      <c r="B2654" s="1">
        <v>26.92</v>
      </c>
    </row>
    <row r="2655" spans="1:2" x14ac:dyDescent="0.25">
      <c r="A2655" s="1">
        <v>36.979999999999997</v>
      </c>
      <c r="B2655" s="1">
        <v>33.35</v>
      </c>
    </row>
    <row r="2656" spans="1:2" x14ac:dyDescent="0.25">
      <c r="A2656" s="1">
        <v>27.82</v>
      </c>
      <c r="B2656" s="1">
        <v>23.49</v>
      </c>
    </row>
    <row r="2657" spans="1:2" x14ac:dyDescent="0.25">
      <c r="A2657" s="1">
        <v>35.869999999999997</v>
      </c>
      <c r="B2657" s="1">
        <v>26.41</v>
      </c>
    </row>
    <row r="2658" spans="1:2" x14ac:dyDescent="0.25">
      <c r="A2658" s="1">
        <v>36.19</v>
      </c>
      <c r="B2658" s="1">
        <v>31.5</v>
      </c>
    </row>
    <row r="2659" spans="1:2" x14ac:dyDescent="0.25">
      <c r="A2659" s="1">
        <v>32.17</v>
      </c>
      <c r="B2659" s="1">
        <v>22.94</v>
      </c>
    </row>
    <row r="2660" spans="1:2" x14ac:dyDescent="0.25">
      <c r="A2660" s="1">
        <v>33.659999999999997</v>
      </c>
      <c r="B2660" s="1">
        <v>28.66</v>
      </c>
    </row>
    <row r="2661" spans="1:2" x14ac:dyDescent="0.25">
      <c r="A2661" s="1">
        <v>32.22</v>
      </c>
      <c r="B2661" s="1">
        <v>40</v>
      </c>
    </row>
    <row r="2662" spans="1:2" x14ac:dyDescent="0.25">
      <c r="A2662" s="1">
        <v>36.9</v>
      </c>
      <c r="B2662" s="1">
        <v>20.16</v>
      </c>
    </row>
    <row r="2663" spans="1:2" x14ac:dyDescent="0.25">
      <c r="A2663" s="1">
        <v>24.68</v>
      </c>
      <c r="B2663" s="1">
        <v>36.21</v>
      </c>
    </row>
    <row r="2664" spans="1:2" x14ac:dyDescent="0.25">
      <c r="A2664" s="1">
        <v>32.28</v>
      </c>
      <c r="B2664" s="1">
        <v>30.84</v>
      </c>
    </row>
    <row r="2665" spans="1:2" x14ac:dyDescent="0.25">
      <c r="A2665" s="1">
        <v>29.94</v>
      </c>
      <c r="B2665" s="1">
        <v>35.729999999999997</v>
      </c>
    </row>
    <row r="2666" spans="1:2" x14ac:dyDescent="0.25">
      <c r="A2666" s="1">
        <v>34.14</v>
      </c>
      <c r="B2666" s="1">
        <v>19.440000000000001</v>
      </c>
    </row>
    <row r="2667" spans="1:2" x14ac:dyDescent="0.25">
      <c r="A2667" s="1">
        <v>35.700000000000003</v>
      </c>
      <c r="B2667" s="1">
        <v>24.95</v>
      </c>
    </row>
    <row r="2668" spans="1:2" x14ac:dyDescent="0.25">
      <c r="A2668" s="1">
        <v>26.98</v>
      </c>
      <c r="B2668" s="1">
        <v>34.61</v>
      </c>
    </row>
    <row r="2669" spans="1:2" x14ac:dyDescent="0.25">
      <c r="A2669" s="1">
        <v>36.159999999999997</v>
      </c>
      <c r="B2669" s="1">
        <v>20.75</v>
      </c>
    </row>
    <row r="2670" spans="1:2" x14ac:dyDescent="0.25">
      <c r="A2670" s="1">
        <v>24.95</v>
      </c>
      <c r="B2670" s="1">
        <v>25.65</v>
      </c>
    </row>
    <row r="2671" spans="1:2" x14ac:dyDescent="0.25">
      <c r="A2671" s="1">
        <v>28.28</v>
      </c>
      <c r="B2671" s="1">
        <v>27.51</v>
      </c>
    </row>
    <row r="2672" spans="1:2" x14ac:dyDescent="0.25">
      <c r="A2672" s="1">
        <v>20.62</v>
      </c>
      <c r="B2672" s="1">
        <v>40</v>
      </c>
    </row>
    <row r="2673" spans="1:2" x14ac:dyDescent="0.25">
      <c r="A2673" s="1">
        <v>30.09</v>
      </c>
      <c r="B2673" s="1">
        <v>24.75</v>
      </c>
    </row>
    <row r="2674" spans="1:2" x14ac:dyDescent="0.25">
      <c r="A2674" s="1">
        <v>37.840000000000003</v>
      </c>
      <c r="B2674" s="1">
        <v>27.37</v>
      </c>
    </row>
    <row r="2675" spans="1:2" x14ac:dyDescent="0.25">
      <c r="A2675" s="1">
        <v>40</v>
      </c>
      <c r="B2675" s="1">
        <v>28.22</v>
      </c>
    </row>
    <row r="2676" spans="1:2" x14ac:dyDescent="0.25">
      <c r="A2676" s="1">
        <v>17.5</v>
      </c>
      <c r="B2676" s="1">
        <v>26.02</v>
      </c>
    </row>
    <row r="2677" spans="1:2" x14ac:dyDescent="0.25">
      <c r="A2677" s="1">
        <v>33.35</v>
      </c>
      <c r="B2677" s="1">
        <v>35.369999999999997</v>
      </c>
    </row>
    <row r="2678" spans="1:2" x14ac:dyDescent="0.25">
      <c r="A2678" s="1">
        <v>20.49</v>
      </c>
      <c r="B2678" s="1">
        <v>28.02</v>
      </c>
    </row>
    <row r="2679" spans="1:2" x14ac:dyDescent="0.25">
      <c r="A2679" s="1">
        <v>40</v>
      </c>
      <c r="B2679" s="1">
        <v>20.66</v>
      </c>
    </row>
    <row r="2680" spans="1:2" x14ac:dyDescent="0.25">
      <c r="A2680" s="1">
        <v>35.83</v>
      </c>
      <c r="B2680" s="1">
        <v>22.64</v>
      </c>
    </row>
    <row r="2681" spans="1:2" x14ac:dyDescent="0.25">
      <c r="A2681" s="1">
        <v>37.42</v>
      </c>
      <c r="B2681" s="1">
        <v>36.130000000000003</v>
      </c>
    </row>
    <row r="2682" spans="1:2" x14ac:dyDescent="0.25">
      <c r="A2682" s="1">
        <v>30.24</v>
      </c>
      <c r="B2682" s="1">
        <v>26.93</v>
      </c>
    </row>
    <row r="2683" spans="1:2" x14ac:dyDescent="0.25">
      <c r="A2683" s="1">
        <v>32.159999999999997</v>
      </c>
      <c r="B2683" s="1">
        <v>23.11</v>
      </c>
    </row>
    <row r="2684" spans="1:2" x14ac:dyDescent="0.25">
      <c r="A2684" s="1">
        <v>34.020000000000003</v>
      </c>
      <c r="B2684" s="1">
        <v>25.19</v>
      </c>
    </row>
    <row r="2685" spans="1:2" x14ac:dyDescent="0.25">
      <c r="A2685" s="1">
        <v>27.89</v>
      </c>
      <c r="B2685" s="1">
        <v>33.869999999999997</v>
      </c>
    </row>
    <row r="2686" spans="1:2" x14ac:dyDescent="0.25">
      <c r="A2686" s="1">
        <v>31.36</v>
      </c>
      <c r="B2686" s="1">
        <v>40</v>
      </c>
    </row>
    <row r="2687" spans="1:2" x14ac:dyDescent="0.25">
      <c r="A2687" s="1">
        <v>33.25</v>
      </c>
      <c r="B2687" s="1">
        <v>32.19</v>
      </c>
    </row>
    <row r="2688" spans="1:2" x14ac:dyDescent="0.25">
      <c r="A2688" s="1">
        <v>37.5</v>
      </c>
      <c r="B2688" s="1">
        <v>27.77</v>
      </c>
    </row>
    <row r="2689" spans="1:2" x14ac:dyDescent="0.25">
      <c r="A2689" s="1">
        <v>23.54</v>
      </c>
      <c r="B2689" s="1">
        <v>31</v>
      </c>
    </row>
    <row r="2690" spans="1:2" x14ac:dyDescent="0.25">
      <c r="A2690" s="1">
        <v>27.78</v>
      </c>
      <c r="B2690" s="1">
        <v>26.04</v>
      </c>
    </row>
    <row r="2691" spans="1:2" x14ac:dyDescent="0.25">
      <c r="A2691" s="1">
        <v>34.25</v>
      </c>
      <c r="B2691" s="1">
        <v>40</v>
      </c>
    </row>
    <row r="2692" spans="1:2" x14ac:dyDescent="0.25">
      <c r="A2692" s="1">
        <v>36.6</v>
      </c>
      <c r="B2692" s="1">
        <v>33.46</v>
      </c>
    </row>
    <row r="2693" spans="1:2" x14ac:dyDescent="0.25">
      <c r="A2693" s="1">
        <v>27.95</v>
      </c>
      <c r="B2693" s="1">
        <v>28.14</v>
      </c>
    </row>
    <row r="2694" spans="1:2" x14ac:dyDescent="0.25">
      <c r="A2694" s="1">
        <v>37.450000000000003</v>
      </c>
      <c r="B2694" s="1">
        <v>33.79</v>
      </c>
    </row>
    <row r="2695" spans="1:2" x14ac:dyDescent="0.25">
      <c r="A2695" s="1">
        <v>27.56</v>
      </c>
      <c r="B2695" s="1">
        <v>29.36</v>
      </c>
    </row>
    <row r="2696" spans="1:2" x14ac:dyDescent="0.25">
      <c r="A2696" s="1">
        <v>37.65</v>
      </c>
      <c r="B2696" s="1">
        <v>21.59</v>
      </c>
    </row>
    <row r="2697" spans="1:2" x14ac:dyDescent="0.25">
      <c r="A2697" s="1">
        <v>35.049999999999997</v>
      </c>
      <c r="B2697" s="1">
        <v>36.17</v>
      </c>
    </row>
    <row r="2698" spans="1:2" x14ac:dyDescent="0.25">
      <c r="A2698" s="1">
        <v>34.86</v>
      </c>
      <c r="B2698" s="1">
        <v>28.38</v>
      </c>
    </row>
    <row r="2699" spans="1:2" x14ac:dyDescent="0.25">
      <c r="A2699" s="1">
        <v>36.74</v>
      </c>
      <c r="B2699" s="1">
        <v>17.760000000000002</v>
      </c>
    </row>
    <row r="2700" spans="1:2" x14ac:dyDescent="0.25">
      <c r="A2700" s="1">
        <v>22.89</v>
      </c>
      <c r="B2700" s="1">
        <v>27.09</v>
      </c>
    </row>
    <row r="2701" spans="1:2" x14ac:dyDescent="0.25">
      <c r="A2701" s="1">
        <v>25.18</v>
      </c>
      <c r="B2701" s="1">
        <v>27.92</v>
      </c>
    </row>
    <row r="2702" spans="1:2" x14ac:dyDescent="0.25">
      <c r="A2702" s="1">
        <v>25.8</v>
      </c>
      <c r="B2702" s="1">
        <v>28.24</v>
      </c>
    </row>
    <row r="2703" spans="1:2" x14ac:dyDescent="0.25">
      <c r="A2703" s="1">
        <v>32.94</v>
      </c>
      <c r="B2703" s="1">
        <v>32.85</v>
      </c>
    </row>
    <row r="2704" spans="1:2" x14ac:dyDescent="0.25">
      <c r="A2704" s="1">
        <v>24.94</v>
      </c>
      <c r="B2704" s="1">
        <v>30.15</v>
      </c>
    </row>
    <row r="2705" spans="1:2" x14ac:dyDescent="0.25">
      <c r="A2705" s="1">
        <v>34.4</v>
      </c>
      <c r="B2705" s="1">
        <v>33.11</v>
      </c>
    </row>
    <row r="2706" spans="1:2" x14ac:dyDescent="0.25">
      <c r="A2706" s="1">
        <v>34.42</v>
      </c>
      <c r="B2706" s="1">
        <v>27.17</v>
      </c>
    </row>
    <row r="2707" spans="1:2" x14ac:dyDescent="0.25">
      <c r="A2707" s="1">
        <v>19.77</v>
      </c>
      <c r="B2707" s="1">
        <v>31.99</v>
      </c>
    </row>
    <row r="2708" spans="1:2" x14ac:dyDescent="0.25">
      <c r="A2708" s="1">
        <v>34.380000000000003</v>
      </c>
      <c r="B2708" s="1">
        <v>25.49</v>
      </c>
    </row>
    <row r="2709" spans="1:2" x14ac:dyDescent="0.25">
      <c r="A2709" s="1">
        <v>29.78</v>
      </c>
      <c r="B2709" s="1">
        <v>38.01</v>
      </c>
    </row>
    <row r="2710" spans="1:2" x14ac:dyDescent="0.25">
      <c r="A2710" s="1">
        <v>33.08</v>
      </c>
      <c r="B2710" s="1">
        <v>31.59</v>
      </c>
    </row>
    <row r="2711" spans="1:2" x14ac:dyDescent="0.25">
      <c r="A2711" s="1">
        <v>24.3</v>
      </c>
      <c r="B2711" s="1">
        <v>32.29</v>
      </c>
    </row>
    <row r="2712" spans="1:2" x14ac:dyDescent="0.25">
      <c r="A2712" s="1">
        <v>32.369999999999997</v>
      </c>
      <c r="B2712" s="1">
        <v>19.54</v>
      </c>
    </row>
    <row r="2713" spans="1:2" x14ac:dyDescent="0.25">
      <c r="A2713" s="1">
        <v>33.590000000000003</v>
      </c>
      <c r="B2713" s="1">
        <v>29.59</v>
      </c>
    </row>
    <row r="2714" spans="1:2" x14ac:dyDescent="0.25">
      <c r="A2714" s="1">
        <v>31.81</v>
      </c>
      <c r="B2714" s="1">
        <v>34.159999999999997</v>
      </c>
    </row>
    <row r="2715" spans="1:2" x14ac:dyDescent="0.25">
      <c r="A2715" s="1">
        <v>35.880000000000003</v>
      </c>
      <c r="B2715" s="1">
        <v>32.6</v>
      </c>
    </row>
    <row r="2716" spans="1:2" x14ac:dyDescent="0.25">
      <c r="A2716" s="1">
        <v>26.94</v>
      </c>
      <c r="B2716" s="1">
        <v>22.46</v>
      </c>
    </row>
    <row r="2717" spans="1:2" x14ac:dyDescent="0.25">
      <c r="A2717" s="1">
        <v>30.25</v>
      </c>
      <c r="B2717" s="1">
        <v>32.340000000000003</v>
      </c>
    </row>
    <row r="2718" spans="1:2" x14ac:dyDescent="0.25">
      <c r="A2718" s="1">
        <v>37.03</v>
      </c>
      <c r="B2718" s="1">
        <v>21.87</v>
      </c>
    </row>
    <row r="2719" spans="1:2" x14ac:dyDescent="0.25">
      <c r="A2719" s="1">
        <v>36.93</v>
      </c>
      <c r="B2719" s="1">
        <v>31.59</v>
      </c>
    </row>
    <row r="2720" spans="1:2" x14ac:dyDescent="0.25">
      <c r="A2720" s="1">
        <v>35.53</v>
      </c>
      <c r="B2720" s="1">
        <v>33.700000000000003</v>
      </c>
    </row>
    <row r="2721" spans="1:2" x14ac:dyDescent="0.25">
      <c r="A2721" s="1">
        <v>35.76</v>
      </c>
      <c r="B2721" s="1">
        <v>28.04</v>
      </c>
    </row>
    <row r="2722" spans="1:2" x14ac:dyDescent="0.25">
      <c r="A2722" s="1">
        <v>33.840000000000003</v>
      </c>
      <c r="B2722" s="1">
        <v>36.68</v>
      </c>
    </row>
    <row r="2723" spans="1:2" x14ac:dyDescent="0.25">
      <c r="A2723" s="1">
        <v>28.87</v>
      </c>
      <c r="B2723" s="1">
        <v>27.54</v>
      </c>
    </row>
    <row r="2724" spans="1:2" x14ac:dyDescent="0.25">
      <c r="A2724" s="1">
        <v>28.72</v>
      </c>
      <c r="B2724" s="1">
        <v>29.78</v>
      </c>
    </row>
    <row r="2725" spans="1:2" x14ac:dyDescent="0.25">
      <c r="A2725" s="1">
        <v>37.47</v>
      </c>
      <c r="B2725" s="1">
        <v>40</v>
      </c>
    </row>
    <row r="2726" spans="1:2" x14ac:dyDescent="0.25">
      <c r="A2726" s="1">
        <v>35.380000000000003</v>
      </c>
      <c r="B2726" s="1">
        <v>32.159999999999997</v>
      </c>
    </row>
    <row r="2727" spans="1:2" x14ac:dyDescent="0.25">
      <c r="A2727" s="1">
        <v>27.8</v>
      </c>
      <c r="B2727" s="1">
        <v>29.11</v>
      </c>
    </row>
    <row r="2728" spans="1:2" x14ac:dyDescent="0.25">
      <c r="A2728" s="1">
        <v>24.88</v>
      </c>
      <c r="B2728" s="1">
        <v>27.14</v>
      </c>
    </row>
    <row r="2729" spans="1:2" x14ac:dyDescent="0.25">
      <c r="A2729" s="1">
        <v>37.71</v>
      </c>
      <c r="B2729" s="1">
        <v>26.62</v>
      </c>
    </row>
    <row r="2730" spans="1:2" x14ac:dyDescent="0.25">
      <c r="A2730" s="1">
        <v>35.75</v>
      </c>
      <c r="B2730" s="1">
        <v>32.92</v>
      </c>
    </row>
    <row r="2731" spans="1:2" x14ac:dyDescent="0.25">
      <c r="A2731" s="1">
        <v>21.65</v>
      </c>
      <c r="B2731" s="1">
        <v>26.38</v>
      </c>
    </row>
    <row r="2732" spans="1:2" x14ac:dyDescent="0.25">
      <c r="A2732" s="1">
        <v>36.61</v>
      </c>
      <c r="B2732" s="1">
        <v>25.28</v>
      </c>
    </row>
    <row r="2733" spans="1:2" x14ac:dyDescent="0.25">
      <c r="A2733" s="1">
        <v>27.11</v>
      </c>
      <c r="B2733" s="1">
        <v>34.75</v>
      </c>
    </row>
    <row r="2734" spans="1:2" x14ac:dyDescent="0.25">
      <c r="A2734" s="1">
        <v>33.03</v>
      </c>
      <c r="B2734" s="1">
        <v>18.71</v>
      </c>
    </row>
    <row r="2735" spans="1:2" x14ac:dyDescent="0.25">
      <c r="A2735" s="1">
        <v>36.229999999999997</v>
      </c>
      <c r="B2735" s="1">
        <v>32.79</v>
      </c>
    </row>
    <row r="2736" spans="1:2" x14ac:dyDescent="0.25">
      <c r="A2736" s="1">
        <v>37.409999999999997</v>
      </c>
      <c r="B2736" s="1">
        <v>21.73</v>
      </c>
    </row>
    <row r="2737" spans="1:2" x14ac:dyDescent="0.25">
      <c r="A2737" s="1">
        <v>32.869999999999997</v>
      </c>
      <c r="B2737" s="1">
        <v>25.27</v>
      </c>
    </row>
    <row r="2738" spans="1:2" x14ac:dyDescent="0.25">
      <c r="A2738" s="1">
        <v>29.27</v>
      </c>
      <c r="B2738" s="1">
        <v>33.83</v>
      </c>
    </row>
    <row r="2739" spans="1:2" x14ac:dyDescent="0.25">
      <c r="A2739" s="1">
        <v>26.43</v>
      </c>
      <c r="B2739" s="1">
        <v>28.39</v>
      </c>
    </row>
    <row r="2740" spans="1:2" x14ac:dyDescent="0.25">
      <c r="A2740" s="1">
        <v>34.979999999999997</v>
      </c>
      <c r="B2740" s="1">
        <v>28.9</v>
      </c>
    </row>
    <row r="2741" spans="1:2" x14ac:dyDescent="0.25">
      <c r="A2741" s="1">
        <v>34.54</v>
      </c>
      <c r="B2741" s="1">
        <v>22.34</v>
      </c>
    </row>
    <row r="2742" spans="1:2" x14ac:dyDescent="0.25">
      <c r="A2742" s="1">
        <v>29.36</v>
      </c>
      <c r="B2742" s="1">
        <v>26.66</v>
      </c>
    </row>
    <row r="2743" spans="1:2" x14ac:dyDescent="0.25">
      <c r="A2743" s="1">
        <v>40</v>
      </c>
      <c r="B2743" s="1">
        <v>33.71</v>
      </c>
    </row>
    <row r="2744" spans="1:2" x14ac:dyDescent="0.25">
      <c r="A2744" s="1">
        <v>38.049999999999997</v>
      </c>
      <c r="B2744" s="1">
        <v>26.54</v>
      </c>
    </row>
    <row r="2745" spans="1:2" x14ac:dyDescent="0.25">
      <c r="A2745" s="1">
        <v>33.15</v>
      </c>
      <c r="B2745" s="1">
        <v>27.63</v>
      </c>
    </row>
    <row r="2746" spans="1:2" x14ac:dyDescent="0.25">
      <c r="A2746" s="1">
        <v>31.64</v>
      </c>
      <c r="B2746" s="1">
        <v>29.31</v>
      </c>
    </row>
    <row r="2747" spans="1:2" x14ac:dyDescent="0.25">
      <c r="A2747" s="1">
        <v>31.64</v>
      </c>
      <c r="B2747" s="1">
        <v>26.13</v>
      </c>
    </row>
    <row r="2748" spans="1:2" x14ac:dyDescent="0.25">
      <c r="A2748" s="1">
        <v>23.09</v>
      </c>
      <c r="B2748" s="1">
        <v>38.46</v>
      </c>
    </row>
    <row r="2749" spans="1:2" x14ac:dyDescent="0.25">
      <c r="A2749" s="1">
        <v>29.97</v>
      </c>
      <c r="B2749" s="1">
        <v>26.53</v>
      </c>
    </row>
    <row r="2750" spans="1:2" x14ac:dyDescent="0.25">
      <c r="A2750" s="1">
        <v>37.25</v>
      </c>
      <c r="B2750" s="1">
        <v>21.46</v>
      </c>
    </row>
    <row r="2751" spans="1:2" x14ac:dyDescent="0.25">
      <c r="A2751" s="1">
        <v>24.5</v>
      </c>
      <c r="B2751" s="1">
        <v>40</v>
      </c>
    </row>
    <row r="2752" spans="1:2" x14ac:dyDescent="0.25">
      <c r="A2752" s="1">
        <v>35.96</v>
      </c>
      <c r="B2752" s="1">
        <v>22.11</v>
      </c>
    </row>
    <row r="2753" spans="1:2" x14ac:dyDescent="0.25">
      <c r="A2753" s="1">
        <v>27.3</v>
      </c>
      <c r="B2753" s="1">
        <v>23.25</v>
      </c>
    </row>
    <row r="2754" spans="1:2" x14ac:dyDescent="0.25">
      <c r="A2754" s="1">
        <v>27.87</v>
      </c>
      <c r="B2754" s="1">
        <v>33.29</v>
      </c>
    </row>
    <row r="2755" spans="1:2" x14ac:dyDescent="0.25">
      <c r="A2755" s="1">
        <v>17.23</v>
      </c>
      <c r="B2755" s="1">
        <v>40</v>
      </c>
    </row>
    <row r="2756" spans="1:2" x14ac:dyDescent="0.25">
      <c r="A2756" s="1">
        <v>19.41</v>
      </c>
      <c r="B2756" s="1">
        <v>25.29</v>
      </c>
    </row>
    <row r="2757" spans="1:2" x14ac:dyDescent="0.25">
      <c r="A2757" s="1">
        <v>32.090000000000003</v>
      </c>
      <c r="B2757" s="1">
        <v>24.49</v>
      </c>
    </row>
    <row r="2758" spans="1:2" x14ac:dyDescent="0.25">
      <c r="A2758" s="1">
        <v>32.340000000000003</v>
      </c>
      <c r="B2758" s="1">
        <v>23.49</v>
      </c>
    </row>
    <row r="2759" spans="1:2" x14ac:dyDescent="0.25">
      <c r="A2759" s="1">
        <v>33.54</v>
      </c>
      <c r="B2759" s="1">
        <v>34.53</v>
      </c>
    </row>
    <row r="2760" spans="1:2" x14ac:dyDescent="0.25">
      <c r="A2760" s="1">
        <v>30.4</v>
      </c>
      <c r="B2760" s="1">
        <v>28.85</v>
      </c>
    </row>
    <row r="2761" spans="1:2" x14ac:dyDescent="0.25">
      <c r="A2761" s="1">
        <v>36.06</v>
      </c>
      <c r="B2761" s="1">
        <v>30.67</v>
      </c>
    </row>
    <row r="2762" spans="1:2" x14ac:dyDescent="0.25">
      <c r="A2762" s="1">
        <v>36.130000000000003</v>
      </c>
      <c r="B2762" s="1">
        <v>34.65</v>
      </c>
    </row>
    <row r="2763" spans="1:2" x14ac:dyDescent="0.25">
      <c r="A2763" s="1">
        <v>23.31</v>
      </c>
      <c r="B2763" s="1">
        <v>16.190000000000001</v>
      </c>
    </row>
    <row r="2764" spans="1:2" x14ac:dyDescent="0.25">
      <c r="A2764" s="1">
        <v>36.369999999999997</v>
      </c>
      <c r="B2764" s="1">
        <v>29.23</v>
      </c>
    </row>
    <row r="2765" spans="1:2" x14ac:dyDescent="0.25">
      <c r="A2765" s="1">
        <v>28.53</v>
      </c>
      <c r="B2765" s="1">
        <v>29.06</v>
      </c>
    </row>
    <row r="2766" spans="1:2" x14ac:dyDescent="0.25">
      <c r="A2766" s="1">
        <v>20.95</v>
      </c>
      <c r="B2766" s="1">
        <v>32.33</v>
      </c>
    </row>
    <row r="2767" spans="1:2" x14ac:dyDescent="0.25">
      <c r="A2767" s="1">
        <v>29.84</v>
      </c>
      <c r="B2767" s="1">
        <v>24.4</v>
      </c>
    </row>
    <row r="2768" spans="1:2" x14ac:dyDescent="0.25">
      <c r="A2768" s="1">
        <v>33.72</v>
      </c>
      <c r="B2768" s="1">
        <v>21.24</v>
      </c>
    </row>
    <row r="2769" spans="1:2" x14ac:dyDescent="0.25">
      <c r="A2769" s="1">
        <v>38.79</v>
      </c>
      <c r="B2769" s="1">
        <v>28.98</v>
      </c>
    </row>
    <row r="2770" spans="1:2" x14ac:dyDescent="0.25">
      <c r="A2770" s="1">
        <v>33.5</v>
      </c>
      <c r="B2770" s="1">
        <v>32.76</v>
      </c>
    </row>
    <row r="2771" spans="1:2" x14ac:dyDescent="0.25">
      <c r="A2771" s="1">
        <v>35.64</v>
      </c>
      <c r="B2771" s="1">
        <v>23.52</v>
      </c>
    </row>
    <row r="2772" spans="1:2" x14ac:dyDescent="0.25">
      <c r="A2772" s="1">
        <v>35.39</v>
      </c>
      <c r="B2772" s="1">
        <v>20.71</v>
      </c>
    </row>
    <row r="2773" spans="1:2" x14ac:dyDescent="0.25">
      <c r="A2773" s="1">
        <v>33.39</v>
      </c>
      <c r="B2773" s="1">
        <v>29.97</v>
      </c>
    </row>
    <row r="2774" spans="1:2" x14ac:dyDescent="0.25">
      <c r="A2774" s="1">
        <v>36.33</v>
      </c>
      <c r="B2774" s="1">
        <v>32.42</v>
      </c>
    </row>
    <row r="2775" spans="1:2" x14ac:dyDescent="0.25">
      <c r="A2775" s="1">
        <v>37.92</v>
      </c>
      <c r="B2775" s="1">
        <v>33.96</v>
      </c>
    </row>
    <row r="2776" spans="1:2" x14ac:dyDescent="0.25">
      <c r="A2776" s="1">
        <v>28.26</v>
      </c>
      <c r="B2776" s="1">
        <v>19.71</v>
      </c>
    </row>
    <row r="2777" spans="1:2" x14ac:dyDescent="0.25">
      <c r="A2777" s="1">
        <v>30.72</v>
      </c>
      <c r="B2777" s="1">
        <v>34.03</v>
      </c>
    </row>
    <row r="2778" spans="1:2" x14ac:dyDescent="0.25">
      <c r="A2778" s="1">
        <v>34.340000000000003</v>
      </c>
      <c r="B2778" s="1">
        <v>40</v>
      </c>
    </row>
    <row r="2779" spans="1:2" x14ac:dyDescent="0.25">
      <c r="A2779" s="1">
        <v>34.729999999999997</v>
      </c>
      <c r="B2779" s="1">
        <v>28.22</v>
      </c>
    </row>
    <row r="2780" spans="1:2" x14ac:dyDescent="0.25">
      <c r="A2780" s="1">
        <v>35.89</v>
      </c>
      <c r="B2780" s="1">
        <v>23.88</v>
      </c>
    </row>
    <row r="2781" spans="1:2" x14ac:dyDescent="0.25">
      <c r="A2781" s="1">
        <v>30.81</v>
      </c>
      <c r="B2781" s="1">
        <v>36.85</v>
      </c>
    </row>
    <row r="2782" spans="1:2" x14ac:dyDescent="0.25">
      <c r="A2782" s="1">
        <v>28.06</v>
      </c>
      <c r="B2782" s="1">
        <v>35.22</v>
      </c>
    </row>
    <row r="2783" spans="1:2" x14ac:dyDescent="0.25">
      <c r="A2783" s="1">
        <v>33.57</v>
      </c>
      <c r="B2783" s="1">
        <v>34.14</v>
      </c>
    </row>
    <row r="2784" spans="1:2" x14ac:dyDescent="0.25">
      <c r="A2784" s="1">
        <v>24.51</v>
      </c>
      <c r="B2784" s="1">
        <v>37.08</v>
      </c>
    </row>
    <row r="2785" spans="1:2" x14ac:dyDescent="0.25">
      <c r="A2785" s="1">
        <v>34.97</v>
      </c>
      <c r="B2785" s="1">
        <v>30.68</v>
      </c>
    </row>
    <row r="2786" spans="1:2" x14ac:dyDescent="0.25">
      <c r="A2786" s="1">
        <v>35.549999999999997</v>
      </c>
      <c r="B2786" s="1">
        <v>29.25</v>
      </c>
    </row>
    <row r="2787" spans="1:2" x14ac:dyDescent="0.25">
      <c r="A2787" s="1">
        <v>31.05</v>
      </c>
      <c r="B2787" s="1">
        <v>22.07</v>
      </c>
    </row>
    <row r="2788" spans="1:2" x14ac:dyDescent="0.25">
      <c r="A2788" s="1">
        <v>35.159999999999997</v>
      </c>
      <c r="B2788" s="1">
        <v>25.32</v>
      </c>
    </row>
    <row r="2789" spans="1:2" x14ac:dyDescent="0.25">
      <c r="A2789" s="1">
        <v>23.88</v>
      </c>
      <c r="B2789" s="1">
        <v>28.33</v>
      </c>
    </row>
    <row r="2790" spans="1:2" x14ac:dyDescent="0.25">
      <c r="A2790" s="1">
        <v>28.13</v>
      </c>
      <c r="B2790" s="1">
        <v>34.49</v>
      </c>
    </row>
    <row r="2791" spans="1:2" x14ac:dyDescent="0.25">
      <c r="A2791" s="1">
        <v>26.42</v>
      </c>
      <c r="B2791" s="1">
        <v>24.54</v>
      </c>
    </row>
    <row r="2792" spans="1:2" x14ac:dyDescent="0.25">
      <c r="A2792" s="1">
        <v>37.81</v>
      </c>
      <c r="B2792" s="1">
        <v>35.549999999999997</v>
      </c>
    </row>
    <row r="2793" spans="1:2" x14ac:dyDescent="0.25">
      <c r="A2793" s="1">
        <v>31.84</v>
      </c>
      <c r="B2793" s="1">
        <v>21.11</v>
      </c>
    </row>
    <row r="2794" spans="1:2" x14ac:dyDescent="0.25">
      <c r="A2794" s="1">
        <v>29.89</v>
      </c>
      <c r="B2794" s="1">
        <v>24.38</v>
      </c>
    </row>
    <row r="2795" spans="1:2" x14ac:dyDescent="0.25">
      <c r="A2795" s="1">
        <v>34.72</v>
      </c>
      <c r="B2795" s="1">
        <v>23.41</v>
      </c>
    </row>
    <row r="2796" spans="1:2" x14ac:dyDescent="0.25">
      <c r="A2796" s="1">
        <v>30.47</v>
      </c>
      <c r="B2796" s="1">
        <v>30.69</v>
      </c>
    </row>
    <row r="2797" spans="1:2" x14ac:dyDescent="0.25">
      <c r="A2797" s="1">
        <v>34.6</v>
      </c>
      <c r="B2797" s="1">
        <v>33.15</v>
      </c>
    </row>
    <row r="2798" spans="1:2" x14ac:dyDescent="0.25">
      <c r="A2798" s="1">
        <v>38.21</v>
      </c>
      <c r="B2798" s="1">
        <v>29.31</v>
      </c>
    </row>
    <row r="2799" spans="1:2" x14ac:dyDescent="0.25">
      <c r="A2799" s="1">
        <v>30.79</v>
      </c>
      <c r="B2799" s="1">
        <v>24.77</v>
      </c>
    </row>
    <row r="2800" spans="1:2" x14ac:dyDescent="0.25">
      <c r="A2800" s="1">
        <v>22.05</v>
      </c>
      <c r="B2800" s="1">
        <v>27.24</v>
      </c>
    </row>
    <row r="2801" spans="1:2" x14ac:dyDescent="0.25">
      <c r="A2801" s="1">
        <v>33.5</v>
      </c>
      <c r="B2801" s="1">
        <v>34.25</v>
      </c>
    </row>
    <row r="2802" spans="1:2" x14ac:dyDescent="0.25">
      <c r="A2802" s="1">
        <v>35.29</v>
      </c>
      <c r="B2802" s="1">
        <v>20.09</v>
      </c>
    </row>
    <row r="2803" spans="1:2" x14ac:dyDescent="0.25">
      <c r="A2803" s="1">
        <v>24.92</v>
      </c>
      <c r="B2803" s="1">
        <v>19.43</v>
      </c>
    </row>
    <row r="2804" spans="1:2" x14ac:dyDescent="0.25">
      <c r="A2804" s="1">
        <v>26.41</v>
      </c>
      <c r="B2804" s="1">
        <v>40</v>
      </c>
    </row>
    <row r="2805" spans="1:2" x14ac:dyDescent="0.25">
      <c r="A2805" s="1">
        <v>28.78</v>
      </c>
      <c r="B2805" s="1">
        <v>28.8</v>
      </c>
    </row>
    <row r="2806" spans="1:2" x14ac:dyDescent="0.25">
      <c r="A2806" s="1">
        <v>29.18</v>
      </c>
      <c r="B2806" s="1">
        <v>20.02</v>
      </c>
    </row>
    <row r="2807" spans="1:2" x14ac:dyDescent="0.25">
      <c r="A2807" s="1">
        <v>38.01</v>
      </c>
      <c r="B2807" s="1">
        <v>40</v>
      </c>
    </row>
    <row r="2808" spans="1:2" x14ac:dyDescent="0.25">
      <c r="A2808" s="1">
        <v>34.11</v>
      </c>
      <c r="B2808" s="1">
        <v>37.78</v>
      </c>
    </row>
    <row r="2809" spans="1:2" x14ac:dyDescent="0.25">
      <c r="A2809" s="1">
        <v>38.119999999999997</v>
      </c>
      <c r="B2809" s="1">
        <v>32.49</v>
      </c>
    </row>
    <row r="2810" spans="1:2" x14ac:dyDescent="0.25">
      <c r="A2810" s="1">
        <v>26.37</v>
      </c>
      <c r="B2810" s="1">
        <v>27.56</v>
      </c>
    </row>
    <row r="2811" spans="1:2" x14ac:dyDescent="0.25">
      <c r="A2811" s="1">
        <v>25.24</v>
      </c>
      <c r="B2811" s="1">
        <v>19.079999999999998</v>
      </c>
    </row>
    <row r="2812" spans="1:2" x14ac:dyDescent="0.25">
      <c r="A2812" s="1">
        <v>35.42</v>
      </c>
      <c r="B2812" s="1">
        <v>15.4</v>
      </c>
    </row>
    <row r="2813" spans="1:2" x14ac:dyDescent="0.25">
      <c r="A2813" s="1">
        <v>34.78</v>
      </c>
      <c r="B2813" s="1">
        <v>23.61</v>
      </c>
    </row>
    <row r="2814" spans="1:2" x14ac:dyDescent="0.25">
      <c r="A2814" s="1">
        <v>29.09</v>
      </c>
      <c r="B2814" s="1">
        <v>30.39</v>
      </c>
    </row>
    <row r="2815" spans="1:2" x14ac:dyDescent="0.25">
      <c r="A2815" s="1">
        <v>38.17</v>
      </c>
      <c r="B2815" s="1">
        <v>24.41</v>
      </c>
    </row>
    <row r="2816" spans="1:2" x14ac:dyDescent="0.25">
      <c r="A2816" s="1">
        <v>31.69</v>
      </c>
      <c r="B2816" s="1">
        <v>27.62</v>
      </c>
    </row>
    <row r="2817" spans="1:2" x14ac:dyDescent="0.25">
      <c r="A2817" s="1">
        <v>33.090000000000003</v>
      </c>
      <c r="B2817" s="1">
        <v>23.92</v>
      </c>
    </row>
    <row r="2818" spans="1:2" x14ac:dyDescent="0.25">
      <c r="A2818" s="1">
        <v>29.51</v>
      </c>
      <c r="B2818" s="1">
        <v>34.61</v>
      </c>
    </row>
    <row r="2819" spans="1:2" x14ac:dyDescent="0.25">
      <c r="A2819" s="1">
        <v>36.33</v>
      </c>
      <c r="B2819" s="1">
        <v>34.020000000000003</v>
      </c>
    </row>
    <row r="2820" spans="1:2" x14ac:dyDescent="0.25">
      <c r="A2820" s="1">
        <v>35.94</v>
      </c>
      <c r="B2820" s="1">
        <v>22.76</v>
      </c>
    </row>
    <row r="2821" spans="1:2" x14ac:dyDescent="0.25">
      <c r="A2821" s="1">
        <v>34.43</v>
      </c>
      <c r="B2821" s="1">
        <v>35.380000000000003</v>
      </c>
    </row>
    <row r="2822" spans="1:2" x14ac:dyDescent="0.25">
      <c r="A2822" s="1">
        <v>33.79</v>
      </c>
      <c r="B2822" s="1">
        <v>24.35</v>
      </c>
    </row>
    <row r="2823" spans="1:2" x14ac:dyDescent="0.25">
      <c r="A2823" s="1">
        <v>31.77</v>
      </c>
      <c r="B2823" s="1">
        <v>27.01</v>
      </c>
    </row>
    <row r="2824" spans="1:2" x14ac:dyDescent="0.25">
      <c r="A2824" s="1">
        <v>35.06</v>
      </c>
      <c r="B2824" s="1">
        <v>36.17</v>
      </c>
    </row>
    <row r="2825" spans="1:2" x14ac:dyDescent="0.25">
      <c r="A2825" s="1">
        <v>27.2</v>
      </c>
      <c r="B2825" s="1">
        <v>40</v>
      </c>
    </row>
    <row r="2826" spans="1:2" x14ac:dyDescent="0.25">
      <c r="A2826" s="1">
        <v>35.31</v>
      </c>
      <c r="B2826" s="1">
        <v>26.51</v>
      </c>
    </row>
    <row r="2827" spans="1:2" x14ac:dyDescent="0.25">
      <c r="A2827" s="1">
        <v>34.46</v>
      </c>
      <c r="B2827" s="1">
        <v>30.81</v>
      </c>
    </row>
    <row r="2828" spans="1:2" x14ac:dyDescent="0.25">
      <c r="A2828" s="1">
        <v>36.14</v>
      </c>
      <c r="B2828" s="1">
        <v>25.34</v>
      </c>
    </row>
    <row r="2829" spans="1:2" x14ac:dyDescent="0.25">
      <c r="A2829" s="1">
        <v>36.549999999999997</v>
      </c>
      <c r="B2829" s="1">
        <v>24.97</v>
      </c>
    </row>
    <row r="2830" spans="1:2" x14ac:dyDescent="0.25">
      <c r="A2830" s="1">
        <v>30.82</v>
      </c>
      <c r="B2830" s="1">
        <v>24.23</v>
      </c>
    </row>
    <row r="2831" spans="1:2" x14ac:dyDescent="0.25">
      <c r="A2831" s="1">
        <v>40</v>
      </c>
      <c r="B2831" s="1">
        <v>28.05</v>
      </c>
    </row>
    <row r="2832" spans="1:2" x14ac:dyDescent="0.25">
      <c r="A2832" s="1">
        <v>32.42</v>
      </c>
      <c r="B2832" s="1">
        <v>20.48</v>
      </c>
    </row>
    <row r="2833" spans="1:2" x14ac:dyDescent="0.25">
      <c r="A2833" s="1">
        <v>32.94</v>
      </c>
      <c r="B2833" s="1">
        <v>30.34</v>
      </c>
    </row>
    <row r="2834" spans="1:2" x14ac:dyDescent="0.25">
      <c r="A2834" s="1">
        <v>36.74</v>
      </c>
      <c r="B2834" s="1">
        <v>36.4</v>
      </c>
    </row>
    <row r="2835" spans="1:2" x14ac:dyDescent="0.25">
      <c r="A2835" s="1">
        <v>31.4</v>
      </c>
      <c r="B2835" s="1">
        <v>22.67</v>
      </c>
    </row>
    <row r="2836" spans="1:2" x14ac:dyDescent="0.25">
      <c r="A2836" s="1">
        <v>35.89</v>
      </c>
      <c r="B2836" s="1">
        <v>21.24</v>
      </c>
    </row>
    <row r="2837" spans="1:2" x14ac:dyDescent="0.25">
      <c r="A2837" s="1">
        <v>31.36</v>
      </c>
      <c r="B2837" s="1">
        <v>28.9</v>
      </c>
    </row>
    <row r="2838" spans="1:2" x14ac:dyDescent="0.25">
      <c r="A2838" s="1">
        <v>29.04</v>
      </c>
      <c r="B2838" s="1">
        <v>40</v>
      </c>
    </row>
    <row r="2839" spans="1:2" x14ac:dyDescent="0.25">
      <c r="A2839" s="1">
        <v>30.35</v>
      </c>
      <c r="B2839" s="1">
        <v>33.18</v>
      </c>
    </row>
    <row r="2840" spans="1:2" x14ac:dyDescent="0.25">
      <c r="A2840" s="1">
        <v>35.520000000000003</v>
      </c>
      <c r="B2840" s="1">
        <v>33.950000000000003</v>
      </c>
    </row>
    <row r="2841" spans="1:2" x14ac:dyDescent="0.25">
      <c r="A2841" s="1">
        <v>31.15</v>
      </c>
      <c r="B2841" s="1">
        <v>40</v>
      </c>
    </row>
    <row r="2842" spans="1:2" x14ac:dyDescent="0.25">
      <c r="A2842" s="1">
        <v>32.729999999999997</v>
      </c>
      <c r="B2842" s="1">
        <v>36.32</v>
      </c>
    </row>
    <row r="2843" spans="1:2" x14ac:dyDescent="0.25">
      <c r="A2843" s="1">
        <v>36.71</v>
      </c>
      <c r="B2843" s="1">
        <v>18.829999999999998</v>
      </c>
    </row>
    <row r="2844" spans="1:2" x14ac:dyDescent="0.25">
      <c r="A2844" s="1">
        <v>35.18</v>
      </c>
      <c r="B2844" s="1">
        <v>22.19</v>
      </c>
    </row>
    <row r="2845" spans="1:2" x14ac:dyDescent="0.25">
      <c r="A2845" s="1">
        <v>30.79</v>
      </c>
      <c r="B2845" s="1">
        <v>36.72</v>
      </c>
    </row>
    <row r="2846" spans="1:2" x14ac:dyDescent="0.25">
      <c r="A2846" s="1">
        <v>31.61</v>
      </c>
      <c r="B2846" s="1">
        <v>36.79</v>
      </c>
    </row>
    <row r="2847" spans="1:2" x14ac:dyDescent="0.25">
      <c r="A2847" s="1">
        <v>24.36</v>
      </c>
      <c r="B2847" s="1">
        <v>32.35</v>
      </c>
    </row>
    <row r="2848" spans="1:2" x14ac:dyDescent="0.25">
      <c r="A2848" s="1">
        <v>33.79</v>
      </c>
      <c r="B2848" s="1">
        <v>23.62</v>
      </c>
    </row>
    <row r="2849" spans="1:2" x14ac:dyDescent="0.25">
      <c r="A2849" s="1">
        <v>35.9</v>
      </c>
      <c r="B2849" s="1">
        <v>31.74</v>
      </c>
    </row>
    <row r="2850" spans="1:2" x14ac:dyDescent="0.25">
      <c r="A2850" s="1">
        <v>36.65</v>
      </c>
      <c r="B2850" s="1">
        <v>32.19</v>
      </c>
    </row>
    <row r="2851" spans="1:2" x14ac:dyDescent="0.25">
      <c r="A2851" s="1">
        <v>22.66</v>
      </c>
      <c r="B2851" s="1">
        <v>40</v>
      </c>
    </row>
    <row r="2852" spans="1:2" x14ac:dyDescent="0.25">
      <c r="A2852" s="1">
        <v>24.17</v>
      </c>
      <c r="B2852" s="1">
        <v>19.18</v>
      </c>
    </row>
    <row r="2853" spans="1:2" x14ac:dyDescent="0.25">
      <c r="A2853" s="1">
        <v>36.64</v>
      </c>
      <c r="B2853" s="1">
        <v>27.58</v>
      </c>
    </row>
    <row r="2854" spans="1:2" x14ac:dyDescent="0.25">
      <c r="A2854" s="1">
        <v>33.700000000000003</v>
      </c>
      <c r="B2854" s="1">
        <v>35.85</v>
      </c>
    </row>
    <row r="2855" spans="1:2" x14ac:dyDescent="0.25">
      <c r="A2855" s="1">
        <v>35.54</v>
      </c>
      <c r="B2855" s="1">
        <v>20.21</v>
      </c>
    </row>
    <row r="2856" spans="1:2" x14ac:dyDescent="0.25">
      <c r="A2856" s="1">
        <v>27.92</v>
      </c>
      <c r="B2856" s="1">
        <v>23.62</v>
      </c>
    </row>
    <row r="2857" spans="1:2" x14ac:dyDescent="0.25">
      <c r="A2857" s="1">
        <v>34.369999999999997</v>
      </c>
      <c r="B2857" s="1">
        <v>30.87</v>
      </c>
    </row>
    <row r="2858" spans="1:2" x14ac:dyDescent="0.25">
      <c r="A2858" s="1">
        <v>35.61</v>
      </c>
      <c r="B2858" s="1">
        <v>24.69</v>
      </c>
    </row>
    <row r="2859" spans="1:2" x14ac:dyDescent="0.25">
      <c r="A2859" s="1">
        <v>26.74</v>
      </c>
      <c r="B2859" s="1">
        <v>33.799999999999997</v>
      </c>
    </row>
    <row r="2860" spans="1:2" x14ac:dyDescent="0.25">
      <c r="A2860" s="1">
        <v>38.130000000000003</v>
      </c>
      <c r="B2860" s="1">
        <v>29.57</v>
      </c>
    </row>
    <row r="2861" spans="1:2" x14ac:dyDescent="0.25">
      <c r="A2861" s="1">
        <v>35.18</v>
      </c>
      <c r="B2861" s="1">
        <v>32.25</v>
      </c>
    </row>
    <row r="2862" spans="1:2" x14ac:dyDescent="0.25">
      <c r="A2862" s="1">
        <v>29.21</v>
      </c>
      <c r="B2862" s="1">
        <v>23.97</v>
      </c>
    </row>
    <row r="2863" spans="1:2" x14ac:dyDescent="0.25">
      <c r="A2863" s="1">
        <v>33.18</v>
      </c>
      <c r="B2863" s="1">
        <v>25</v>
      </c>
    </row>
    <row r="2864" spans="1:2" x14ac:dyDescent="0.25">
      <c r="A2864" s="1">
        <v>32.229999999999997</v>
      </c>
      <c r="B2864" s="1">
        <v>34.409999999999997</v>
      </c>
    </row>
    <row r="2865" spans="1:2" x14ac:dyDescent="0.25">
      <c r="A2865" s="1">
        <v>31.36</v>
      </c>
      <c r="B2865" s="1">
        <v>36.25</v>
      </c>
    </row>
    <row r="2866" spans="1:2" x14ac:dyDescent="0.25">
      <c r="A2866" s="1">
        <v>34.21</v>
      </c>
      <c r="B2866" s="1">
        <v>27.35</v>
      </c>
    </row>
    <row r="2867" spans="1:2" x14ac:dyDescent="0.25">
      <c r="A2867" s="1">
        <v>33.340000000000003</v>
      </c>
      <c r="B2867" s="1">
        <v>26.59</v>
      </c>
    </row>
    <row r="2868" spans="1:2" x14ac:dyDescent="0.25">
      <c r="A2868" s="1">
        <v>34.18</v>
      </c>
      <c r="B2868" s="1">
        <v>40</v>
      </c>
    </row>
    <row r="2869" spans="1:2" x14ac:dyDescent="0.25">
      <c r="A2869" s="1">
        <v>34.97</v>
      </c>
      <c r="B2869" s="1">
        <v>35.58</v>
      </c>
    </row>
    <row r="2870" spans="1:2" x14ac:dyDescent="0.25">
      <c r="A2870" s="1">
        <v>40</v>
      </c>
      <c r="B2870" s="1">
        <v>33.840000000000003</v>
      </c>
    </row>
    <row r="2871" spans="1:2" x14ac:dyDescent="0.25">
      <c r="A2871" s="1">
        <v>27.66</v>
      </c>
      <c r="B2871" s="1">
        <v>33.17</v>
      </c>
    </row>
    <row r="2872" spans="1:2" x14ac:dyDescent="0.25">
      <c r="A2872" s="1">
        <v>35.909999999999997</v>
      </c>
      <c r="B2872" s="1">
        <v>34.81</v>
      </c>
    </row>
    <row r="2873" spans="1:2" x14ac:dyDescent="0.25">
      <c r="A2873" s="1">
        <v>30.24</v>
      </c>
      <c r="B2873" s="1">
        <v>33.89</v>
      </c>
    </row>
    <row r="2874" spans="1:2" x14ac:dyDescent="0.25">
      <c r="A2874" s="1">
        <v>34</v>
      </c>
      <c r="B2874" s="1">
        <v>30.43</v>
      </c>
    </row>
    <row r="2875" spans="1:2" x14ac:dyDescent="0.25">
      <c r="A2875" s="1">
        <v>32.130000000000003</v>
      </c>
      <c r="B2875" s="1">
        <v>28.24</v>
      </c>
    </row>
    <row r="2876" spans="1:2" x14ac:dyDescent="0.25">
      <c r="A2876" s="1">
        <v>32.76</v>
      </c>
      <c r="B2876" s="1">
        <v>40</v>
      </c>
    </row>
    <row r="2877" spans="1:2" x14ac:dyDescent="0.25">
      <c r="A2877" s="1">
        <v>26.88</v>
      </c>
      <c r="B2877" s="1">
        <v>26.12</v>
      </c>
    </row>
    <row r="2878" spans="1:2" x14ac:dyDescent="0.25">
      <c r="A2878" s="1">
        <v>34.520000000000003</v>
      </c>
      <c r="B2878" s="1">
        <v>36.18</v>
      </c>
    </row>
    <row r="2879" spans="1:2" x14ac:dyDescent="0.25">
      <c r="A2879" s="1">
        <v>33</v>
      </c>
      <c r="B2879" s="1">
        <v>19.66</v>
      </c>
    </row>
    <row r="2880" spans="1:2" x14ac:dyDescent="0.25">
      <c r="A2880" s="1">
        <v>32.979999999999997</v>
      </c>
      <c r="B2880" s="1">
        <v>40</v>
      </c>
    </row>
    <row r="2881" spans="1:2" x14ac:dyDescent="0.25">
      <c r="A2881" s="1">
        <v>29.76</v>
      </c>
      <c r="B2881" s="1">
        <v>29.58</v>
      </c>
    </row>
    <row r="2882" spans="1:2" x14ac:dyDescent="0.25">
      <c r="A2882" s="1">
        <v>36.799999999999997</v>
      </c>
      <c r="B2882" s="1">
        <v>34.51</v>
      </c>
    </row>
    <row r="2883" spans="1:2" x14ac:dyDescent="0.25">
      <c r="A2883" s="1">
        <v>20.89</v>
      </c>
      <c r="B2883" s="1">
        <v>30.33</v>
      </c>
    </row>
    <row r="2884" spans="1:2" x14ac:dyDescent="0.25">
      <c r="A2884" s="1">
        <v>33.25</v>
      </c>
      <c r="B2884" s="1">
        <v>29.26</v>
      </c>
    </row>
    <row r="2885" spans="1:2" x14ac:dyDescent="0.25">
      <c r="A2885" s="1">
        <v>20.83</v>
      </c>
      <c r="B2885" s="1">
        <v>25.43</v>
      </c>
    </row>
    <row r="2886" spans="1:2" x14ac:dyDescent="0.25">
      <c r="A2886" s="1">
        <v>27.37</v>
      </c>
      <c r="B2886" s="1">
        <v>40</v>
      </c>
    </row>
    <row r="2887" spans="1:2" x14ac:dyDescent="0.25">
      <c r="A2887" s="1">
        <v>40</v>
      </c>
      <c r="B2887" s="1">
        <v>19.7</v>
      </c>
    </row>
    <row r="2888" spans="1:2" x14ac:dyDescent="0.25">
      <c r="A2888" s="1">
        <v>37.630000000000003</v>
      </c>
      <c r="B2888" s="1">
        <v>26.93</v>
      </c>
    </row>
    <row r="2889" spans="1:2" x14ac:dyDescent="0.25">
      <c r="A2889" s="1">
        <v>37.9</v>
      </c>
      <c r="B2889" s="1">
        <v>35.06</v>
      </c>
    </row>
    <row r="2890" spans="1:2" x14ac:dyDescent="0.25">
      <c r="A2890" s="1">
        <v>33.04</v>
      </c>
      <c r="B2890" s="1">
        <v>28.43</v>
      </c>
    </row>
    <row r="2891" spans="1:2" x14ac:dyDescent="0.25">
      <c r="A2891" s="1">
        <v>37.369999999999997</v>
      </c>
      <c r="B2891" s="1">
        <v>27.78</v>
      </c>
    </row>
    <row r="2892" spans="1:2" x14ac:dyDescent="0.25">
      <c r="A2892" s="1">
        <v>35.270000000000003</v>
      </c>
      <c r="B2892" s="1">
        <v>26.79</v>
      </c>
    </row>
    <row r="2893" spans="1:2" x14ac:dyDescent="0.25">
      <c r="A2893" s="1">
        <v>34.15</v>
      </c>
      <c r="B2893" s="1">
        <v>25.01</v>
      </c>
    </row>
    <row r="2894" spans="1:2" x14ac:dyDescent="0.25">
      <c r="A2894" s="1">
        <v>40</v>
      </c>
      <c r="B2894" s="1">
        <v>17.05</v>
      </c>
    </row>
    <row r="2895" spans="1:2" x14ac:dyDescent="0.25">
      <c r="A2895" s="1">
        <v>24.47</v>
      </c>
      <c r="B2895" s="1">
        <v>31.6</v>
      </c>
    </row>
    <row r="2896" spans="1:2" x14ac:dyDescent="0.25">
      <c r="A2896" s="1">
        <v>36.11</v>
      </c>
      <c r="B2896" s="1">
        <v>31.67</v>
      </c>
    </row>
    <row r="2897" spans="1:2" x14ac:dyDescent="0.25">
      <c r="A2897" s="1">
        <v>28.03</v>
      </c>
      <c r="B2897" s="1">
        <v>26.57</v>
      </c>
    </row>
    <row r="2898" spans="1:2" x14ac:dyDescent="0.25">
      <c r="A2898" s="1">
        <v>29.22</v>
      </c>
      <c r="B2898" s="1">
        <v>40</v>
      </c>
    </row>
    <row r="2899" spans="1:2" x14ac:dyDescent="0.25">
      <c r="A2899" s="1">
        <v>27.7</v>
      </c>
      <c r="B2899" s="1">
        <v>35.6</v>
      </c>
    </row>
    <row r="2900" spans="1:2" x14ac:dyDescent="0.25">
      <c r="A2900" s="1">
        <v>34.15</v>
      </c>
      <c r="B2900" s="1">
        <v>40</v>
      </c>
    </row>
    <row r="2901" spans="1:2" x14ac:dyDescent="0.25">
      <c r="A2901" s="1">
        <v>30.32</v>
      </c>
      <c r="B2901" s="1">
        <v>26.35</v>
      </c>
    </row>
    <row r="2902" spans="1:2" x14ac:dyDescent="0.25">
      <c r="A2902" s="1">
        <v>28.57</v>
      </c>
      <c r="B2902" s="1">
        <v>32.770000000000003</v>
      </c>
    </row>
    <row r="2903" spans="1:2" x14ac:dyDescent="0.25">
      <c r="A2903" s="1">
        <v>34.270000000000003</v>
      </c>
      <c r="B2903" s="1">
        <v>29.67</v>
      </c>
    </row>
    <row r="2904" spans="1:2" x14ac:dyDescent="0.25">
      <c r="A2904" s="1">
        <v>30.97</v>
      </c>
      <c r="B2904" s="1">
        <v>16.88</v>
      </c>
    </row>
    <row r="2905" spans="1:2" x14ac:dyDescent="0.25">
      <c r="A2905" s="1">
        <v>34.340000000000003</v>
      </c>
      <c r="B2905" s="1">
        <v>23.38</v>
      </c>
    </row>
    <row r="2906" spans="1:2" x14ac:dyDescent="0.25">
      <c r="A2906" s="1">
        <v>33.5</v>
      </c>
      <c r="B2906" s="1">
        <v>30.5</v>
      </c>
    </row>
    <row r="2907" spans="1:2" x14ac:dyDescent="0.25">
      <c r="A2907" s="1">
        <v>21.68</v>
      </c>
      <c r="B2907" s="1">
        <v>33.6</v>
      </c>
    </row>
    <row r="2908" spans="1:2" x14ac:dyDescent="0.25">
      <c r="A2908" s="1">
        <v>24.91</v>
      </c>
      <c r="B2908" s="1">
        <v>32.520000000000003</v>
      </c>
    </row>
    <row r="2909" spans="1:2" x14ac:dyDescent="0.25">
      <c r="A2909" s="1">
        <v>32.770000000000003</v>
      </c>
      <c r="B2909" s="1">
        <v>28.55</v>
      </c>
    </row>
    <row r="2910" spans="1:2" x14ac:dyDescent="0.25">
      <c r="A2910" s="1">
        <v>33.67</v>
      </c>
      <c r="B2910" s="1">
        <v>35.68</v>
      </c>
    </row>
    <row r="2911" spans="1:2" x14ac:dyDescent="0.25">
      <c r="A2911" s="1">
        <v>21.47</v>
      </c>
      <c r="B2911" s="1">
        <v>27.07</v>
      </c>
    </row>
    <row r="2912" spans="1:2" x14ac:dyDescent="0.25">
      <c r="A2912" s="1">
        <v>21.89</v>
      </c>
      <c r="B2912" s="1">
        <v>22.41</v>
      </c>
    </row>
    <row r="2913" spans="1:2" x14ac:dyDescent="0.25">
      <c r="A2913" s="1">
        <v>24.66</v>
      </c>
      <c r="B2913" s="1">
        <v>40</v>
      </c>
    </row>
    <row r="2914" spans="1:2" x14ac:dyDescent="0.25">
      <c r="A2914" s="1">
        <v>23.66</v>
      </c>
      <c r="B2914" s="1">
        <v>30.5</v>
      </c>
    </row>
    <row r="2915" spans="1:2" x14ac:dyDescent="0.25">
      <c r="A2915" s="1">
        <v>21.29</v>
      </c>
      <c r="B2915" s="1">
        <v>30.05</v>
      </c>
    </row>
    <row r="2916" spans="1:2" x14ac:dyDescent="0.25">
      <c r="A2916" s="1">
        <v>21.49</v>
      </c>
      <c r="B2916" s="1">
        <v>24.43</v>
      </c>
    </row>
    <row r="2917" spans="1:2" x14ac:dyDescent="0.25">
      <c r="A2917" s="1">
        <v>30.02</v>
      </c>
      <c r="B2917" s="1">
        <v>28.88</v>
      </c>
    </row>
    <row r="2918" spans="1:2" x14ac:dyDescent="0.25">
      <c r="A2918" s="1">
        <v>33.65</v>
      </c>
      <c r="B2918" s="1">
        <v>32.630000000000003</v>
      </c>
    </row>
    <row r="2919" spans="1:2" x14ac:dyDescent="0.25">
      <c r="A2919" s="1">
        <v>34.89</v>
      </c>
      <c r="B2919" s="1">
        <v>30.22</v>
      </c>
    </row>
    <row r="2920" spans="1:2" x14ac:dyDescent="0.25">
      <c r="A2920" s="1">
        <v>26.59</v>
      </c>
      <c r="B2920" s="1">
        <v>23.55</v>
      </c>
    </row>
    <row r="2921" spans="1:2" x14ac:dyDescent="0.25">
      <c r="A2921" s="1">
        <v>27</v>
      </c>
      <c r="B2921" s="1">
        <v>17.079999999999998</v>
      </c>
    </row>
    <row r="2922" spans="1:2" x14ac:dyDescent="0.25">
      <c r="A2922" s="1">
        <v>29.57</v>
      </c>
      <c r="B2922" s="1">
        <v>22.09</v>
      </c>
    </row>
    <row r="2923" spans="1:2" x14ac:dyDescent="0.25">
      <c r="A2923" s="1">
        <v>37.840000000000003</v>
      </c>
      <c r="B2923" s="1">
        <v>32.619999999999997</v>
      </c>
    </row>
    <row r="2924" spans="1:2" x14ac:dyDescent="0.25">
      <c r="A2924" s="1">
        <v>18.73</v>
      </c>
      <c r="B2924" s="1">
        <v>22.87</v>
      </c>
    </row>
    <row r="2925" spans="1:2" x14ac:dyDescent="0.25">
      <c r="A2925" s="1">
        <v>40</v>
      </c>
      <c r="B2925" s="1">
        <v>28.36</v>
      </c>
    </row>
    <row r="2926" spans="1:2" x14ac:dyDescent="0.25">
      <c r="A2926" s="1">
        <v>33.71</v>
      </c>
      <c r="B2926" s="1">
        <v>24.82</v>
      </c>
    </row>
    <row r="2927" spans="1:2" x14ac:dyDescent="0.25">
      <c r="A2927" s="1">
        <v>32.880000000000003</v>
      </c>
      <c r="B2927" s="1">
        <v>20.94</v>
      </c>
    </row>
    <row r="2928" spans="1:2" x14ac:dyDescent="0.25">
      <c r="A2928" s="1">
        <v>32.46</v>
      </c>
      <c r="B2928" s="1">
        <v>40</v>
      </c>
    </row>
    <row r="2929" spans="1:2" x14ac:dyDescent="0.25">
      <c r="A2929" s="1">
        <v>18.079999999999998</v>
      </c>
      <c r="B2929" s="1">
        <v>24.06</v>
      </c>
    </row>
    <row r="2930" spans="1:2" x14ac:dyDescent="0.25">
      <c r="A2930" s="1">
        <v>27.71</v>
      </c>
      <c r="B2930" s="1">
        <v>37.51</v>
      </c>
    </row>
    <row r="2931" spans="1:2" x14ac:dyDescent="0.25">
      <c r="A2931" s="1">
        <v>22.7</v>
      </c>
      <c r="B2931" s="1">
        <v>21.36</v>
      </c>
    </row>
    <row r="2932" spans="1:2" x14ac:dyDescent="0.25">
      <c r="A2932" s="1">
        <v>27.64</v>
      </c>
      <c r="B2932" s="1">
        <v>23.68</v>
      </c>
    </row>
    <row r="2933" spans="1:2" x14ac:dyDescent="0.25">
      <c r="A2933" s="1">
        <v>30.94</v>
      </c>
      <c r="B2933" s="1">
        <v>19.690000000000001</v>
      </c>
    </row>
    <row r="2934" spans="1:2" x14ac:dyDescent="0.25">
      <c r="A2934" s="1">
        <v>32.36</v>
      </c>
      <c r="B2934" s="1">
        <v>18.7</v>
      </c>
    </row>
    <row r="2935" spans="1:2" x14ac:dyDescent="0.25">
      <c r="A2935" s="1">
        <v>30.3</v>
      </c>
      <c r="B2935" s="1">
        <v>20.8</v>
      </c>
    </row>
    <row r="2936" spans="1:2" x14ac:dyDescent="0.25">
      <c r="A2936" s="1">
        <v>37.15</v>
      </c>
      <c r="B2936" s="1">
        <v>24.68</v>
      </c>
    </row>
    <row r="2937" spans="1:2" x14ac:dyDescent="0.25">
      <c r="A2937" s="1">
        <v>22.44</v>
      </c>
      <c r="B2937" s="1">
        <v>28.73</v>
      </c>
    </row>
    <row r="2938" spans="1:2" x14ac:dyDescent="0.25">
      <c r="A2938" s="1">
        <v>30.98</v>
      </c>
      <c r="B2938" s="1">
        <v>34.14</v>
      </c>
    </row>
    <row r="2939" spans="1:2" x14ac:dyDescent="0.25">
      <c r="A2939" s="1">
        <v>32.57</v>
      </c>
      <c r="B2939" s="1">
        <v>20.92</v>
      </c>
    </row>
    <row r="2940" spans="1:2" x14ac:dyDescent="0.25">
      <c r="A2940" s="1">
        <v>23.72</v>
      </c>
      <c r="B2940" s="1">
        <v>40</v>
      </c>
    </row>
    <row r="2941" spans="1:2" x14ac:dyDescent="0.25">
      <c r="A2941" s="1">
        <v>30.8</v>
      </c>
      <c r="B2941" s="1">
        <v>24.14</v>
      </c>
    </row>
    <row r="2942" spans="1:2" x14ac:dyDescent="0.25">
      <c r="A2942" s="1">
        <v>25.72</v>
      </c>
      <c r="B2942" s="1">
        <v>37.57</v>
      </c>
    </row>
    <row r="2943" spans="1:2" x14ac:dyDescent="0.25">
      <c r="A2943" s="1">
        <v>23.33</v>
      </c>
      <c r="B2943" s="1">
        <v>40</v>
      </c>
    </row>
    <row r="2944" spans="1:2" x14ac:dyDescent="0.25">
      <c r="A2944" s="1">
        <v>26.57</v>
      </c>
      <c r="B2944" s="1">
        <v>33.72</v>
      </c>
    </row>
    <row r="2945" spans="1:2" x14ac:dyDescent="0.25">
      <c r="A2945" s="1">
        <v>31.27</v>
      </c>
      <c r="B2945" s="1">
        <v>24.93</v>
      </c>
    </row>
    <row r="2946" spans="1:2" x14ac:dyDescent="0.25">
      <c r="A2946" s="1">
        <v>29.05</v>
      </c>
      <c r="B2946" s="1">
        <v>27.63</v>
      </c>
    </row>
    <row r="2947" spans="1:2" x14ac:dyDescent="0.25">
      <c r="A2947" s="1">
        <v>35.65</v>
      </c>
      <c r="B2947" s="1">
        <v>28.88</v>
      </c>
    </row>
    <row r="2948" spans="1:2" x14ac:dyDescent="0.25">
      <c r="A2948" s="1">
        <v>23.08</v>
      </c>
      <c r="B2948" s="1">
        <v>28.63</v>
      </c>
    </row>
    <row r="2949" spans="1:2" x14ac:dyDescent="0.25">
      <c r="A2949" s="1">
        <v>31.43</v>
      </c>
      <c r="B2949" s="1">
        <v>29.39</v>
      </c>
    </row>
    <row r="2950" spans="1:2" x14ac:dyDescent="0.25">
      <c r="A2950" s="1">
        <v>36.729999999999997</v>
      </c>
      <c r="B2950" s="1">
        <v>32.700000000000003</v>
      </c>
    </row>
    <row r="2951" spans="1:2" x14ac:dyDescent="0.25">
      <c r="A2951" s="1">
        <v>27.04</v>
      </c>
      <c r="B2951" s="1">
        <v>23.85</v>
      </c>
    </row>
    <row r="2952" spans="1:2" x14ac:dyDescent="0.25">
      <c r="A2952" s="1">
        <v>35.229999999999997</v>
      </c>
      <c r="B2952" s="1">
        <v>33.43</v>
      </c>
    </row>
    <row r="2953" spans="1:2" x14ac:dyDescent="0.25">
      <c r="A2953" s="1">
        <v>34.58</v>
      </c>
      <c r="B2953" s="1">
        <v>31.38</v>
      </c>
    </row>
    <row r="2954" spans="1:2" x14ac:dyDescent="0.25">
      <c r="A2954" s="1">
        <v>33.78</v>
      </c>
      <c r="B2954" s="1">
        <v>26.05</v>
      </c>
    </row>
    <row r="2955" spans="1:2" x14ac:dyDescent="0.25">
      <c r="A2955" s="1">
        <v>26.6</v>
      </c>
      <c r="B2955" s="1">
        <v>18.27</v>
      </c>
    </row>
    <row r="2956" spans="1:2" x14ac:dyDescent="0.25">
      <c r="A2956" s="1">
        <v>36.28</v>
      </c>
      <c r="B2956" s="1">
        <v>37.51</v>
      </c>
    </row>
    <row r="2957" spans="1:2" x14ac:dyDescent="0.25">
      <c r="A2957" s="1">
        <v>32.29</v>
      </c>
      <c r="B2957" s="1">
        <v>23.77</v>
      </c>
    </row>
    <row r="2958" spans="1:2" x14ac:dyDescent="0.25">
      <c r="A2958" s="1">
        <v>33.03</v>
      </c>
      <c r="B2958" s="1">
        <v>23.31</v>
      </c>
    </row>
    <row r="2959" spans="1:2" x14ac:dyDescent="0.25">
      <c r="A2959" s="1">
        <v>35.520000000000003</v>
      </c>
      <c r="B2959" s="1">
        <v>30.43</v>
      </c>
    </row>
    <row r="2960" spans="1:2" x14ac:dyDescent="0.25">
      <c r="A2960" s="1">
        <v>32.35</v>
      </c>
      <c r="B2960" s="1">
        <v>23.47</v>
      </c>
    </row>
    <row r="2961" spans="1:2" x14ac:dyDescent="0.25">
      <c r="A2961" s="1">
        <v>28.99</v>
      </c>
      <c r="B2961" s="1">
        <v>31.96</v>
      </c>
    </row>
    <row r="2962" spans="1:2" x14ac:dyDescent="0.25">
      <c r="A2962" s="1">
        <v>34.31</v>
      </c>
      <c r="B2962" s="1">
        <v>23.26</v>
      </c>
    </row>
    <row r="2963" spans="1:2" x14ac:dyDescent="0.25">
      <c r="A2963" s="1">
        <v>28.9</v>
      </c>
      <c r="B2963" s="1">
        <v>40</v>
      </c>
    </row>
    <row r="2964" spans="1:2" x14ac:dyDescent="0.25">
      <c r="A2964" s="1">
        <v>25.97</v>
      </c>
      <c r="B2964" s="1">
        <v>35.29</v>
      </c>
    </row>
    <row r="2965" spans="1:2" x14ac:dyDescent="0.25">
      <c r="A2965" s="1">
        <v>32.229999999999997</v>
      </c>
      <c r="B2965" s="1">
        <v>31.6</v>
      </c>
    </row>
    <row r="2966" spans="1:2" x14ac:dyDescent="0.25">
      <c r="A2966" s="1">
        <v>28.9</v>
      </c>
      <c r="B2966" s="1">
        <v>40</v>
      </c>
    </row>
    <row r="2967" spans="1:2" x14ac:dyDescent="0.25">
      <c r="A2967" s="1">
        <v>30.78</v>
      </c>
      <c r="B2967" s="1">
        <v>23.29</v>
      </c>
    </row>
    <row r="2968" spans="1:2" x14ac:dyDescent="0.25">
      <c r="A2968" s="1">
        <v>38.35</v>
      </c>
      <c r="B2968" s="1">
        <v>27.84</v>
      </c>
    </row>
    <row r="2969" spans="1:2" x14ac:dyDescent="0.25">
      <c r="A2969" s="1">
        <v>28.26</v>
      </c>
      <c r="B2969" s="1">
        <v>33.450000000000003</v>
      </c>
    </row>
    <row r="2970" spans="1:2" x14ac:dyDescent="0.25">
      <c r="A2970" s="1">
        <v>18.91</v>
      </c>
      <c r="B2970" s="1">
        <v>26.62</v>
      </c>
    </row>
    <row r="2971" spans="1:2" x14ac:dyDescent="0.25">
      <c r="A2971" s="1">
        <v>24.82</v>
      </c>
      <c r="B2971" s="1">
        <v>29.69</v>
      </c>
    </row>
    <row r="2972" spans="1:2" x14ac:dyDescent="0.25">
      <c r="A2972" s="1">
        <v>28.74</v>
      </c>
      <c r="B2972" s="1">
        <v>21.19</v>
      </c>
    </row>
    <row r="2973" spans="1:2" x14ac:dyDescent="0.25">
      <c r="A2973" s="1">
        <v>36.14</v>
      </c>
      <c r="B2973" s="1">
        <v>35.94</v>
      </c>
    </row>
    <row r="2974" spans="1:2" x14ac:dyDescent="0.25">
      <c r="A2974" s="1">
        <v>20.239999999999998</v>
      </c>
      <c r="B2974" s="1">
        <v>30.71</v>
      </c>
    </row>
    <row r="2975" spans="1:2" x14ac:dyDescent="0.25">
      <c r="A2975" s="1">
        <v>37.18</v>
      </c>
      <c r="B2975" s="1">
        <v>22</v>
      </c>
    </row>
    <row r="2976" spans="1:2" x14ac:dyDescent="0.25">
      <c r="A2976" s="1">
        <v>33.549999999999997</v>
      </c>
      <c r="B2976" s="1">
        <v>35.270000000000003</v>
      </c>
    </row>
    <row r="2977" spans="1:2" x14ac:dyDescent="0.25">
      <c r="A2977" s="1">
        <v>36.229999999999997</v>
      </c>
      <c r="B2977" s="1">
        <v>36.93</v>
      </c>
    </row>
    <row r="2978" spans="1:2" x14ac:dyDescent="0.25">
      <c r="A2978" s="1">
        <v>40</v>
      </c>
      <c r="B2978" s="1">
        <v>28.35</v>
      </c>
    </row>
    <row r="2979" spans="1:2" x14ac:dyDescent="0.25">
      <c r="A2979" s="1">
        <v>26.49</v>
      </c>
      <c r="B2979" s="1">
        <v>27.93</v>
      </c>
    </row>
    <row r="2980" spans="1:2" x14ac:dyDescent="0.25">
      <c r="A2980" s="1">
        <v>22.68</v>
      </c>
      <c r="B2980" s="1">
        <v>33.93</v>
      </c>
    </row>
    <row r="2981" spans="1:2" x14ac:dyDescent="0.25">
      <c r="A2981" s="1">
        <v>33.700000000000003</v>
      </c>
      <c r="B2981" s="1">
        <v>29.69</v>
      </c>
    </row>
    <row r="2982" spans="1:2" x14ac:dyDescent="0.25">
      <c r="A2982" s="1">
        <v>37.979999999999997</v>
      </c>
      <c r="B2982" s="1">
        <v>21.03</v>
      </c>
    </row>
    <row r="2983" spans="1:2" x14ac:dyDescent="0.25">
      <c r="A2983" s="1">
        <v>35.76</v>
      </c>
      <c r="B2983" s="1">
        <v>29.71</v>
      </c>
    </row>
    <row r="2984" spans="1:2" x14ac:dyDescent="0.25">
      <c r="A2984" s="1">
        <v>35.770000000000003</v>
      </c>
      <c r="B2984" s="1">
        <v>25.86</v>
      </c>
    </row>
    <row r="2985" spans="1:2" x14ac:dyDescent="0.25">
      <c r="A2985" s="1">
        <v>33.58</v>
      </c>
      <c r="B2985" s="1">
        <v>31.51</v>
      </c>
    </row>
    <row r="2986" spans="1:2" x14ac:dyDescent="0.25">
      <c r="A2986" s="1">
        <v>35.67</v>
      </c>
      <c r="B2986" s="1">
        <v>32.950000000000003</v>
      </c>
    </row>
    <row r="2987" spans="1:2" x14ac:dyDescent="0.25">
      <c r="A2987" s="1">
        <v>19.62</v>
      </c>
      <c r="B2987" s="1">
        <v>18.09</v>
      </c>
    </row>
    <row r="2988" spans="1:2" x14ac:dyDescent="0.25">
      <c r="A2988" s="1">
        <v>31.91</v>
      </c>
      <c r="B2988" s="1">
        <v>30.98</v>
      </c>
    </row>
    <row r="2989" spans="1:2" x14ac:dyDescent="0.25">
      <c r="A2989" s="1">
        <v>38.04</v>
      </c>
      <c r="B2989" s="1">
        <v>28.68</v>
      </c>
    </row>
    <row r="2990" spans="1:2" x14ac:dyDescent="0.25">
      <c r="A2990" s="1">
        <v>26.63</v>
      </c>
      <c r="B2990" s="1">
        <v>19.670000000000002</v>
      </c>
    </row>
    <row r="2991" spans="1:2" x14ac:dyDescent="0.25">
      <c r="A2991" s="1">
        <v>35.4</v>
      </c>
      <c r="B2991" s="1">
        <v>33.799999999999997</v>
      </c>
    </row>
    <row r="2992" spans="1:2" x14ac:dyDescent="0.25">
      <c r="A2992" s="1">
        <v>34.950000000000003</v>
      </c>
      <c r="B2992" s="1">
        <v>28.96</v>
      </c>
    </row>
    <row r="2993" spans="1:2" x14ac:dyDescent="0.25">
      <c r="A2993" s="1">
        <v>35.549999999999997</v>
      </c>
      <c r="B2993" s="1">
        <v>33.340000000000003</v>
      </c>
    </row>
    <row r="2994" spans="1:2" x14ac:dyDescent="0.25">
      <c r="A2994" s="1">
        <v>27.75</v>
      </c>
      <c r="B2994" s="1">
        <v>34.67</v>
      </c>
    </row>
    <row r="2995" spans="1:2" x14ac:dyDescent="0.25">
      <c r="A2995" s="1">
        <v>32.700000000000003</v>
      </c>
      <c r="B2995" s="1">
        <v>23.12</v>
      </c>
    </row>
    <row r="2996" spans="1:2" x14ac:dyDescent="0.25">
      <c r="A2996" s="1">
        <v>33.58</v>
      </c>
      <c r="B2996" s="1">
        <v>26.38</v>
      </c>
    </row>
    <row r="2997" spans="1:2" x14ac:dyDescent="0.25">
      <c r="A2997" s="1">
        <v>34.08</v>
      </c>
      <c r="B2997" s="1">
        <v>35.15</v>
      </c>
    </row>
    <row r="2998" spans="1:2" x14ac:dyDescent="0.25">
      <c r="A2998" s="1">
        <v>29.15</v>
      </c>
      <c r="B2998" s="1">
        <v>40</v>
      </c>
    </row>
    <row r="2999" spans="1:2" x14ac:dyDescent="0.25">
      <c r="A2999" s="1">
        <v>40</v>
      </c>
      <c r="B2999" s="1">
        <v>26.75</v>
      </c>
    </row>
    <row r="3000" spans="1:2" x14ac:dyDescent="0.25">
      <c r="A3000" s="1">
        <v>38.22</v>
      </c>
      <c r="B3000" s="1">
        <v>38.49</v>
      </c>
    </row>
    <row r="3001" spans="1:2" x14ac:dyDescent="0.25">
      <c r="A3001" s="1">
        <v>35.049999999999997</v>
      </c>
      <c r="B3001" s="1">
        <v>28.11</v>
      </c>
    </row>
    <row r="3002" spans="1:2" x14ac:dyDescent="0.25">
      <c r="A3002" s="1">
        <v>29.61</v>
      </c>
      <c r="B3002" s="1">
        <v>24.33</v>
      </c>
    </row>
    <row r="3003" spans="1:2" x14ac:dyDescent="0.25">
      <c r="A3003" s="1">
        <v>28.75</v>
      </c>
      <c r="B3003" s="1">
        <v>33.06</v>
      </c>
    </row>
    <row r="3004" spans="1:2" x14ac:dyDescent="0.25">
      <c r="A3004" s="1">
        <v>35.76</v>
      </c>
      <c r="B3004" s="1">
        <v>35.369999999999997</v>
      </c>
    </row>
    <row r="3005" spans="1:2" x14ac:dyDescent="0.25">
      <c r="A3005" s="1">
        <v>34.03</v>
      </c>
      <c r="B3005" s="1">
        <v>26.31</v>
      </c>
    </row>
    <row r="3006" spans="1:2" x14ac:dyDescent="0.25">
      <c r="A3006" s="1">
        <v>34.5</v>
      </c>
      <c r="B3006" s="1">
        <v>35.71</v>
      </c>
    </row>
    <row r="3007" spans="1:2" x14ac:dyDescent="0.25">
      <c r="A3007" s="1">
        <v>29.51</v>
      </c>
      <c r="B3007" s="1">
        <v>33.97</v>
      </c>
    </row>
    <row r="3008" spans="1:2" x14ac:dyDescent="0.25">
      <c r="A3008" s="1">
        <v>34.4</v>
      </c>
      <c r="B3008" s="1">
        <v>40</v>
      </c>
    </row>
    <row r="3009" spans="1:2" x14ac:dyDescent="0.25">
      <c r="A3009" s="1">
        <v>37.74</v>
      </c>
      <c r="B3009" s="1">
        <v>21.21</v>
      </c>
    </row>
    <row r="3010" spans="1:2" x14ac:dyDescent="0.25">
      <c r="A3010" s="1">
        <v>31.73</v>
      </c>
      <c r="B3010" s="1">
        <v>31.24</v>
      </c>
    </row>
    <row r="3011" spans="1:2" x14ac:dyDescent="0.25">
      <c r="A3011" s="1">
        <v>37.479999999999997</v>
      </c>
      <c r="B3011" s="1">
        <v>34.28</v>
      </c>
    </row>
    <row r="3012" spans="1:2" x14ac:dyDescent="0.25">
      <c r="A3012" s="1">
        <v>21</v>
      </c>
      <c r="B3012" s="1">
        <v>40</v>
      </c>
    </row>
    <row r="3013" spans="1:2" x14ac:dyDescent="0.25">
      <c r="A3013" s="1">
        <v>34.06</v>
      </c>
      <c r="B3013" s="1">
        <v>36.200000000000003</v>
      </c>
    </row>
    <row r="3014" spans="1:2" x14ac:dyDescent="0.25">
      <c r="A3014" s="1">
        <v>29.78</v>
      </c>
      <c r="B3014" s="1">
        <v>31.65</v>
      </c>
    </row>
    <row r="3015" spans="1:2" x14ac:dyDescent="0.25">
      <c r="A3015" s="1">
        <v>35.82</v>
      </c>
      <c r="B3015" s="1">
        <v>40</v>
      </c>
    </row>
    <row r="3016" spans="1:2" x14ac:dyDescent="0.25">
      <c r="A3016" s="1">
        <v>35.1</v>
      </c>
      <c r="B3016" s="1">
        <v>40</v>
      </c>
    </row>
    <row r="3017" spans="1:2" x14ac:dyDescent="0.25">
      <c r="A3017" s="1">
        <v>31.33</v>
      </c>
      <c r="B3017" s="1">
        <v>36.29</v>
      </c>
    </row>
    <row r="3018" spans="1:2" x14ac:dyDescent="0.25">
      <c r="A3018" s="1">
        <v>35.54</v>
      </c>
      <c r="B3018" s="1">
        <v>29.46</v>
      </c>
    </row>
    <row r="3019" spans="1:2" x14ac:dyDescent="0.25">
      <c r="A3019" s="1">
        <v>34.520000000000003</v>
      </c>
      <c r="B3019" s="1">
        <v>20.079999999999998</v>
      </c>
    </row>
    <row r="3020" spans="1:2" x14ac:dyDescent="0.25">
      <c r="A3020" s="1">
        <v>27.34</v>
      </c>
      <c r="B3020" s="1">
        <v>33.6</v>
      </c>
    </row>
    <row r="3021" spans="1:2" x14ac:dyDescent="0.25">
      <c r="A3021" s="1">
        <v>36.35</v>
      </c>
      <c r="B3021" s="1">
        <v>18.739999999999998</v>
      </c>
    </row>
    <row r="3022" spans="1:2" x14ac:dyDescent="0.25">
      <c r="A3022" s="1">
        <v>32.979999999999997</v>
      </c>
      <c r="B3022" s="1">
        <v>18.739999999999998</v>
      </c>
    </row>
    <row r="3023" spans="1:2" x14ac:dyDescent="0.25">
      <c r="A3023" s="1">
        <v>34.24</v>
      </c>
      <c r="B3023" s="1">
        <v>19.46</v>
      </c>
    </row>
    <row r="3024" spans="1:2" x14ac:dyDescent="0.25">
      <c r="A3024" s="1">
        <v>29.83</v>
      </c>
      <c r="B3024" s="1">
        <v>18.09</v>
      </c>
    </row>
    <row r="3025" spans="1:2" x14ac:dyDescent="0.25">
      <c r="A3025" s="1">
        <v>31.92</v>
      </c>
      <c r="B3025" s="1">
        <v>28.61</v>
      </c>
    </row>
    <row r="3026" spans="1:2" x14ac:dyDescent="0.25">
      <c r="A3026" s="1">
        <v>38.130000000000003</v>
      </c>
      <c r="B3026" s="1">
        <v>27.78</v>
      </c>
    </row>
    <row r="3027" spans="1:2" x14ac:dyDescent="0.25">
      <c r="A3027" s="1">
        <v>34.76</v>
      </c>
      <c r="B3027" s="1">
        <v>20.5</v>
      </c>
    </row>
    <row r="3028" spans="1:2" x14ac:dyDescent="0.25">
      <c r="A3028" s="1">
        <v>35.61</v>
      </c>
      <c r="B3028" s="1">
        <v>24.59</v>
      </c>
    </row>
    <row r="3029" spans="1:2" x14ac:dyDescent="0.25">
      <c r="A3029" s="1">
        <v>27.09</v>
      </c>
      <c r="B3029" s="1">
        <v>30.78</v>
      </c>
    </row>
    <row r="3030" spans="1:2" x14ac:dyDescent="0.25">
      <c r="A3030" s="1">
        <v>37.82</v>
      </c>
      <c r="B3030" s="1">
        <v>32.65</v>
      </c>
    </row>
    <row r="3031" spans="1:2" x14ac:dyDescent="0.25">
      <c r="A3031" s="1">
        <v>31.99</v>
      </c>
      <c r="B3031" s="1">
        <v>35.700000000000003</v>
      </c>
    </row>
    <row r="3032" spans="1:2" x14ac:dyDescent="0.25">
      <c r="A3032" s="1">
        <v>35.99</v>
      </c>
      <c r="B3032" s="1">
        <v>25.39</v>
      </c>
    </row>
    <row r="3033" spans="1:2" x14ac:dyDescent="0.25">
      <c r="A3033" s="1">
        <v>40</v>
      </c>
      <c r="B3033" s="1">
        <v>29.67</v>
      </c>
    </row>
    <row r="3034" spans="1:2" x14ac:dyDescent="0.25">
      <c r="A3034" s="1">
        <v>37.57</v>
      </c>
      <c r="B3034" s="1">
        <v>24.89</v>
      </c>
    </row>
    <row r="3035" spans="1:2" x14ac:dyDescent="0.25">
      <c r="A3035" s="1">
        <v>27.68</v>
      </c>
      <c r="B3035" s="1">
        <v>20.66</v>
      </c>
    </row>
    <row r="3036" spans="1:2" x14ac:dyDescent="0.25">
      <c r="A3036" s="1">
        <v>35.46</v>
      </c>
      <c r="B3036" s="1">
        <v>32.94</v>
      </c>
    </row>
    <row r="3037" spans="1:2" x14ac:dyDescent="0.25">
      <c r="A3037" s="1">
        <v>36.44</v>
      </c>
      <c r="B3037" s="1">
        <v>24.08</v>
      </c>
    </row>
    <row r="3038" spans="1:2" x14ac:dyDescent="0.25">
      <c r="A3038" s="1">
        <v>35.729999999999997</v>
      </c>
      <c r="B3038" s="1">
        <v>37.74</v>
      </c>
    </row>
    <row r="3039" spans="1:2" x14ac:dyDescent="0.25">
      <c r="A3039" s="1">
        <v>35.24</v>
      </c>
      <c r="B3039" s="1">
        <v>35.01</v>
      </c>
    </row>
    <row r="3040" spans="1:2" x14ac:dyDescent="0.25">
      <c r="A3040" s="1">
        <v>34.630000000000003</v>
      </c>
      <c r="B3040" s="1">
        <v>29.3</v>
      </c>
    </row>
    <row r="3041" spans="1:2" x14ac:dyDescent="0.25">
      <c r="A3041" s="1">
        <v>34.68</v>
      </c>
      <c r="B3041" s="1">
        <v>29.87</v>
      </c>
    </row>
    <row r="3042" spans="1:2" x14ac:dyDescent="0.25">
      <c r="A3042" s="1">
        <v>35.53</v>
      </c>
      <c r="B3042" s="1">
        <v>29.05</v>
      </c>
    </row>
    <row r="3043" spans="1:2" x14ac:dyDescent="0.25">
      <c r="A3043" s="1">
        <v>34.28</v>
      </c>
      <c r="B3043" s="1">
        <v>30.05</v>
      </c>
    </row>
    <row r="3044" spans="1:2" x14ac:dyDescent="0.25">
      <c r="A3044" s="1">
        <v>29.38</v>
      </c>
      <c r="B3044" s="1">
        <v>21.66</v>
      </c>
    </row>
    <row r="3045" spans="1:2" x14ac:dyDescent="0.25">
      <c r="A3045" s="1">
        <v>31.83</v>
      </c>
      <c r="B3045" s="1">
        <v>28.27</v>
      </c>
    </row>
    <row r="3046" spans="1:2" x14ac:dyDescent="0.25">
      <c r="A3046" s="1">
        <v>24.76</v>
      </c>
      <c r="B3046" s="1">
        <v>36.700000000000003</v>
      </c>
    </row>
    <row r="3047" spans="1:2" x14ac:dyDescent="0.25">
      <c r="A3047" s="1">
        <v>33.01</v>
      </c>
      <c r="B3047" s="1">
        <v>35.450000000000003</v>
      </c>
    </row>
    <row r="3048" spans="1:2" x14ac:dyDescent="0.25">
      <c r="A3048" s="1">
        <v>34.07</v>
      </c>
      <c r="B3048" s="1">
        <v>32.159999999999997</v>
      </c>
    </row>
    <row r="3049" spans="1:2" x14ac:dyDescent="0.25">
      <c r="A3049" s="1">
        <v>24.78</v>
      </c>
      <c r="B3049" s="1">
        <v>35.090000000000003</v>
      </c>
    </row>
    <row r="3050" spans="1:2" x14ac:dyDescent="0.25">
      <c r="A3050" s="1">
        <v>31.82</v>
      </c>
      <c r="B3050" s="1">
        <v>28.82</v>
      </c>
    </row>
    <row r="3051" spans="1:2" x14ac:dyDescent="0.25">
      <c r="A3051" s="1">
        <v>36.880000000000003</v>
      </c>
      <c r="B3051" s="1">
        <v>27.28</v>
      </c>
    </row>
    <row r="3052" spans="1:2" x14ac:dyDescent="0.25">
      <c r="A3052" s="1">
        <v>30.77</v>
      </c>
      <c r="B3052" s="1">
        <v>23.79</v>
      </c>
    </row>
    <row r="3053" spans="1:2" x14ac:dyDescent="0.25">
      <c r="A3053" s="1">
        <v>24.72</v>
      </c>
      <c r="B3053" s="1">
        <v>23.63</v>
      </c>
    </row>
    <row r="3054" spans="1:2" x14ac:dyDescent="0.25">
      <c r="A3054" s="1">
        <v>25.19</v>
      </c>
      <c r="B3054" s="1">
        <v>23.01</v>
      </c>
    </row>
    <row r="3055" spans="1:2" x14ac:dyDescent="0.25">
      <c r="A3055" s="1">
        <v>23.98</v>
      </c>
      <c r="B3055" s="1">
        <v>32.549999999999997</v>
      </c>
    </row>
    <row r="3056" spans="1:2" x14ac:dyDescent="0.25">
      <c r="A3056" s="1">
        <v>40</v>
      </c>
      <c r="B3056" s="1">
        <v>38.47</v>
      </c>
    </row>
    <row r="3057" spans="1:2" x14ac:dyDescent="0.25">
      <c r="A3057" s="1">
        <v>28.66</v>
      </c>
      <c r="B3057" s="1">
        <v>21.76</v>
      </c>
    </row>
    <row r="3058" spans="1:2" x14ac:dyDescent="0.25">
      <c r="A3058" s="1">
        <v>29.28</v>
      </c>
      <c r="B3058" s="1">
        <v>32.44</v>
      </c>
    </row>
    <row r="3059" spans="1:2" x14ac:dyDescent="0.25">
      <c r="A3059" s="1">
        <v>33.049999999999997</v>
      </c>
      <c r="B3059" s="1">
        <v>22.93</v>
      </c>
    </row>
    <row r="3060" spans="1:2" x14ac:dyDescent="0.25">
      <c r="A3060" s="1">
        <v>37.299999999999997</v>
      </c>
      <c r="B3060" s="1">
        <v>33.43</v>
      </c>
    </row>
    <row r="3061" spans="1:2" x14ac:dyDescent="0.25">
      <c r="A3061" s="1">
        <v>34.119999999999997</v>
      </c>
      <c r="B3061" s="1">
        <v>32.92</v>
      </c>
    </row>
    <row r="3062" spans="1:2" x14ac:dyDescent="0.25">
      <c r="A3062" s="1">
        <v>25.39</v>
      </c>
      <c r="B3062" s="1">
        <v>33.840000000000003</v>
      </c>
    </row>
    <row r="3063" spans="1:2" x14ac:dyDescent="0.25">
      <c r="A3063" s="1">
        <v>26.59</v>
      </c>
      <c r="B3063" s="1">
        <v>22.72</v>
      </c>
    </row>
    <row r="3064" spans="1:2" x14ac:dyDescent="0.25">
      <c r="A3064" s="1">
        <v>35.99</v>
      </c>
      <c r="B3064" s="1">
        <v>22.27</v>
      </c>
    </row>
    <row r="3065" spans="1:2" x14ac:dyDescent="0.25">
      <c r="A3065" s="1">
        <v>33.479999999999997</v>
      </c>
      <c r="B3065" s="1">
        <v>23.44</v>
      </c>
    </row>
    <row r="3066" spans="1:2" x14ac:dyDescent="0.25">
      <c r="A3066" s="1">
        <v>34.65</v>
      </c>
    </row>
    <row r="3067" spans="1:2" x14ac:dyDescent="0.25">
      <c r="A3067" s="1">
        <v>27.46</v>
      </c>
    </row>
    <row r="3068" spans="1:2" x14ac:dyDescent="0.25">
      <c r="A3068" s="1">
        <v>19.55</v>
      </c>
    </row>
    <row r="3069" spans="1:2" x14ac:dyDescent="0.25">
      <c r="A3069" s="1">
        <v>36.56</v>
      </c>
    </row>
    <row r="3070" spans="1:2" x14ac:dyDescent="0.25">
      <c r="A3070" s="1">
        <v>24.39</v>
      </c>
    </row>
    <row r="3071" spans="1:2" x14ac:dyDescent="0.25">
      <c r="A3071" s="1">
        <v>26.08</v>
      </c>
    </row>
    <row r="3072" spans="1:2" x14ac:dyDescent="0.25">
      <c r="A3072" s="1">
        <v>38.04</v>
      </c>
    </row>
    <row r="3073" spans="1:1" x14ac:dyDescent="0.25">
      <c r="A3073" s="1">
        <v>28.31</v>
      </c>
    </row>
    <row r="3074" spans="1:1" x14ac:dyDescent="0.25">
      <c r="A3074" s="1">
        <v>32.78</v>
      </c>
    </row>
    <row r="3075" spans="1:1" x14ac:dyDescent="0.25">
      <c r="A3075" s="1">
        <v>32.78</v>
      </c>
    </row>
    <row r="3076" spans="1:1" x14ac:dyDescent="0.25">
      <c r="A3076" s="1">
        <v>33.950000000000003</v>
      </c>
    </row>
    <row r="3077" spans="1:1" x14ac:dyDescent="0.25">
      <c r="A3077" s="1">
        <v>30.92</v>
      </c>
    </row>
    <row r="3078" spans="1:1" x14ac:dyDescent="0.25">
      <c r="A3078" s="1">
        <v>25.31</v>
      </c>
    </row>
    <row r="3079" spans="1:1" x14ac:dyDescent="0.25">
      <c r="A3079" s="1">
        <v>38.44</v>
      </c>
    </row>
    <row r="3080" spans="1:1" x14ac:dyDescent="0.25">
      <c r="A3080" s="1">
        <v>21.16</v>
      </c>
    </row>
    <row r="3081" spans="1:1" x14ac:dyDescent="0.25">
      <c r="A3081" s="1">
        <v>31.36</v>
      </c>
    </row>
    <row r="3082" spans="1:1" x14ac:dyDescent="0.25">
      <c r="A3082" s="1">
        <v>33.020000000000003</v>
      </c>
    </row>
    <row r="3083" spans="1:1" x14ac:dyDescent="0.25">
      <c r="A3083" s="1">
        <v>35.159999999999997</v>
      </c>
    </row>
    <row r="3084" spans="1:1" x14ac:dyDescent="0.25">
      <c r="A3084" s="1">
        <v>35.700000000000003</v>
      </c>
    </row>
    <row r="3085" spans="1:1" x14ac:dyDescent="0.25">
      <c r="A3085" s="1">
        <v>31.39</v>
      </c>
    </row>
    <row r="3086" spans="1:1" x14ac:dyDescent="0.25">
      <c r="A3086" s="1">
        <v>32.729999999999997</v>
      </c>
    </row>
    <row r="3087" spans="1:1" x14ac:dyDescent="0.25">
      <c r="A3087" s="1">
        <v>36.909999999999997</v>
      </c>
    </row>
    <row r="3088" spans="1:1" x14ac:dyDescent="0.25">
      <c r="A3088" s="1">
        <v>31.73</v>
      </c>
    </row>
    <row r="3089" spans="1:1" x14ac:dyDescent="0.25">
      <c r="A3089" s="1">
        <v>34.090000000000003</v>
      </c>
    </row>
    <row r="3090" spans="1:1" x14ac:dyDescent="0.25">
      <c r="A3090" s="1">
        <v>34.93</v>
      </c>
    </row>
    <row r="3091" spans="1:1" x14ac:dyDescent="0.25">
      <c r="A3091" s="1">
        <v>36.68</v>
      </c>
    </row>
    <row r="3092" spans="1:1" x14ac:dyDescent="0.25">
      <c r="A3092" s="1">
        <v>27.16</v>
      </c>
    </row>
    <row r="3093" spans="1:1" x14ac:dyDescent="0.25">
      <c r="A3093" s="1">
        <v>35.22</v>
      </c>
    </row>
    <row r="3094" spans="1:1" x14ac:dyDescent="0.25">
      <c r="A3094" s="1">
        <v>38.18</v>
      </c>
    </row>
    <row r="3095" spans="1:1" x14ac:dyDescent="0.25">
      <c r="A3095" s="1">
        <v>35.119999999999997</v>
      </c>
    </row>
    <row r="3096" spans="1:1" x14ac:dyDescent="0.25">
      <c r="A3096" s="1">
        <v>36.64</v>
      </c>
    </row>
    <row r="3097" spans="1:1" x14ac:dyDescent="0.25">
      <c r="A3097" s="1">
        <v>38.74</v>
      </c>
    </row>
    <row r="3098" spans="1:1" x14ac:dyDescent="0.25">
      <c r="A3098" s="1">
        <v>34</v>
      </c>
    </row>
    <row r="3099" spans="1:1" x14ac:dyDescent="0.25">
      <c r="A3099" s="1">
        <v>35.74</v>
      </c>
    </row>
    <row r="3100" spans="1:1" x14ac:dyDescent="0.25">
      <c r="A3100" s="1">
        <v>34.14</v>
      </c>
    </row>
    <row r="3101" spans="1:1" x14ac:dyDescent="0.25">
      <c r="A3101" s="1">
        <v>36.07</v>
      </c>
    </row>
    <row r="3102" spans="1:1" x14ac:dyDescent="0.25">
      <c r="A3102" s="1">
        <v>29.31</v>
      </c>
    </row>
    <row r="3103" spans="1:1" x14ac:dyDescent="0.25">
      <c r="A3103" s="1">
        <v>25.22</v>
      </c>
    </row>
    <row r="3104" spans="1:1" x14ac:dyDescent="0.25">
      <c r="A3104" s="1">
        <v>20.34</v>
      </c>
    </row>
    <row r="3105" spans="1:1" x14ac:dyDescent="0.25">
      <c r="A3105" s="1">
        <v>37.06</v>
      </c>
    </row>
    <row r="3106" spans="1:1" x14ac:dyDescent="0.25">
      <c r="A3106" s="1">
        <v>27.77</v>
      </c>
    </row>
    <row r="3107" spans="1:1" x14ac:dyDescent="0.25">
      <c r="A3107" s="1">
        <v>40</v>
      </c>
    </row>
    <row r="3108" spans="1:1" x14ac:dyDescent="0.25">
      <c r="A3108" s="1">
        <v>37.08</v>
      </c>
    </row>
    <row r="3109" spans="1:1" x14ac:dyDescent="0.25">
      <c r="A3109" s="1">
        <v>20.09</v>
      </c>
    </row>
    <row r="3110" spans="1:1" x14ac:dyDescent="0.25">
      <c r="A3110" s="1">
        <v>35.630000000000003</v>
      </c>
    </row>
    <row r="3111" spans="1:1" x14ac:dyDescent="0.25">
      <c r="A3111" s="1">
        <v>35.4</v>
      </c>
    </row>
    <row r="3112" spans="1:1" x14ac:dyDescent="0.25">
      <c r="A3112" s="1">
        <v>25.43</v>
      </c>
    </row>
    <row r="3113" spans="1:1" x14ac:dyDescent="0.25">
      <c r="A3113" s="1">
        <v>36.19</v>
      </c>
    </row>
    <row r="3114" spans="1:1" x14ac:dyDescent="0.25">
      <c r="A3114" s="1">
        <v>24.07</v>
      </c>
    </row>
    <row r="3115" spans="1:1" x14ac:dyDescent="0.25">
      <c r="A3115" s="1">
        <v>36.76</v>
      </c>
    </row>
    <row r="3116" spans="1:1" x14ac:dyDescent="0.25">
      <c r="A3116" s="1">
        <v>40</v>
      </c>
    </row>
    <row r="3117" spans="1:1" x14ac:dyDescent="0.25">
      <c r="A3117" s="1">
        <v>36.35</v>
      </c>
    </row>
    <row r="3118" spans="1:1" x14ac:dyDescent="0.25">
      <c r="A3118" s="1">
        <v>34.840000000000003</v>
      </c>
    </row>
    <row r="3119" spans="1:1" x14ac:dyDescent="0.25">
      <c r="A3119" s="1">
        <v>38.07</v>
      </c>
    </row>
    <row r="3120" spans="1:1" x14ac:dyDescent="0.25">
      <c r="A3120" s="1">
        <v>37.770000000000003</v>
      </c>
    </row>
    <row r="3121" spans="1:1" x14ac:dyDescent="0.25">
      <c r="A3121" s="1">
        <v>27.39</v>
      </c>
    </row>
    <row r="3122" spans="1:1" x14ac:dyDescent="0.25">
      <c r="A3122" s="1">
        <v>30.17</v>
      </c>
    </row>
    <row r="3123" spans="1:1" x14ac:dyDescent="0.25">
      <c r="A3123" s="1">
        <v>37.15</v>
      </c>
    </row>
    <row r="3124" spans="1:1" x14ac:dyDescent="0.25">
      <c r="A3124" s="1">
        <v>27.85</v>
      </c>
    </row>
    <row r="3125" spans="1:1" x14ac:dyDescent="0.25">
      <c r="A3125" s="1">
        <v>35.409999999999997</v>
      </c>
    </row>
    <row r="3126" spans="1:1" x14ac:dyDescent="0.25">
      <c r="A3126" s="1">
        <v>27.5</v>
      </c>
    </row>
    <row r="3127" spans="1:1" x14ac:dyDescent="0.25">
      <c r="A3127" s="1">
        <v>33.28</v>
      </c>
    </row>
    <row r="3128" spans="1:1" x14ac:dyDescent="0.25">
      <c r="A3128" s="1">
        <v>34.76</v>
      </c>
    </row>
    <row r="3129" spans="1:1" x14ac:dyDescent="0.25">
      <c r="A3129" s="1">
        <v>32.64</v>
      </c>
    </row>
    <row r="3130" spans="1:1" x14ac:dyDescent="0.25">
      <c r="A3130" s="1">
        <v>32.94</v>
      </c>
    </row>
    <row r="3131" spans="1:1" x14ac:dyDescent="0.25">
      <c r="A3131" s="1">
        <v>20.55</v>
      </c>
    </row>
    <row r="3132" spans="1:1" x14ac:dyDescent="0.25">
      <c r="A3132" s="1">
        <v>26.4</v>
      </c>
    </row>
    <row r="3133" spans="1:1" x14ac:dyDescent="0.25">
      <c r="A3133" s="1">
        <v>32.270000000000003</v>
      </c>
    </row>
    <row r="3134" spans="1:1" x14ac:dyDescent="0.25">
      <c r="A3134" s="1">
        <v>33.57</v>
      </c>
    </row>
    <row r="3135" spans="1:1" x14ac:dyDescent="0.25">
      <c r="A3135" s="1">
        <v>27.76</v>
      </c>
    </row>
    <row r="3136" spans="1:1" x14ac:dyDescent="0.25">
      <c r="A3136" s="1">
        <v>37.549999999999997</v>
      </c>
    </row>
    <row r="3137" spans="1:1" x14ac:dyDescent="0.25">
      <c r="A3137" s="1">
        <v>25.69</v>
      </c>
    </row>
    <row r="3138" spans="1:1" x14ac:dyDescent="0.25">
      <c r="A3138" s="1">
        <v>32.130000000000003</v>
      </c>
    </row>
    <row r="3139" spans="1:1" x14ac:dyDescent="0.25">
      <c r="A3139" s="1">
        <v>23.02</v>
      </c>
    </row>
    <row r="3140" spans="1:1" x14ac:dyDescent="0.25">
      <c r="A3140" s="1">
        <v>29.93</v>
      </c>
    </row>
    <row r="3141" spans="1:1" x14ac:dyDescent="0.25">
      <c r="A3141" s="1">
        <v>29.46</v>
      </c>
    </row>
    <row r="3142" spans="1:1" x14ac:dyDescent="0.25">
      <c r="A3142" s="1">
        <v>29.79</v>
      </c>
    </row>
    <row r="3143" spans="1:1" x14ac:dyDescent="0.25">
      <c r="A3143" s="1">
        <v>35.549999999999997</v>
      </c>
    </row>
    <row r="3144" spans="1:1" x14ac:dyDescent="0.25">
      <c r="A3144" s="1">
        <v>28.55</v>
      </c>
    </row>
    <row r="3145" spans="1:1" x14ac:dyDescent="0.25">
      <c r="A3145" s="1">
        <v>36.270000000000003</v>
      </c>
    </row>
    <row r="3146" spans="1:1" x14ac:dyDescent="0.25">
      <c r="A3146" s="1">
        <v>38.32</v>
      </c>
    </row>
    <row r="3147" spans="1:1" x14ac:dyDescent="0.25">
      <c r="A3147" s="1">
        <v>34.630000000000003</v>
      </c>
    </row>
    <row r="3148" spans="1:1" x14ac:dyDescent="0.25">
      <c r="A3148" s="1">
        <v>27.94</v>
      </c>
    </row>
    <row r="3149" spans="1:1" x14ac:dyDescent="0.25">
      <c r="A3149" s="1">
        <v>28.9</v>
      </c>
    </row>
    <row r="3150" spans="1:1" x14ac:dyDescent="0.25">
      <c r="A3150" s="1">
        <v>33.28</v>
      </c>
    </row>
    <row r="3151" spans="1:1" x14ac:dyDescent="0.25">
      <c r="A3151" s="1">
        <v>27.73</v>
      </c>
    </row>
    <row r="3152" spans="1:1" x14ac:dyDescent="0.25">
      <c r="A3152" s="1">
        <v>24.17</v>
      </c>
    </row>
    <row r="3153" spans="1:1" x14ac:dyDescent="0.25">
      <c r="A3153" s="1">
        <v>36.1</v>
      </c>
    </row>
    <row r="3154" spans="1:1" x14ac:dyDescent="0.25">
      <c r="A3154" s="1">
        <v>33.630000000000003</v>
      </c>
    </row>
    <row r="3155" spans="1:1" x14ac:dyDescent="0.25">
      <c r="A3155" s="1">
        <v>26.21</v>
      </c>
    </row>
    <row r="3156" spans="1:1" x14ac:dyDescent="0.25">
      <c r="A3156" s="1">
        <v>28.07</v>
      </c>
    </row>
    <row r="3157" spans="1:1" x14ac:dyDescent="0.25">
      <c r="A3157" s="1">
        <v>30.02</v>
      </c>
    </row>
    <row r="3158" spans="1:1" x14ac:dyDescent="0.25">
      <c r="A3158" s="1">
        <v>37.479999999999997</v>
      </c>
    </row>
    <row r="3159" spans="1:1" x14ac:dyDescent="0.25">
      <c r="A3159" s="1">
        <v>35.29</v>
      </c>
    </row>
    <row r="3160" spans="1:1" x14ac:dyDescent="0.25">
      <c r="A3160" s="1">
        <v>35.58</v>
      </c>
    </row>
    <row r="3161" spans="1:1" x14ac:dyDescent="0.25">
      <c r="A3161" s="1">
        <v>30.57</v>
      </c>
    </row>
    <row r="3162" spans="1:1" x14ac:dyDescent="0.25">
      <c r="A3162" s="1">
        <v>20.97</v>
      </c>
    </row>
    <row r="3163" spans="1:1" x14ac:dyDescent="0.25">
      <c r="A3163" s="1">
        <v>34.49</v>
      </c>
    </row>
    <row r="3164" spans="1:1" x14ac:dyDescent="0.25">
      <c r="A3164" s="1">
        <v>19.71</v>
      </c>
    </row>
    <row r="3165" spans="1:1" x14ac:dyDescent="0.25">
      <c r="A3165" s="1">
        <v>32.11</v>
      </c>
    </row>
    <row r="3166" spans="1:1" x14ac:dyDescent="0.25">
      <c r="A3166" s="1">
        <v>34.75</v>
      </c>
    </row>
    <row r="3167" spans="1:1" x14ac:dyDescent="0.25">
      <c r="A3167" s="1">
        <v>27.07</v>
      </c>
    </row>
    <row r="3168" spans="1:1" x14ac:dyDescent="0.25">
      <c r="A3168" s="1">
        <v>40</v>
      </c>
    </row>
    <row r="3169" spans="1:1" x14ac:dyDescent="0.25">
      <c r="A3169" s="1">
        <v>28.89</v>
      </c>
    </row>
    <row r="3170" spans="1:1" x14ac:dyDescent="0.25">
      <c r="A3170" s="1">
        <v>27.15</v>
      </c>
    </row>
    <row r="3171" spans="1:1" x14ac:dyDescent="0.25">
      <c r="A3171" s="1">
        <v>31.23</v>
      </c>
    </row>
    <row r="3172" spans="1:1" x14ac:dyDescent="0.25">
      <c r="A3172" s="1">
        <v>22.41</v>
      </c>
    </row>
    <row r="3173" spans="1:1" x14ac:dyDescent="0.25">
      <c r="A3173" s="1">
        <v>33.159999999999997</v>
      </c>
    </row>
    <row r="3174" spans="1:1" x14ac:dyDescent="0.25">
      <c r="A3174" s="1">
        <v>33.26</v>
      </c>
    </row>
    <row r="3175" spans="1:1" x14ac:dyDescent="0.25">
      <c r="A3175" s="1">
        <v>33.47</v>
      </c>
    </row>
    <row r="3176" spans="1:1" x14ac:dyDescent="0.25">
      <c r="A3176" s="1">
        <v>32.049999999999997</v>
      </c>
    </row>
    <row r="3177" spans="1:1" x14ac:dyDescent="0.25">
      <c r="A3177" s="1">
        <v>34.380000000000003</v>
      </c>
    </row>
    <row r="3178" spans="1:1" x14ac:dyDescent="0.25">
      <c r="A3178" s="1">
        <v>36.29</v>
      </c>
    </row>
    <row r="3179" spans="1:1" x14ac:dyDescent="0.25">
      <c r="A3179" s="1">
        <v>36.25</v>
      </c>
    </row>
    <row r="3180" spans="1:1" x14ac:dyDescent="0.25">
      <c r="A3180" s="1">
        <v>36.630000000000003</v>
      </c>
    </row>
    <row r="3181" spans="1:1" x14ac:dyDescent="0.25">
      <c r="A3181" s="1">
        <v>37.76</v>
      </c>
    </row>
    <row r="3182" spans="1:1" x14ac:dyDescent="0.25">
      <c r="A3182" s="1">
        <v>26.24</v>
      </c>
    </row>
    <row r="3183" spans="1:1" x14ac:dyDescent="0.25">
      <c r="A3183" s="1">
        <v>24.5</v>
      </c>
    </row>
    <row r="3184" spans="1:1" x14ac:dyDescent="0.25">
      <c r="A3184" s="1">
        <v>24.69</v>
      </c>
    </row>
    <row r="3185" spans="1:1" x14ac:dyDescent="0.25">
      <c r="A3185" s="1">
        <v>26.44</v>
      </c>
    </row>
    <row r="3186" spans="1:1" x14ac:dyDescent="0.25">
      <c r="A3186" s="1">
        <v>25.27</v>
      </c>
    </row>
    <row r="3187" spans="1:1" x14ac:dyDescent="0.25">
      <c r="A3187" s="1">
        <v>28.06</v>
      </c>
    </row>
    <row r="3188" spans="1:1" x14ac:dyDescent="0.25">
      <c r="A3188" s="1">
        <v>25.6</v>
      </c>
    </row>
    <row r="3189" spans="1:1" x14ac:dyDescent="0.25">
      <c r="A3189" s="1">
        <v>33.5</v>
      </c>
    </row>
    <row r="3190" spans="1:1" x14ac:dyDescent="0.25">
      <c r="A3190" s="1">
        <v>34.270000000000003</v>
      </c>
    </row>
    <row r="3191" spans="1:1" x14ac:dyDescent="0.25">
      <c r="A3191" s="1">
        <v>32.19</v>
      </c>
    </row>
    <row r="3192" spans="1:1" x14ac:dyDescent="0.25">
      <c r="A3192" s="1">
        <v>34.43</v>
      </c>
    </row>
    <row r="3193" spans="1:1" x14ac:dyDescent="0.25">
      <c r="A3193" s="1">
        <v>25.71</v>
      </c>
    </row>
    <row r="3194" spans="1:1" x14ac:dyDescent="0.25">
      <c r="A3194" s="1">
        <v>25.46</v>
      </c>
    </row>
    <row r="3195" spans="1:1" x14ac:dyDescent="0.25">
      <c r="A3195" s="1">
        <v>19.63</v>
      </c>
    </row>
    <row r="3196" spans="1:1" x14ac:dyDescent="0.25">
      <c r="A3196" s="1">
        <v>36.4</v>
      </c>
    </row>
    <row r="3197" spans="1:1" x14ac:dyDescent="0.25">
      <c r="A3197" s="1">
        <v>36.33</v>
      </c>
    </row>
    <row r="3198" spans="1:1" x14ac:dyDescent="0.25">
      <c r="A3198" s="1">
        <v>25.71</v>
      </c>
    </row>
    <row r="3199" spans="1:1" x14ac:dyDescent="0.25">
      <c r="A3199" s="1">
        <v>24.34</v>
      </c>
    </row>
    <row r="3200" spans="1:1" x14ac:dyDescent="0.25">
      <c r="A3200" s="1">
        <v>28.13</v>
      </c>
    </row>
    <row r="3201" spans="1:1" x14ac:dyDescent="0.25">
      <c r="A3201" s="1">
        <v>33.74</v>
      </c>
    </row>
    <row r="3202" spans="1:1" x14ac:dyDescent="0.25">
      <c r="A3202" s="1">
        <v>28.44</v>
      </c>
    </row>
    <row r="3203" spans="1:1" x14ac:dyDescent="0.25">
      <c r="A3203" s="1">
        <v>30.77</v>
      </c>
    </row>
    <row r="3204" spans="1:1" x14ac:dyDescent="0.25">
      <c r="A3204" s="1">
        <v>30.25</v>
      </c>
    </row>
    <row r="3205" spans="1:1" x14ac:dyDescent="0.25">
      <c r="A3205" s="1">
        <v>17.8</v>
      </c>
    </row>
    <row r="3206" spans="1:1" x14ac:dyDescent="0.25">
      <c r="A3206" s="1">
        <v>32.67</v>
      </c>
    </row>
    <row r="3207" spans="1:1" x14ac:dyDescent="0.25">
      <c r="A3207" s="1">
        <v>30.97</v>
      </c>
    </row>
    <row r="3208" spans="1:1" x14ac:dyDescent="0.25">
      <c r="A3208" s="1">
        <v>20.56</v>
      </c>
    </row>
    <row r="3209" spans="1:1" x14ac:dyDescent="0.25">
      <c r="A3209" s="1">
        <v>28.59</v>
      </c>
    </row>
    <row r="3210" spans="1:1" x14ac:dyDescent="0.25">
      <c r="A3210" s="1">
        <v>19.399999999999999</v>
      </c>
    </row>
    <row r="3211" spans="1:1" x14ac:dyDescent="0.25">
      <c r="A3211" s="1">
        <v>35.07</v>
      </c>
    </row>
    <row r="3212" spans="1:1" x14ac:dyDescent="0.25">
      <c r="A3212" s="1">
        <v>36.26</v>
      </c>
    </row>
    <row r="3213" spans="1:1" x14ac:dyDescent="0.25">
      <c r="A3213" s="1">
        <v>28.17</v>
      </c>
    </row>
    <row r="3214" spans="1:1" x14ac:dyDescent="0.25">
      <c r="A3214" s="1">
        <v>28.1</v>
      </c>
    </row>
    <row r="3215" spans="1:1" x14ac:dyDescent="0.25">
      <c r="A3215" s="1">
        <v>29.46</v>
      </c>
    </row>
    <row r="3216" spans="1:1" x14ac:dyDescent="0.25">
      <c r="A3216" s="1">
        <v>25.88</v>
      </c>
    </row>
    <row r="3217" spans="1:1" x14ac:dyDescent="0.25">
      <c r="A3217" s="1">
        <v>29.19</v>
      </c>
    </row>
    <row r="3218" spans="1:1" x14ac:dyDescent="0.25">
      <c r="A3218" s="1">
        <v>36.76</v>
      </c>
    </row>
    <row r="3219" spans="1:1" x14ac:dyDescent="0.25">
      <c r="A3219" s="1">
        <v>28.92</v>
      </c>
    </row>
    <row r="3220" spans="1:1" x14ac:dyDescent="0.25">
      <c r="A3220" s="1">
        <v>34.25</v>
      </c>
    </row>
    <row r="3221" spans="1:1" x14ac:dyDescent="0.25">
      <c r="A3221" s="1">
        <v>31.01</v>
      </c>
    </row>
    <row r="3222" spans="1:1" x14ac:dyDescent="0.25">
      <c r="A3222" s="1">
        <v>32.08</v>
      </c>
    </row>
    <row r="3223" spans="1:1" x14ac:dyDescent="0.25">
      <c r="A3223" s="1">
        <v>35.49</v>
      </c>
    </row>
    <row r="3224" spans="1:1" x14ac:dyDescent="0.25">
      <c r="A3224" s="1">
        <v>35.71</v>
      </c>
    </row>
    <row r="3225" spans="1:1" x14ac:dyDescent="0.25">
      <c r="A3225" s="1">
        <v>37.26</v>
      </c>
    </row>
    <row r="3226" spans="1:1" x14ac:dyDescent="0.25">
      <c r="A3226" s="1">
        <v>35.659999999999997</v>
      </c>
    </row>
    <row r="3227" spans="1:1" x14ac:dyDescent="0.25">
      <c r="A3227" s="1">
        <v>37.840000000000003</v>
      </c>
    </row>
    <row r="3228" spans="1:1" x14ac:dyDescent="0.25">
      <c r="A3228" s="1">
        <v>36.090000000000003</v>
      </c>
    </row>
    <row r="3229" spans="1:1" x14ac:dyDescent="0.25">
      <c r="A3229" s="1">
        <v>31.59</v>
      </c>
    </row>
    <row r="3230" spans="1:1" x14ac:dyDescent="0.25">
      <c r="A3230" s="1">
        <v>24.14</v>
      </c>
    </row>
    <row r="3231" spans="1:1" x14ac:dyDescent="0.25">
      <c r="A3231" s="1">
        <v>38.08</v>
      </c>
    </row>
    <row r="3232" spans="1:1" x14ac:dyDescent="0.25">
      <c r="A3232" s="1">
        <v>26.28</v>
      </c>
    </row>
    <row r="3233" spans="1:1" x14ac:dyDescent="0.25">
      <c r="A3233" s="1">
        <v>35.130000000000003</v>
      </c>
    </row>
    <row r="3234" spans="1:1" x14ac:dyDescent="0.25">
      <c r="A3234" s="1">
        <v>24.91</v>
      </c>
    </row>
    <row r="3235" spans="1:1" x14ac:dyDescent="0.25">
      <c r="A3235" s="1">
        <v>22.24</v>
      </c>
    </row>
    <row r="3236" spans="1:1" x14ac:dyDescent="0.25">
      <c r="A3236" s="1">
        <v>30.55</v>
      </c>
    </row>
    <row r="3237" spans="1:1" x14ac:dyDescent="0.25">
      <c r="A3237" s="1">
        <v>23.04</v>
      </c>
    </row>
    <row r="3238" spans="1:1" x14ac:dyDescent="0.25">
      <c r="A3238" s="1">
        <v>31.75</v>
      </c>
    </row>
    <row r="3239" spans="1:1" x14ac:dyDescent="0.25">
      <c r="A3239" s="1">
        <v>19.39</v>
      </c>
    </row>
    <row r="3240" spans="1:1" x14ac:dyDescent="0.25">
      <c r="A3240" s="1">
        <v>33.950000000000003</v>
      </c>
    </row>
    <row r="3241" spans="1:1" x14ac:dyDescent="0.25">
      <c r="A3241" s="1">
        <v>34.31</v>
      </c>
    </row>
    <row r="3242" spans="1:1" x14ac:dyDescent="0.25">
      <c r="A3242" s="1">
        <v>31.4</v>
      </c>
    </row>
    <row r="3243" spans="1:1" x14ac:dyDescent="0.25">
      <c r="A3243" s="1">
        <v>27.18</v>
      </c>
    </row>
    <row r="3244" spans="1:1" x14ac:dyDescent="0.25">
      <c r="A3244" s="1">
        <v>35.24</v>
      </c>
    </row>
    <row r="3245" spans="1:1" x14ac:dyDescent="0.25">
      <c r="A3245" s="1">
        <v>33.18</v>
      </c>
    </row>
    <row r="3246" spans="1:1" x14ac:dyDescent="0.25">
      <c r="A3246" s="1">
        <v>31.64</v>
      </c>
    </row>
    <row r="3247" spans="1:1" x14ac:dyDescent="0.25">
      <c r="A3247" s="1">
        <v>34.090000000000003</v>
      </c>
    </row>
    <row r="3248" spans="1:1" x14ac:dyDescent="0.25">
      <c r="A3248" s="1">
        <v>34.159999999999997</v>
      </c>
    </row>
    <row r="3249" spans="1:1" x14ac:dyDescent="0.25">
      <c r="A3249" s="1">
        <v>37.82</v>
      </c>
    </row>
    <row r="3250" spans="1:1" x14ac:dyDescent="0.25">
      <c r="A3250" s="1">
        <v>24.08</v>
      </c>
    </row>
    <row r="3251" spans="1:1" x14ac:dyDescent="0.25">
      <c r="A3251" s="1">
        <v>21.75</v>
      </c>
    </row>
    <row r="3252" spans="1:1" x14ac:dyDescent="0.25">
      <c r="A3252" s="1">
        <v>36.14</v>
      </c>
    </row>
    <row r="3253" spans="1:1" x14ac:dyDescent="0.25">
      <c r="A3253" s="1">
        <v>35.07</v>
      </c>
    </row>
    <row r="3254" spans="1:1" x14ac:dyDescent="0.25">
      <c r="A3254" s="1">
        <v>30.12</v>
      </c>
    </row>
    <row r="3255" spans="1:1" x14ac:dyDescent="0.25">
      <c r="A3255" s="1">
        <v>35.14</v>
      </c>
    </row>
    <row r="3256" spans="1:1" x14ac:dyDescent="0.25">
      <c r="A3256" s="1">
        <v>33.380000000000003</v>
      </c>
    </row>
    <row r="3257" spans="1:1" x14ac:dyDescent="0.25">
      <c r="A3257" s="1">
        <v>36.92</v>
      </c>
    </row>
    <row r="3258" spans="1:1" x14ac:dyDescent="0.25">
      <c r="A3258" s="1">
        <v>36.94</v>
      </c>
    </row>
    <row r="3259" spans="1:1" x14ac:dyDescent="0.25">
      <c r="A3259" s="1">
        <v>22.03</v>
      </c>
    </row>
    <row r="3260" spans="1:1" x14ac:dyDescent="0.25">
      <c r="A3260" s="1">
        <v>36.450000000000003</v>
      </c>
    </row>
    <row r="3261" spans="1:1" x14ac:dyDescent="0.25">
      <c r="A3261" s="1">
        <v>26.97</v>
      </c>
    </row>
    <row r="3262" spans="1:1" x14ac:dyDescent="0.25">
      <c r="A3262" s="1">
        <v>35.200000000000003</v>
      </c>
    </row>
    <row r="3263" spans="1:1" x14ac:dyDescent="0.25">
      <c r="A3263" s="1">
        <v>26.61</v>
      </c>
    </row>
    <row r="3264" spans="1:1" x14ac:dyDescent="0.25">
      <c r="A3264" s="1">
        <v>37.729999999999997</v>
      </c>
    </row>
    <row r="3265" spans="1:1" x14ac:dyDescent="0.25">
      <c r="A3265" s="1">
        <v>21.81</v>
      </c>
    </row>
    <row r="3266" spans="1:1" x14ac:dyDescent="0.25">
      <c r="A3266" s="1">
        <v>30.33</v>
      </c>
    </row>
    <row r="3267" spans="1:1" x14ac:dyDescent="0.25">
      <c r="A3267" s="1">
        <v>33.799999999999997</v>
      </c>
    </row>
    <row r="3268" spans="1:1" x14ac:dyDescent="0.25">
      <c r="A3268" s="1">
        <v>23.99</v>
      </c>
    </row>
    <row r="3269" spans="1:1" x14ac:dyDescent="0.25">
      <c r="A3269" s="1">
        <v>17.489999999999998</v>
      </c>
    </row>
    <row r="3270" spans="1:1" x14ac:dyDescent="0.25">
      <c r="A3270" s="1">
        <v>34.97</v>
      </c>
    </row>
    <row r="3271" spans="1:1" x14ac:dyDescent="0.25">
      <c r="A3271" s="1">
        <v>19.38</v>
      </c>
    </row>
    <row r="3272" spans="1:1" x14ac:dyDescent="0.25">
      <c r="A3272" s="1">
        <v>36.94</v>
      </c>
    </row>
    <row r="3273" spans="1:1" x14ac:dyDescent="0.25">
      <c r="A3273" s="1">
        <v>31.49</v>
      </c>
    </row>
    <row r="3274" spans="1:1" x14ac:dyDescent="0.25">
      <c r="A3274" s="1">
        <v>21.99</v>
      </c>
    </row>
    <row r="3275" spans="1:1" x14ac:dyDescent="0.25">
      <c r="A3275" s="1">
        <v>33.75</v>
      </c>
    </row>
    <row r="3276" spans="1:1" x14ac:dyDescent="0.25">
      <c r="A3276" s="1">
        <v>35.590000000000003</v>
      </c>
    </row>
    <row r="3277" spans="1:1" x14ac:dyDescent="0.25">
      <c r="A3277" s="1">
        <v>33.15</v>
      </c>
    </row>
    <row r="3278" spans="1:1" x14ac:dyDescent="0.25">
      <c r="A3278" s="1">
        <v>35.72</v>
      </c>
    </row>
    <row r="3279" spans="1:1" x14ac:dyDescent="0.25">
      <c r="A3279" s="1">
        <v>32.28</v>
      </c>
    </row>
    <row r="3280" spans="1:1" x14ac:dyDescent="0.25">
      <c r="A3280" s="1">
        <v>21.44</v>
      </c>
    </row>
    <row r="3281" spans="1:1" x14ac:dyDescent="0.25">
      <c r="A3281" s="1">
        <v>34</v>
      </c>
    </row>
    <row r="3282" spans="1:1" x14ac:dyDescent="0.25">
      <c r="A3282" s="1">
        <v>34.229999999999997</v>
      </c>
    </row>
    <row r="3283" spans="1:1" x14ac:dyDescent="0.25">
      <c r="A3283" s="1">
        <v>34.85</v>
      </c>
    </row>
    <row r="3284" spans="1:1" x14ac:dyDescent="0.25">
      <c r="A3284" s="1">
        <v>24.28</v>
      </c>
    </row>
    <row r="3285" spans="1:1" x14ac:dyDescent="0.25">
      <c r="A3285" s="1">
        <v>28.76</v>
      </c>
    </row>
    <row r="3286" spans="1:1" x14ac:dyDescent="0.25">
      <c r="A3286" s="1">
        <v>31.94</v>
      </c>
    </row>
    <row r="3287" spans="1:1" x14ac:dyDescent="0.25">
      <c r="A3287" s="1">
        <v>24.25</v>
      </c>
    </row>
    <row r="3288" spans="1:1" x14ac:dyDescent="0.25">
      <c r="A3288" s="1">
        <v>23.05</v>
      </c>
    </row>
    <row r="3289" spans="1:1" x14ac:dyDescent="0.25">
      <c r="A3289" s="1">
        <v>34.700000000000003</v>
      </c>
    </row>
    <row r="3290" spans="1:1" x14ac:dyDescent="0.25">
      <c r="A3290" s="1">
        <v>27.5</v>
      </c>
    </row>
    <row r="3291" spans="1:1" x14ac:dyDescent="0.25">
      <c r="A3291" s="1">
        <v>33.92</v>
      </c>
    </row>
    <row r="3292" spans="1:1" x14ac:dyDescent="0.25">
      <c r="A3292" s="1">
        <v>27.46</v>
      </c>
    </row>
    <row r="3293" spans="1:1" x14ac:dyDescent="0.25">
      <c r="A3293" s="1">
        <v>29.27</v>
      </c>
    </row>
    <row r="3294" spans="1:1" x14ac:dyDescent="0.25">
      <c r="A3294" s="1">
        <v>30.94</v>
      </c>
    </row>
    <row r="3295" spans="1:1" x14ac:dyDescent="0.25">
      <c r="A3295" s="1">
        <v>33.22</v>
      </c>
    </row>
    <row r="3296" spans="1:1" x14ac:dyDescent="0.25">
      <c r="A3296" s="1">
        <v>27.51</v>
      </c>
    </row>
    <row r="3297" spans="1:1" x14ac:dyDescent="0.25">
      <c r="A3297" s="1">
        <v>31.45</v>
      </c>
    </row>
    <row r="3298" spans="1:1" x14ac:dyDescent="0.25">
      <c r="A3298" s="1">
        <v>35.979999999999997</v>
      </c>
    </row>
    <row r="3299" spans="1:1" x14ac:dyDescent="0.25">
      <c r="A3299" s="1">
        <v>28.37</v>
      </c>
    </row>
    <row r="3300" spans="1:1" x14ac:dyDescent="0.25">
      <c r="A3300" s="1">
        <v>35.35</v>
      </c>
    </row>
    <row r="3301" spans="1:1" x14ac:dyDescent="0.25">
      <c r="A3301" s="1">
        <v>22.21</v>
      </c>
    </row>
    <row r="3302" spans="1:1" x14ac:dyDescent="0.25">
      <c r="A3302" s="1">
        <v>40</v>
      </c>
    </row>
    <row r="3303" spans="1:1" x14ac:dyDescent="0.25">
      <c r="A3303" s="1">
        <v>35.44</v>
      </c>
    </row>
    <row r="3304" spans="1:1" x14ac:dyDescent="0.25">
      <c r="A3304" s="1">
        <v>26.53</v>
      </c>
    </row>
    <row r="3305" spans="1:1" x14ac:dyDescent="0.25">
      <c r="A3305" s="1">
        <v>35.479999999999997</v>
      </c>
    </row>
    <row r="3306" spans="1:1" x14ac:dyDescent="0.25">
      <c r="A3306" s="1">
        <v>27.36</v>
      </c>
    </row>
    <row r="3307" spans="1:1" x14ac:dyDescent="0.25">
      <c r="A3307" s="1">
        <v>29.73</v>
      </c>
    </row>
    <row r="3308" spans="1:1" x14ac:dyDescent="0.25">
      <c r="A3308" s="1">
        <v>30.46</v>
      </c>
    </row>
    <row r="3309" spans="1:1" x14ac:dyDescent="0.25">
      <c r="A3309" s="1">
        <v>31.2</v>
      </c>
    </row>
    <row r="3310" spans="1:1" x14ac:dyDescent="0.25">
      <c r="A3310" s="1">
        <v>36.68</v>
      </c>
    </row>
    <row r="3311" spans="1:1" x14ac:dyDescent="0.25">
      <c r="A3311" s="1">
        <v>30.18</v>
      </c>
    </row>
    <row r="3312" spans="1:1" x14ac:dyDescent="0.25">
      <c r="A3312" s="1">
        <v>36.590000000000003</v>
      </c>
    </row>
    <row r="3313" spans="1:1" x14ac:dyDescent="0.25">
      <c r="A3313" s="1">
        <v>35.369999999999997</v>
      </c>
    </row>
    <row r="3314" spans="1:1" x14ac:dyDescent="0.25">
      <c r="A3314" s="1">
        <v>29.06</v>
      </c>
    </row>
    <row r="3315" spans="1:1" x14ac:dyDescent="0.25">
      <c r="A3315" s="1">
        <v>28.32</v>
      </c>
    </row>
    <row r="3316" spans="1:1" x14ac:dyDescent="0.25">
      <c r="A3316" s="1">
        <v>34.67</v>
      </c>
    </row>
    <row r="3317" spans="1:1" x14ac:dyDescent="0.25">
      <c r="A3317" s="1">
        <v>35.25</v>
      </c>
    </row>
    <row r="3318" spans="1:1" x14ac:dyDescent="0.25">
      <c r="A3318" s="1">
        <v>21.61</v>
      </c>
    </row>
    <row r="3319" spans="1:1" x14ac:dyDescent="0.25">
      <c r="A3319" s="1">
        <v>33.08</v>
      </c>
    </row>
    <row r="3320" spans="1:1" x14ac:dyDescent="0.25">
      <c r="A3320" s="1">
        <v>33.590000000000003</v>
      </c>
    </row>
    <row r="3321" spans="1:1" x14ac:dyDescent="0.25">
      <c r="A3321" s="1">
        <v>23.25</v>
      </c>
    </row>
    <row r="3322" spans="1:1" x14ac:dyDescent="0.25">
      <c r="A3322" s="1">
        <v>32.01</v>
      </c>
    </row>
    <row r="3323" spans="1:1" x14ac:dyDescent="0.25">
      <c r="A3323" s="1">
        <v>32.83</v>
      </c>
    </row>
    <row r="3324" spans="1:1" x14ac:dyDescent="0.25">
      <c r="A3324" s="1">
        <v>32.39</v>
      </c>
    </row>
    <row r="3325" spans="1:1" x14ac:dyDescent="0.25">
      <c r="A3325" s="1">
        <v>32.93</v>
      </c>
    </row>
    <row r="3326" spans="1:1" x14ac:dyDescent="0.25">
      <c r="A3326" s="1">
        <v>37.31</v>
      </c>
    </row>
    <row r="3327" spans="1:1" x14ac:dyDescent="0.25">
      <c r="A3327" s="1">
        <v>35.43</v>
      </c>
    </row>
    <row r="3328" spans="1:1" x14ac:dyDescent="0.25">
      <c r="A3328" s="1">
        <v>38.090000000000003</v>
      </c>
    </row>
    <row r="3329" spans="1:1" x14ac:dyDescent="0.25">
      <c r="A3329" s="1">
        <v>34.03</v>
      </c>
    </row>
    <row r="3330" spans="1:1" x14ac:dyDescent="0.25">
      <c r="A3330" s="1">
        <v>32.53</v>
      </c>
    </row>
    <row r="3331" spans="1:1" x14ac:dyDescent="0.25">
      <c r="A3331" s="1">
        <v>29.58</v>
      </c>
    </row>
    <row r="3332" spans="1:1" x14ac:dyDescent="0.25">
      <c r="A3332" s="1">
        <v>35.53</v>
      </c>
    </row>
    <row r="3333" spans="1:1" x14ac:dyDescent="0.25">
      <c r="A3333" s="1">
        <v>37.340000000000003</v>
      </c>
    </row>
    <row r="3334" spans="1:1" x14ac:dyDescent="0.25">
      <c r="A3334" s="1">
        <v>26.65</v>
      </c>
    </row>
    <row r="3335" spans="1:1" x14ac:dyDescent="0.25">
      <c r="A3335" s="1">
        <v>33.75</v>
      </c>
    </row>
    <row r="3336" spans="1:1" x14ac:dyDescent="0.25">
      <c r="A3336" s="1">
        <v>18.760000000000002</v>
      </c>
    </row>
    <row r="3337" spans="1:1" x14ac:dyDescent="0.25">
      <c r="A3337" s="1">
        <v>20.99</v>
      </c>
    </row>
    <row r="3338" spans="1:1" x14ac:dyDescent="0.25">
      <c r="A3338" s="1">
        <v>36.57</v>
      </c>
    </row>
    <row r="3339" spans="1:1" x14ac:dyDescent="0.25">
      <c r="A3339" s="1">
        <v>34.24</v>
      </c>
    </row>
    <row r="3340" spans="1:1" x14ac:dyDescent="0.25">
      <c r="A3340" s="1">
        <v>27.52</v>
      </c>
    </row>
    <row r="3341" spans="1:1" x14ac:dyDescent="0.25">
      <c r="A3341" s="1">
        <v>22.92</v>
      </c>
    </row>
    <row r="3342" spans="1:1" x14ac:dyDescent="0.25">
      <c r="A3342" s="1">
        <v>20.32</v>
      </c>
    </row>
    <row r="3343" spans="1:1" x14ac:dyDescent="0.25">
      <c r="A3343" s="1">
        <v>27.34</v>
      </c>
    </row>
    <row r="3344" spans="1:1" x14ac:dyDescent="0.25">
      <c r="A3344" s="1">
        <v>34.32</v>
      </c>
    </row>
    <row r="3345" spans="1:1" x14ac:dyDescent="0.25">
      <c r="A3345" s="1">
        <v>35.21</v>
      </c>
    </row>
    <row r="3346" spans="1:1" x14ac:dyDescent="0.25">
      <c r="A3346" s="1">
        <v>24.62</v>
      </c>
    </row>
    <row r="3347" spans="1:1" x14ac:dyDescent="0.25">
      <c r="A3347" s="1">
        <v>26.96</v>
      </c>
    </row>
    <row r="3348" spans="1:1" x14ac:dyDescent="0.25">
      <c r="A3348" s="1">
        <v>30.34</v>
      </c>
    </row>
    <row r="3349" spans="1:1" x14ac:dyDescent="0.25">
      <c r="A3349" s="1">
        <v>26.1</v>
      </c>
    </row>
    <row r="3350" spans="1:1" x14ac:dyDescent="0.25">
      <c r="A3350" s="1">
        <v>30.86</v>
      </c>
    </row>
    <row r="3351" spans="1:1" x14ac:dyDescent="0.25">
      <c r="A3351" s="1">
        <v>33.28</v>
      </c>
    </row>
    <row r="3352" spans="1:1" x14ac:dyDescent="0.25">
      <c r="A3352" s="1">
        <v>17.82</v>
      </c>
    </row>
    <row r="3353" spans="1:1" x14ac:dyDescent="0.25">
      <c r="A3353" s="1">
        <v>32.75</v>
      </c>
    </row>
    <row r="3354" spans="1:1" x14ac:dyDescent="0.25">
      <c r="A3354" s="1">
        <v>34.68</v>
      </c>
    </row>
    <row r="3355" spans="1:1" x14ac:dyDescent="0.25">
      <c r="A3355" s="1">
        <v>33.590000000000003</v>
      </c>
    </row>
    <row r="3356" spans="1:1" x14ac:dyDescent="0.25">
      <c r="A3356" s="1">
        <v>28.42</v>
      </c>
    </row>
    <row r="3357" spans="1:1" x14ac:dyDescent="0.25">
      <c r="A3357" s="1">
        <v>37.659999999999997</v>
      </c>
    </row>
    <row r="3358" spans="1:1" x14ac:dyDescent="0.25">
      <c r="A3358" s="1">
        <v>31.7</v>
      </c>
    </row>
    <row r="3359" spans="1:1" x14ac:dyDescent="0.25">
      <c r="A3359" s="1">
        <v>34.42</v>
      </c>
    </row>
    <row r="3360" spans="1:1" x14ac:dyDescent="0.25">
      <c r="A3360" s="1">
        <v>19.82</v>
      </c>
    </row>
    <row r="3361" spans="1:1" x14ac:dyDescent="0.25">
      <c r="A3361" s="1">
        <v>33.72</v>
      </c>
    </row>
    <row r="3362" spans="1:1" x14ac:dyDescent="0.25">
      <c r="A3362" s="1">
        <v>36.42</v>
      </c>
    </row>
    <row r="3363" spans="1:1" x14ac:dyDescent="0.25">
      <c r="A3363" s="1">
        <v>32.25</v>
      </c>
    </row>
    <row r="3364" spans="1:1" x14ac:dyDescent="0.25">
      <c r="A3364" s="1">
        <v>32.04</v>
      </c>
    </row>
    <row r="3365" spans="1:1" x14ac:dyDescent="0.25">
      <c r="A3365" s="1">
        <v>26.29</v>
      </c>
    </row>
    <row r="3366" spans="1:1" x14ac:dyDescent="0.25">
      <c r="A3366" s="1">
        <v>31.81</v>
      </c>
    </row>
    <row r="3367" spans="1:1" x14ac:dyDescent="0.25">
      <c r="A3367" s="1">
        <v>20.09</v>
      </c>
    </row>
    <row r="3368" spans="1:1" x14ac:dyDescent="0.25">
      <c r="A3368" s="1">
        <v>21.18</v>
      </c>
    </row>
    <row r="3369" spans="1:1" x14ac:dyDescent="0.25">
      <c r="A3369" s="1">
        <v>27.89</v>
      </c>
    </row>
    <row r="3370" spans="1:1" x14ac:dyDescent="0.25">
      <c r="A3370" s="1">
        <v>34.270000000000003</v>
      </c>
    </row>
    <row r="3371" spans="1:1" x14ac:dyDescent="0.25">
      <c r="A3371" s="1">
        <v>34.15</v>
      </c>
    </row>
    <row r="3372" spans="1:1" x14ac:dyDescent="0.25">
      <c r="A3372" s="1">
        <v>35.26</v>
      </c>
    </row>
    <row r="3373" spans="1:1" x14ac:dyDescent="0.25">
      <c r="A3373" s="1">
        <v>25.17</v>
      </c>
    </row>
    <row r="3374" spans="1:1" x14ac:dyDescent="0.25">
      <c r="A3374" s="1">
        <v>29.36</v>
      </c>
    </row>
    <row r="3375" spans="1:1" x14ac:dyDescent="0.25">
      <c r="A3375" s="1">
        <v>18.68</v>
      </c>
    </row>
    <row r="3376" spans="1:1" x14ac:dyDescent="0.25">
      <c r="A3376" s="1">
        <v>35.340000000000003</v>
      </c>
    </row>
    <row r="3377" spans="1:1" x14ac:dyDescent="0.25">
      <c r="A3377" s="1">
        <v>21.41</v>
      </c>
    </row>
    <row r="3378" spans="1:1" x14ac:dyDescent="0.25">
      <c r="A3378" s="1">
        <v>25.84</v>
      </c>
    </row>
    <row r="3379" spans="1:1" x14ac:dyDescent="0.25">
      <c r="A3379" s="1">
        <v>40</v>
      </c>
    </row>
    <row r="3380" spans="1:1" x14ac:dyDescent="0.25">
      <c r="A3380" s="1">
        <v>31.97</v>
      </c>
    </row>
    <row r="3381" spans="1:1" x14ac:dyDescent="0.25">
      <c r="A3381" s="1">
        <v>34.65</v>
      </c>
    </row>
    <row r="3382" spans="1:1" x14ac:dyDescent="0.25">
      <c r="A3382" s="1">
        <v>32.78</v>
      </c>
    </row>
    <row r="3383" spans="1:1" x14ac:dyDescent="0.25">
      <c r="A3383" s="1">
        <v>22.98</v>
      </c>
    </row>
    <row r="3384" spans="1:1" x14ac:dyDescent="0.25">
      <c r="A3384" s="1">
        <v>22.16</v>
      </c>
    </row>
    <row r="3385" spans="1:1" x14ac:dyDescent="0.25">
      <c r="A3385" s="1">
        <v>29.59</v>
      </c>
    </row>
    <row r="3386" spans="1:1" x14ac:dyDescent="0.25">
      <c r="A3386" s="1">
        <v>29.36</v>
      </c>
    </row>
    <row r="3387" spans="1:1" x14ac:dyDescent="0.25">
      <c r="A3387" s="1">
        <v>32.28</v>
      </c>
    </row>
    <row r="3388" spans="1:1" x14ac:dyDescent="0.25">
      <c r="A3388" s="1">
        <v>27.49</v>
      </c>
    </row>
    <row r="3389" spans="1:1" x14ac:dyDescent="0.25">
      <c r="A3389" s="1">
        <v>30.3</v>
      </c>
    </row>
    <row r="3390" spans="1:1" x14ac:dyDescent="0.25">
      <c r="A3390" s="1">
        <v>28.16</v>
      </c>
    </row>
    <row r="3391" spans="1:1" x14ac:dyDescent="0.25">
      <c r="A3391" s="1">
        <v>30.37</v>
      </c>
    </row>
    <row r="3392" spans="1:1" x14ac:dyDescent="0.25">
      <c r="A3392" s="1">
        <v>24.68</v>
      </c>
    </row>
    <row r="3393" spans="1:1" x14ac:dyDescent="0.25">
      <c r="A3393" s="1">
        <v>19.07</v>
      </c>
    </row>
    <row r="3394" spans="1:1" x14ac:dyDescent="0.25">
      <c r="A3394" s="1">
        <v>36.9</v>
      </c>
    </row>
    <row r="3395" spans="1:1" x14ac:dyDescent="0.25">
      <c r="A3395" s="1">
        <v>34.76</v>
      </c>
    </row>
    <row r="3396" spans="1:1" x14ac:dyDescent="0.25">
      <c r="A3396" s="1">
        <v>30.97</v>
      </c>
    </row>
    <row r="3397" spans="1:1" x14ac:dyDescent="0.25">
      <c r="A3397" s="1">
        <v>33.96</v>
      </c>
    </row>
    <row r="3398" spans="1:1" x14ac:dyDescent="0.25">
      <c r="A3398" s="1">
        <v>21.37</v>
      </c>
    </row>
    <row r="3399" spans="1:1" x14ac:dyDescent="0.25">
      <c r="A3399" s="1">
        <v>31.53</v>
      </c>
    </row>
    <row r="3400" spans="1:1" x14ac:dyDescent="0.25">
      <c r="A3400" s="1">
        <v>18.329999999999998</v>
      </c>
    </row>
    <row r="3401" spans="1:1" x14ac:dyDescent="0.25">
      <c r="A3401" s="1">
        <v>37.630000000000003</v>
      </c>
    </row>
    <row r="3402" spans="1:1" x14ac:dyDescent="0.25">
      <c r="A3402" s="1">
        <v>23.66</v>
      </c>
    </row>
    <row r="3403" spans="1:1" x14ac:dyDescent="0.25">
      <c r="A3403" s="1">
        <v>23.69</v>
      </c>
    </row>
    <row r="3404" spans="1:1" x14ac:dyDescent="0.25">
      <c r="A3404" s="1">
        <v>19.45</v>
      </c>
    </row>
    <row r="3405" spans="1:1" x14ac:dyDescent="0.25">
      <c r="A3405" s="1">
        <v>26.67</v>
      </c>
    </row>
    <row r="3406" spans="1:1" x14ac:dyDescent="0.25">
      <c r="A3406" s="1">
        <v>28.17</v>
      </c>
    </row>
    <row r="3407" spans="1:1" x14ac:dyDescent="0.25">
      <c r="A3407" s="1">
        <v>33.57</v>
      </c>
    </row>
    <row r="3408" spans="1:1" x14ac:dyDescent="0.25">
      <c r="A3408" s="1">
        <v>33.909999999999997</v>
      </c>
    </row>
    <row r="3409" spans="1:1" x14ac:dyDescent="0.25">
      <c r="A3409" s="1">
        <v>31.17</v>
      </c>
    </row>
    <row r="3410" spans="1:1" x14ac:dyDescent="0.25">
      <c r="A3410" s="1">
        <v>36.22</v>
      </c>
    </row>
    <row r="3411" spans="1:1" x14ac:dyDescent="0.25">
      <c r="A3411" s="1">
        <v>32.54</v>
      </c>
    </row>
    <row r="3412" spans="1:1" x14ac:dyDescent="0.25">
      <c r="A3412" s="1">
        <v>35.35</v>
      </c>
    </row>
    <row r="3413" spans="1:1" x14ac:dyDescent="0.25">
      <c r="A3413" s="1">
        <v>35.18</v>
      </c>
    </row>
    <row r="3414" spans="1:1" x14ac:dyDescent="0.25">
      <c r="A3414" s="1">
        <v>35.39</v>
      </c>
    </row>
    <row r="3415" spans="1:1" x14ac:dyDescent="0.25">
      <c r="A3415" s="1">
        <v>31.43</v>
      </c>
    </row>
    <row r="3416" spans="1:1" x14ac:dyDescent="0.25">
      <c r="A3416" s="1">
        <v>20.51</v>
      </c>
    </row>
    <row r="3417" spans="1:1" x14ac:dyDescent="0.25">
      <c r="A3417" s="1">
        <v>36.67</v>
      </c>
    </row>
    <row r="3418" spans="1:1" x14ac:dyDescent="0.25">
      <c r="A3418" s="1">
        <v>29.26</v>
      </c>
    </row>
    <row r="3419" spans="1:1" x14ac:dyDescent="0.25">
      <c r="A3419" s="1">
        <v>40</v>
      </c>
    </row>
    <row r="3420" spans="1:1" x14ac:dyDescent="0.25">
      <c r="A3420" s="1">
        <v>24</v>
      </c>
    </row>
    <row r="3421" spans="1:1" x14ac:dyDescent="0.25">
      <c r="A3421" s="1">
        <v>36.6</v>
      </c>
    </row>
    <row r="3422" spans="1:1" x14ac:dyDescent="0.25">
      <c r="A3422" s="1">
        <v>37.4</v>
      </c>
    </row>
    <row r="3423" spans="1:1" x14ac:dyDescent="0.25">
      <c r="A3423" s="1">
        <v>36.83</v>
      </c>
    </row>
    <row r="3424" spans="1:1" x14ac:dyDescent="0.25">
      <c r="A3424" s="1">
        <v>20.6</v>
      </c>
    </row>
    <row r="3425" spans="1:1" x14ac:dyDescent="0.25">
      <c r="A3425" s="1">
        <v>29.86</v>
      </c>
    </row>
    <row r="3426" spans="1:1" x14ac:dyDescent="0.25">
      <c r="A3426" s="1">
        <v>35.200000000000003</v>
      </c>
    </row>
    <row r="3427" spans="1:1" x14ac:dyDescent="0.25">
      <c r="A3427" s="1">
        <v>29.42</v>
      </c>
    </row>
    <row r="3428" spans="1:1" x14ac:dyDescent="0.25">
      <c r="A3428" s="1">
        <v>35.28</v>
      </c>
    </row>
    <row r="3429" spans="1:1" x14ac:dyDescent="0.25">
      <c r="A3429" s="1">
        <v>35.14</v>
      </c>
    </row>
    <row r="3430" spans="1:1" x14ac:dyDescent="0.25">
      <c r="A3430" s="1">
        <v>21.57</v>
      </c>
    </row>
    <row r="3431" spans="1:1" x14ac:dyDescent="0.25">
      <c r="A3431" s="1">
        <v>26.64</v>
      </c>
    </row>
    <row r="3432" spans="1:1" x14ac:dyDescent="0.25">
      <c r="A3432" s="1">
        <v>25.85</v>
      </c>
    </row>
    <row r="3433" spans="1:1" x14ac:dyDescent="0.25">
      <c r="A3433" s="1">
        <v>34.42</v>
      </c>
    </row>
    <row r="3434" spans="1:1" x14ac:dyDescent="0.25">
      <c r="A3434" s="1">
        <v>18.68</v>
      </c>
    </row>
    <row r="3435" spans="1:1" x14ac:dyDescent="0.25">
      <c r="A3435" s="1">
        <v>19.489999999999998</v>
      </c>
    </row>
    <row r="3436" spans="1:1" x14ac:dyDescent="0.25">
      <c r="A3436" s="1">
        <v>25.58</v>
      </c>
    </row>
    <row r="3437" spans="1:1" x14ac:dyDescent="0.25">
      <c r="A3437" s="1">
        <v>31.16</v>
      </c>
    </row>
    <row r="3438" spans="1:1" x14ac:dyDescent="0.25">
      <c r="A3438" s="1">
        <v>34.630000000000003</v>
      </c>
    </row>
    <row r="3439" spans="1:1" x14ac:dyDescent="0.25">
      <c r="A3439" s="1">
        <v>26.52</v>
      </c>
    </row>
    <row r="3440" spans="1:1" x14ac:dyDescent="0.25">
      <c r="A3440" s="1">
        <v>22.98</v>
      </c>
    </row>
    <row r="3441" spans="1:1" x14ac:dyDescent="0.25">
      <c r="A3441" s="1">
        <v>26.85</v>
      </c>
    </row>
    <row r="3442" spans="1:1" x14ac:dyDescent="0.25">
      <c r="A3442" s="1">
        <v>30.82</v>
      </c>
    </row>
    <row r="3443" spans="1:1" x14ac:dyDescent="0.25">
      <c r="A3443" s="1">
        <v>22.79</v>
      </c>
    </row>
    <row r="3444" spans="1:1" x14ac:dyDescent="0.25">
      <c r="A3444" s="1">
        <v>34</v>
      </c>
    </row>
    <row r="3445" spans="1:1" x14ac:dyDescent="0.25">
      <c r="A3445" s="1">
        <v>33.880000000000003</v>
      </c>
    </row>
    <row r="3446" spans="1:1" x14ac:dyDescent="0.25">
      <c r="A3446" s="1">
        <v>29.51</v>
      </c>
    </row>
    <row r="3447" spans="1:1" x14ac:dyDescent="0.25">
      <c r="A3447" s="1">
        <v>29.31</v>
      </c>
    </row>
    <row r="3448" spans="1:1" x14ac:dyDescent="0.25">
      <c r="A3448" s="1">
        <v>31.42</v>
      </c>
    </row>
    <row r="3449" spans="1:1" x14ac:dyDescent="0.25">
      <c r="A3449" s="1">
        <v>24.68</v>
      </c>
    </row>
    <row r="3450" spans="1:1" x14ac:dyDescent="0.25">
      <c r="A3450" s="1">
        <v>27.9</v>
      </c>
    </row>
    <row r="3451" spans="1:1" x14ac:dyDescent="0.25">
      <c r="A3451" s="1">
        <v>19.57</v>
      </c>
    </row>
    <row r="3452" spans="1:1" x14ac:dyDescent="0.25">
      <c r="A3452" s="1">
        <v>30.29</v>
      </c>
    </row>
    <row r="3453" spans="1:1" x14ac:dyDescent="0.25">
      <c r="A3453" s="1">
        <v>23.01</v>
      </c>
    </row>
    <row r="3454" spans="1:1" x14ac:dyDescent="0.25">
      <c r="A3454" s="1">
        <v>21.11</v>
      </c>
    </row>
    <row r="3455" spans="1:1" x14ac:dyDescent="0.25">
      <c r="A3455" s="1">
        <v>34.19</v>
      </c>
    </row>
    <row r="3456" spans="1:1" x14ac:dyDescent="0.25">
      <c r="A3456" s="1">
        <v>30.52</v>
      </c>
    </row>
    <row r="3457" spans="1:1" x14ac:dyDescent="0.25">
      <c r="A3457" s="1">
        <v>25.67</v>
      </c>
    </row>
    <row r="3458" spans="1:1" x14ac:dyDescent="0.25">
      <c r="A3458" s="1">
        <v>27.15</v>
      </c>
    </row>
    <row r="3459" spans="1:1" x14ac:dyDescent="0.25">
      <c r="A3459" s="1">
        <v>34.909999999999997</v>
      </c>
    </row>
    <row r="3460" spans="1:1" x14ac:dyDescent="0.25">
      <c r="A3460" s="1">
        <v>26.46</v>
      </c>
    </row>
    <row r="3461" spans="1:1" x14ac:dyDescent="0.25">
      <c r="A3461" s="1">
        <v>25.6</v>
      </c>
    </row>
    <row r="3462" spans="1:1" x14ac:dyDescent="0.25">
      <c r="A3462" s="1">
        <v>21.26</v>
      </c>
    </row>
    <row r="3463" spans="1:1" x14ac:dyDescent="0.25">
      <c r="A3463" s="1">
        <v>37.85</v>
      </c>
    </row>
    <row r="3464" spans="1:1" x14ac:dyDescent="0.25">
      <c r="A3464" s="1">
        <v>22.4</v>
      </c>
    </row>
    <row r="3465" spans="1:1" x14ac:dyDescent="0.25">
      <c r="A3465" s="1">
        <v>31.55</v>
      </c>
    </row>
    <row r="3466" spans="1:1" x14ac:dyDescent="0.25">
      <c r="A3466" s="1">
        <v>28.98</v>
      </c>
    </row>
    <row r="3467" spans="1:1" x14ac:dyDescent="0.25">
      <c r="A3467" s="1">
        <v>32.14</v>
      </c>
    </row>
    <row r="3468" spans="1:1" x14ac:dyDescent="0.25">
      <c r="A3468" s="1">
        <v>23.52</v>
      </c>
    </row>
    <row r="3469" spans="1:1" x14ac:dyDescent="0.25">
      <c r="A3469" s="1">
        <v>19.12</v>
      </c>
    </row>
    <row r="3470" spans="1:1" x14ac:dyDescent="0.25">
      <c r="A3470" s="1">
        <v>23.66</v>
      </c>
    </row>
    <row r="3471" spans="1:1" x14ac:dyDescent="0.25">
      <c r="A3471" s="1">
        <v>25.59</v>
      </c>
    </row>
    <row r="3472" spans="1:1" x14ac:dyDescent="0.25">
      <c r="A3472" s="1">
        <v>34</v>
      </c>
    </row>
    <row r="3473" spans="1:1" x14ac:dyDescent="0.25">
      <c r="A3473" s="1">
        <v>37.79</v>
      </c>
    </row>
    <row r="3474" spans="1:1" x14ac:dyDescent="0.25">
      <c r="A3474" s="1">
        <v>36.01</v>
      </c>
    </row>
    <row r="3475" spans="1:1" x14ac:dyDescent="0.25">
      <c r="A3475" s="1">
        <v>34.71</v>
      </c>
    </row>
    <row r="3476" spans="1:1" x14ac:dyDescent="0.25">
      <c r="A3476" s="1">
        <v>30.46</v>
      </c>
    </row>
    <row r="3477" spans="1:1" x14ac:dyDescent="0.25">
      <c r="A3477" s="1">
        <v>30.32</v>
      </c>
    </row>
    <row r="3478" spans="1:1" x14ac:dyDescent="0.25">
      <c r="A3478" s="1">
        <v>29.13</v>
      </c>
    </row>
    <row r="3479" spans="1:1" x14ac:dyDescent="0.25">
      <c r="A3479" s="1">
        <v>27.45</v>
      </c>
    </row>
    <row r="3480" spans="1:1" x14ac:dyDescent="0.25">
      <c r="A3480" s="1">
        <v>35.18</v>
      </c>
    </row>
    <row r="3481" spans="1:1" x14ac:dyDescent="0.25">
      <c r="A3481" s="1">
        <v>29.67</v>
      </c>
    </row>
    <row r="3482" spans="1:1" x14ac:dyDescent="0.25">
      <c r="A3482" s="1">
        <v>35.92</v>
      </c>
    </row>
    <row r="3483" spans="1:1" x14ac:dyDescent="0.25">
      <c r="A3483" s="1">
        <v>34.93</v>
      </c>
    </row>
    <row r="3484" spans="1:1" x14ac:dyDescent="0.25">
      <c r="A3484" s="1">
        <v>25.75</v>
      </c>
    </row>
    <row r="3485" spans="1:1" x14ac:dyDescent="0.25">
      <c r="A3485" s="1">
        <v>37.19</v>
      </c>
    </row>
    <row r="3486" spans="1:1" x14ac:dyDescent="0.25">
      <c r="A3486" s="1">
        <v>33.9</v>
      </c>
    </row>
    <row r="3487" spans="1:1" x14ac:dyDescent="0.25">
      <c r="A3487" s="1">
        <v>35.380000000000003</v>
      </c>
    </row>
    <row r="3488" spans="1:1" x14ac:dyDescent="0.25">
      <c r="A3488" s="1">
        <v>23.6</v>
      </c>
    </row>
    <row r="3489" spans="1:1" x14ac:dyDescent="0.25">
      <c r="A3489" s="1">
        <v>28.6</v>
      </c>
    </row>
    <row r="3490" spans="1:1" x14ac:dyDescent="0.25">
      <c r="A3490" s="1">
        <v>35.32</v>
      </c>
    </row>
    <row r="3491" spans="1:1" x14ac:dyDescent="0.25">
      <c r="A3491" s="1">
        <v>36.76</v>
      </c>
    </row>
    <row r="3492" spans="1:1" x14ac:dyDescent="0.25">
      <c r="A3492" s="1">
        <v>20.85</v>
      </c>
    </row>
    <row r="3493" spans="1:1" x14ac:dyDescent="0.25">
      <c r="A3493" s="1">
        <v>35.51</v>
      </c>
    </row>
    <row r="3494" spans="1:1" x14ac:dyDescent="0.25">
      <c r="A3494" s="1">
        <v>23.72</v>
      </c>
    </row>
    <row r="3495" spans="1:1" x14ac:dyDescent="0.25">
      <c r="A3495" s="1">
        <v>31.29</v>
      </c>
    </row>
    <row r="3496" spans="1:1" x14ac:dyDescent="0.25">
      <c r="A3496" s="1">
        <v>23.56</v>
      </c>
    </row>
    <row r="3497" spans="1:1" x14ac:dyDescent="0.25">
      <c r="A3497" s="1">
        <v>33.47</v>
      </c>
    </row>
    <row r="3498" spans="1:1" x14ac:dyDescent="0.25">
      <c r="A3498" s="1">
        <v>33.92</v>
      </c>
    </row>
    <row r="3499" spans="1:1" x14ac:dyDescent="0.25">
      <c r="A3499" s="1">
        <v>24.05</v>
      </c>
    </row>
    <row r="3500" spans="1:1" x14ac:dyDescent="0.25">
      <c r="A3500" s="1">
        <v>33.520000000000003</v>
      </c>
    </row>
    <row r="3501" spans="1:1" x14ac:dyDescent="0.25">
      <c r="A3501" s="1">
        <v>29.33</v>
      </c>
    </row>
    <row r="3502" spans="1:1" x14ac:dyDescent="0.25">
      <c r="A3502" s="1">
        <v>31.93</v>
      </c>
    </row>
    <row r="3503" spans="1:1" x14ac:dyDescent="0.25">
      <c r="A3503" s="1">
        <v>22.55</v>
      </c>
    </row>
    <row r="3504" spans="1:1" x14ac:dyDescent="0.25">
      <c r="A3504" s="1">
        <v>29.71</v>
      </c>
    </row>
    <row r="3505" spans="1:1" x14ac:dyDescent="0.25">
      <c r="A3505" s="1">
        <v>34.06</v>
      </c>
    </row>
    <row r="3506" spans="1:1" x14ac:dyDescent="0.25">
      <c r="A3506" s="1">
        <v>40</v>
      </c>
    </row>
    <row r="3507" spans="1:1" x14ac:dyDescent="0.25">
      <c r="A3507" s="1">
        <v>27.61</v>
      </c>
    </row>
    <row r="3508" spans="1:1" x14ac:dyDescent="0.25">
      <c r="A3508" s="1">
        <v>30.95</v>
      </c>
    </row>
    <row r="3509" spans="1:1" x14ac:dyDescent="0.25">
      <c r="A3509" s="1">
        <v>34.79</v>
      </c>
    </row>
    <row r="3510" spans="1:1" x14ac:dyDescent="0.25">
      <c r="A3510" s="1">
        <v>22.02</v>
      </c>
    </row>
    <row r="3511" spans="1:1" x14ac:dyDescent="0.25">
      <c r="A3511" s="1">
        <v>37.35</v>
      </c>
    </row>
    <row r="3512" spans="1:1" x14ac:dyDescent="0.25">
      <c r="A3512" s="1">
        <v>35.630000000000003</v>
      </c>
    </row>
    <row r="3513" spans="1:1" x14ac:dyDescent="0.25">
      <c r="A3513" s="1">
        <v>35.18</v>
      </c>
    </row>
    <row r="3514" spans="1:1" x14ac:dyDescent="0.25">
      <c r="A3514" s="1">
        <v>33.049999999999997</v>
      </c>
    </row>
    <row r="3515" spans="1:1" x14ac:dyDescent="0.25">
      <c r="A3515" s="1">
        <v>20.329999999999998</v>
      </c>
    </row>
    <row r="3516" spans="1:1" x14ac:dyDescent="0.25">
      <c r="A3516" s="1">
        <v>26.78</v>
      </c>
    </row>
    <row r="3517" spans="1:1" x14ac:dyDescent="0.25">
      <c r="A3517" s="1">
        <v>33.29</v>
      </c>
    </row>
    <row r="3518" spans="1:1" x14ac:dyDescent="0.25">
      <c r="A3518" s="1">
        <v>37.619999999999997</v>
      </c>
    </row>
    <row r="3519" spans="1:1" x14ac:dyDescent="0.25">
      <c r="A3519" s="1">
        <v>30.98</v>
      </c>
    </row>
    <row r="3520" spans="1:1" x14ac:dyDescent="0.25">
      <c r="A3520" s="1">
        <v>23.01</v>
      </c>
    </row>
    <row r="3521" spans="1:1" x14ac:dyDescent="0.25">
      <c r="A3521" s="1">
        <v>36.32</v>
      </c>
    </row>
    <row r="3522" spans="1:1" x14ac:dyDescent="0.25">
      <c r="A3522" s="1">
        <v>24.97</v>
      </c>
    </row>
    <row r="3523" spans="1:1" x14ac:dyDescent="0.25">
      <c r="A3523" s="1">
        <v>37.880000000000003</v>
      </c>
    </row>
    <row r="3524" spans="1:1" x14ac:dyDescent="0.25">
      <c r="A3524" s="1">
        <v>40</v>
      </c>
    </row>
    <row r="3525" spans="1:1" x14ac:dyDescent="0.25">
      <c r="A3525" s="1">
        <v>20.92</v>
      </c>
    </row>
    <row r="3526" spans="1:1" x14ac:dyDescent="0.25">
      <c r="A3526" s="1">
        <v>34.130000000000003</v>
      </c>
    </row>
    <row r="3527" spans="1:1" x14ac:dyDescent="0.25">
      <c r="A3527" s="1">
        <v>35.520000000000003</v>
      </c>
    </row>
    <row r="3528" spans="1:1" x14ac:dyDescent="0.25">
      <c r="A3528" s="1">
        <v>35.700000000000003</v>
      </c>
    </row>
    <row r="3529" spans="1:1" x14ac:dyDescent="0.25">
      <c r="A3529" s="1">
        <v>18.62</v>
      </c>
    </row>
    <row r="3530" spans="1:1" x14ac:dyDescent="0.25">
      <c r="A3530" s="1">
        <v>29.64</v>
      </c>
    </row>
    <row r="3531" spans="1:1" x14ac:dyDescent="0.25">
      <c r="A3531" s="1">
        <v>27.73</v>
      </c>
    </row>
    <row r="3532" spans="1:1" x14ac:dyDescent="0.25">
      <c r="A3532" s="1">
        <v>19.04</v>
      </c>
    </row>
    <row r="3533" spans="1:1" x14ac:dyDescent="0.25">
      <c r="A3533" s="1">
        <v>32.94</v>
      </c>
    </row>
    <row r="3534" spans="1:1" x14ac:dyDescent="0.25">
      <c r="A3534" s="1">
        <v>32.39</v>
      </c>
    </row>
    <row r="3535" spans="1:1" x14ac:dyDescent="0.25">
      <c r="A3535" s="1">
        <v>23.66</v>
      </c>
    </row>
    <row r="3536" spans="1:1" x14ac:dyDescent="0.25">
      <c r="A3536" s="1">
        <v>16.489999999999998</v>
      </c>
    </row>
    <row r="3537" spans="1:1" x14ac:dyDescent="0.25">
      <c r="A3537" s="1">
        <v>37.51</v>
      </c>
    </row>
    <row r="3538" spans="1:1" x14ac:dyDescent="0.25">
      <c r="A3538" s="1">
        <v>33.94</v>
      </c>
    </row>
    <row r="3539" spans="1:1" x14ac:dyDescent="0.25">
      <c r="A3539" s="1">
        <v>40</v>
      </c>
    </row>
    <row r="3540" spans="1:1" x14ac:dyDescent="0.25">
      <c r="A3540" s="1">
        <v>27.05</v>
      </c>
    </row>
    <row r="3541" spans="1:1" x14ac:dyDescent="0.25">
      <c r="A3541" s="1">
        <v>36.4</v>
      </c>
    </row>
    <row r="3542" spans="1:1" x14ac:dyDescent="0.25">
      <c r="A3542" s="1">
        <v>31.55</v>
      </c>
    </row>
    <row r="3543" spans="1:1" x14ac:dyDescent="0.25">
      <c r="A3543" s="1">
        <v>25.5</v>
      </c>
    </row>
    <row r="3544" spans="1:1" x14ac:dyDescent="0.25">
      <c r="A3544" s="1">
        <v>23.57</v>
      </c>
    </row>
    <row r="3545" spans="1:1" x14ac:dyDescent="0.25">
      <c r="A3545" s="1">
        <v>32.15</v>
      </c>
    </row>
    <row r="3546" spans="1:1" x14ac:dyDescent="0.25">
      <c r="A3546" s="1">
        <v>28.59</v>
      </c>
    </row>
    <row r="3547" spans="1:1" x14ac:dyDescent="0.25">
      <c r="A3547" s="1">
        <v>34.67</v>
      </c>
    </row>
    <row r="3548" spans="1:1" x14ac:dyDescent="0.25">
      <c r="A3548" s="1">
        <v>26.96</v>
      </c>
    </row>
    <row r="3549" spans="1:1" x14ac:dyDescent="0.25">
      <c r="A3549" s="1">
        <v>20.03</v>
      </c>
    </row>
    <row r="3550" spans="1:1" x14ac:dyDescent="0.25">
      <c r="A3550" s="1">
        <v>32.51</v>
      </c>
    </row>
    <row r="3551" spans="1:1" x14ac:dyDescent="0.25">
      <c r="A3551" s="1">
        <v>31.75</v>
      </c>
    </row>
    <row r="3552" spans="1:1" x14ac:dyDescent="0.25">
      <c r="A3552" s="1">
        <v>22.62</v>
      </c>
    </row>
    <row r="3553" spans="1:1" x14ac:dyDescent="0.25">
      <c r="A3553" s="1">
        <v>25.12</v>
      </c>
    </row>
    <row r="3554" spans="1:1" x14ac:dyDescent="0.25">
      <c r="A3554" s="1">
        <v>36.130000000000003</v>
      </c>
    </row>
    <row r="3555" spans="1:1" x14ac:dyDescent="0.25">
      <c r="A3555" s="1">
        <v>32.42</v>
      </c>
    </row>
    <row r="3556" spans="1:1" x14ac:dyDescent="0.25">
      <c r="A3556" s="1">
        <v>34.729999999999997</v>
      </c>
    </row>
    <row r="3557" spans="1:1" x14ac:dyDescent="0.25">
      <c r="A3557" s="1">
        <v>28.9</v>
      </c>
    </row>
    <row r="3558" spans="1:1" x14ac:dyDescent="0.25">
      <c r="A3558" s="1">
        <v>31.71</v>
      </c>
    </row>
    <row r="3559" spans="1:1" x14ac:dyDescent="0.25">
      <c r="A3559" s="1">
        <v>34.770000000000003</v>
      </c>
    </row>
    <row r="3560" spans="1:1" x14ac:dyDescent="0.25">
      <c r="A3560" s="1">
        <v>26.24</v>
      </c>
    </row>
    <row r="3561" spans="1:1" x14ac:dyDescent="0.25">
      <c r="A3561" s="1">
        <v>34.51</v>
      </c>
    </row>
    <row r="3562" spans="1:1" x14ac:dyDescent="0.25">
      <c r="A3562" s="1">
        <v>19.440000000000001</v>
      </c>
    </row>
    <row r="3563" spans="1:1" x14ac:dyDescent="0.25">
      <c r="A3563" s="1">
        <v>37.950000000000003</v>
      </c>
    </row>
    <row r="3564" spans="1:1" x14ac:dyDescent="0.25">
      <c r="A3564" s="1">
        <v>29.44</v>
      </c>
    </row>
    <row r="3565" spans="1:1" x14ac:dyDescent="0.25">
      <c r="A3565" s="1">
        <v>23.75</v>
      </c>
    </row>
    <row r="3566" spans="1:1" x14ac:dyDescent="0.25">
      <c r="A3566" s="1">
        <v>27.7</v>
      </c>
    </row>
    <row r="3567" spans="1:1" x14ac:dyDescent="0.25">
      <c r="A3567" s="1">
        <v>34.76</v>
      </c>
    </row>
    <row r="3568" spans="1:1" x14ac:dyDescent="0.25">
      <c r="A3568" s="1">
        <v>35.71</v>
      </c>
    </row>
    <row r="3569" spans="1:1" x14ac:dyDescent="0.25">
      <c r="A3569" s="1">
        <v>33.07</v>
      </c>
    </row>
    <row r="3570" spans="1:1" x14ac:dyDescent="0.25">
      <c r="A3570" s="1">
        <v>28.12</v>
      </c>
    </row>
    <row r="3571" spans="1:1" x14ac:dyDescent="0.25">
      <c r="A3571" s="1">
        <v>32.47</v>
      </c>
    </row>
    <row r="3572" spans="1:1" x14ac:dyDescent="0.25">
      <c r="A3572" s="1">
        <v>22.44</v>
      </c>
    </row>
    <row r="3573" spans="1:1" x14ac:dyDescent="0.25">
      <c r="A3573" s="1">
        <v>29.32</v>
      </c>
    </row>
    <row r="3574" spans="1:1" x14ac:dyDescent="0.25">
      <c r="A3574" s="1">
        <v>28.53</v>
      </c>
    </row>
    <row r="3575" spans="1:1" x14ac:dyDescent="0.25">
      <c r="A3575" s="1">
        <v>26.55</v>
      </c>
    </row>
    <row r="3576" spans="1:1" x14ac:dyDescent="0.25">
      <c r="A3576" s="1">
        <v>27.1</v>
      </c>
    </row>
    <row r="3577" spans="1:1" x14ac:dyDescent="0.25">
      <c r="A3577" s="1">
        <v>31.73</v>
      </c>
    </row>
    <row r="3578" spans="1:1" x14ac:dyDescent="0.25">
      <c r="A3578" s="1">
        <v>33.65</v>
      </c>
    </row>
    <row r="3579" spans="1:1" x14ac:dyDescent="0.25">
      <c r="A3579" s="1">
        <v>33.15</v>
      </c>
    </row>
    <row r="3580" spans="1:1" x14ac:dyDescent="0.25">
      <c r="A3580" s="1">
        <v>22.5</v>
      </c>
    </row>
    <row r="3581" spans="1:1" x14ac:dyDescent="0.25">
      <c r="A3581" s="1">
        <v>26.38</v>
      </c>
    </row>
    <row r="3582" spans="1:1" x14ac:dyDescent="0.25">
      <c r="A3582" s="1">
        <v>24.36</v>
      </c>
    </row>
    <row r="3583" spans="1:1" x14ac:dyDescent="0.25">
      <c r="A3583" s="1">
        <v>27.92</v>
      </c>
    </row>
    <row r="3584" spans="1:1" x14ac:dyDescent="0.25">
      <c r="A3584" s="1">
        <v>27.32</v>
      </c>
    </row>
    <row r="3585" spans="1:1" x14ac:dyDescent="0.25">
      <c r="A3585" s="1">
        <v>29.81</v>
      </c>
    </row>
    <row r="3586" spans="1:1" x14ac:dyDescent="0.25">
      <c r="A3586" s="1">
        <v>24.42</v>
      </c>
    </row>
    <row r="3587" spans="1:1" x14ac:dyDescent="0.25">
      <c r="A3587" s="1">
        <v>16.670000000000002</v>
      </c>
    </row>
    <row r="3588" spans="1:1" x14ac:dyDescent="0.25">
      <c r="A3588" s="1">
        <v>24.78</v>
      </c>
    </row>
    <row r="3589" spans="1:1" x14ac:dyDescent="0.25">
      <c r="A3589" s="1">
        <v>29.25</v>
      </c>
    </row>
    <row r="3590" spans="1:1" x14ac:dyDescent="0.25">
      <c r="A3590" s="1">
        <v>37.53</v>
      </c>
    </row>
    <row r="3591" spans="1:1" x14ac:dyDescent="0.25">
      <c r="A3591" s="1">
        <v>27.75</v>
      </c>
    </row>
    <row r="3592" spans="1:1" x14ac:dyDescent="0.25">
      <c r="A3592" s="1">
        <v>26.04</v>
      </c>
    </row>
    <row r="3593" spans="1:1" x14ac:dyDescent="0.25">
      <c r="A3593" s="1">
        <v>36.67</v>
      </c>
    </row>
    <row r="3594" spans="1:1" x14ac:dyDescent="0.25">
      <c r="A3594" s="1">
        <v>21.91</v>
      </c>
    </row>
    <row r="3595" spans="1:1" x14ac:dyDescent="0.25">
      <c r="A3595" s="1">
        <v>24.11</v>
      </c>
    </row>
    <row r="3596" spans="1:1" x14ac:dyDescent="0.25">
      <c r="A3596" s="1">
        <v>31.92</v>
      </c>
    </row>
    <row r="3597" spans="1:1" x14ac:dyDescent="0.25">
      <c r="A3597" s="1">
        <v>23.46</v>
      </c>
    </row>
    <row r="3598" spans="1:1" x14ac:dyDescent="0.25">
      <c r="A3598" s="1">
        <v>22.11</v>
      </c>
    </row>
    <row r="3599" spans="1:1" x14ac:dyDescent="0.25">
      <c r="A3599" s="1">
        <v>22.22</v>
      </c>
    </row>
    <row r="3600" spans="1:1" x14ac:dyDescent="0.25">
      <c r="A3600" s="1">
        <v>19.98</v>
      </c>
    </row>
    <row r="3601" spans="1:1" x14ac:dyDescent="0.25">
      <c r="A3601" s="1">
        <v>36.67</v>
      </c>
    </row>
    <row r="3602" spans="1:1" x14ac:dyDescent="0.25">
      <c r="A3602" s="1">
        <v>33.130000000000003</v>
      </c>
    </row>
    <row r="3603" spans="1:1" x14ac:dyDescent="0.25">
      <c r="A3603" s="1">
        <v>31.15</v>
      </c>
    </row>
    <row r="3604" spans="1:1" x14ac:dyDescent="0.25">
      <c r="A3604" s="1">
        <v>33.51</v>
      </c>
    </row>
    <row r="3605" spans="1:1" x14ac:dyDescent="0.25">
      <c r="A3605" s="1">
        <v>30.8</v>
      </c>
    </row>
    <row r="3606" spans="1:1" x14ac:dyDescent="0.25">
      <c r="A3606" s="1">
        <v>30.29</v>
      </c>
    </row>
    <row r="3607" spans="1:1" x14ac:dyDescent="0.25">
      <c r="A3607" s="1">
        <v>37.6</v>
      </c>
    </row>
    <row r="3608" spans="1:1" x14ac:dyDescent="0.25">
      <c r="A3608" s="1">
        <v>34.99</v>
      </c>
    </row>
    <row r="3609" spans="1:1" x14ac:dyDescent="0.25">
      <c r="A3609" s="1">
        <v>26.2</v>
      </c>
    </row>
    <row r="3610" spans="1:1" x14ac:dyDescent="0.25">
      <c r="A3610" s="1">
        <v>29.69</v>
      </c>
    </row>
    <row r="3611" spans="1:1" x14ac:dyDescent="0.25">
      <c r="A3611" s="1">
        <v>37.94</v>
      </c>
    </row>
    <row r="3612" spans="1:1" x14ac:dyDescent="0.25">
      <c r="A3612" s="1">
        <v>36.42</v>
      </c>
    </row>
    <row r="3613" spans="1:1" x14ac:dyDescent="0.25">
      <c r="A3613" s="1">
        <v>22.05</v>
      </c>
    </row>
    <row r="3614" spans="1:1" x14ac:dyDescent="0.25">
      <c r="A3614" s="1">
        <v>27.58</v>
      </c>
    </row>
    <row r="3615" spans="1:1" x14ac:dyDescent="0.25">
      <c r="A3615" s="1">
        <v>31.07</v>
      </c>
    </row>
    <row r="3616" spans="1:1" x14ac:dyDescent="0.25">
      <c r="A3616" s="1">
        <v>24.41</v>
      </c>
    </row>
    <row r="3617" spans="1:1" x14ac:dyDescent="0.25">
      <c r="A3617" s="1">
        <v>21.16</v>
      </c>
    </row>
    <row r="3618" spans="1:1" x14ac:dyDescent="0.25">
      <c r="A3618" s="1">
        <v>33.57</v>
      </c>
    </row>
    <row r="3619" spans="1:1" x14ac:dyDescent="0.25">
      <c r="A3619" s="1">
        <v>24.51</v>
      </c>
    </row>
    <row r="3620" spans="1:1" x14ac:dyDescent="0.25">
      <c r="A3620" s="1">
        <v>22.63</v>
      </c>
    </row>
    <row r="3621" spans="1:1" x14ac:dyDescent="0.25">
      <c r="A3621" s="1">
        <v>21.44</v>
      </c>
    </row>
    <row r="3622" spans="1:1" x14ac:dyDescent="0.25">
      <c r="A3622" s="1">
        <v>37.57</v>
      </c>
    </row>
    <row r="3623" spans="1:1" x14ac:dyDescent="0.25">
      <c r="A3623" s="1">
        <v>19.62</v>
      </c>
    </row>
    <row r="3624" spans="1:1" x14ac:dyDescent="0.25">
      <c r="A3624" s="1">
        <v>32.49</v>
      </c>
    </row>
    <row r="3625" spans="1:1" x14ac:dyDescent="0.25">
      <c r="A3625" s="1">
        <v>34.159999999999997</v>
      </c>
    </row>
    <row r="3626" spans="1:1" x14ac:dyDescent="0.25">
      <c r="A3626" s="1">
        <v>33.340000000000003</v>
      </c>
    </row>
    <row r="3627" spans="1:1" x14ac:dyDescent="0.25">
      <c r="A3627" s="1">
        <v>33.36</v>
      </c>
    </row>
    <row r="3628" spans="1:1" x14ac:dyDescent="0.25">
      <c r="A3628" s="1">
        <v>34.28</v>
      </c>
    </row>
    <row r="3629" spans="1:1" x14ac:dyDescent="0.25">
      <c r="A3629" s="1">
        <v>37</v>
      </c>
    </row>
    <row r="3630" spans="1:1" x14ac:dyDescent="0.25">
      <c r="A3630" s="1">
        <v>37.729999999999997</v>
      </c>
    </row>
    <row r="3631" spans="1:1" x14ac:dyDescent="0.25">
      <c r="A3631" s="1">
        <v>28.51</v>
      </c>
    </row>
    <row r="3632" spans="1:1" x14ac:dyDescent="0.25">
      <c r="A3632" s="1">
        <v>19.829999999999998</v>
      </c>
    </row>
    <row r="3633" spans="1:1" x14ac:dyDescent="0.25">
      <c r="A3633" s="1">
        <v>27.42</v>
      </c>
    </row>
    <row r="3634" spans="1:1" x14ac:dyDescent="0.25">
      <c r="A3634" s="1">
        <v>28.33</v>
      </c>
    </row>
    <row r="3635" spans="1:1" x14ac:dyDescent="0.25">
      <c r="A3635" s="1">
        <v>36.25</v>
      </c>
    </row>
    <row r="3636" spans="1:1" x14ac:dyDescent="0.25">
      <c r="A3636" s="1">
        <v>28.47</v>
      </c>
    </row>
    <row r="3637" spans="1:1" x14ac:dyDescent="0.25">
      <c r="A3637" s="1">
        <v>33.67</v>
      </c>
    </row>
    <row r="3638" spans="1:1" x14ac:dyDescent="0.25">
      <c r="A3638" s="1">
        <v>31.74</v>
      </c>
    </row>
    <row r="3639" spans="1:1" x14ac:dyDescent="0.25">
      <c r="A3639" s="1">
        <v>26.5</v>
      </c>
    </row>
    <row r="3640" spans="1:1" x14ac:dyDescent="0.25">
      <c r="A3640" s="1">
        <v>33.76</v>
      </c>
    </row>
    <row r="3641" spans="1:1" x14ac:dyDescent="0.25">
      <c r="A3641" s="1">
        <v>21.33</v>
      </c>
    </row>
    <row r="3642" spans="1:1" x14ac:dyDescent="0.25">
      <c r="A3642" s="1">
        <v>38.93</v>
      </c>
    </row>
    <row r="3643" spans="1:1" x14ac:dyDescent="0.25">
      <c r="A3643" s="1">
        <v>36.68</v>
      </c>
    </row>
    <row r="3644" spans="1:1" x14ac:dyDescent="0.25">
      <c r="A3644" s="1">
        <v>35.17</v>
      </c>
    </row>
    <row r="3645" spans="1:1" x14ac:dyDescent="0.25">
      <c r="A3645" s="1">
        <v>31.95</v>
      </c>
    </row>
    <row r="3646" spans="1:1" x14ac:dyDescent="0.25">
      <c r="A3646" s="1">
        <v>31.5</v>
      </c>
    </row>
    <row r="3647" spans="1:1" x14ac:dyDescent="0.25">
      <c r="A3647" s="1">
        <v>31.76</v>
      </c>
    </row>
    <row r="3648" spans="1:1" x14ac:dyDescent="0.25">
      <c r="A3648" s="1">
        <v>34.35</v>
      </c>
    </row>
    <row r="3649" spans="1:1" x14ac:dyDescent="0.25">
      <c r="A3649" s="1">
        <v>33.57</v>
      </c>
    </row>
    <row r="3650" spans="1:1" x14ac:dyDescent="0.25">
      <c r="A3650" s="1">
        <v>34.26</v>
      </c>
    </row>
    <row r="3651" spans="1:1" x14ac:dyDescent="0.25">
      <c r="A3651" s="1">
        <v>18.649999999999999</v>
      </c>
    </row>
    <row r="3652" spans="1:1" x14ac:dyDescent="0.25">
      <c r="A3652" s="1">
        <v>32.36</v>
      </c>
    </row>
    <row r="3653" spans="1:1" x14ac:dyDescent="0.25">
      <c r="A3653" s="1">
        <v>26.23</v>
      </c>
    </row>
    <row r="3654" spans="1:1" x14ac:dyDescent="0.25">
      <c r="A3654" s="1">
        <v>33.020000000000003</v>
      </c>
    </row>
    <row r="3655" spans="1:1" x14ac:dyDescent="0.25">
      <c r="A3655" s="1">
        <v>35.44</v>
      </c>
    </row>
    <row r="3656" spans="1:1" x14ac:dyDescent="0.25">
      <c r="A3656" s="1">
        <v>29.84</v>
      </c>
    </row>
    <row r="3657" spans="1:1" x14ac:dyDescent="0.25">
      <c r="A3657" s="1">
        <v>35.950000000000003</v>
      </c>
    </row>
    <row r="3658" spans="1:1" x14ac:dyDescent="0.25">
      <c r="A3658" s="1">
        <v>25.05</v>
      </c>
    </row>
    <row r="3659" spans="1:1" x14ac:dyDescent="0.25">
      <c r="A3659" s="1">
        <v>32.06</v>
      </c>
    </row>
    <row r="3660" spans="1:1" x14ac:dyDescent="0.25">
      <c r="A3660" s="1">
        <v>24.02</v>
      </c>
    </row>
    <row r="3661" spans="1:1" x14ac:dyDescent="0.25">
      <c r="A3661" s="1">
        <v>34.94</v>
      </c>
    </row>
    <row r="3662" spans="1:1" x14ac:dyDescent="0.25">
      <c r="A3662" s="1">
        <v>32.159999999999997</v>
      </c>
    </row>
    <row r="3663" spans="1:1" x14ac:dyDescent="0.25">
      <c r="A3663" s="1">
        <v>30.61</v>
      </c>
    </row>
    <row r="3664" spans="1:1" x14ac:dyDescent="0.25">
      <c r="A3664" s="1">
        <v>32.18</v>
      </c>
    </row>
    <row r="3665" spans="1:1" x14ac:dyDescent="0.25">
      <c r="A3665" s="1">
        <v>35.26</v>
      </c>
    </row>
    <row r="3666" spans="1:1" x14ac:dyDescent="0.25">
      <c r="A3666" s="1">
        <v>24.37</v>
      </c>
    </row>
    <row r="3667" spans="1:1" x14ac:dyDescent="0.25">
      <c r="A3667" s="1">
        <v>33.14</v>
      </c>
    </row>
    <row r="3668" spans="1:1" x14ac:dyDescent="0.25">
      <c r="A3668" s="1">
        <v>25.99</v>
      </c>
    </row>
    <row r="3669" spans="1:1" x14ac:dyDescent="0.25">
      <c r="A3669" s="1">
        <v>23.3</v>
      </c>
    </row>
    <row r="3670" spans="1:1" x14ac:dyDescent="0.25">
      <c r="A3670" s="1">
        <v>27.41</v>
      </c>
    </row>
    <row r="3671" spans="1:1" x14ac:dyDescent="0.25">
      <c r="A3671" s="1">
        <v>36.58</v>
      </c>
    </row>
    <row r="3672" spans="1:1" x14ac:dyDescent="0.25">
      <c r="A3672" s="1">
        <v>22</v>
      </c>
    </row>
    <row r="3673" spans="1:1" x14ac:dyDescent="0.25">
      <c r="A3673" s="1">
        <v>21.63</v>
      </c>
    </row>
    <row r="3674" spans="1:1" x14ac:dyDescent="0.25">
      <c r="A3674" s="1">
        <v>24.67</v>
      </c>
    </row>
    <row r="3675" spans="1:1" x14ac:dyDescent="0.25">
      <c r="A3675" s="1">
        <v>22.37</v>
      </c>
    </row>
    <row r="3676" spans="1:1" x14ac:dyDescent="0.25">
      <c r="A3676" s="1">
        <v>38.06</v>
      </c>
    </row>
    <row r="3677" spans="1:1" x14ac:dyDescent="0.25">
      <c r="A3677" s="1">
        <v>23.11</v>
      </c>
    </row>
    <row r="3678" spans="1:1" x14ac:dyDescent="0.25">
      <c r="A3678" s="1">
        <v>19.52</v>
      </c>
    </row>
    <row r="3679" spans="1:1" x14ac:dyDescent="0.25">
      <c r="A3679" s="1">
        <v>34.07</v>
      </c>
    </row>
    <row r="3680" spans="1:1" x14ac:dyDescent="0.25">
      <c r="A3680" s="1">
        <v>32.4</v>
      </c>
    </row>
    <row r="3681" spans="1:1" x14ac:dyDescent="0.25">
      <c r="A3681" s="1">
        <v>40</v>
      </c>
    </row>
    <row r="3682" spans="1:1" x14ac:dyDescent="0.25">
      <c r="A3682" s="1">
        <v>35.93</v>
      </c>
    </row>
    <row r="3683" spans="1:1" x14ac:dyDescent="0.25">
      <c r="A3683" s="1">
        <v>36.380000000000003</v>
      </c>
    </row>
    <row r="3684" spans="1:1" x14ac:dyDescent="0.25">
      <c r="A3684" s="1">
        <v>30.6</v>
      </c>
    </row>
    <row r="3685" spans="1:1" x14ac:dyDescent="0.25">
      <c r="A3685" s="1">
        <v>29.35</v>
      </c>
    </row>
    <row r="3686" spans="1:1" x14ac:dyDescent="0.25">
      <c r="A3686" s="1">
        <v>35.21</v>
      </c>
    </row>
    <row r="3687" spans="1:1" x14ac:dyDescent="0.25">
      <c r="A3687" s="1">
        <v>30.87</v>
      </c>
    </row>
    <row r="3688" spans="1:1" x14ac:dyDescent="0.25">
      <c r="A3688" s="1">
        <v>37.53</v>
      </c>
    </row>
    <row r="3689" spans="1:1" x14ac:dyDescent="0.25">
      <c r="A3689" s="1">
        <v>25.44</v>
      </c>
    </row>
    <row r="3690" spans="1:1" x14ac:dyDescent="0.25">
      <c r="A3690" s="1">
        <v>35.82</v>
      </c>
    </row>
    <row r="3691" spans="1:1" x14ac:dyDescent="0.25">
      <c r="A3691" s="1">
        <v>33.35</v>
      </c>
    </row>
    <row r="3692" spans="1:1" x14ac:dyDescent="0.25">
      <c r="A3692" s="1">
        <v>28.13</v>
      </c>
    </row>
    <row r="3693" spans="1:1" x14ac:dyDescent="0.25">
      <c r="A3693" s="1">
        <v>22.77</v>
      </c>
    </row>
    <row r="3694" spans="1:1" x14ac:dyDescent="0.25">
      <c r="A3694" s="1">
        <v>20.22</v>
      </c>
    </row>
    <row r="3695" spans="1:1" x14ac:dyDescent="0.25">
      <c r="A3695" s="1">
        <v>32.89</v>
      </c>
    </row>
    <row r="3696" spans="1:1" x14ac:dyDescent="0.25">
      <c r="A3696" s="1">
        <v>21.92</v>
      </c>
    </row>
    <row r="3697" spans="1:1" x14ac:dyDescent="0.25">
      <c r="A3697" s="1">
        <v>28.88</v>
      </c>
    </row>
    <row r="3698" spans="1:1" x14ac:dyDescent="0.25">
      <c r="A3698" s="1">
        <v>31.1</v>
      </c>
    </row>
    <row r="3699" spans="1:1" x14ac:dyDescent="0.25">
      <c r="A3699" s="1">
        <v>33.450000000000003</v>
      </c>
    </row>
    <row r="3700" spans="1:1" x14ac:dyDescent="0.25">
      <c r="A3700" s="1">
        <v>35.53</v>
      </c>
    </row>
    <row r="3701" spans="1:1" x14ac:dyDescent="0.25">
      <c r="A3701" s="1">
        <v>28.06</v>
      </c>
    </row>
    <row r="3702" spans="1:1" x14ac:dyDescent="0.25">
      <c r="A3702" s="1">
        <v>31.45</v>
      </c>
    </row>
    <row r="3703" spans="1:1" x14ac:dyDescent="0.25">
      <c r="A3703" s="1">
        <v>31.93</v>
      </c>
    </row>
    <row r="3704" spans="1:1" x14ac:dyDescent="0.25">
      <c r="A3704" s="1">
        <v>38.020000000000003</v>
      </c>
    </row>
    <row r="3705" spans="1:1" x14ac:dyDescent="0.25">
      <c r="A3705" s="1">
        <v>19.39</v>
      </c>
    </row>
    <row r="3706" spans="1:1" x14ac:dyDescent="0.25">
      <c r="A3706" s="1">
        <v>33.21</v>
      </c>
    </row>
    <row r="3707" spans="1:1" x14ac:dyDescent="0.25">
      <c r="A3707" s="1">
        <v>33.74</v>
      </c>
    </row>
    <row r="3708" spans="1:1" x14ac:dyDescent="0.25">
      <c r="A3708" s="1">
        <v>28.31</v>
      </c>
    </row>
    <row r="3709" spans="1:1" x14ac:dyDescent="0.25">
      <c r="A3709" s="1">
        <v>23.85</v>
      </c>
    </row>
    <row r="3710" spans="1:1" x14ac:dyDescent="0.25">
      <c r="A3710" s="1">
        <v>33.700000000000003</v>
      </c>
    </row>
    <row r="3711" spans="1:1" x14ac:dyDescent="0.25">
      <c r="A3711" s="1">
        <v>32.42</v>
      </c>
    </row>
    <row r="3712" spans="1:1" x14ac:dyDescent="0.25">
      <c r="A3712" s="1">
        <v>30.33</v>
      </c>
    </row>
    <row r="3713" spans="1:1" x14ac:dyDescent="0.25">
      <c r="A3713" s="1">
        <v>26.07</v>
      </c>
    </row>
    <row r="3714" spans="1:1" x14ac:dyDescent="0.25">
      <c r="A3714" s="1">
        <v>28.58</v>
      </c>
    </row>
    <row r="3715" spans="1:1" x14ac:dyDescent="0.25">
      <c r="A3715" s="1">
        <v>35.619999999999997</v>
      </c>
    </row>
    <row r="3716" spans="1:1" x14ac:dyDescent="0.25">
      <c r="A3716" s="1">
        <v>29.8</v>
      </c>
    </row>
    <row r="3717" spans="1:1" x14ac:dyDescent="0.25">
      <c r="A3717" s="1">
        <v>18.2</v>
      </c>
    </row>
    <row r="3718" spans="1:1" x14ac:dyDescent="0.25">
      <c r="A3718" s="1">
        <v>34.700000000000003</v>
      </c>
    </row>
    <row r="3719" spans="1:1" x14ac:dyDescent="0.25">
      <c r="A3719" s="1">
        <v>29.99</v>
      </c>
    </row>
    <row r="3720" spans="1:1" x14ac:dyDescent="0.25">
      <c r="A3720" s="1">
        <v>19.649999999999999</v>
      </c>
    </row>
    <row r="3721" spans="1:1" x14ac:dyDescent="0.25">
      <c r="A3721" s="1">
        <v>34.49</v>
      </c>
    </row>
    <row r="3722" spans="1:1" x14ac:dyDescent="0.25">
      <c r="A3722" s="1">
        <v>17.420000000000002</v>
      </c>
    </row>
    <row r="3723" spans="1:1" x14ac:dyDescent="0.25">
      <c r="A3723" s="1">
        <v>23.15</v>
      </c>
    </row>
    <row r="3724" spans="1:1" x14ac:dyDescent="0.25">
      <c r="A3724" s="1">
        <v>27.48</v>
      </c>
    </row>
    <row r="3725" spans="1:1" x14ac:dyDescent="0.25">
      <c r="A3725" s="1">
        <v>38.729999999999997</v>
      </c>
    </row>
    <row r="3726" spans="1:1" x14ac:dyDescent="0.25">
      <c r="A3726" s="1">
        <v>19.850000000000001</v>
      </c>
    </row>
    <row r="3727" spans="1:1" x14ac:dyDescent="0.25">
      <c r="A3727" s="1">
        <v>31.34</v>
      </c>
    </row>
    <row r="3728" spans="1:1" x14ac:dyDescent="0.25">
      <c r="A3728" s="1">
        <v>19.32</v>
      </c>
    </row>
    <row r="3729" spans="1:1" x14ac:dyDescent="0.25">
      <c r="A3729" s="1">
        <v>19.510000000000002</v>
      </c>
    </row>
    <row r="3730" spans="1:1" x14ac:dyDescent="0.25">
      <c r="A3730" s="1">
        <v>29.63</v>
      </c>
    </row>
    <row r="3731" spans="1:1" x14ac:dyDescent="0.25">
      <c r="A3731" s="1">
        <v>22.26</v>
      </c>
    </row>
    <row r="3732" spans="1:1" x14ac:dyDescent="0.25">
      <c r="A3732" s="1">
        <v>23.95</v>
      </c>
    </row>
    <row r="3733" spans="1:1" x14ac:dyDescent="0.25">
      <c r="A3733" s="1">
        <v>37.33</v>
      </c>
    </row>
    <row r="3734" spans="1:1" x14ac:dyDescent="0.25">
      <c r="A3734" s="1">
        <v>33.04</v>
      </c>
    </row>
    <row r="3735" spans="1:1" x14ac:dyDescent="0.25">
      <c r="A3735" s="1">
        <v>30.11</v>
      </c>
    </row>
    <row r="3736" spans="1:1" x14ac:dyDescent="0.25">
      <c r="A3736" s="1">
        <v>30.41</v>
      </c>
    </row>
    <row r="3737" spans="1:1" x14ac:dyDescent="0.25">
      <c r="A3737" s="1">
        <v>33.270000000000003</v>
      </c>
    </row>
    <row r="3738" spans="1:1" x14ac:dyDescent="0.25">
      <c r="A3738" s="1">
        <v>19.68</v>
      </c>
    </row>
    <row r="3739" spans="1:1" x14ac:dyDescent="0.25">
      <c r="A3739" s="1">
        <v>23.02</v>
      </c>
    </row>
    <row r="3740" spans="1:1" x14ac:dyDescent="0.25">
      <c r="A3740" s="1">
        <v>36.700000000000003</v>
      </c>
    </row>
    <row r="3741" spans="1:1" x14ac:dyDescent="0.25">
      <c r="A3741" s="1">
        <v>31.88</v>
      </c>
    </row>
    <row r="3742" spans="1:1" x14ac:dyDescent="0.25">
      <c r="A3742" s="1">
        <v>20.149999999999999</v>
      </c>
    </row>
    <row r="3743" spans="1:1" x14ac:dyDescent="0.25">
      <c r="A3743" s="1">
        <v>33.21</v>
      </c>
    </row>
    <row r="3744" spans="1:1" x14ac:dyDescent="0.25">
      <c r="A3744" s="1">
        <v>28.41</v>
      </c>
    </row>
    <row r="3745" spans="1:1" x14ac:dyDescent="0.25">
      <c r="A3745" s="1">
        <v>32.89</v>
      </c>
    </row>
    <row r="3746" spans="1:1" x14ac:dyDescent="0.25">
      <c r="A3746" s="1">
        <v>33.4</v>
      </c>
    </row>
    <row r="3747" spans="1:1" x14ac:dyDescent="0.25">
      <c r="A3747" s="1">
        <v>31.41</v>
      </c>
    </row>
    <row r="3748" spans="1:1" x14ac:dyDescent="0.25">
      <c r="A3748" s="1">
        <v>31.26</v>
      </c>
    </row>
    <row r="3749" spans="1:1" x14ac:dyDescent="0.25">
      <c r="A3749" s="1">
        <v>35.549999999999997</v>
      </c>
    </row>
    <row r="3750" spans="1:1" x14ac:dyDescent="0.25">
      <c r="A3750" s="1">
        <v>21.21</v>
      </c>
    </row>
    <row r="3751" spans="1:1" x14ac:dyDescent="0.25">
      <c r="A3751" s="1">
        <v>31.33</v>
      </c>
    </row>
    <row r="3752" spans="1:1" x14ac:dyDescent="0.25">
      <c r="A3752" s="1">
        <v>31.86</v>
      </c>
    </row>
    <row r="3753" spans="1:1" x14ac:dyDescent="0.25">
      <c r="A3753" s="1">
        <v>31.42</v>
      </c>
    </row>
    <row r="3754" spans="1:1" x14ac:dyDescent="0.25">
      <c r="A3754" s="1">
        <v>34.159999999999997</v>
      </c>
    </row>
    <row r="3755" spans="1:1" x14ac:dyDescent="0.25">
      <c r="A3755" s="1">
        <v>32.79</v>
      </c>
    </row>
    <row r="3756" spans="1:1" x14ac:dyDescent="0.25">
      <c r="A3756" s="1">
        <v>35.4</v>
      </c>
    </row>
    <row r="3757" spans="1:1" x14ac:dyDescent="0.25">
      <c r="A3757" s="1">
        <v>35.67</v>
      </c>
    </row>
    <row r="3758" spans="1:1" x14ac:dyDescent="0.25">
      <c r="A3758" s="1">
        <v>31.67</v>
      </c>
    </row>
    <row r="3759" spans="1:1" x14ac:dyDescent="0.25">
      <c r="A3759" s="1">
        <v>36.909999999999997</v>
      </c>
    </row>
    <row r="3760" spans="1:1" x14ac:dyDescent="0.25">
      <c r="A3760" s="1">
        <v>24.55</v>
      </c>
    </row>
    <row r="3761" spans="1:1" x14ac:dyDescent="0.25">
      <c r="A3761" s="1">
        <v>34.549999999999997</v>
      </c>
    </row>
    <row r="3762" spans="1:1" x14ac:dyDescent="0.25">
      <c r="A3762" s="1">
        <v>20.37</v>
      </c>
    </row>
    <row r="3763" spans="1:1" x14ac:dyDescent="0.25">
      <c r="A3763" s="1">
        <v>40</v>
      </c>
    </row>
    <row r="3764" spans="1:1" x14ac:dyDescent="0.25">
      <c r="A3764" s="1">
        <v>24.89</v>
      </c>
    </row>
    <row r="3765" spans="1:1" x14ac:dyDescent="0.25">
      <c r="A3765" s="1">
        <v>19.21</v>
      </c>
    </row>
    <row r="3766" spans="1:1" x14ac:dyDescent="0.25">
      <c r="A3766" s="1">
        <v>35.08</v>
      </c>
    </row>
    <row r="3767" spans="1:1" x14ac:dyDescent="0.25">
      <c r="A3767" s="1">
        <v>29.27</v>
      </c>
    </row>
    <row r="3768" spans="1:1" x14ac:dyDescent="0.25">
      <c r="A3768" s="1">
        <v>35.46</v>
      </c>
    </row>
    <row r="3769" spans="1:1" x14ac:dyDescent="0.25">
      <c r="A3769" s="1">
        <v>32.17</v>
      </c>
    </row>
    <row r="3770" spans="1:1" x14ac:dyDescent="0.25">
      <c r="A3770" s="1">
        <v>19.28</v>
      </c>
    </row>
    <row r="3771" spans="1:1" x14ac:dyDescent="0.25">
      <c r="A3771" s="1">
        <v>34.909999999999997</v>
      </c>
    </row>
    <row r="3772" spans="1:1" x14ac:dyDescent="0.25">
      <c r="A3772" s="1">
        <v>31.02</v>
      </c>
    </row>
    <row r="3773" spans="1:1" x14ac:dyDescent="0.25">
      <c r="A3773" s="1">
        <v>31.69</v>
      </c>
    </row>
    <row r="3774" spans="1:1" x14ac:dyDescent="0.25">
      <c r="A3774" s="1">
        <v>37.51</v>
      </c>
    </row>
    <row r="3775" spans="1:1" x14ac:dyDescent="0.25">
      <c r="A3775" s="1">
        <v>37.049999999999997</v>
      </c>
    </row>
    <row r="3776" spans="1:1" x14ac:dyDescent="0.25">
      <c r="A3776" s="1">
        <v>33.14</v>
      </c>
    </row>
    <row r="3777" spans="1:1" x14ac:dyDescent="0.25">
      <c r="A3777" s="1">
        <v>32.86</v>
      </c>
    </row>
    <row r="3778" spans="1:1" x14ac:dyDescent="0.25">
      <c r="A3778" s="1">
        <v>31.16</v>
      </c>
    </row>
    <row r="3779" spans="1:1" x14ac:dyDescent="0.25">
      <c r="A3779" s="1">
        <v>30.26</v>
      </c>
    </row>
    <row r="3780" spans="1:1" x14ac:dyDescent="0.25">
      <c r="A3780" s="1">
        <v>36.22</v>
      </c>
    </row>
    <row r="3781" spans="1:1" x14ac:dyDescent="0.25">
      <c r="A3781" s="1">
        <v>27.88</v>
      </c>
    </row>
    <row r="3782" spans="1:1" x14ac:dyDescent="0.25">
      <c r="A3782" s="1">
        <v>40</v>
      </c>
    </row>
    <row r="3783" spans="1:1" x14ac:dyDescent="0.25">
      <c r="A3783" s="1">
        <v>34.07</v>
      </c>
    </row>
    <row r="3784" spans="1:1" x14ac:dyDescent="0.25">
      <c r="A3784" s="1">
        <v>36.840000000000003</v>
      </c>
    </row>
    <row r="3785" spans="1:1" x14ac:dyDescent="0.25">
      <c r="A3785" s="1">
        <v>35.96</v>
      </c>
    </row>
    <row r="3786" spans="1:1" x14ac:dyDescent="0.25">
      <c r="A3786" s="1">
        <v>27.7</v>
      </c>
    </row>
    <row r="3787" spans="1:1" x14ac:dyDescent="0.25">
      <c r="A3787" s="1">
        <v>33.44</v>
      </c>
    </row>
    <row r="3788" spans="1:1" x14ac:dyDescent="0.25">
      <c r="A3788" s="1">
        <v>36.299999999999997</v>
      </c>
    </row>
    <row r="3789" spans="1:1" x14ac:dyDescent="0.25">
      <c r="A3789" s="1">
        <v>34.58</v>
      </c>
    </row>
    <row r="3790" spans="1:1" x14ac:dyDescent="0.25">
      <c r="A3790" s="1">
        <v>30.11</v>
      </c>
    </row>
    <row r="3791" spans="1:1" x14ac:dyDescent="0.25">
      <c r="A3791" s="1">
        <v>21.79</v>
      </c>
    </row>
    <row r="3792" spans="1:1" x14ac:dyDescent="0.25">
      <c r="A3792" s="1">
        <v>34.6</v>
      </c>
    </row>
    <row r="3793" spans="1:1" x14ac:dyDescent="0.25">
      <c r="A3793" s="1">
        <v>28.47</v>
      </c>
    </row>
    <row r="3794" spans="1:1" x14ac:dyDescent="0.25">
      <c r="A3794" s="1">
        <v>28.02</v>
      </c>
    </row>
    <row r="3795" spans="1:1" x14ac:dyDescent="0.25">
      <c r="A3795" s="1">
        <v>26.77</v>
      </c>
    </row>
    <row r="3796" spans="1:1" x14ac:dyDescent="0.25">
      <c r="A3796" s="1">
        <v>22.4</v>
      </c>
    </row>
    <row r="3797" spans="1:1" x14ac:dyDescent="0.25">
      <c r="A3797" s="1">
        <v>28.73</v>
      </c>
    </row>
    <row r="3798" spans="1:1" x14ac:dyDescent="0.25">
      <c r="A3798" s="1">
        <v>23.54</v>
      </c>
    </row>
    <row r="3799" spans="1:1" x14ac:dyDescent="0.25">
      <c r="A3799" s="1">
        <v>21.31</v>
      </c>
    </row>
    <row r="3800" spans="1:1" x14ac:dyDescent="0.25">
      <c r="A3800" s="1">
        <v>25.88</v>
      </c>
    </row>
    <row r="3801" spans="1:1" x14ac:dyDescent="0.25">
      <c r="A3801" s="1">
        <v>27.59</v>
      </c>
    </row>
    <row r="3802" spans="1:1" x14ac:dyDescent="0.25">
      <c r="A3802" s="1">
        <v>26.71</v>
      </c>
    </row>
    <row r="3803" spans="1:1" x14ac:dyDescent="0.25">
      <c r="A3803" s="1">
        <v>32.33</v>
      </c>
    </row>
    <row r="3804" spans="1:1" x14ac:dyDescent="0.25">
      <c r="A3804" s="1">
        <v>31.67</v>
      </c>
    </row>
    <row r="3805" spans="1:1" x14ac:dyDescent="0.25">
      <c r="A3805" s="1">
        <v>35.32</v>
      </c>
    </row>
    <row r="3806" spans="1:1" x14ac:dyDescent="0.25">
      <c r="A3806" s="1">
        <v>22.77</v>
      </c>
    </row>
    <row r="3807" spans="1:1" x14ac:dyDescent="0.25">
      <c r="A3807" s="1">
        <v>20.73</v>
      </c>
    </row>
    <row r="3808" spans="1:1" x14ac:dyDescent="0.25">
      <c r="A3808" s="1">
        <v>32.979999999999997</v>
      </c>
    </row>
    <row r="3809" spans="1:1" x14ac:dyDescent="0.25">
      <c r="A3809" s="1">
        <v>29.13</v>
      </c>
    </row>
    <row r="3810" spans="1:1" x14ac:dyDescent="0.25">
      <c r="A3810" s="1">
        <v>38.25</v>
      </c>
    </row>
    <row r="3811" spans="1:1" x14ac:dyDescent="0.25">
      <c r="A3811" s="1">
        <v>40</v>
      </c>
    </row>
    <row r="3812" spans="1:1" x14ac:dyDescent="0.25">
      <c r="A3812" s="1">
        <v>30.95</v>
      </c>
    </row>
    <row r="3813" spans="1:1" x14ac:dyDescent="0.25">
      <c r="A3813" s="1">
        <v>31.74</v>
      </c>
    </row>
    <row r="3814" spans="1:1" x14ac:dyDescent="0.25">
      <c r="A3814" s="1">
        <v>31.75</v>
      </c>
    </row>
    <row r="3815" spans="1:1" x14ac:dyDescent="0.25">
      <c r="A3815" s="1">
        <v>22.9</v>
      </c>
    </row>
    <row r="3816" spans="1:1" x14ac:dyDescent="0.25">
      <c r="A3816" s="1">
        <v>23.37</v>
      </c>
    </row>
    <row r="3817" spans="1:1" x14ac:dyDescent="0.25">
      <c r="A3817" s="1">
        <v>32.729999999999997</v>
      </c>
    </row>
    <row r="3818" spans="1:1" x14ac:dyDescent="0.25">
      <c r="A3818" s="1">
        <v>30.94</v>
      </c>
    </row>
    <row r="3819" spans="1:1" x14ac:dyDescent="0.25">
      <c r="A3819" s="1">
        <v>32.81</v>
      </c>
    </row>
    <row r="3820" spans="1:1" x14ac:dyDescent="0.25">
      <c r="A3820" s="1">
        <v>18.329999999999998</v>
      </c>
    </row>
    <row r="3821" spans="1:1" x14ac:dyDescent="0.25">
      <c r="A3821" s="1">
        <v>26.14</v>
      </c>
    </row>
    <row r="3822" spans="1:1" x14ac:dyDescent="0.25">
      <c r="A3822" s="1">
        <v>34.270000000000003</v>
      </c>
    </row>
    <row r="3823" spans="1:1" x14ac:dyDescent="0.25">
      <c r="A3823" s="1">
        <v>35.5</v>
      </c>
    </row>
    <row r="3824" spans="1:1" x14ac:dyDescent="0.25">
      <c r="A3824" s="1">
        <v>36.75</v>
      </c>
    </row>
    <row r="3825" spans="1:1" x14ac:dyDescent="0.25">
      <c r="A3825" s="1">
        <v>21.66</v>
      </c>
    </row>
    <row r="3826" spans="1:1" x14ac:dyDescent="0.25">
      <c r="A3826" s="1">
        <v>19.739999999999998</v>
      </c>
    </row>
    <row r="3827" spans="1:1" x14ac:dyDescent="0.25">
      <c r="A3827" s="1">
        <v>34.06</v>
      </c>
    </row>
    <row r="3828" spans="1:1" x14ac:dyDescent="0.25">
      <c r="A3828" s="1">
        <v>19.920000000000002</v>
      </c>
    </row>
    <row r="3829" spans="1:1" x14ac:dyDescent="0.25">
      <c r="A3829" s="1">
        <v>22.82</v>
      </c>
    </row>
    <row r="3830" spans="1:1" x14ac:dyDescent="0.25">
      <c r="A3830" s="1">
        <v>34.22</v>
      </c>
    </row>
    <row r="3831" spans="1:1" x14ac:dyDescent="0.25">
      <c r="A3831" s="1">
        <v>27.56</v>
      </c>
    </row>
    <row r="3832" spans="1:1" x14ac:dyDescent="0.25">
      <c r="A3832" s="1">
        <v>18.18</v>
      </c>
    </row>
    <row r="3833" spans="1:1" x14ac:dyDescent="0.25">
      <c r="A3833" s="1">
        <v>29.43</v>
      </c>
    </row>
    <row r="3834" spans="1:1" x14ac:dyDescent="0.25">
      <c r="A3834" s="1">
        <v>29.8</v>
      </c>
    </row>
    <row r="3835" spans="1:1" x14ac:dyDescent="0.25">
      <c r="A3835" s="1">
        <v>35.53</v>
      </c>
    </row>
    <row r="3836" spans="1:1" x14ac:dyDescent="0.25">
      <c r="A3836" s="1">
        <v>19.559999999999999</v>
      </c>
    </row>
    <row r="3837" spans="1:1" x14ac:dyDescent="0.25">
      <c r="A3837" s="1">
        <v>31.23</v>
      </c>
    </row>
    <row r="3838" spans="1:1" x14ac:dyDescent="0.25">
      <c r="A3838" s="1">
        <v>18.71</v>
      </c>
    </row>
    <row r="3839" spans="1:1" x14ac:dyDescent="0.25">
      <c r="A3839" s="1">
        <v>38.04</v>
      </c>
    </row>
    <row r="3840" spans="1:1" x14ac:dyDescent="0.25">
      <c r="A3840" s="1">
        <v>27.09</v>
      </c>
    </row>
    <row r="3841" spans="1:1" x14ac:dyDescent="0.25">
      <c r="A3841" s="1">
        <v>25.24</v>
      </c>
    </row>
    <row r="3842" spans="1:1" x14ac:dyDescent="0.25">
      <c r="A3842" s="1">
        <v>32.479999999999997</v>
      </c>
    </row>
    <row r="3843" spans="1:1" x14ac:dyDescent="0.25">
      <c r="A3843" s="1">
        <v>34.24</v>
      </c>
    </row>
    <row r="3844" spans="1:1" x14ac:dyDescent="0.25">
      <c r="A3844" s="1">
        <v>32.590000000000003</v>
      </c>
    </row>
    <row r="3845" spans="1:1" x14ac:dyDescent="0.25">
      <c r="A3845" s="1">
        <v>25.96</v>
      </c>
    </row>
    <row r="3846" spans="1:1" x14ac:dyDescent="0.25">
      <c r="A3846" s="1">
        <v>29.17</v>
      </c>
    </row>
    <row r="3847" spans="1:1" x14ac:dyDescent="0.25">
      <c r="A3847" s="1">
        <v>29.24</v>
      </c>
    </row>
    <row r="3848" spans="1:1" x14ac:dyDescent="0.25">
      <c r="A3848" s="1">
        <v>34.36</v>
      </c>
    </row>
    <row r="3849" spans="1:1" x14ac:dyDescent="0.25">
      <c r="A3849" s="1">
        <v>23.23</v>
      </c>
    </row>
    <row r="3850" spans="1:1" x14ac:dyDescent="0.25">
      <c r="A3850" s="1">
        <v>40</v>
      </c>
    </row>
    <row r="3851" spans="1:1" x14ac:dyDescent="0.25">
      <c r="A3851" s="1">
        <v>36.86</v>
      </c>
    </row>
    <row r="3852" spans="1:1" x14ac:dyDescent="0.25">
      <c r="A3852" s="1">
        <v>25.06</v>
      </c>
    </row>
    <row r="3853" spans="1:1" x14ac:dyDescent="0.25">
      <c r="A3853" s="1">
        <v>36.340000000000003</v>
      </c>
    </row>
    <row r="3854" spans="1:1" x14ac:dyDescent="0.25">
      <c r="A3854" s="1">
        <v>26.6</v>
      </c>
    </row>
    <row r="3855" spans="1:1" x14ac:dyDescent="0.25">
      <c r="A3855" s="1">
        <v>29.3</v>
      </c>
    </row>
    <row r="3856" spans="1:1" x14ac:dyDescent="0.25">
      <c r="A3856" s="1">
        <v>31.76</v>
      </c>
    </row>
    <row r="3857" spans="1:1" x14ac:dyDescent="0.25">
      <c r="A3857" s="1">
        <v>30.84</v>
      </c>
    </row>
    <row r="3858" spans="1:1" x14ac:dyDescent="0.25">
      <c r="A3858" s="1">
        <v>26.04</v>
      </c>
    </row>
    <row r="3859" spans="1:1" x14ac:dyDescent="0.25">
      <c r="A3859" s="1">
        <v>34.130000000000003</v>
      </c>
    </row>
    <row r="3860" spans="1:1" x14ac:dyDescent="0.25">
      <c r="A3860" s="1">
        <v>29.05</v>
      </c>
    </row>
    <row r="3861" spans="1:1" x14ac:dyDescent="0.25">
      <c r="A3861" s="1">
        <v>26</v>
      </c>
    </row>
    <row r="3862" spans="1:1" x14ac:dyDescent="0.25">
      <c r="A3862" s="1">
        <v>29.3</v>
      </c>
    </row>
    <row r="3863" spans="1:1" x14ac:dyDescent="0.25">
      <c r="A3863" s="1">
        <v>35.44</v>
      </c>
    </row>
    <row r="3864" spans="1:1" x14ac:dyDescent="0.25">
      <c r="A3864" s="1">
        <v>35.659999999999997</v>
      </c>
    </row>
    <row r="3865" spans="1:1" x14ac:dyDescent="0.25">
      <c r="A3865" s="1">
        <v>32.83</v>
      </c>
    </row>
    <row r="3866" spans="1:1" x14ac:dyDescent="0.25">
      <c r="A3866" s="1">
        <v>32.46</v>
      </c>
    </row>
    <row r="3867" spans="1:1" x14ac:dyDescent="0.25">
      <c r="A3867" s="1">
        <v>23.88</v>
      </c>
    </row>
    <row r="3868" spans="1:1" x14ac:dyDescent="0.25">
      <c r="A3868" s="1">
        <v>19.100000000000001</v>
      </c>
    </row>
    <row r="3869" spans="1:1" x14ac:dyDescent="0.25">
      <c r="A3869" s="1">
        <v>36.06</v>
      </c>
    </row>
    <row r="3870" spans="1:1" x14ac:dyDescent="0.25">
      <c r="A3870" s="1">
        <v>33.71</v>
      </c>
    </row>
    <row r="3871" spans="1:1" x14ac:dyDescent="0.25">
      <c r="A3871" s="1">
        <v>28.01</v>
      </c>
    </row>
    <row r="3872" spans="1:1" x14ac:dyDescent="0.25">
      <c r="A3872" s="1">
        <v>28.06</v>
      </c>
    </row>
    <row r="3873" spans="1:1" x14ac:dyDescent="0.25">
      <c r="A3873" s="1">
        <v>36.24</v>
      </c>
    </row>
    <row r="3874" spans="1:1" x14ac:dyDescent="0.25">
      <c r="A3874" s="1">
        <v>33.22</v>
      </c>
    </row>
    <row r="3875" spans="1:1" x14ac:dyDescent="0.25">
      <c r="A3875" s="1">
        <v>24.13</v>
      </c>
    </row>
    <row r="3876" spans="1:1" x14ac:dyDescent="0.25">
      <c r="A3876" s="1">
        <v>36.67</v>
      </c>
    </row>
    <row r="3877" spans="1:1" x14ac:dyDescent="0.25">
      <c r="A3877" s="1">
        <v>32.97</v>
      </c>
    </row>
    <row r="3878" spans="1:1" x14ac:dyDescent="0.25">
      <c r="A3878" s="1">
        <v>36.590000000000003</v>
      </c>
    </row>
    <row r="3879" spans="1:1" x14ac:dyDescent="0.25">
      <c r="A3879" s="1">
        <v>28.06</v>
      </c>
    </row>
    <row r="3880" spans="1:1" x14ac:dyDescent="0.25">
      <c r="A3880" s="1">
        <v>31.94</v>
      </c>
    </row>
    <row r="3881" spans="1:1" x14ac:dyDescent="0.25">
      <c r="A3881" s="1">
        <v>36.14</v>
      </c>
    </row>
    <row r="3882" spans="1:1" x14ac:dyDescent="0.25">
      <c r="A3882" s="1">
        <v>28.97</v>
      </c>
    </row>
    <row r="3883" spans="1:1" x14ac:dyDescent="0.25">
      <c r="A3883" s="1">
        <v>22.72</v>
      </c>
    </row>
    <row r="3884" spans="1:1" x14ac:dyDescent="0.25">
      <c r="A3884" s="1">
        <v>17.010000000000002</v>
      </c>
    </row>
    <row r="3885" spans="1:1" x14ac:dyDescent="0.25">
      <c r="A3885" s="1">
        <v>26.27</v>
      </c>
    </row>
    <row r="3886" spans="1:1" x14ac:dyDescent="0.25">
      <c r="A3886" s="1">
        <v>32.159999999999997</v>
      </c>
    </row>
    <row r="3887" spans="1:1" x14ac:dyDescent="0.25">
      <c r="A3887" s="1">
        <v>31.64</v>
      </c>
    </row>
    <row r="3888" spans="1:1" x14ac:dyDescent="0.25">
      <c r="A3888" s="1">
        <v>36.64</v>
      </c>
    </row>
    <row r="3889" spans="1:1" x14ac:dyDescent="0.25">
      <c r="A3889" s="1">
        <v>34.4</v>
      </c>
    </row>
    <row r="3890" spans="1:1" x14ac:dyDescent="0.25">
      <c r="A3890" s="1">
        <v>37.270000000000003</v>
      </c>
    </row>
    <row r="3891" spans="1:1" x14ac:dyDescent="0.25">
      <c r="A3891" s="1">
        <v>30.53</v>
      </c>
    </row>
    <row r="3892" spans="1:1" x14ac:dyDescent="0.25">
      <c r="A3892" s="1">
        <v>35.04</v>
      </c>
    </row>
    <row r="3893" spans="1:1" x14ac:dyDescent="0.25">
      <c r="A3893" s="1">
        <v>23.49</v>
      </c>
    </row>
    <row r="3894" spans="1:1" x14ac:dyDescent="0.25">
      <c r="A3894" s="1">
        <v>24.84</v>
      </c>
    </row>
    <row r="3895" spans="1:1" x14ac:dyDescent="0.25">
      <c r="A3895" s="1">
        <v>34.42</v>
      </c>
    </row>
    <row r="3896" spans="1:1" x14ac:dyDescent="0.25">
      <c r="A3896" s="1">
        <v>33.590000000000003</v>
      </c>
    </row>
    <row r="3897" spans="1:1" x14ac:dyDescent="0.25">
      <c r="A3897" s="1">
        <v>33.71</v>
      </c>
    </row>
    <row r="3898" spans="1:1" x14ac:dyDescent="0.25">
      <c r="A3898" s="1">
        <v>29.19</v>
      </c>
    </row>
    <row r="3899" spans="1:1" x14ac:dyDescent="0.25">
      <c r="A3899" s="1">
        <v>37.56</v>
      </c>
    </row>
    <row r="3900" spans="1:1" x14ac:dyDescent="0.25">
      <c r="A3900" s="1">
        <v>30.92</v>
      </c>
    </row>
    <row r="3901" spans="1:1" x14ac:dyDescent="0.25">
      <c r="A3901" s="1">
        <v>31.54</v>
      </c>
    </row>
    <row r="3902" spans="1:1" x14ac:dyDescent="0.25">
      <c r="A3902" s="1">
        <v>29.33</v>
      </c>
    </row>
    <row r="3903" spans="1:1" x14ac:dyDescent="0.25">
      <c r="A3903" s="1">
        <v>34.68</v>
      </c>
    </row>
    <row r="3904" spans="1:1" x14ac:dyDescent="0.25">
      <c r="A3904" s="1">
        <v>37.520000000000003</v>
      </c>
    </row>
    <row r="3905" spans="1:1" x14ac:dyDescent="0.25">
      <c r="A3905" s="1">
        <v>29.47</v>
      </c>
    </row>
    <row r="3906" spans="1:1" x14ac:dyDescent="0.25">
      <c r="A3906" s="1">
        <v>37.44</v>
      </c>
    </row>
    <row r="3907" spans="1:1" x14ac:dyDescent="0.25">
      <c r="A3907" s="1">
        <v>24.42</v>
      </c>
    </row>
    <row r="3908" spans="1:1" x14ac:dyDescent="0.25">
      <c r="A3908" s="1">
        <v>32.47</v>
      </c>
    </row>
    <row r="3909" spans="1:1" x14ac:dyDescent="0.25">
      <c r="A3909" s="1">
        <v>35.47</v>
      </c>
    </row>
    <row r="3910" spans="1:1" x14ac:dyDescent="0.25">
      <c r="A3910" s="1">
        <v>23.2</v>
      </c>
    </row>
    <row r="3911" spans="1:1" x14ac:dyDescent="0.25">
      <c r="A3911" s="1">
        <v>35.200000000000003</v>
      </c>
    </row>
    <row r="3912" spans="1:1" x14ac:dyDescent="0.25">
      <c r="A3912" s="1">
        <v>36.49</v>
      </c>
    </row>
    <row r="3913" spans="1:1" x14ac:dyDescent="0.25">
      <c r="A3913" s="1">
        <v>36.79</v>
      </c>
    </row>
    <row r="3914" spans="1:1" x14ac:dyDescent="0.25">
      <c r="A3914" s="1">
        <v>40</v>
      </c>
    </row>
    <row r="3915" spans="1:1" x14ac:dyDescent="0.25">
      <c r="A3915" s="1">
        <v>28.12</v>
      </c>
    </row>
    <row r="3916" spans="1:1" x14ac:dyDescent="0.25">
      <c r="A3916" s="1">
        <v>23.2</v>
      </c>
    </row>
    <row r="3917" spans="1:1" x14ac:dyDescent="0.25">
      <c r="A3917" s="1">
        <v>36.369999999999997</v>
      </c>
    </row>
    <row r="3918" spans="1:1" x14ac:dyDescent="0.25">
      <c r="A3918" s="1">
        <v>23.93</v>
      </c>
    </row>
    <row r="3919" spans="1:1" x14ac:dyDescent="0.25">
      <c r="A3919" s="1">
        <v>36.17</v>
      </c>
    </row>
    <row r="3920" spans="1:1" x14ac:dyDescent="0.25">
      <c r="A3920" s="1">
        <v>35.590000000000003</v>
      </c>
    </row>
    <row r="3921" spans="1:1" x14ac:dyDescent="0.25">
      <c r="A3921" s="1">
        <v>36.96</v>
      </c>
    </row>
    <row r="3922" spans="1:1" x14ac:dyDescent="0.25">
      <c r="A3922" s="1">
        <v>26.83</v>
      </c>
    </row>
    <row r="3923" spans="1:1" x14ac:dyDescent="0.25">
      <c r="A3923" s="1">
        <v>29.98</v>
      </c>
    </row>
    <row r="3924" spans="1:1" x14ac:dyDescent="0.25">
      <c r="A3924" s="1">
        <v>26.73</v>
      </c>
    </row>
    <row r="3925" spans="1:1" x14ac:dyDescent="0.25">
      <c r="A3925" s="1">
        <v>40</v>
      </c>
    </row>
    <row r="3926" spans="1:1" x14ac:dyDescent="0.25">
      <c r="A3926" s="1">
        <v>28.06</v>
      </c>
    </row>
    <row r="3927" spans="1:1" x14ac:dyDescent="0.25">
      <c r="A3927" s="1">
        <v>20.420000000000002</v>
      </c>
    </row>
    <row r="3928" spans="1:1" x14ac:dyDescent="0.25">
      <c r="A3928" s="1">
        <v>36.340000000000003</v>
      </c>
    </row>
    <row r="3929" spans="1:1" x14ac:dyDescent="0.25">
      <c r="A3929" s="1">
        <v>40</v>
      </c>
    </row>
    <row r="3930" spans="1:1" x14ac:dyDescent="0.25">
      <c r="A3930" s="1">
        <v>29.53</v>
      </c>
    </row>
    <row r="3931" spans="1:1" x14ac:dyDescent="0.25">
      <c r="A3931" s="1">
        <v>27.91</v>
      </c>
    </row>
    <row r="3932" spans="1:1" x14ac:dyDescent="0.25">
      <c r="A3932" s="1">
        <v>23.7</v>
      </c>
    </row>
    <row r="3933" spans="1:1" x14ac:dyDescent="0.25">
      <c r="A3933" s="1">
        <v>33.58</v>
      </c>
    </row>
    <row r="3934" spans="1:1" x14ac:dyDescent="0.25">
      <c r="A3934" s="1">
        <v>26.87</v>
      </c>
    </row>
    <row r="3935" spans="1:1" x14ac:dyDescent="0.25">
      <c r="A3935" s="1">
        <v>28.48</v>
      </c>
    </row>
    <row r="3936" spans="1:1" x14ac:dyDescent="0.25">
      <c r="A3936" s="1">
        <v>31.58</v>
      </c>
    </row>
    <row r="3937" spans="1:1" x14ac:dyDescent="0.25">
      <c r="A3937" s="1">
        <v>26.97</v>
      </c>
    </row>
    <row r="3938" spans="1:1" x14ac:dyDescent="0.25">
      <c r="A3938" s="1">
        <v>23.98</v>
      </c>
    </row>
    <row r="3939" spans="1:1" x14ac:dyDescent="0.25">
      <c r="A3939" s="1">
        <v>29.96</v>
      </c>
    </row>
    <row r="3940" spans="1:1" x14ac:dyDescent="0.25">
      <c r="A3940" s="1">
        <v>34.54</v>
      </c>
    </row>
    <row r="3941" spans="1:1" x14ac:dyDescent="0.25">
      <c r="A3941" s="1">
        <v>26.91</v>
      </c>
    </row>
    <row r="3942" spans="1:1" x14ac:dyDescent="0.25">
      <c r="A3942" s="1">
        <v>33.799999999999997</v>
      </c>
    </row>
    <row r="3943" spans="1:1" x14ac:dyDescent="0.25">
      <c r="A3943" s="1">
        <v>37.369999999999997</v>
      </c>
    </row>
    <row r="3944" spans="1:1" x14ac:dyDescent="0.25">
      <c r="A3944" s="1">
        <v>35.630000000000003</v>
      </c>
    </row>
    <row r="3945" spans="1:1" x14ac:dyDescent="0.25">
      <c r="A3945" s="1">
        <v>28.36</v>
      </c>
    </row>
    <row r="3946" spans="1:1" x14ac:dyDescent="0.25">
      <c r="A3946" s="1">
        <v>32.89</v>
      </c>
    </row>
    <row r="3947" spans="1:1" x14ac:dyDescent="0.25">
      <c r="A3947" s="1">
        <v>34.14</v>
      </c>
    </row>
    <row r="3948" spans="1:1" x14ac:dyDescent="0.25">
      <c r="A3948" s="1">
        <v>28.62</v>
      </c>
    </row>
    <row r="3949" spans="1:1" x14ac:dyDescent="0.25">
      <c r="A3949" s="1">
        <v>38.43</v>
      </c>
    </row>
    <row r="3950" spans="1:1" x14ac:dyDescent="0.25">
      <c r="A3950" s="1">
        <v>34.53</v>
      </c>
    </row>
    <row r="3951" spans="1:1" x14ac:dyDescent="0.25">
      <c r="A3951" s="1">
        <v>35.32</v>
      </c>
    </row>
    <row r="3952" spans="1:1" x14ac:dyDescent="0.25">
      <c r="A3952" s="1">
        <v>36.979999999999997</v>
      </c>
    </row>
    <row r="3953" spans="1:1" x14ac:dyDescent="0.25">
      <c r="A3953" s="1">
        <v>24.31</v>
      </c>
    </row>
    <row r="3954" spans="1:1" x14ac:dyDescent="0.25">
      <c r="A3954" s="1">
        <v>37.520000000000003</v>
      </c>
    </row>
    <row r="3955" spans="1:1" x14ac:dyDescent="0.25">
      <c r="A3955" s="1">
        <v>34.76</v>
      </c>
    </row>
    <row r="3956" spans="1:1" x14ac:dyDescent="0.25">
      <c r="A3956" s="1">
        <v>31.85</v>
      </c>
    </row>
    <row r="3957" spans="1:1" x14ac:dyDescent="0.25">
      <c r="A3957" s="1">
        <v>28.02</v>
      </c>
    </row>
    <row r="3958" spans="1:1" x14ac:dyDescent="0.25">
      <c r="A3958" s="1">
        <v>36.25</v>
      </c>
    </row>
    <row r="3959" spans="1:1" x14ac:dyDescent="0.25">
      <c r="A3959" s="1">
        <v>39.79</v>
      </c>
    </row>
    <row r="3960" spans="1:1" x14ac:dyDescent="0.25">
      <c r="A3960" s="1">
        <v>23.03</v>
      </c>
    </row>
    <row r="3961" spans="1:1" x14ac:dyDescent="0.25">
      <c r="A3961" s="1">
        <v>19.87</v>
      </c>
    </row>
    <row r="3962" spans="1:1" x14ac:dyDescent="0.25">
      <c r="A3962" s="1">
        <v>33.19</v>
      </c>
    </row>
    <row r="3963" spans="1:1" x14ac:dyDescent="0.25">
      <c r="A3963" s="1">
        <v>37.31</v>
      </c>
    </row>
    <row r="3964" spans="1:1" x14ac:dyDescent="0.25">
      <c r="A3964" s="1">
        <v>34.93</v>
      </c>
    </row>
    <row r="3965" spans="1:1" x14ac:dyDescent="0.25">
      <c r="A3965" s="1">
        <v>25.5</v>
      </c>
    </row>
    <row r="3966" spans="1:1" x14ac:dyDescent="0.25">
      <c r="A3966" s="1">
        <v>34.92</v>
      </c>
    </row>
    <row r="3967" spans="1:1" x14ac:dyDescent="0.25">
      <c r="A3967" s="1">
        <v>34.17</v>
      </c>
    </row>
    <row r="3968" spans="1:1" x14ac:dyDescent="0.25">
      <c r="A3968" s="1">
        <v>40</v>
      </c>
    </row>
    <row r="3969" spans="1:1" x14ac:dyDescent="0.25">
      <c r="A3969" s="1">
        <v>21.65</v>
      </c>
    </row>
    <row r="3970" spans="1:1" x14ac:dyDescent="0.25">
      <c r="A3970" s="1">
        <v>25.21</v>
      </c>
    </row>
    <row r="3971" spans="1:1" x14ac:dyDescent="0.25">
      <c r="A3971" s="1">
        <v>23.39</v>
      </c>
    </row>
    <row r="3972" spans="1:1" x14ac:dyDescent="0.25">
      <c r="A3972" s="1">
        <v>33.119999999999997</v>
      </c>
    </row>
    <row r="3973" spans="1:1" x14ac:dyDescent="0.25">
      <c r="A3973" s="1">
        <v>27.12</v>
      </c>
    </row>
    <row r="3974" spans="1:1" x14ac:dyDescent="0.25">
      <c r="A3974" s="1">
        <v>28.26</v>
      </c>
    </row>
    <row r="3975" spans="1:1" x14ac:dyDescent="0.25">
      <c r="A3975" s="1">
        <v>21.17</v>
      </c>
    </row>
    <row r="3976" spans="1:1" x14ac:dyDescent="0.25">
      <c r="A3976" s="1">
        <v>32.74</v>
      </c>
    </row>
    <row r="3977" spans="1:1" x14ac:dyDescent="0.25">
      <c r="A3977" s="1">
        <v>33.53</v>
      </c>
    </row>
    <row r="3978" spans="1:1" x14ac:dyDescent="0.25">
      <c r="A3978" s="1">
        <v>32.020000000000003</v>
      </c>
    </row>
    <row r="3979" spans="1:1" x14ac:dyDescent="0.25">
      <c r="A3979" s="1">
        <v>29</v>
      </c>
    </row>
    <row r="3980" spans="1:1" x14ac:dyDescent="0.25">
      <c r="A3980" s="1">
        <v>34.85</v>
      </c>
    </row>
    <row r="3981" spans="1:1" x14ac:dyDescent="0.25">
      <c r="A3981" s="1">
        <v>30.57</v>
      </c>
    </row>
    <row r="3982" spans="1:1" x14ac:dyDescent="0.25">
      <c r="A3982" s="1">
        <v>33.130000000000003</v>
      </c>
    </row>
    <row r="3983" spans="1:1" x14ac:dyDescent="0.25">
      <c r="A3983" s="1">
        <v>33.47</v>
      </c>
    </row>
    <row r="3984" spans="1:1" x14ac:dyDescent="0.25">
      <c r="A3984" s="1">
        <v>25.7</v>
      </c>
    </row>
    <row r="3985" spans="1:1" x14ac:dyDescent="0.25">
      <c r="A3985" s="1">
        <v>33.42</v>
      </c>
    </row>
    <row r="3986" spans="1:1" x14ac:dyDescent="0.25">
      <c r="A3986" s="1">
        <v>29.94</v>
      </c>
    </row>
    <row r="3987" spans="1:1" x14ac:dyDescent="0.25">
      <c r="A3987" s="1">
        <v>40</v>
      </c>
    </row>
    <row r="3988" spans="1:1" x14ac:dyDescent="0.25">
      <c r="A3988" s="1">
        <v>20.04</v>
      </c>
    </row>
    <row r="3989" spans="1:1" x14ac:dyDescent="0.25">
      <c r="A3989" s="1">
        <v>19.309999999999999</v>
      </c>
    </row>
    <row r="3990" spans="1:1" x14ac:dyDescent="0.25">
      <c r="A3990" s="1">
        <v>19.86</v>
      </c>
    </row>
    <row r="3991" spans="1:1" x14ac:dyDescent="0.25">
      <c r="A3991" s="1">
        <v>35.869999999999997</v>
      </c>
    </row>
    <row r="3992" spans="1:1" x14ac:dyDescent="0.25">
      <c r="A3992" s="1">
        <v>36.07</v>
      </c>
    </row>
    <row r="3993" spans="1:1" x14ac:dyDescent="0.25">
      <c r="A3993" s="1">
        <v>24.97</v>
      </c>
    </row>
    <row r="3994" spans="1:1" x14ac:dyDescent="0.25">
      <c r="A3994" s="1">
        <v>36.08</v>
      </c>
    </row>
    <row r="3995" spans="1:1" x14ac:dyDescent="0.25">
      <c r="A3995" s="1">
        <v>17.11</v>
      </c>
    </row>
    <row r="3996" spans="1:1" x14ac:dyDescent="0.25">
      <c r="A3996" s="1">
        <v>38.020000000000003</v>
      </c>
    </row>
    <row r="3997" spans="1:1" x14ac:dyDescent="0.25">
      <c r="A3997" s="1">
        <v>35.380000000000003</v>
      </c>
    </row>
    <row r="3998" spans="1:1" x14ac:dyDescent="0.25">
      <c r="A3998" s="1">
        <v>40</v>
      </c>
    </row>
    <row r="3999" spans="1:1" x14ac:dyDescent="0.25">
      <c r="A3999" s="1">
        <v>16.149999999999999</v>
      </c>
    </row>
    <row r="4000" spans="1:1" x14ac:dyDescent="0.25">
      <c r="A4000" s="1">
        <v>25.43</v>
      </c>
    </row>
    <row r="4001" spans="1:1" x14ac:dyDescent="0.25">
      <c r="A4001" s="1">
        <v>35.44</v>
      </c>
    </row>
    <row r="4002" spans="1:1" x14ac:dyDescent="0.25">
      <c r="A4002" s="1">
        <v>25.23</v>
      </c>
    </row>
    <row r="4003" spans="1:1" x14ac:dyDescent="0.25">
      <c r="A4003" s="1">
        <v>32.909999999999997</v>
      </c>
    </row>
    <row r="4004" spans="1:1" x14ac:dyDescent="0.25">
      <c r="A4004" s="1">
        <v>18.16</v>
      </c>
    </row>
    <row r="4005" spans="1:1" x14ac:dyDescent="0.25">
      <c r="A4005" s="1">
        <v>23.96</v>
      </c>
    </row>
    <row r="4006" spans="1:1" x14ac:dyDescent="0.25">
      <c r="A4006" s="1">
        <v>19.440000000000001</v>
      </c>
    </row>
    <row r="4007" spans="1:1" x14ac:dyDescent="0.25">
      <c r="A4007" s="1">
        <v>36.74</v>
      </c>
    </row>
    <row r="4008" spans="1:1" x14ac:dyDescent="0.25">
      <c r="A4008" s="1">
        <v>37.47</v>
      </c>
    </row>
    <row r="4009" spans="1:1" x14ac:dyDescent="0.25">
      <c r="A4009" s="1">
        <v>31.79</v>
      </c>
    </row>
    <row r="4010" spans="1:1" x14ac:dyDescent="0.25">
      <c r="A4010" s="1">
        <v>25.69</v>
      </c>
    </row>
    <row r="4011" spans="1:1" x14ac:dyDescent="0.25">
      <c r="A4011" s="1">
        <v>26.75</v>
      </c>
    </row>
    <row r="4012" spans="1:1" x14ac:dyDescent="0.25">
      <c r="A4012" s="1">
        <v>25.43</v>
      </c>
    </row>
    <row r="4013" spans="1:1" x14ac:dyDescent="0.25">
      <c r="A4013" s="1">
        <v>35.72</v>
      </c>
    </row>
    <row r="4014" spans="1:1" x14ac:dyDescent="0.25">
      <c r="A4014" s="1">
        <v>33.159999999999997</v>
      </c>
    </row>
    <row r="4015" spans="1:1" x14ac:dyDescent="0.25">
      <c r="A4015" s="1">
        <v>27.91</v>
      </c>
    </row>
    <row r="4016" spans="1:1" x14ac:dyDescent="0.25">
      <c r="A4016" s="1">
        <v>34.03</v>
      </c>
    </row>
    <row r="4017" spans="1:1" x14ac:dyDescent="0.25">
      <c r="A4017" s="1">
        <v>23.14</v>
      </c>
    </row>
    <row r="4018" spans="1:1" x14ac:dyDescent="0.25">
      <c r="A4018" s="1">
        <v>28.52</v>
      </c>
    </row>
    <row r="4019" spans="1:1" x14ac:dyDescent="0.25">
      <c r="A4019" s="1">
        <v>28.09</v>
      </c>
    </row>
    <row r="4020" spans="1:1" x14ac:dyDescent="0.25">
      <c r="A4020" s="1">
        <v>27.9</v>
      </c>
    </row>
    <row r="4021" spans="1:1" x14ac:dyDescent="0.25">
      <c r="A4021" s="1">
        <v>18.03</v>
      </c>
    </row>
    <row r="4022" spans="1:1" x14ac:dyDescent="0.25">
      <c r="A4022" s="1">
        <v>23.25</v>
      </c>
    </row>
    <row r="4023" spans="1:1" x14ac:dyDescent="0.25">
      <c r="A4023" s="1">
        <v>36.18</v>
      </c>
    </row>
    <row r="4024" spans="1:1" x14ac:dyDescent="0.25">
      <c r="A4024" s="1">
        <v>34.32</v>
      </c>
    </row>
    <row r="4025" spans="1:1" x14ac:dyDescent="0.25">
      <c r="A4025" s="1">
        <v>23.9</v>
      </c>
    </row>
    <row r="4026" spans="1:1" x14ac:dyDescent="0.25">
      <c r="A4026" s="1">
        <v>25.49</v>
      </c>
    </row>
    <row r="4027" spans="1:1" x14ac:dyDescent="0.25">
      <c r="A4027" s="1">
        <v>23.85</v>
      </c>
    </row>
    <row r="4028" spans="1:1" x14ac:dyDescent="0.25">
      <c r="A4028" s="1">
        <v>32.799999999999997</v>
      </c>
    </row>
    <row r="4029" spans="1:1" x14ac:dyDescent="0.25">
      <c r="A4029" s="1">
        <v>23.84</v>
      </c>
    </row>
    <row r="4030" spans="1:1" x14ac:dyDescent="0.25">
      <c r="A4030" s="1">
        <v>33.18</v>
      </c>
    </row>
    <row r="4031" spans="1:1" x14ac:dyDescent="0.25">
      <c r="A4031" s="1">
        <v>17.670000000000002</v>
      </c>
    </row>
    <row r="4032" spans="1:1" x14ac:dyDescent="0.25">
      <c r="A4032" s="1">
        <v>35.880000000000003</v>
      </c>
    </row>
    <row r="4033" spans="1:1" x14ac:dyDescent="0.25">
      <c r="A4033" s="1">
        <v>35</v>
      </c>
    </row>
    <row r="4034" spans="1:1" x14ac:dyDescent="0.25">
      <c r="A4034" s="1">
        <v>31.12</v>
      </c>
    </row>
    <row r="4035" spans="1:1" x14ac:dyDescent="0.25">
      <c r="A4035" s="1">
        <v>33.79</v>
      </c>
    </row>
    <row r="4036" spans="1:1" x14ac:dyDescent="0.25">
      <c r="A4036" s="1">
        <v>36.46</v>
      </c>
    </row>
    <row r="4037" spans="1:1" x14ac:dyDescent="0.25">
      <c r="A4037" s="1">
        <v>37.51</v>
      </c>
    </row>
    <row r="4038" spans="1:1" x14ac:dyDescent="0.25">
      <c r="A4038" s="1">
        <v>34.21</v>
      </c>
    </row>
    <row r="4039" spans="1:1" x14ac:dyDescent="0.25">
      <c r="A4039" s="1">
        <v>33.76</v>
      </c>
    </row>
    <row r="4040" spans="1:1" x14ac:dyDescent="0.25">
      <c r="A4040" s="1">
        <v>36.869999999999997</v>
      </c>
    </row>
    <row r="4041" spans="1:1" x14ac:dyDescent="0.25">
      <c r="A4041" s="1">
        <v>36.6</v>
      </c>
    </row>
    <row r="4042" spans="1:1" x14ac:dyDescent="0.25">
      <c r="A4042" s="1">
        <v>34.479999999999997</v>
      </c>
    </row>
    <row r="4043" spans="1:1" x14ac:dyDescent="0.25">
      <c r="A4043" s="1">
        <v>33.81</v>
      </c>
    </row>
    <row r="4044" spans="1:1" x14ac:dyDescent="0.25">
      <c r="A4044" s="1">
        <v>25.12</v>
      </c>
    </row>
    <row r="4045" spans="1:1" x14ac:dyDescent="0.25">
      <c r="A4045" s="1">
        <v>35.729999999999997</v>
      </c>
    </row>
    <row r="4046" spans="1:1" x14ac:dyDescent="0.25">
      <c r="A4046" s="1">
        <v>16.55</v>
      </c>
    </row>
    <row r="4047" spans="1:1" x14ac:dyDescent="0.25">
      <c r="A4047" s="1">
        <v>34.22</v>
      </c>
    </row>
    <row r="4048" spans="1:1" x14ac:dyDescent="0.25">
      <c r="A4048" s="1">
        <v>37.9</v>
      </c>
    </row>
    <row r="4049" spans="1:1" x14ac:dyDescent="0.25">
      <c r="A4049" s="1">
        <v>26.57</v>
      </c>
    </row>
    <row r="4050" spans="1:1" x14ac:dyDescent="0.25">
      <c r="A4050" s="1">
        <v>36.869999999999997</v>
      </c>
    </row>
    <row r="4051" spans="1:1" x14ac:dyDescent="0.25">
      <c r="A4051" s="1">
        <v>37.79</v>
      </c>
    </row>
    <row r="4052" spans="1:1" x14ac:dyDescent="0.25">
      <c r="A4052" s="1">
        <v>30.7</v>
      </c>
    </row>
    <row r="4053" spans="1:1" x14ac:dyDescent="0.25">
      <c r="A4053" s="1">
        <v>34.43</v>
      </c>
    </row>
    <row r="4054" spans="1:1" x14ac:dyDescent="0.25">
      <c r="A4054" s="1">
        <v>30.19</v>
      </c>
    </row>
    <row r="4055" spans="1:1" x14ac:dyDescent="0.25">
      <c r="A4055" s="1">
        <v>22.26</v>
      </c>
    </row>
    <row r="4056" spans="1:1" x14ac:dyDescent="0.25">
      <c r="A4056" s="1">
        <v>29.64</v>
      </c>
    </row>
    <row r="4057" spans="1:1" x14ac:dyDescent="0.25">
      <c r="A4057" s="1">
        <v>28.58</v>
      </c>
    </row>
    <row r="4058" spans="1:1" x14ac:dyDescent="0.25">
      <c r="A4058" s="1">
        <v>38.07</v>
      </c>
    </row>
    <row r="4059" spans="1:1" x14ac:dyDescent="0.25">
      <c r="A4059" s="1">
        <v>36.659999999999997</v>
      </c>
    </row>
    <row r="4060" spans="1:1" x14ac:dyDescent="0.25">
      <c r="A4060" s="1">
        <v>30.08</v>
      </c>
    </row>
    <row r="4061" spans="1:1" x14ac:dyDescent="0.25">
      <c r="A4061" s="1">
        <v>32.14</v>
      </c>
    </row>
    <row r="4062" spans="1:1" x14ac:dyDescent="0.25">
      <c r="A4062" s="1">
        <v>33.69</v>
      </c>
    </row>
    <row r="4063" spans="1:1" x14ac:dyDescent="0.25">
      <c r="A4063" s="1">
        <v>34.700000000000003</v>
      </c>
    </row>
    <row r="4064" spans="1:1" x14ac:dyDescent="0.25">
      <c r="A4064" s="1">
        <v>28.67</v>
      </c>
    </row>
    <row r="4065" spans="1:1" x14ac:dyDescent="0.25">
      <c r="A4065" s="1">
        <v>30.68</v>
      </c>
    </row>
    <row r="4066" spans="1:1" x14ac:dyDescent="0.25">
      <c r="A4066" s="1">
        <v>34.380000000000003</v>
      </c>
    </row>
    <row r="4067" spans="1:1" x14ac:dyDescent="0.25">
      <c r="A4067" s="1">
        <v>32.130000000000003</v>
      </c>
    </row>
    <row r="4068" spans="1:1" x14ac:dyDescent="0.25">
      <c r="A4068" s="1">
        <v>21.02</v>
      </c>
    </row>
    <row r="4069" spans="1:1" x14ac:dyDescent="0.25">
      <c r="A4069" s="1">
        <v>34.53</v>
      </c>
    </row>
    <row r="4070" spans="1:1" x14ac:dyDescent="0.25">
      <c r="A4070" s="1">
        <v>22.8</v>
      </c>
    </row>
    <row r="4071" spans="1:1" x14ac:dyDescent="0.25">
      <c r="A4071" s="1">
        <v>25.89</v>
      </c>
    </row>
    <row r="4072" spans="1:1" x14ac:dyDescent="0.25">
      <c r="A4072" s="1">
        <v>33</v>
      </c>
    </row>
    <row r="4073" spans="1:1" x14ac:dyDescent="0.25">
      <c r="A4073" s="1">
        <v>30.73</v>
      </c>
    </row>
    <row r="4074" spans="1:1" x14ac:dyDescent="0.25">
      <c r="A4074" s="1">
        <v>34.03</v>
      </c>
    </row>
    <row r="4075" spans="1:1" x14ac:dyDescent="0.25">
      <c r="A4075" s="1">
        <v>19.53</v>
      </c>
    </row>
    <row r="4076" spans="1:1" x14ac:dyDescent="0.25">
      <c r="A4076" s="1">
        <v>40</v>
      </c>
    </row>
    <row r="4077" spans="1:1" x14ac:dyDescent="0.25">
      <c r="A4077" s="1">
        <v>24.35</v>
      </c>
    </row>
    <row r="4078" spans="1:1" x14ac:dyDescent="0.25">
      <c r="A4078" s="1">
        <v>24.43</v>
      </c>
    </row>
    <row r="4079" spans="1:1" x14ac:dyDescent="0.25">
      <c r="A4079" s="1">
        <v>28.96</v>
      </c>
    </row>
    <row r="4080" spans="1:1" x14ac:dyDescent="0.25">
      <c r="A4080" s="1">
        <v>22.76</v>
      </c>
    </row>
    <row r="4081" spans="1:1" x14ac:dyDescent="0.25">
      <c r="A4081" s="1">
        <v>25.87</v>
      </c>
    </row>
    <row r="4082" spans="1:1" x14ac:dyDescent="0.25">
      <c r="A4082" s="1">
        <v>35.33</v>
      </c>
    </row>
    <row r="4083" spans="1:1" x14ac:dyDescent="0.25">
      <c r="A4083" s="1">
        <v>32.89</v>
      </c>
    </row>
    <row r="4084" spans="1:1" x14ac:dyDescent="0.25">
      <c r="A4084" s="1">
        <v>26.48</v>
      </c>
    </row>
    <row r="4085" spans="1:1" x14ac:dyDescent="0.25">
      <c r="A4085" s="1">
        <v>22.34</v>
      </c>
    </row>
    <row r="4086" spans="1:1" x14ac:dyDescent="0.25">
      <c r="A4086" s="1">
        <v>34.79</v>
      </c>
    </row>
    <row r="4087" spans="1:1" x14ac:dyDescent="0.25">
      <c r="A4087" s="1">
        <v>33.65</v>
      </c>
    </row>
    <row r="4088" spans="1:1" x14ac:dyDescent="0.25">
      <c r="A4088" s="1">
        <v>26.22</v>
      </c>
    </row>
    <row r="4089" spans="1:1" x14ac:dyDescent="0.25">
      <c r="A4089" s="1">
        <v>18.52</v>
      </c>
    </row>
    <row r="4090" spans="1:1" x14ac:dyDescent="0.25">
      <c r="A4090" s="1">
        <v>34.49</v>
      </c>
    </row>
    <row r="4091" spans="1:1" x14ac:dyDescent="0.25">
      <c r="A4091" s="1">
        <v>21</v>
      </c>
    </row>
    <row r="4092" spans="1:1" x14ac:dyDescent="0.25">
      <c r="A4092" s="1">
        <v>37.9</v>
      </c>
    </row>
    <row r="4093" spans="1:1" x14ac:dyDescent="0.25">
      <c r="A4093" s="1">
        <v>36.659999999999997</v>
      </c>
    </row>
    <row r="4094" spans="1:1" x14ac:dyDescent="0.25">
      <c r="A4094" s="1">
        <v>37.46</v>
      </c>
    </row>
    <row r="4095" spans="1:1" x14ac:dyDescent="0.25">
      <c r="A4095" s="1">
        <v>32.04</v>
      </c>
    </row>
    <row r="4096" spans="1:1" x14ac:dyDescent="0.25">
      <c r="A4096" s="1">
        <v>36.97</v>
      </c>
    </row>
    <row r="4097" spans="1:1" x14ac:dyDescent="0.25">
      <c r="A4097" s="1">
        <v>21.07</v>
      </c>
    </row>
    <row r="4098" spans="1:1" x14ac:dyDescent="0.25">
      <c r="A4098" s="1">
        <v>31.71</v>
      </c>
    </row>
    <row r="4099" spans="1:1" x14ac:dyDescent="0.25">
      <c r="A4099" s="1">
        <v>34.1</v>
      </c>
    </row>
    <row r="4100" spans="1:1" x14ac:dyDescent="0.25">
      <c r="A4100" s="1">
        <v>24.71</v>
      </c>
    </row>
    <row r="4101" spans="1:1" x14ac:dyDescent="0.25">
      <c r="A4101" s="1">
        <v>29.29</v>
      </c>
    </row>
    <row r="4102" spans="1:1" x14ac:dyDescent="0.25">
      <c r="A4102" s="1">
        <v>31.02</v>
      </c>
    </row>
    <row r="4103" spans="1:1" x14ac:dyDescent="0.25">
      <c r="A4103" s="1">
        <v>26.44</v>
      </c>
    </row>
    <row r="4104" spans="1:1" x14ac:dyDescent="0.25">
      <c r="A4104" s="1">
        <v>30.48</v>
      </c>
    </row>
    <row r="4105" spans="1:1" x14ac:dyDescent="0.25">
      <c r="A4105" s="1">
        <v>18.25</v>
      </c>
    </row>
    <row r="4106" spans="1:1" x14ac:dyDescent="0.25">
      <c r="A4106" s="1">
        <v>22.16</v>
      </c>
    </row>
    <row r="4107" spans="1:1" x14ac:dyDescent="0.25">
      <c r="A4107" s="1">
        <v>23.06</v>
      </c>
    </row>
    <row r="4108" spans="1:1" x14ac:dyDescent="0.25">
      <c r="A4108" s="1">
        <v>27.9</v>
      </c>
    </row>
    <row r="4109" spans="1:1" x14ac:dyDescent="0.25">
      <c r="A4109" s="1">
        <v>26.4</v>
      </c>
    </row>
    <row r="4110" spans="1:1" x14ac:dyDescent="0.25">
      <c r="A4110" s="1">
        <v>36.54</v>
      </c>
    </row>
    <row r="4111" spans="1:1" x14ac:dyDescent="0.25">
      <c r="A4111" s="1">
        <v>31.96</v>
      </c>
    </row>
    <row r="4112" spans="1:1" x14ac:dyDescent="0.25">
      <c r="A4112" s="1">
        <v>35.76</v>
      </c>
    </row>
    <row r="4113" spans="1:1" x14ac:dyDescent="0.25">
      <c r="A4113" s="1">
        <v>23.69</v>
      </c>
    </row>
    <row r="4114" spans="1:1" x14ac:dyDescent="0.25">
      <c r="A4114" s="1">
        <v>22.19</v>
      </c>
    </row>
    <row r="4115" spans="1:1" x14ac:dyDescent="0.25">
      <c r="A4115" s="1">
        <v>28.82</v>
      </c>
    </row>
    <row r="4116" spans="1:1" x14ac:dyDescent="0.25">
      <c r="A4116" s="1">
        <v>30.39</v>
      </c>
    </row>
    <row r="4117" spans="1:1" x14ac:dyDescent="0.25">
      <c r="A4117" s="1">
        <v>31.39</v>
      </c>
    </row>
    <row r="4118" spans="1:1" x14ac:dyDescent="0.25">
      <c r="A4118" s="1">
        <v>32.520000000000003</v>
      </c>
    </row>
    <row r="4119" spans="1:1" x14ac:dyDescent="0.25">
      <c r="A4119" s="1">
        <v>21.67</v>
      </c>
    </row>
    <row r="4120" spans="1:1" x14ac:dyDescent="0.25">
      <c r="A4120" s="1">
        <v>27.96</v>
      </c>
    </row>
    <row r="4121" spans="1:1" x14ac:dyDescent="0.25">
      <c r="A4121" s="1">
        <v>25.22</v>
      </c>
    </row>
    <row r="4122" spans="1:1" x14ac:dyDescent="0.25">
      <c r="A4122" s="1">
        <v>26.5</v>
      </c>
    </row>
    <row r="4123" spans="1:1" x14ac:dyDescent="0.25">
      <c r="A4123" s="1">
        <v>27.27</v>
      </c>
    </row>
    <row r="4124" spans="1:1" x14ac:dyDescent="0.25">
      <c r="A4124" s="1">
        <v>31.89</v>
      </c>
    </row>
    <row r="4125" spans="1:1" x14ac:dyDescent="0.25">
      <c r="A4125" s="1">
        <v>32.229999999999997</v>
      </c>
    </row>
    <row r="4126" spans="1:1" x14ac:dyDescent="0.25">
      <c r="A4126" s="1">
        <v>31.53</v>
      </c>
    </row>
    <row r="4127" spans="1:1" x14ac:dyDescent="0.25">
      <c r="A4127" s="1">
        <v>22.61</v>
      </c>
    </row>
    <row r="4128" spans="1:1" x14ac:dyDescent="0.25">
      <c r="A4128" s="1">
        <v>30.33</v>
      </c>
    </row>
    <row r="4129" spans="1:1" x14ac:dyDescent="0.25">
      <c r="A4129" s="1">
        <v>34.22</v>
      </c>
    </row>
    <row r="4130" spans="1:1" x14ac:dyDescent="0.25">
      <c r="A4130" s="1">
        <v>37.590000000000003</v>
      </c>
    </row>
    <row r="4131" spans="1:1" x14ac:dyDescent="0.25">
      <c r="A4131" s="1">
        <v>23.62</v>
      </c>
    </row>
    <row r="4132" spans="1:1" x14ac:dyDescent="0.25">
      <c r="A4132" s="1">
        <v>33.86</v>
      </c>
    </row>
    <row r="4133" spans="1:1" x14ac:dyDescent="0.25">
      <c r="A4133" s="1">
        <v>31.42</v>
      </c>
    </row>
    <row r="4134" spans="1:1" x14ac:dyDescent="0.25">
      <c r="A4134" s="1">
        <v>32.68</v>
      </c>
    </row>
    <row r="4135" spans="1:1" x14ac:dyDescent="0.25">
      <c r="A4135" s="1">
        <v>19.309999999999999</v>
      </c>
    </row>
    <row r="4136" spans="1:1" x14ac:dyDescent="0.25">
      <c r="A4136" s="1">
        <v>35.94</v>
      </c>
    </row>
    <row r="4137" spans="1:1" x14ac:dyDescent="0.25">
      <c r="A4137" s="1">
        <v>37.979999999999997</v>
      </c>
    </row>
    <row r="4138" spans="1:1" x14ac:dyDescent="0.25">
      <c r="A4138" s="1">
        <v>30.84</v>
      </c>
    </row>
    <row r="4139" spans="1:1" x14ac:dyDescent="0.25">
      <c r="A4139" s="1">
        <v>27.98</v>
      </c>
    </row>
    <row r="4140" spans="1:1" x14ac:dyDescent="0.25">
      <c r="A4140" s="1">
        <v>24.08</v>
      </c>
    </row>
    <row r="4141" spans="1:1" x14ac:dyDescent="0.25">
      <c r="A4141" s="1">
        <v>23.44</v>
      </c>
    </row>
    <row r="4142" spans="1:1" x14ac:dyDescent="0.25">
      <c r="A4142" s="1">
        <v>17.84</v>
      </c>
    </row>
    <row r="4143" spans="1:1" x14ac:dyDescent="0.25">
      <c r="A4143" s="1">
        <v>22.76</v>
      </c>
    </row>
    <row r="4144" spans="1:1" x14ac:dyDescent="0.25">
      <c r="A4144" s="1">
        <v>32.479999999999997</v>
      </c>
    </row>
    <row r="4145" spans="1:1" x14ac:dyDescent="0.25">
      <c r="A4145" s="1">
        <v>34.72</v>
      </c>
    </row>
    <row r="4146" spans="1:1" x14ac:dyDescent="0.25">
      <c r="A4146" s="1">
        <v>36.700000000000003</v>
      </c>
    </row>
    <row r="4147" spans="1:1" x14ac:dyDescent="0.25">
      <c r="A4147" s="1">
        <v>30.44</v>
      </c>
    </row>
    <row r="4148" spans="1:1" x14ac:dyDescent="0.25">
      <c r="A4148" s="1">
        <v>23.86</v>
      </c>
    </row>
    <row r="4149" spans="1:1" x14ac:dyDescent="0.25">
      <c r="A4149" s="1">
        <v>20.29</v>
      </c>
    </row>
    <row r="4150" spans="1:1" x14ac:dyDescent="0.25">
      <c r="A4150" s="1">
        <v>32.44</v>
      </c>
    </row>
    <row r="4151" spans="1:1" x14ac:dyDescent="0.25">
      <c r="A4151" s="1">
        <v>34.090000000000003</v>
      </c>
    </row>
    <row r="4152" spans="1:1" x14ac:dyDescent="0.25">
      <c r="A4152" s="1">
        <v>37.65</v>
      </c>
    </row>
    <row r="4153" spans="1:1" x14ac:dyDescent="0.25">
      <c r="A4153" s="1">
        <v>26.02</v>
      </c>
    </row>
    <row r="4154" spans="1:1" x14ac:dyDescent="0.25">
      <c r="A4154" s="1">
        <v>32.89</v>
      </c>
    </row>
    <row r="4155" spans="1:1" x14ac:dyDescent="0.25">
      <c r="A4155" s="1">
        <v>20.32</v>
      </c>
    </row>
    <row r="4156" spans="1:1" x14ac:dyDescent="0.25">
      <c r="A4156" s="1">
        <v>27.63</v>
      </c>
    </row>
    <row r="4157" spans="1:1" x14ac:dyDescent="0.25">
      <c r="A4157" s="1">
        <v>22.25</v>
      </c>
    </row>
    <row r="4158" spans="1:1" x14ac:dyDescent="0.25">
      <c r="A4158" s="1">
        <v>35.090000000000003</v>
      </c>
    </row>
    <row r="4159" spans="1:1" x14ac:dyDescent="0.25">
      <c r="A4159" s="1">
        <v>38.14</v>
      </c>
    </row>
    <row r="4160" spans="1:1" x14ac:dyDescent="0.25">
      <c r="A4160" s="1">
        <v>19.059999999999999</v>
      </c>
    </row>
    <row r="4161" spans="1:1" x14ac:dyDescent="0.25">
      <c r="A4161" s="1">
        <v>26.66</v>
      </c>
    </row>
    <row r="4162" spans="1:1" x14ac:dyDescent="0.25">
      <c r="A4162" s="1">
        <v>35.299999999999997</v>
      </c>
    </row>
    <row r="4163" spans="1:1" x14ac:dyDescent="0.25">
      <c r="A4163" s="1">
        <v>31.94</v>
      </c>
    </row>
    <row r="4164" spans="1:1" x14ac:dyDescent="0.25">
      <c r="A4164" s="1">
        <v>25.56</v>
      </c>
    </row>
    <row r="4165" spans="1:1" x14ac:dyDescent="0.25">
      <c r="A4165" s="1">
        <v>34.61</v>
      </c>
    </row>
    <row r="4166" spans="1:1" x14ac:dyDescent="0.25">
      <c r="A4166" s="1">
        <v>29.81</v>
      </c>
    </row>
    <row r="4167" spans="1:1" x14ac:dyDescent="0.25">
      <c r="A4167" s="1">
        <v>25.47</v>
      </c>
    </row>
    <row r="4168" spans="1:1" x14ac:dyDescent="0.25">
      <c r="A4168" s="1">
        <v>40</v>
      </c>
    </row>
    <row r="4169" spans="1:1" x14ac:dyDescent="0.25">
      <c r="A4169" s="1">
        <v>29.18</v>
      </c>
    </row>
    <row r="4170" spans="1:1" x14ac:dyDescent="0.25">
      <c r="A4170" s="1">
        <v>24.51</v>
      </c>
    </row>
    <row r="4171" spans="1:1" x14ac:dyDescent="0.25">
      <c r="A4171" s="1">
        <v>27.63</v>
      </c>
    </row>
    <row r="4172" spans="1:1" x14ac:dyDescent="0.25">
      <c r="A4172" s="1">
        <v>34.950000000000003</v>
      </c>
    </row>
    <row r="4173" spans="1:1" x14ac:dyDescent="0.25">
      <c r="A4173" s="1">
        <v>32.340000000000003</v>
      </c>
    </row>
    <row r="4174" spans="1:1" x14ac:dyDescent="0.25">
      <c r="A4174" s="1">
        <v>25.33</v>
      </c>
    </row>
    <row r="4175" spans="1:1" x14ac:dyDescent="0.25">
      <c r="A4175" s="1">
        <v>29.81</v>
      </c>
    </row>
    <row r="4176" spans="1:1" x14ac:dyDescent="0.25">
      <c r="A4176" s="1">
        <v>20.77</v>
      </c>
    </row>
    <row r="4177" spans="1:1" x14ac:dyDescent="0.25">
      <c r="A4177" s="1">
        <v>33.99</v>
      </c>
    </row>
    <row r="4178" spans="1:1" x14ac:dyDescent="0.25">
      <c r="A4178" s="1">
        <v>36.549999999999997</v>
      </c>
    </row>
    <row r="4179" spans="1:1" x14ac:dyDescent="0.25">
      <c r="A4179" s="1">
        <v>22.1</v>
      </c>
    </row>
    <row r="4180" spans="1:1" x14ac:dyDescent="0.25">
      <c r="A4180" s="1">
        <v>34.979999999999997</v>
      </c>
    </row>
    <row r="4181" spans="1:1" x14ac:dyDescent="0.25">
      <c r="A4181" s="1">
        <v>34.590000000000003</v>
      </c>
    </row>
    <row r="4182" spans="1:1" x14ac:dyDescent="0.25">
      <c r="A4182" s="1">
        <v>24.07</v>
      </c>
    </row>
    <row r="4183" spans="1:1" x14ac:dyDescent="0.25">
      <c r="A4183" s="1">
        <v>25.98</v>
      </c>
    </row>
    <row r="4184" spans="1:1" x14ac:dyDescent="0.25">
      <c r="A4184" s="1">
        <v>22.29</v>
      </c>
    </row>
    <row r="4185" spans="1:1" x14ac:dyDescent="0.25">
      <c r="A4185" s="1">
        <v>35.619999999999997</v>
      </c>
    </row>
    <row r="4186" spans="1:1" x14ac:dyDescent="0.25">
      <c r="A4186" s="1">
        <v>32.22</v>
      </c>
    </row>
    <row r="4187" spans="1:1" x14ac:dyDescent="0.25">
      <c r="A4187" s="1">
        <v>36.82</v>
      </c>
    </row>
    <row r="4188" spans="1:1" x14ac:dyDescent="0.25">
      <c r="A4188" s="1">
        <v>32.9</v>
      </c>
    </row>
    <row r="4189" spans="1:1" x14ac:dyDescent="0.25">
      <c r="A4189" s="1">
        <v>36.19</v>
      </c>
    </row>
    <row r="4190" spans="1:1" x14ac:dyDescent="0.25">
      <c r="A4190" s="1">
        <v>25.52</v>
      </c>
    </row>
    <row r="4191" spans="1:1" x14ac:dyDescent="0.25">
      <c r="A4191" s="1">
        <v>33.369999999999997</v>
      </c>
    </row>
    <row r="4192" spans="1:1" x14ac:dyDescent="0.25">
      <c r="A4192" s="1">
        <v>36.950000000000003</v>
      </c>
    </row>
    <row r="4193" spans="1:1" x14ac:dyDescent="0.25">
      <c r="A4193" s="1">
        <v>23</v>
      </c>
    </row>
    <row r="4194" spans="1:1" x14ac:dyDescent="0.25">
      <c r="A4194" s="1">
        <v>36.61</v>
      </c>
    </row>
    <row r="4195" spans="1:1" x14ac:dyDescent="0.25">
      <c r="A4195" s="1">
        <v>31.69</v>
      </c>
    </row>
    <row r="4196" spans="1:1" x14ac:dyDescent="0.25">
      <c r="A4196" s="1">
        <v>34.94</v>
      </c>
    </row>
    <row r="4197" spans="1:1" x14ac:dyDescent="0.25">
      <c r="A4197" s="1">
        <v>34.869999999999997</v>
      </c>
    </row>
    <row r="4198" spans="1:1" x14ac:dyDescent="0.25">
      <c r="A4198" s="1">
        <v>26.17</v>
      </c>
    </row>
    <row r="4199" spans="1:1" x14ac:dyDescent="0.25">
      <c r="A4199" s="1">
        <v>20.65</v>
      </c>
    </row>
    <row r="4200" spans="1:1" x14ac:dyDescent="0.25">
      <c r="A4200" s="1">
        <v>26.08</v>
      </c>
    </row>
    <row r="4201" spans="1:1" x14ac:dyDescent="0.25">
      <c r="A4201" s="1">
        <v>34.85</v>
      </c>
    </row>
    <row r="4202" spans="1:1" x14ac:dyDescent="0.25">
      <c r="A4202" s="1">
        <v>37.83</v>
      </c>
    </row>
    <row r="4203" spans="1:1" x14ac:dyDescent="0.25">
      <c r="A4203" s="1">
        <v>35.51</v>
      </c>
    </row>
    <row r="4204" spans="1:1" x14ac:dyDescent="0.25">
      <c r="A4204" s="1">
        <v>32.57</v>
      </c>
    </row>
    <row r="4205" spans="1:1" x14ac:dyDescent="0.25">
      <c r="A4205" s="1">
        <v>30.98</v>
      </c>
    </row>
    <row r="4206" spans="1:1" x14ac:dyDescent="0.25">
      <c r="A4206" s="1">
        <v>31.21</v>
      </c>
    </row>
    <row r="4207" spans="1:1" x14ac:dyDescent="0.25">
      <c r="A4207" s="1">
        <v>32.71</v>
      </c>
    </row>
    <row r="4208" spans="1:1" x14ac:dyDescent="0.25">
      <c r="A4208" s="1">
        <v>27.4</v>
      </c>
    </row>
    <row r="4209" spans="1:1" x14ac:dyDescent="0.25">
      <c r="A4209" s="1">
        <v>32.130000000000003</v>
      </c>
    </row>
    <row r="4210" spans="1:1" x14ac:dyDescent="0.25">
      <c r="A4210" s="1">
        <v>35.840000000000003</v>
      </c>
    </row>
    <row r="4211" spans="1:1" x14ac:dyDescent="0.25">
      <c r="A4211" s="1">
        <v>18.920000000000002</v>
      </c>
    </row>
    <row r="4212" spans="1:1" x14ac:dyDescent="0.25">
      <c r="A4212" s="1">
        <v>29.86</v>
      </c>
    </row>
    <row r="4213" spans="1:1" x14ac:dyDescent="0.25">
      <c r="A4213" s="1">
        <v>23.22</v>
      </c>
    </row>
    <row r="4214" spans="1:1" x14ac:dyDescent="0.25">
      <c r="A4214" s="1">
        <v>34.46</v>
      </c>
    </row>
    <row r="4215" spans="1:1" x14ac:dyDescent="0.25">
      <c r="A4215" s="1">
        <v>35.56</v>
      </c>
    </row>
    <row r="4216" spans="1:1" x14ac:dyDescent="0.25">
      <c r="A4216" s="1">
        <v>22.01</v>
      </c>
    </row>
    <row r="4217" spans="1:1" x14ac:dyDescent="0.25">
      <c r="A4217" s="1">
        <v>26.44</v>
      </c>
    </row>
    <row r="4218" spans="1:1" x14ac:dyDescent="0.25">
      <c r="A4218" s="1">
        <v>31.87</v>
      </c>
    </row>
    <row r="4219" spans="1:1" x14ac:dyDescent="0.25">
      <c r="A4219" s="1">
        <v>21.93</v>
      </c>
    </row>
    <row r="4220" spans="1:1" x14ac:dyDescent="0.25">
      <c r="A4220" s="1">
        <v>26.18</v>
      </c>
    </row>
    <row r="4221" spans="1:1" x14ac:dyDescent="0.25">
      <c r="A4221" s="1">
        <v>23.69</v>
      </c>
    </row>
    <row r="4222" spans="1:1" x14ac:dyDescent="0.25">
      <c r="A4222" s="1">
        <v>29.73</v>
      </c>
    </row>
    <row r="4223" spans="1:1" x14ac:dyDescent="0.25">
      <c r="A4223" s="1">
        <v>27.38</v>
      </c>
    </row>
    <row r="4224" spans="1:1" x14ac:dyDescent="0.25">
      <c r="A4224" s="1">
        <v>35.46</v>
      </c>
    </row>
    <row r="4225" spans="1:1" x14ac:dyDescent="0.25">
      <c r="A4225" s="1">
        <v>26.97</v>
      </c>
    </row>
    <row r="4226" spans="1:1" x14ac:dyDescent="0.25">
      <c r="A4226" s="1">
        <v>34.83</v>
      </c>
    </row>
    <row r="4227" spans="1:1" x14ac:dyDescent="0.25">
      <c r="A4227" s="1">
        <v>36.78</v>
      </c>
    </row>
    <row r="4228" spans="1:1" x14ac:dyDescent="0.25">
      <c r="A4228" s="1">
        <v>36.19</v>
      </c>
    </row>
    <row r="4229" spans="1:1" x14ac:dyDescent="0.25">
      <c r="A4229" s="1">
        <v>21.84</v>
      </c>
    </row>
    <row r="4230" spans="1:1" x14ac:dyDescent="0.25">
      <c r="A4230" s="1">
        <v>23.51</v>
      </c>
    </row>
    <row r="4231" spans="1:1" x14ac:dyDescent="0.25">
      <c r="A4231" s="1">
        <v>19.22</v>
      </c>
    </row>
    <row r="4232" spans="1:1" x14ac:dyDescent="0.25">
      <c r="A4232" s="1">
        <v>37.26</v>
      </c>
    </row>
    <row r="4233" spans="1:1" x14ac:dyDescent="0.25">
      <c r="A4233" s="1">
        <v>37.64</v>
      </c>
    </row>
    <row r="4234" spans="1:1" x14ac:dyDescent="0.25">
      <c r="A4234" s="1">
        <v>36.03</v>
      </c>
    </row>
    <row r="4235" spans="1:1" x14ac:dyDescent="0.25">
      <c r="A4235" s="1">
        <v>27.45</v>
      </c>
    </row>
    <row r="4236" spans="1:1" x14ac:dyDescent="0.25">
      <c r="A4236" s="1">
        <v>26.78</v>
      </c>
    </row>
    <row r="4237" spans="1:1" x14ac:dyDescent="0.25">
      <c r="A4237" s="1">
        <v>36.28</v>
      </c>
    </row>
    <row r="4238" spans="1:1" x14ac:dyDescent="0.25">
      <c r="A4238" s="1">
        <v>21.24</v>
      </c>
    </row>
    <row r="4239" spans="1:1" x14ac:dyDescent="0.25">
      <c r="A4239" s="1">
        <v>26.96</v>
      </c>
    </row>
    <row r="4240" spans="1:1" x14ac:dyDescent="0.25">
      <c r="A4240" s="1">
        <v>28.52</v>
      </c>
    </row>
    <row r="4241" spans="1:1" x14ac:dyDescent="0.25">
      <c r="A4241" s="1">
        <v>21.3</v>
      </c>
    </row>
    <row r="4242" spans="1:1" x14ac:dyDescent="0.25">
      <c r="A4242" s="1">
        <v>28.17</v>
      </c>
    </row>
    <row r="4243" spans="1:1" x14ac:dyDescent="0.25">
      <c r="A4243" s="1">
        <v>30.74</v>
      </c>
    </row>
    <row r="4244" spans="1:1" x14ac:dyDescent="0.25">
      <c r="A4244" s="1">
        <v>22.12</v>
      </c>
    </row>
    <row r="4245" spans="1:1" x14ac:dyDescent="0.25">
      <c r="A4245" s="1">
        <v>28.53</v>
      </c>
    </row>
    <row r="4246" spans="1:1" x14ac:dyDescent="0.25">
      <c r="A4246" s="1">
        <v>35.94</v>
      </c>
    </row>
    <row r="4247" spans="1:1" x14ac:dyDescent="0.25">
      <c r="A4247" s="1">
        <v>27.9</v>
      </c>
    </row>
    <row r="4248" spans="1:1" x14ac:dyDescent="0.25">
      <c r="A4248" s="1">
        <v>28.28</v>
      </c>
    </row>
    <row r="4249" spans="1:1" x14ac:dyDescent="0.25">
      <c r="A4249" s="1">
        <v>22.27</v>
      </c>
    </row>
    <row r="4250" spans="1:1" x14ac:dyDescent="0.25">
      <c r="A4250" s="1">
        <v>33.28</v>
      </c>
    </row>
    <row r="4251" spans="1:1" x14ac:dyDescent="0.25">
      <c r="A4251" s="1">
        <v>27.31</v>
      </c>
    </row>
    <row r="4252" spans="1:1" x14ac:dyDescent="0.25">
      <c r="A4252" s="1">
        <v>25.93</v>
      </c>
    </row>
    <row r="4253" spans="1:1" x14ac:dyDescent="0.25">
      <c r="A4253" s="1">
        <v>32.25</v>
      </c>
    </row>
    <row r="4254" spans="1:1" x14ac:dyDescent="0.25">
      <c r="A4254" s="1">
        <v>27.23</v>
      </c>
    </row>
    <row r="4255" spans="1:1" x14ac:dyDescent="0.25">
      <c r="A4255" s="1">
        <v>29.53</v>
      </c>
    </row>
    <row r="4256" spans="1:1" x14ac:dyDescent="0.25">
      <c r="A4256" s="1">
        <v>23.02</v>
      </c>
    </row>
    <row r="4257" spans="1:1" x14ac:dyDescent="0.25">
      <c r="A4257" s="1">
        <v>32.380000000000003</v>
      </c>
    </row>
    <row r="4258" spans="1:1" x14ac:dyDescent="0.25">
      <c r="A4258" s="1">
        <v>35.1</v>
      </c>
    </row>
    <row r="4259" spans="1:1" x14ac:dyDescent="0.25">
      <c r="A4259" s="1">
        <v>29.15</v>
      </c>
    </row>
    <row r="4260" spans="1:1" x14ac:dyDescent="0.25">
      <c r="A4260" s="1">
        <v>35.89</v>
      </c>
    </row>
    <row r="4261" spans="1:1" x14ac:dyDescent="0.25">
      <c r="A4261" s="1">
        <v>19.34</v>
      </c>
    </row>
    <row r="4262" spans="1:1" x14ac:dyDescent="0.25">
      <c r="A4262" s="1">
        <v>23.87</v>
      </c>
    </row>
    <row r="4263" spans="1:1" x14ac:dyDescent="0.25">
      <c r="A4263" s="1">
        <v>26.45</v>
      </c>
    </row>
    <row r="4264" spans="1:1" x14ac:dyDescent="0.25">
      <c r="A4264" s="1">
        <v>24</v>
      </c>
    </row>
    <row r="4265" spans="1:1" x14ac:dyDescent="0.25">
      <c r="A4265" s="1">
        <v>35.33</v>
      </c>
    </row>
    <row r="4266" spans="1:1" x14ac:dyDescent="0.25">
      <c r="A4266" s="1">
        <v>36.630000000000003</v>
      </c>
    </row>
    <row r="4267" spans="1:1" x14ac:dyDescent="0.25">
      <c r="A4267" s="1">
        <v>19.96</v>
      </c>
    </row>
    <row r="4268" spans="1:1" x14ac:dyDescent="0.25">
      <c r="A4268" s="1">
        <v>29.77</v>
      </c>
    </row>
    <row r="4269" spans="1:1" x14ac:dyDescent="0.25">
      <c r="A4269" s="1">
        <v>32.56</v>
      </c>
    </row>
    <row r="4270" spans="1:1" x14ac:dyDescent="0.25">
      <c r="A4270" s="1">
        <v>26.41</v>
      </c>
    </row>
    <row r="4271" spans="1:1" x14ac:dyDescent="0.25">
      <c r="A4271" s="1">
        <v>28.6</v>
      </c>
    </row>
    <row r="4272" spans="1:1" x14ac:dyDescent="0.25">
      <c r="A4272" s="1">
        <v>30.78</v>
      </c>
    </row>
    <row r="4273" spans="1:1" x14ac:dyDescent="0.25">
      <c r="A4273" s="1">
        <v>21.78</v>
      </c>
    </row>
    <row r="4274" spans="1:1" x14ac:dyDescent="0.25">
      <c r="A4274" s="1">
        <v>27.43</v>
      </c>
    </row>
    <row r="4275" spans="1:1" x14ac:dyDescent="0.25">
      <c r="A4275" s="1">
        <v>34.700000000000003</v>
      </c>
    </row>
    <row r="4276" spans="1:1" x14ac:dyDescent="0.25">
      <c r="A4276" s="1">
        <v>21.39</v>
      </c>
    </row>
    <row r="4277" spans="1:1" x14ac:dyDescent="0.25">
      <c r="A4277" s="1">
        <v>35.21</v>
      </c>
    </row>
    <row r="4278" spans="1:1" x14ac:dyDescent="0.25">
      <c r="A4278" s="1">
        <v>24.27</v>
      </c>
    </row>
    <row r="4279" spans="1:1" x14ac:dyDescent="0.25">
      <c r="A4279" s="1">
        <v>25.58</v>
      </c>
    </row>
    <row r="4280" spans="1:1" x14ac:dyDescent="0.25">
      <c r="A4280" s="1">
        <v>24.34</v>
      </c>
    </row>
    <row r="4281" spans="1:1" x14ac:dyDescent="0.25">
      <c r="A4281" s="1">
        <v>17.95</v>
      </c>
    </row>
    <row r="4282" spans="1:1" x14ac:dyDescent="0.25">
      <c r="A4282" s="1">
        <v>29.86</v>
      </c>
    </row>
    <row r="4283" spans="1:1" x14ac:dyDescent="0.25">
      <c r="A4283" s="1">
        <v>36.67</v>
      </c>
    </row>
    <row r="4284" spans="1:1" x14ac:dyDescent="0.25">
      <c r="A4284" s="1">
        <v>32.11</v>
      </c>
    </row>
    <row r="4285" spans="1:1" x14ac:dyDescent="0.25">
      <c r="A4285" s="1">
        <v>30.16</v>
      </c>
    </row>
    <row r="4286" spans="1:1" x14ac:dyDescent="0.25">
      <c r="A4286" s="1">
        <v>37.799999999999997</v>
      </c>
    </row>
    <row r="4287" spans="1:1" x14ac:dyDescent="0.25">
      <c r="A4287" s="1">
        <v>22.82</v>
      </c>
    </row>
    <row r="4288" spans="1:1" x14ac:dyDescent="0.25">
      <c r="A4288" s="1">
        <v>23.26</v>
      </c>
    </row>
    <row r="4289" spans="1:1" x14ac:dyDescent="0.25">
      <c r="A4289" s="1">
        <v>37.64</v>
      </c>
    </row>
    <row r="4290" spans="1:1" x14ac:dyDescent="0.25">
      <c r="A4290" s="1">
        <v>31.14</v>
      </c>
    </row>
    <row r="4291" spans="1:1" x14ac:dyDescent="0.25">
      <c r="A4291" s="1">
        <v>37.86</v>
      </c>
    </row>
    <row r="4292" spans="1:1" x14ac:dyDescent="0.25">
      <c r="A4292" s="1">
        <v>26.12</v>
      </c>
    </row>
    <row r="4293" spans="1:1" x14ac:dyDescent="0.25">
      <c r="A4293" s="1">
        <v>30.87</v>
      </c>
    </row>
    <row r="4294" spans="1:1" x14ac:dyDescent="0.25">
      <c r="A4294" s="1">
        <v>36.049999999999997</v>
      </c>
    </row>
    <row r="4295" spans="1:1" x14ac:dyDescent="0.25">
      <c r="A4295" s="1">
        <v>26.86</v>
      </c>
    </row>
    <row r="4296" spans="1:1" x14ac:dyDescent="0.25">
      <c r="A4296" s="1">
        <v>34.85</v>
      </c>
    </row>
    <row r="4297" spans="1:1" x14ac:dyDescent="0.25">
      <c r="A4297" s="1">
        <v>25.33</v>
      </c>
    </row>
    <row r="4298" spans="1:1" x14ac:dyDescent="0.25">
      <c r="A4298" s="1">
        <v>32.21</v>
      </c>
    </row>
    <row r="4299" spans="1:1" x14ac:dyDescent="0.25">
      <c r="A4299" s="1">
        <v>32.29</v>
      </c>
    </row>
    <row r="4300" spans="1:1" x14ac:dyDescent="0.25">
      <c r="A4300" s="1">
        <v>26.6</v>
      </c>
    </row>
    <row r="4301" spans="1:1" x14ac:dyDescent="0.25">
      <c r="A4301" s="1">
        <v>25.83</v>
      </c>
    </row>
    <row r="4302" spans="1:1" x14ac:dyDescent="0.25">
      <c r="A4302" s="1">
        <v>32.99</v>
      </c>
    </row>
    <row r="4303" spans="1:1" x14ac:dyDescent="0.25">
      <c r="A4303" s="1">
        <v>31.25</v>
      </c>
    </row>
    <row r="4304" spans="1:1" x14ac:dyDescent="0.25">
      <c r="A4304" s="1">
        <v>22.85</v>
      </c>
    </row>
    <row r="4305" spans="1:1" x14ac:dyDescent="0.25">
      <c r="A4305" s="1">
        <v>38.43</v>
      </c>
    </row>
    <row r="4306" spans="1:1" x14ac:dyDescent="0.25">
      <c r="A4306" s="1">
        <v>23.68</v>
      </c>
    </row>
    <row r="4307" spans="1:1" x14ac:dyDescent="0.25">
      <c r="A4307" s="1">
        <v>21.31</v>
      </c>
    </row>
    <row r="4308" spans="1:1" x14ac:dyDescent="0.25">
      <c r="A4308" s="1">
        <v>32.61</v>
      </c>
    </row>
    <row r="4309" spans="1:1" x14ac:dyDescent="0.25">
      <c r="A4309" s="1">
        <v>21.56</v>
      </c>
    </row>
    <row r="4310" spans="1:1" x14ac:dyDescent="0.25">
      <c r="A4310" s="1">
        <v>25.18</v>
      </c>
    </row>
    <row r="4311" spans="1:1" x14ac:dyDescent="0.25">
      <c r="A4311" s="1">
        <v>26.02</v>
      </c>
    </row>
    <row r="4312" spans="1:1" x14ac:dyDescent="0.25">
      <c r="A4312" s="1">
        <v>25.26</v>
      </c>
    </row>
    <row r="4313" spans="1:1" x14ac:dyDescent="0.25">
      <c r="A4313" s="1">
        <v>34.74</v>
      </c>
    </row>
    <row r="4314" spans="1:1" x14ac:dyDescent="0.25">
      <c r="A4314" s="1">
        <v>36.75</v>
      </c>
    </row>
    <row r="4315" spans="1:1" x14ac:dyDescent="0.25">
      <c r="A4315" s="1">
        <v>19.93</v>
      </c>
    </row>
    <row r="4316" spans="1:1" x14ac:dyDescent="0.25">
      <c r="A4316" s="1">
        <v>27.96</v>
      </c>
    </row>
    <row r="4317" spans="1:1" x14ac:dyDescent="0.25">
      <c r="A4317" s="1">
        <v>33.369999999999997</v>
      </c>
    </row>
    <row r="4318" spans="1:1" x14ac:dyDescent="0.25">
      <c r="A4318" s="1">
        <v>33.61</v>
      </c>
    </row>
    <row r="4319" spans="1:1" x14ac:dyDescent="0.25">
      <c r="A4319" s="1">
        <v>27.9</v>
      </c>
    </row>
    <row r="4320" spans="1:1" x14ac:dyDescent="0.25">
      <c r="A4320" s="1">
        <v>32.590000000000003</v>
      </c>
    </row>
    <row r="4321" spans="1:1" x14ac:dyDescent="0.25">
      <c r="A4321" s="1">
        <v>24.52</v>
      </c>
    </row>
    <row r="4322" spans="1:1" x14ac:dyDescent="0.25">
      <c r="A4322" s="1">
        <v>21.58</v>
      </c>
    </row>
    <row r="4323" spans="1:1" x14ac:dyDescent="0.25">
      <c r="A4323" s="1">
        <v>28.39</v>
      </c>
    </row>
    <row r="4324" spans="1:1" x14ac:dyDescent="0.25">
      <c r="A4324" s="1">
        <v>25.24</v>
      </c>
    </row>
    <row r="4325" spans="1:1" x14ac:dyDescent="0.25">
      <c r="A4325" s="1">
        <v>27.41</v>
      </c>
    </row>
    <row r="4326" spans="1:1" x14ac:dyDescent="0.25">
      <c r="A4326" s="1">
        <v>34.78</v>
      </c>
    </row>
    <row r="4327" spans="1:1" x14ac:dyDescent="0.25">
      <c r="A4327" s="1">
        <v>32.46</v>
      </c>
    </row>
    <row r="4328" spans="1:1" x14ac:dyDescent="0.25">
      <c r="A4328" s="1">
        <v>31.37</v>
      </c>
    </row>
    <row r="4329" spans="1:1" x14ac:dyDescent="0.25">
      <c r="A4329" s="1">
        <v>30.4</v>
      </c>
    </row>
    <row r="4330" spans="1:1" x14ac:dyDescent="0.25">
      <c r="A4330" s="1">
        <v>20.21</v>
      </c>
    </row>
    <row r="4331" spans="1:1" x14ac:dyDescent="0.25">
      <c r="A4331" s="1">
        <v>22.27</v>
      </c>
    </row>
    <row r="4332" spans="1:1" x14ac:dyDescent="0.25">
      <c r="A4332" s="1">
        <v>26.58</v>
      </c>
    </row>
    <row r="4333" spans="1:1" x14ac:dyDescent="0.25">
      <c r="A4333" s="1">
        <v>34.01</v>
      </c>
    </row>
    <row r="4334" spans="1:1" x14ac:dyDescent="0.25">
      <c r="A4334" s="1">
        <v>28.66</v>
      </c>
    </row>
    <row r="4335" spans="1:1" x14ac:dyDescent="0.25">
      <c r="A4335" s="1">
        <v>30.17</v>
      </c>
    </row>
    <row r="4336" spans="1:1" x14ac:dyDescent="0.25">
      <c r="A4336" s="1">
        <v>27.75</v>
      </c>
    </row>
    <row r="4337" spans="1:1" x14ac:dyDescent="0.25">
      <c r="A4337" s="1">
        <v>24.98</v>
      </c>
    </row>
    <row r="4338" spans="1:1" x14ac:dyDescent="0.25">
      <c r="A4338" s="1">
        <v>31.56</v>
      </c>
    </row>
    <row r="4339" spans="1:1" x14ac:dyDescent="0.25">
      <c r="A4339" s="1">
        <v>30.09</v>
      </c>
    </row>
    <row r="4340" spans="1:1" x14ac:dyDescent="0.25">
      <c r="A4340" s="1">
        <v>30.81</v>
      </c>
    </row>
    <row r="4341" spans="1:1" x14ac:dyDescent="0.25">
      <c r="A4341" s="1">
        <v>20.59</v>
      </c>
    </row>
    <row r="4342" spans="1:1" x14ac:dyDescent="0.25">
      <c r="A4342" s="1">
        <v>24.98</v>
      </c>
    </row>
    <row r="4343" spans="1:1" x14ac:dyDescent="0.25">
      <c r="A4343" s="1">
        <v>35.76</v>
      </c>
    </row>
    <row r="4344" spans="1:1" x14ac:dyDescent="0.25">
      <c r="A4344" s="1">
        <v>16.84</v>
      </c>
    </row>
    <row r="4345" spans="1:1" x14ac:dyDescent="0.25">
      <c r="A4345" s="1">
        <v>29.7</v>
      </c>
    </row>
    <row r="4346" spans="1:1" x14ac:dyDescent="0.25">
      <c r="A4346" s="1">
        <v>17.350000000000001</v>
      </c>
    </row>
    <row r="4347" spans="1:1" x14ac:dyDescent="0.25">
      <c r="A4347" s="1">
        <v>19.89</v>
      </c>
    </row>
    <row r="4348" spans="1:1" x14ac:dyDescent="0.25">
      <c r="A4348" s="1">
        <v>24.19</v>
      </c>
    </row>
    <row r="4349" spans="1:1" x14ac:dyDescent="0.25">
      <c r="A4349" s="1">
        <v>23.6</v>
      </c>
    </row>
    <row r="4350" spans="1:1" x14ac:dyDescent="0.25">
      <c r="A4350" s="1">
        <v>32.21</v>
      </c>
    </row>
    <row r="4351" spans="1:1" x14ac:dyDescent="0.25">
      <c r="A4351" s="1">
        <v>23.43</v>
      </c>
    </row>
    <row r="4352" spans="1:1" x14ac:dyDescent="0.25">
      <c r="A4352" s="1">
        <v>21.76</v>
      </c>
    </row>
    <row r="4353" spans="1:1" x14ac:dyDescent="0.25">
      <c r="A4353" s="1">
        <v>21.77</v>
      </c>
    </row>
    <row r="4354" spans="1:1" x14ac:dyDescent="0.25">
      <c r="A4354" s="1">
        <v>28.01</v>
      </c>
    </row>
    <row r="4355" spans="1:1" x14ac:dyDescent="0.25">
      <c r="A4355" s="1">
        <v>32.57</v>
      </c>
    </row>
    <row r="4356" spans="1:1" x14ac:dyDescent="0.25">
      <c r="A4356" s="1">
        <v>22.46</v>
      </c>
    </row>
    <row r="4357" spans="1:1" x14ac:dyDescent="0.25">
      <c r="A4357" s="1">
        <v>27.28</v>
      </c>
    </row>
    <row r="4358" spans="1:1" x14ac:dyDescent="0.25">
      <c r="A4358" s="1">
        <v>20.55</v>
      </c>
    </row>
    <row r="4359" spans="1:1" x14ac:dyDescent="0.25">
      <c r="A4359" s="1">
        <v>29.21</v>
      </c>
    </row>
    <row r="4360" spans="1:1" x14ac:dyDescent="0.25">
      <c r="A4360" s="1">
        <v>34.74</v>
      </c>
    </row>
    <row r="4361" spans="1:1" x14ac:dyDescent="0.25">
      <c r="A4361" s="1">
        <v>23.77</v>
      </c>
    </row>
    <row r="4362" spans="1:1" x14ac:dyDescent="0.25">
      <c r="A4362" s="1">
        <v>40</v>
      </c>
    </row>
    <row r="4363" spans="1:1" x14ac:dyDescent="0.25">
      <c r="A4363" s="1">
        <v>25.75</v>
      </c>
    </row>
    <row r="4364" spans="1:1" x14ac:dyDescent="0.25">
      <c r="A4364" s="1">
        <v>35.57</v>
      </c>
    </row>
    <row r="4365" spans="1:1" x14ac:dyDescent="0.25">
      <c r="A4365" s="1">
        <v>36.92</v>
      </c>
    </row>
    <row r="4366" spans="1:1" x14ac:dyDescent="0.25">
      <c r="A4366" s="1">
        <v>20.09</v>
      </c>
    </row>
    <row r="4367" spans="1:1" x14ac:dyDescent="0.25">
      <c r="A4367" s="1">
        <v>22.51</v>
      </c>
    </row>
    <row r="4368" spans="1:1" x14ac:dyDescent="0.25">
      <c r="A4368" s="1">
        <v>21.4</v>
      </c>
    </row>
    <row r="4369" spans="1:1" x14ac:dyDescent="0.25">
      <c r="A4369" s="1">
        <v>26.21</v>
      </c>
    </row>
    <row r="4370" spans="1:1" x14ac:dyDescent="0.25">
      <c r="A4370" s="1">
        <v>20.7</v>
      </c>
    </row>
    <row r="4371" spans="1:1" x14ac:dyDescent="0.25">
      <c r="A4371" s="1">
        <v>35.61</v>
      </c>
    </row>
    <row r="4372" spans="1:1" x14ac:dyDescent="0.25">
      <c r="A4372" s="1">
        <v>32.979999999999997</v>
      </c>
    </row>
    <row r="4373" spans="1:1" x14ac:dyDescent="0.25">
      <c r="A4373" s="1">
        <v>33.04</v>
      </c>
    </row>
    <row r="4374" spans="1:1" x14ac:dyDescent="0.25">
      <c r="A4374" s="1">
        <v>34.770000000000003</v>
      </c>
    </row>
    <row r="4375" spans="1:1" x14ac:dyDescent="0.25">
      <c r="A4375" s="1">
        <v>31.66</v>
      </c>
    </row>
    <row r="4376" spans="1:1" x14ac:dyDescent="0.25">
      <c r="A4376" s="1">
        <v>30.53</v>
      </c>
    </row>
    <row r="4377" spans="1:1" x14ac:dyDescent="0.25">
      <c r="A4377" s="1">
        <v>25.19</v>
      </c>
    </row>
    <row r="4378" spans="1:1" x14ac:dyDescent="0.25">
      <c r="A4378" s="1">
        <v>34.299999999999997</v>
      </c>
    </row>
    <row r="4379" spans="1:1" x14ac:dyDescent="0.25">
      <c r="A4379" s="1">
        <v>36.020000000000003</v>
      </c>
    </row>
    <row r="4380" spans="1:1" x14ac:dyDescent="0.25">
      <c r="A4380" s="1">
        <v>32.369999999999997</v>
      </c>
    </row>
    <row r="4381" spans="1:1" x14ac:dyDescent="0.25">
      <c r="A4381" s="1">
        <v>23.26</v>
      </c>
    </row>
    <row r="4382" spans="1:1" x14ac:dyDescent="0.25">
      <c r="A4382" s="1">
        <v>22.69</v>
      </c>
    </row>
    <row r="4383" spans="1:1" x14ac:dyDescent="0.25">
      <c r="A4383" s="1">
        <v>24.94</v>
      </c>
    </row>
    <row r="4384" spans="1:1" x14ac:dyDescent="0.25">
      <c r="A4384" s="1">
        <v>30.13</v>
      </c>
    </row>
    <row r="4385" spans="1:1" x14ac:dyDescent="0.25">
      <c r="A4385" s="1">
        <v>24.9</v>
      </c>
    </row>
    <row r="4386" spans="1:1" x14ac:dyDescent="0.25">
      <c r="A4386" s="1">
        <v>31.57</v>
      </c>
    </row>
    <row r="4387" spans="1:1" x14ac:dyDescent="0.25">
      <c r="A4387" s="1">
        <v>27.22</v>
      </c>
    </row>
    <row r="4388" spans="1:1" x14ac:dyDescent="0.25">
      <c r="A4388" s="1">
        <v>35.9</v>
      </c>
    </row>
    <row r="4389" spans="1:1" x14ac:dyDescent="0.25">
      <c r="A4389" s="1">
        <v>31.06</v>
      </c>
    </row>
    <row r="4390" spans="1:1" x14ac:dyDescent="0.25">
      <c r="A4390" s="1">
        <v>22.03</v>
      </c>
    </row>
    <row r="4391" spans="1:1" x14ac:dyDescent="0.25">
      <c r="A4391" s="1">
        <v>29.04</v>
      </c>
    </row>
    <row r="4392" spans="1:1" x14ac:dyDescent="0.25">
      <c r="A4392" s="1">
        <v>36.24</v>
      </c>
    </row>
    <row r="4393" spans="1:1" x14ac:dyDescent="0.25">
      <c r="A4393" s="1">
        <v>22.63</v>
      </c>
    </row>
    <row r="4394" spans="1:1" x14ac:dyDescent="0.25">
      <c r="A4394" s="1">
        <v>22.47</v>
      </c>
    </row>
    <row r="4395" spans="1:1" x14ac:dyDescent="0.25">
      <c r="A4395" s="1">
        <v>33.53</v>
      </c>
    </row>
    <row r="4396" spans="1:1" x14ac:dyDescent="0.25">
      <c r="A4396" s="1">
        <v>31.73</v>
      </c>
    </row>
    <row r="4397" spans="1:1" x14ac:dyDescent="0.25">
      <c r="A4397" s="1">
        <v>31.89</v>
      </c>
    </row>
    <row r="4398" spans="1:1" x14ac:dyDescent="0.25">
      <c r="A4398" s="1">
        <v>25.65</v>
      </c>
    </row>
    <row r="4399" spans="1:1" x14ac:dyDescent="0.25">
      <c r="A4399" s="1">
        <v>32.07</v>
      </c>
    </row>
    <row r="4400" spans="1:1" x14ac:dyDescent="0.25">
      <c r="A4400" s="1">
        <v>28.43</v>
      </c>
    </row>
    <row r="4401" spans="1:1" x14ac:dyDescent="0.25">
      <c r="A4401" s="1">
        <v>19.07</v>
      </c>
    </row>
    <row r="4402" spans="1:1" x14ac:dyDescent="0.25">
      <c r="A4402" s="1">
        <v>21.1</v>
      </c>
    </row>
    <row r="4403" spans="1:1" x14ac:dyDescent="0.25">
      <c r="A4403" s="1">
        <v>32.46</v>
      </c>
    </row>
    <row r="4404" spans="1:1" x14ac:dyDescent="0.25">
      <c r="A4404" s="1">
        <v>37.76</v>
      </c>
    </row>
    <row r="4405" spans="1:1" x14ac:dyDescent="0.25">
      <c r="A4405" s="1">
        <v>34.18</v>
      </c>
    </row>
    <row r="4406" spans="1:1" x14ac:dyDescent="0.25">
      <c r="A4406" s="1">
        <v>28.75</v>
      </c>
    </row>
    <row r="4407" spans="1:1" x14ac:dyDescent="0.25">
      <c r="A4407" s="1">
        <v>34.630000000000003</v>
      </c>
    </row>
    <row r="4408" spans="1:1" x14ac:dyDescent="0.25">
      <c r="A4408" s="1">
        <v>37.200000000000003</v>
      </c>
    </row>
    <row r="4409" spans="1:1" x14ac:dyDescent="0.25">
      <c r="A4409" s="1">
        <v>34.049999999999997</v>
      </c>
    </row>
    <row r="4410" spans="1:1" x14ac:dyDescent="0.25">
      <c r="A4410" s="1">
        <v>23.14</v>
      </c>
    </row>
    <row r="4411" spans="1:1" x14ac:dyDescent="0.25">
      <c r="A4411" s="1">
        <v>24.79</v>
      </c>
    </row>
    <row r="4412" spans="1:1" x14ac:dyDescent="0.25">
      <c r="A4412" s="1">
        <v>29.07</v>
      </c>
    </row>
    <row r="4413" spans="1:1" x14ac:dyDescent="0.25">
      <c r="A4413" s="1">
        <v>37.89</v>
      </c>
    </row>
    <row r="4414" spans="1:1" x14ac:dyDescent="0.25">
      <c r="A4414" s="1">
        <v>33.869999999999997</v>
      </c>
    </row>
    <row r="4415" spans="1:1" x14ac:dyDescent="0.25">
      <c r="A4415" s="1">
        <v>26.03</v>
      </c>
    </row>
    <row r="4416" spans="1:1" x14ac:dyDescent="0.25">
      <c r="A4416" s="1">
        <v>23.9</v>
      </c>
    </row>
    <row r="4417" spans="1:1" x14ac:dyDescent="0.25">
      <c r="A4417" s="1">
        <v>35.42</v>
      </c>
    </row>
    <row r="4418" spans="1:1" x14ac:dyDescent="0.25">
      <c r="A4418" s="1">
        <v>34.18</v>
      </c>
    </row>
    <row r="4419" spans="1:1" x14ac:dyDescent="0.25">
      <c r="A4419" s="1">
        <v>27.89</v>
      </c>
    </row>
    <row r="4420" spans="1:1" x14ac:dyDescent="0.25">
      <c r="A4420" s="1">
        <v>32.130000000000003</v>
      </c>
    </row>
    <row r="4421" spans="1:1" x14ac:dyDescent="0.25">
      <c r="A4421" s="1">
        <v>37.21</v>
      </c>
    </row>
    <row r="4422" spans="1:1" x14ac:dyDescent="0.25">
      <c r="A4422" s="1">
        <v>19.43</v>
      </c>
    </row>
    <row r="4423" spans="1:1" x14ac:dyDescent="0.25">
      <c r="A4423" s="1">
        <v>24.44</v>
      </c>
    </row>
    <row r="4424" spans="1:1" x14ac:dyDescent="0.25">
      <c r="A4424" s="1">
        <v>21.89</v>
      </c>
    </row>
    <row r="4425" spans="1:1" x14ac:dyDescent="0.25">
      <c r="A4425" s="1">
        <v>37.119999999999997</v>
      </c>
    </row>
    <row r="4426" spans="1:1" x14ac:dyDescent="0.25">
      <c r="A4426" s="1">
        <v>19.78</v>
      </c>
    </row>
    <row r="4427" spans="1:1" x14ac:dyDescent="0.25">
      <c r="A4427" s="1">
        <v>33.590000000000003</v>
      </c>
    </row>
    <row r="4428" spans="1:1" x14ac:dyDescent="0.25">
      <c r="A4428" s="1">
        <v>30.36</v>
      </c>
    </row>
    <row r="4429" spans="1:1" x14ac:dyDescent="0.25">
      <c r="A4429" s="1">
        <v>30.31</v>
      </c>
    </row>
    <row r="4430" spans="1:1" x14ac:dyDescent="0.25">
      <c r="A4430" s="1">
        <v>32.58</v>
      </c>
    </row>
    <row r="4431" spans="1:1" x14ac:dyDescent="0.25">
      <c r="A4431" s="1">
        <v>18.8</v>
      </c>
    </row>
    <row r="4432" spans="1:1" x14ac:dyDescent="0.25">
      <c r="A4432" s="1">
        <v>31.2</v>
      </c>
    </row>
    <row r="4433" spans="1:1" x14ac:dyDescent="0.25">
      <c r="A4433" s="1">
        <v>24.43</v>
      </c>
    </row>
    <row r="4434" spans="1:1" x14ac:dyDescent="0.25">
      <c r="A4434" s="1">
        <v>35.049999999999997</v>
      </c>
    </row>
    <row r="4435" spans="1:1" x14ac:dyDescent="0.25">
      <c r="A4435" s="1">
        <v>33.04</v>
      </c>
    </row>
    <row r="4436" spans="1:1" x14ac:dyDescent="0.25">
      <c r="A4436" s="1">
        <v>31.5</v>
      </c>
    </row>
    <row r="4437" spans="1:1" x14ac:dyDescent="0.25">
      <c r="A4437" s="1">
        <v>36.6</v>
      </c>
    </row>
    <row r="4438" spans="1:1" x14ac:dyDescent="0.25">
      <c r="A4438" s="1">
        <v>27.99</v>
      </c>
    </row>
    <row r="4439" spans="1:1" x14ac:dyDescent="0.25">
      <c r="A4439" s="1">
        <v>33.909999999999997</v>
      </c>
    </row>
    <row r="4440" spans="1:1" x14ac:dyDescent="0.25">
      <c r="A4440" s="1">
        <v>21.04</v>
      </c>
    </row>
    <row r="4441" spans="1:1" x14ac:dyDescent="0.25">
      <c r="A4441" s="1">
        <v>36.130000000000003</v>
      </c>
    </row>
    <row r="4442" spans="1:1" x14ac:dyDescent="0.25">
      <c r="A4442" s="1">
        <v>27.4</v>
      </c>
    </row>
    <row r="4443" spans="1:1" x14ac:dyDescent="0.25">
      <c r="A4443" s="1">
        <v>36.909999999999997</v>
      </c>
    </row>
    <row r="4444" spans="1:1" x14ac:dyDescent="0.25">
      <c r="A4444" s="1">
        <v>26.85</v>
      </c>
    </row>
    <row r="4445" spans="1:1" x14ac:dyDescent="0.25">
      <c r="A4445" s="1">
        <v>37.659999999999997</v>
      </c>
    </row>
    <row r="4446" spans="1:1" x14ac:dyDescent="0.25">
      <c r="A4446" s="1">
        <v>33.07</v>
      </c>
    </row>
    <row r="4447" spans="1:1" x14ac:dyDescent="0.25">
      <c r="A4447" s="1">
        <v>21.4</v>
      </c>
    </row>
    <row r="4448" spans="1:1" x14ac:dyDescent="0.25">
      <c r="A4448" s="1">
        <v>27.1</v>
      </c>
    </row>
    <row r="4449" spans="1:1" x14ac:dyDescent="0.25">
      <c r="A4449" s="1">
        <v>23.55</v>
      </c>
    </row>
    <row r="4450" spans="1:1" x14ac:dyDescent="0.25">
      <c r="A4450" s="1">
        <v>36.26</v>
      </c>
    </row>
    <row r="4451" spans="1:1" x14ac:dyDescent="0.25">
      <c r="A4451" s="1">
        <v>25.49</v>
      </c>
    </row>
    <row r="4452" spans="1:1" x14ac:dyDescent="0.25">
      <c r="A4452" s="1">
        <v>28.43</v>
      </c>
    </row>
    <row r="4453" spans="1:1" x14ac:dyDescent="0.25">
      <c r="A4453" s="1">
        <v>37.36</v>
      </c>
    </row>
    <row r="4454" spans="1:1" x14ac:dyDescent="0.25">
      <c r="A4454" s="1">
        <v>21.66</v>
      </c>
    </row>
    <row r="4455" spans="1:1" x14ac:dyDescent="0.25">
      <c r="A4455" s="1">
        <v>21.98</v>
      </c>
    </row>
    <row r="4456" spans="1:1" x14ac:dyDescent="0.25">
      <c r="A4456" s="1">
        <v>26.65</v>
      </c>
    </row>
    <row r="4457" spans="1:1" x14ac:dyDescent="0.25">
      <c r="A4457" s="1">
        <v>21.03</v>
      </c>
    </row>
    <row r="4458" spans="1:1" x14ac:dyDescent="0.25">
      <c r="A4458" s="1">
        <v>35.97</v>
      </c>
    </row>
    <row r="4459" spans="1:1" x14ac:dyDescent="0.25">
      <c r="A4459" s="1">
        <v>34.1</v>
      </c>
    </row>
    <row r="4460" spans="1:1" x14ac:dyDescent="0.25">
      <c r="A4460" s="1">
        <v>24.43</v>
      </c>
    </row>
    <row r="4461" spans="1:1" x14ac:dyDescent="0.25">
      <c r="A4461" s="1">
        <v>29.37</v>
      </c>
    </row>
    <row r="4462" spans="1:1" x14ac:dyDescent="0.25">
      <c r="A4462" s="1">
        <v>32.68</v>
      </c>
    </row>
    <row r="4463" spans="1:1" x14ac:dyDescent="0.25">
      <c r="A4463" s="1">
        <v>28.98</v>
      </c>
    </row>
    <row r="4464" spans="1:1" x14ac:dyDescent="0.25">
      <c r="A4464" s="1">
        <v>24.24</v>
      </c>
    </row>
    <row r="4465" spans="1:1" x14ac:dyDescent="0.25">
      <c r="A4465" s="1">
        <v>23.35</v>
      </c>
    </row>
    <row r="4466" spans="1:1" x14ac:dyDescent="0.25">
      <c r="A4466" s="1">
        <v>27.54</v>
      </c>
    </row>
    <row r="4467" spans="1:1" x14ac:dyDescent="0.25">
      <c r="A4467" s="1">
        <v>23.83</v>
      </c>
    </row>
    <row r="4468" spans="1:1" x14ac:dyDescent="0.25">
      <c r="A4468" s="1">
        <v>25.4</v>
      </c>
    </row>
    <row r="4469" spans="1:1" x14ac:dyDescent="0.25">
      <c r="A4469" s="1">
        <v>35.82</v>
      </c>
    </row>
    <row r="4470" spans="1:1" x14ac:dyDescent="0.25">
      <c r="A4470" s="1">
        <v>36.81</v>
      </c>
    </row>
    <row r="4471" spans="1:1" x14ac:dyDescent="0.25">
      <c r="A4471" s="1">
        <v>21.85</v>
      </c>
    </row>
    <row r="4472" spans="1:1" x14ac:dyDescent="0.25">
      <c r="A4472" s="1">
        <v>24.95</v>
      </c>
    </row>
    <row r="4473" spans="1:1" x14ac:dyDescent="0.25">
      <c r="A4473" s="1">
        <v>34.869999999999997</v>
      </c>
    </row>
    <row r="4474" spans="1:1" x14ac:dyDescent="0.25">
      <c r="A4474" s="1">
        <v>32.19</v>
      </c>
    </row>
    <row r="4475" spans="1:1" x14ac:dyDescent="0.25">
      <c r="A4475" s="1">
        <v>23.49</v>
      </c>
    </row>
    <row r="4476" spans="1:1" x14ac:dyDescent="0.25">
      <c r="A4476" s="1">
        <v>24.9</v>
      </c>
    </row>
    <row r="4477" spans="1:1" x14ac:dyDescent="0.25">
      <c r="A4477" s="1">
        <v>18.21</v>
      </c>
    </row>
    <row r="4478" spans="1:1" x14ac:dyDescent="0.25">
      <c r="A4478" s="1">
        <v>32.69</v>
      </c>
    </row>
    <row r="4479" spans="1:1" x14ac:dyDescent="0.25">
      <c r="A4479" s="1">
        <v>31.15</v>
      </c>
    </row>
    <row r="4480" spans="1:1" x14ac:dyDescent="0.25">
      <c r="A4480" s="1">
        <v>21.34</v>
      </c>
    </row>
    <row r="4481" spans="1:1" x14ac:dyDescent="0.25">
      <c r="A4481" s="1">
        <v>19.84</v>
      </c>
    </row>
    <row r="4482" spans="1:1" x14ac:dyDescent="0.25">
      <c r="A4482" s="1">
        <v>22.23</v>
      </c>
    </row>
    <row r="4483" spans="1:1" x14ac:dyDescent="0.25">
      <c r="A4483" s="1">
        <v>31.97</v>
      </c>
    </row>
    <row r="4484" spans="1:1" x14ac:dyDescent="0.25">
      <c r="A4484" s="1">
        <v>23.24</v>
      </c>
    </row>
    <row r="4485" spans="1:1" x14ac:dyDescent="0.25">
      <c r="A4485" s="1">
        <v>19.57</v>
      </c>
    </row>
    <row r="4486" spans="1:1" x14ac:dyDescent="0.25">
      <c r="A4486" s="1">
        <v>33.47</v>
      </c>
    </row>
    <row r="4487" spans="1:1" x14ac:dyDescent="0.25">
      <c r="A4487" s="1">
        <v>26.95</v>
      </c>
    </row>
    <row r="4488" spans="1:1" x14ac:dyDescent="0.25">
      <c r="A4488" s="1">
        <v>22.37</v>
      </c>
    </row>
    <row r="4489" spans="1:1" x14ac:dyDescent="0.25">
      <c r="A4489" s="1">
        <v>31.74</v>
      </c>
    </row>
    <row r="4490" spans="1:1" x14ac:dyDescent="0.25">
      <c r="A4490" s="1">
        <v>26.33</v>
      </c>
    </row>
    <row r="4491" spans="1:1" x14ac:dyDescent="0.25">
      <c r="A4491" s="1">
        <v>21.71</v>
      </c>
    </row>
    <row r="4492" spans="1:1" x14ac:dyDescent="0.25">
      <c r="A4492" s="1">
        <v>29.29</v>
      </c>
    </row>
    <row r="4493" spans="1:1" x14ac:dyDescent="0.25">
      <c r="A4493" s="1">
        <v>32.58</v>
      </c>
    </row>
    <row r="4494" spans="1:1" x14ac:dyDescent="0.25">
      <c r="A4494" s="1">
        <v>21.06</v>
      </c>
    </row>
    <row r="4495" spans="1:1" x14ac:dyDescent="0.25">
      <c r="A4495" s="1">
        <v>25.15</v>
      </c>
    </row>
    <row r="4496" spans="1:1" x14ac:dyDescent="0.25">
      <c r="A4496" s="1">
        <v>24.91</v>
      </c>
    </row>
    <row r="4497" spans="1:1" x14ac:dyDescent="0.25">
      <c r="A4497" s="1">
        <v>27.17</v>
      </c>
    </row>
    <row r="4498" spans="1:1" x14ac:dyDescent="0.25">
      <c r="A4498" s="1">
        <v>18.84</v>
      </c>
    </row>
    <row r="4499" spans="1:1" x14ac:dyDescent="0.25">
      <c r="A4499" s="1">
        <v>34.979999999999997</v>
      </c>
    </row>
    <row r="4500" spans="1:1" x14ac:dyDescent="0.25">
      <c r="A4500" s="1">
        <v>25.57</v>
      </c>
    </row>
    <row r="4501" spans="1:1" x14ac:dyDescent="0.25">
      <c r="A4501" s="1">
        <v>26.63</v>
      </c>
    </row>
    <row r="4502" spans="1:1" x14ac:dyDescent="0.25">
      <c r="A4502" s="1">
        <v>37.39</v>
      </c>
    </row>
    <row r="4503" spans="1:1" x14ac:dyDescent="0.25">
      <c r="A4503" s="1">
        <v>31.86</v>
      </c>
    </row>
    <row r="4504" spans="1:1" x14ac:dyDescent="0.25">
      <c r="A4504" s="1">
        <v>25.15</v>
      </c>
    </row>
    <row r="4505" spans="1:1" x14ac:dyDescent="0.25">
      <c r="A4505" s="1">
        <v>23.83</v>
      </c>
    </row>
    <row r="4506" spans="1:1" x14ac:dyDescent="0.25">
      <c r="A4506" s="1">
        <v>34.6</v>
      </c>
    </row>
    <row r="4507" spans="1:1" x14ac:dyDescent="0.25">
      <c r="A4507" s="1">
        <v>25.38</v>
      </c>
    </row>
    <row r="4508" spans="1:1" x14ac:dyDescent="0.25">
      <c r="A4508" s="1">
        <v>21.23</v>
      </c>
    </row>
    <row r="4509" spans="1:1" x14ac:dyDescent="0.25">
      <c r="A4509" s="1">
        <v>26.59</v>
      </c>
    </row>
    <row r="4510" spans="1:1" x14ac:dyDescent="0.25">
      <c r="A4510" s="1">
        <v>29.86</v>
      </c>
    </row>
    <row r="4511" spans="1:1" x14ac:dyDescent="0.25">
      <c r="A4511" s="1">
        <v>26.95</v>
      </c>
    </row>
    <row r="4512" spans="1:1" x14ac:dyDescent="0.25">
      <c r="A4512" s="1">
        <v>28.7</v>
      </c>
    </row>
    <row r="4513" spans="1:1" x14ac:dyDescent="0.25">
      <c r="A4513" s="1">
        <v>25.68</v>
      </c>
    </row>
    <row r="4514" spans="1:1" x14ac:dyDescent="0.25">
      <c r="A4514" s="1">
        <v>24.19</v>
      </c>
    </row>
    <row r="4515" spans="1:1" x14ac:dyDescent="0.25">
      <c r="A4515" s="1">
        <v>22.09</v>
      </c>
    </row>
    <row r="4516" spans="1:1" x14ac:dyDescent="0.25">
      <c r="A4516" s="1">
        <v>21.74</v>
      </c>
    </row>
    <row r="4517" spans="1:1" x14ac:dyDescent="0.25">
      <c r="A4517" s="1">
        <v>25.07</v>
      </c>
    </row>
    <row r="4518" spans="1:1" x14ac:dyDescent="0.25">
      <c r="A4518" s="1">
        <v>29</v>
      </c>
    </row>
    <row r="4519" spans="1:1" x14ac:dyDescent="0.25">
      <c r="A4519" s="1">
        <v>34.659999999999997</v>
      </c>
    </row>
    <row r="4520" spans="1:1" x14ac:dyDescent="0.25">
      <c r="A4520" s="1">
        <v>29.01</v>
      </c>
    </row>
    <row r="4521" spans="1:1" x14ac:dyDescent="0.25">
      <c r="A4521" s="1">
        <v>20.6</v>
      </c>
    </row>
    <row r="4522" spans="1:1" x14ac:dyDescent="0.25">
      <c r="A4522" s="1">
        <v>37.26</v>
      </c>
    </row>
    <row r="4523" spans="1:1" x14ac:dyDescent="0.25">
      <c r="A4523" s="1">
        <v>24.7</v>
      </c>
    </row>
    <row r="4524" spans="1:1" x14ac:dyDescent="0.25">
      <c r="A4524" s="1">
        <v>34.630000000000003</v>
      </c>
    </row>
    <row r="4525" spans="1:1" x14ac:dyDescent="0.25">
      <c r="A4525" s="1">
        <v>27.98</v>
      </c>
    </row>
    <row r="4526" spans="1:1" x14ac:dyDescent="0.25">
      <c r="A4526" s="1">
        <v>19.079999999999998</v>
      </c>
    </row>
    <row r="4527" spans="1:1" x14ac:dyDescent="0.25">
      <c r="A4527" s="1">
        <v>32.04</v>
      </c>
    </row>
    <row r="4528" spans="1:1" x14ac:dyDescent="0.25">
      <c r="A4528" s="1">
        <v>34.729999999999997</v>
      </c>
    </row>
    <row r="4529" spans="1:1" x14ac:dyDescent="0.25">
      <c r="A4529" s="1">
        <v>31.78</v>
      </c>
    </row>
    <row r="4530" spans="1:1" x14ac:dyDescent="0.25">
      <c r="A4530" s="1">
        <v>32.979999999999997</v>
      </c>
    </row>
    <row r="4531" spans="1:1" x14ac:dyDescent="0.25">
      <c r="A4531" s="1">
        <v>34.51</v>
      </c>
    </row>
    <row r="4532" spans="1:1" x14ac:dyDescent="0.25">
      <c r="A4532" s="1">
        <v>28.34</v>
      </c>
    </row>
    <row r="4533" spans="1:1" x14ac:dyDescent="0.25">
      <c r="A4533" s="1">
        <v>25.67</v>
      </c>
    </row>
    <row r="4534" spans="1:1" x14ac:dyDescent="0.25">
      <c r="A4534" s="1">
        <v>26.03</v>
      </c>
    </row>
    <row r="4535" spans="1:1" x14ac:dyDescent="0.25">
      <c r="A4535" s="1">
        <v>27.87</v>
      </c>
    </row>
    <row r="4536" spans="1:1" x14ac:dyDescent="0.25">
      <c r="A4536" s="1">
        <v>33.4</v>
      </c>
    </row>
    <row r="4537" spans="1:1" x14ac:dyDescent="0.25">
      <c r="A4537" s="1">
        <v>22.07</v>
      </c>
    </row>
    <row r="4538" spans="1:1" x14ac:dyDescent="0.25">
      <c r="A4538" s="1">
        <v>30.56</v>
      </c>
    </row>
    <row r="4539" spans="1:1" x14ac:dyDescent="0.25">
      <c r="A4539" s="1">
        <v>19.45</v>
      </c>
    </row>
    <row r="4540" spans="1:1" x14ac:dyDescent="0.25">
      <c r="A4540" s="1">
        <v>37.68</v>
      </c>
    </row>
    <row r="4541" spans="1:1" x14ac:dyDescent="0.25">
      <c r="A4541" s="1">
        <v>19.37</v>
      </c>
    </row>
    <row r="4542" spans="1:1" x14ac:dyDescent="0.25">
      <c r="A4542" s="1">
        <v>22</v>
      </c>
    </row>
    <row r="4543" spans="1:1" x14ac:dyDescent="0.25">
      <c r="A4543" s="1">
        <v>27.74</v>
      </c>
    </row>
    <row r="4544" spans="1:1" x14ac:dyDescent="0.25">
      <c r="A4544" s="1">
        <v>37.81</v>
      </c>
    </row>
    <row r="4545" spans="1:1" x14ac:dyDescent="0.25">
      <c r="A4545" s="1">
        <v>28.03</v>
      </c>
    </row>
    <row r="4546" spans="1:1" x14ac:dyDescent="0.25">
      <c r="A4546" s="1">
        <v>25.17</v>
      </c>
    </row>
    <row r="4547" spans="1:1" x14ac:dyDescent="0.25">
      <c r="A4547" s="1">
        <v>28.18</v>
      </c>
    </row>
    <row r="4548" spans="1:1" x14ac:dyDescent="0.25">
      <c r="A4548" s="1">
        <v>32.770000000000003</v>
      </c>
    </row>
    <row r="4549" spans="1:1" x14ac:dyDescent="0.25">
      <c r="A4549" s="1">
        <v>25.42</v>
      </c>
    </row>
    <row r="4550" spans="1:1" x14ac:dyDescent="0.25">
      <c r="A4550" s="1">
        <v>32.97</v>
      </c>
    </row>
    <row r="4551" spans="1:1" x14ac:dyDescent="0.25">
      <c r="A4551" s="1">
        <v>22.71</v>
      </c>
    </row>
    <row r="4552" spans="1:1" x14ac:dyDescent="0.25">
      <c r="A4552" s="1">
        <v>33.25</v>
      </c>
    </row>
    <row r="4553" spans="1:1" x14ac:dyDescent="0.25">
      <c r="A4553" s="1">
        <v>40</v>
      </c>
    </row>
    <row r="4554" spans="1:1" x14ac:dyDescent="0.25">
      <c r="A4554" s="1">
        <v>33.43</v>
      </c>
    </row>
    <row r="4555" spans="1:1" x14ac:dyDescent="0.25">
      <c r="A4555" s="1">
        <v>26.76</v>
      </c>
    </row>
    <row r="4556" spans="1:1" x14ac:dyDescent="0.25">
      <c r="A4556" s="1">
        <v>36.29</v>
      </c>
    </row>
    <row r="4557" spans="1:1" x14ac:dyDescent="0.25">
      <c r="A4557" s="1">
        <v>33.729999999999997</v>
      </c>
    </row>
    <row r="4558" spans="1:1" x14ac:dyDescent="0.25">
      <c r="A4558" s="1">
        <v>35.369999999999997</v>
      </c>
    </row>
    <row r="4559" spans="1:1" x14ac:dyDescent="0.25">
      <c r="A4559" s="1">
        <v>33.200000000000003</v>
      </c>
    </row>
    <row r="4560" spans="1:1" x14ac:dyDescent="0.25">
      <c r="A4560" s="1">
        <v>25.44</v>
      </c>
    </row>
    <row r="4561" spans="1:1" x14ac:dyDescent="0.25">
      <c r="A4561" s="1">
        <v>33.229999999999997</v>
      </c>
    </row>
    <row r="4562" spans="1:1" x14ac:dyDescent="0.25">
      <c r="A4562" s="1">
        <v>22.53</v>
      </c>
    </row>
    <row r="4563" spans="1:1" x14ac:dyDescent="0.25">
      <c r="A4563" s="1">
        <v>34.4</v>
      </c>
    </row>
    <row r="4564" spans="1:1" x14ac:dyDescent="0.25">
      <c r="A4564" s="1">
        <v>22.3</v>
      </c>
    </row>
    <row r="4565" spans="1:1" x14ac:dyDescent="0.25">
      <c r="A4565" s="1">
        <v>33.92</v>
      </c>
    </row>
    <row r="4566" spans="1:1" x14ac:dyDescent="0.25">
      <c r="A4566" s="1">
        <v>26.62</v>
      </c>
    </row>
    <row r="4567" spans="1:1" x14ac:dyDescent="0.25">
      <c r="A4567" s="1">
        <v>28.14</v>
      </c>
    </row>
    <row r="4568" spans="1:1" x14ac:dyDescent="0.25">
      <c r="A4568" s="1">
        <v>18.239999999999998</v>
      </c>
    </row>
    <row r="4569" spans="1:1" x14ac:dyDescent="0.25">
      <c r="A4569" s="1">
        <v>35.6</v>
      </c>
    </row>
    <row r="4570" spans="1:1" x14ac:dyDescent="0.25">
      <c r="A4570" s="1">
        <v>25.27</v>
      </c>
    </row>
    <row r="4571" spans="1:1" x14ac:dyDescent="0.25">
      <c r="A4571" s="1">
        <v>24.92</v>
      </c>
    </row>
    <row r="4572" spans="1:1" x14ac:dyDescent="0.25">
      <c r="A4572" s="1">
        <v>36.15</v>
      </c>
    </row>
    <row r="4573" spans="1:1" x14ac:dyDescent="0.25">
      <c r="A4573" s="1">
        <v>21.64</v>
      </c>
    </row>
    <row r="4574" spans="1:1" x14ac:dyDescent="0.25">
      <c r="A4574" s="1">
        <v>33.369999999999997</v>
      </c>
    </row>
    <row r="4575" spans="1:1" x14ac:dyDescent="0.25">
      <c r="A4575" s="1">
        <v>20.91</v>
      </c>
    </row>
    <row r="4576" spans="1:1" x14ac:dyDescent="0.25">
      <c r="A4576" s="1">
        <v>28.3</v>
      </c>
    </row>
    <row r="4577" spans="1:1" x14ac:dyDescent="0.25">
      <c r="A4577" s="1">
        <v>36.619999999999997</v>
      </c>
    </row>
    <row r="4578" spans="1:1" x14ac:dyDescent="0.25">
      <c r="A4578" s="1">
        <v>36.07</v>
      </c>
    </row>
    <row r="4579" spans="1:1" x14ac:dyDescent="0.25">
      <c r="A4579" s="1">
        <v>25.91</v>
      </c>
    </row>
    <row r="4580" spans="1:1" x14ac:dyDescent="0.25">
      <c r="A4580" s="1">
        <v>30.54</v>
      </c>
    </row>
    <row r="4581" spans="1:1" x14ac:dyDescent="0.25">
      <c r="A4581" s="1">
        <v>25.52</v>
      </c>
    </row>
    <row r="4582" spans="1:1" x14ac:dyDescent="0.25">
      <c r="A4582" s="1">
        <v>20.97</v>
      </c>
    </row>
    <row r="4583" spans="1:1" x14ac:dyDescent="0.25">
      <c r="A4583" s="1">
        <v>31.45</v>
      </c>
    </row>
    <row r="4584" spans="1:1" x14ac:dyDescent="0.25">
      <c r="A4584" s="1">
        <v>23.03</v>
      </c>
    </row>
    <row r="4585" spans="1:1" x14ac:dyDescent="0.25">
      <c r="A4585" s="1">
        <v>34.18</v>
      </c>
    </row>
    <row r="4586" spans="1:1" x14ac:dyDescent="0.25">
      <c r="A4586" s="1">
        <v>26.69</v>
      </c>
    </row>
    <row r="4587" spans="1:1" x14ac:dyDescent="0.25">
      <c r="A4587" s="1">
        <v>25.15</v>
      </c>
    </row>
    <row r="4588" spans="1:1" x14ac:dyDescent="0.25">
      <c r="A4588" s="1">
        <v>32.950000000000003</v>
      </c>
    </row>
    <row r="4589" spans="1:1" x14ac:dyDescent="0.25">
      <c r="A4589" s="1">
        <v>19.37</v>
      </c>
    </row>
    <row r="4590" spans="1:1" x14ac:dyDescent="0.25">
      <c r="A4590" s="1">
        <v>25.68</v>
      </c>
    </row>
    <row r="4591" spans="1:1" x14ac:dyDescent="0.25">
      <c r="A4591" s="1">
        <v>32.08</v>
      </c>
    </row>
    <row r="4592" spans="1:1" x14ac:dyDescent="0.25">
      <c r="A4592" s="1">
        <v>34.51</v>
      </c>
    </row>
    <row r="4593" spans="1:1" x14ac:dyDescent="0.25">
      <c r="A4593" s="1">
        <v>32.479999999999997</v>
      </c>
    </row>
    <row r="4594" spans="1:1" x14ac:dyDescent="0.25">
      <c r="A4594" s="1">
        <v>24.77</v>
      </c>
    </row>
    <row r="4595" spans="1:1" x14ac:dyDescent="0.25">
      <c r="A4595" s="1">
        <v>35.08</v>
      </c>
    </row>
    <row r="4596" spans="1:1" x14ac:dyDescent="0.25">
      <c r="A4596" s="1">
        <v>34.67</v>
      </c>
    </row>
    <row r="4597" spans="1:1" x14ac:dyDescent="0.25">
      <c r="A4597" s="1">
        <v>32.340000000000003</v>
      </c>
    </row>
    <row r="4598" spans="1:1" x14ac:dyDescent="0.25">
      <c r="A4598" s="1">
        <v>22.06</v>
      </c>
    </row>
    <row r="4599" spans="1:1" x14ac:dyDescent="0.25">
      <c r="A4599" s="1">
        <v>23.37</v>
      </c>
    </row>
    <row r="4600" spans="1:1" x14ac:dyDescent="0.25">
      <c r="A4600" s="1">
        <v>31</v>
      </c>
    </row>
    <row r="4601" spans="1:1" x14ac:dyDescent="0.25">
      <c r="A4601" s="1">
        <v>34.29</v>
      </c>
    </row>
    <row r="4602" spans="1:1" x14ac:dyDescent="0.25">
      <c r="A4602" s="1">
        <v>27.15</v>
      </c>
    </row>
    <row r="4603" spans="1:1" x14ac:dyDescent="0.25">
      <c r="A4603" s="1">
        <v>27.17</v>
      </c>
    </row>
    <row r="4604" spans="1:1" x14ac:dyDescent="0.25">
      <c r="A4604" s="1">
        <v>34.39</v>
      </c>
    </row>
    <row r="4605" spans="1:1" x14ac:dyDescent="0.25">
      <c r="A4605" s="1">
        <v>23.67</v>
      </c>
    </row>
    <row r="4606" spans="1:1" x14ac:dyDescent="0.25">
      <c r="A4606" s="1">
        <v>33.68</v>
      </c>
    </row>
    <row r="4607" spans="1:1" x14ac:dyDescent="0.25">
      <c r="A4607" s="1">
        <v>32.47</v>
      </c>
    </row>
    <row r="4608" spans="1:1" x14ac:dyDescent="0.25">
      <c r="A4608" s="1">
        <v>31.99</v>
      </c>
    </row>
    <row r="4609" spans="1:1" x14ac:dyDescent="0.25">
      <c r="A4609" s="1">
        <v>27.57</v>
      </c>
    </row>
    <row r="4610" spans="1:1" x14ac:dyDescent="0.25">
      <c r="A4610" s="1">
        <v>19.54</v>
      </c>
    </row>
    <row r="4611" spans="1:1" x14ac:dyDescent="0.25">
      <c r="A4611" s="1">
        <v>29.58</v>
      </c>
    </row>
    <row r="4612" spans="1:1" x14ac:dyDescent="0.25">
      <c r="A4612" s="1">
        <v>34.93</v>
      </c>
    </row>
    <row r="4613" spans="1:1" x14ac:dyDescent="0.25">
      <c r="A4613" s="1">
        <v>18.86</v>
      </c>
    </row>
    <row r="4614" spans="1:1" x14ac:dyDescent="0.25">
      <c r="A4614" s="1">
        <v>27.01</v>
      </c>
    </row>
    <row r="4615" spans="1:1" x14ac:dyDescent="0.25">
      <c r="A4615" s="1">
        <v>21.48</v>
      </c>
    </row>
    <row r="4616" spans="1:1" x14ac:dyDescent="0.25">
      <c r="A4616" s="1">
        <v>17.91</v>
      </c>
    </row>
    <row r="4617" spans="1:1" x14ac:dyDescent="0.25">
      <c r="A4617" s="1">
        <v>29.3</v>
      </c>
    </row>
    <row r="4618" spans="1:1" x14ac:dyDescent="0.25">
      <c r="A4618" s="1">
        <v>31.21</v>
      </c>
    </row>
    <row r="4619" spans="1:1" x14ac:dyDescent="0.25">
      <c r="A4619" s="1">
        <v>25.59</v>
      </c>
    </row>
    <row r="4620" spans="1:1" x14ac:dyDescent="0.25">
      <c r="A4620" s="1">
        <v>31.24</v>
      </c>
    </row>
    <row r="4621" spans="1:1" x14ac:dyDescent="0.25">
      <c r="A4621" s="1">
        <v>21.57</v>
      </c>
    </row>
    <row r="4622" spans="1:1" x14ac:dyDescent="0.25">
      <c r="A4622" s="1">
        <v>20.38</v>
      </c>
    </row>
    <row r="4623" spans="1:1" x14ac:dyDescent="0.25">
      <c r="A4623" s="1">
        <v>17.53</v>
      </c>
    </row>
    <row r="4624" spans="1:1" x14ac:dyDescent="0.25">
      <c r="A4624" s="1">
        <v>21.86</v>
      </c>
    </row>
    <row r="4625" spans="1:1" x14ac:dyDescent="0.25">
      <c r="A4625" s="1">
        <v>36.590000000000003</v>
      </c>
    </row>
    <row r="4626" spans="1:1" x14ac:dyDescent="0.25">
      <c r="A4626" s="1">
        <v>20.239999999999998</v>
      </c>
    </row>
    <row r="4627" spans="1:1" x14ac:dyDescent="0.25">
      <c r="A4627" s="1">
        <v>30.57</v>
      </c>
    </row>
    <row r="4628" spans="1:1" x14ac:dyDescent="0.25">
      <c r="A4628" s="1">
        <v>34.840000000000003</v>
      </c>
    </row>
    <row r="4629" spans="1:1" x14ac:dyDescent="0.25">
      <c r="A4629" s="1">
        <v>20.67</v>
      </c>
    </row>
    <row r="4630" spans="1:1" x14ac:dyDescent="0.25">
      <c r="A4630" s="1">
        <v>22.41</v>
      </c>
    </row>
    <row r="4631" spans="1:1" x14ac:dyDescent="0.25">
      <c r="A4631" s="1">
        <v>22.14</v>
      </c>
    </row>
    <row r="4632" spans="1:1" x14ac:dyDescent="0.25">
      <c r="A4632" s="1">
        <v>33.75</v>
      </c>
    </row>
    <row r="4633" spans="1:1" x14ac:dyDescent="0.25">
      <c r="A4633" s="1">
        <v>23.31</v>
      </c>
    </row>
    <row r="4634" spans="1:1" x14ac:dyDescent="0.25">
      <c r="A4634" s="1">
        <v>33.31</v>
      </c>
    </row>
    <row r="4635" spans="1:1" x14ac:dyDescent="0.25">
      <c r="A4635" s="1">
        <v>25.72</v>
      </c>
    </row>
    <row r="4636" spans="1:1" x14ac:dyDescent="0.25">
      <c r="A4636" s="1">
        <v>34.619999999999997</v>
      </c>
    </row>
    <row r="4637" spans="1:1" x14ac:dyDescent="0.25">
      <c r="A4637" s="1">
        <v>25.15</v>
      </c>
    </row>
    <row r="4638" spans="1:1" x14ac:dyDescent="0.25">
      <c r="A4638" s="1">
        <v>21.96</v>
      </c>
    </row>
    <row r="4639" spans="1:1" x14ac:dyDescent="0.25">
      <c r="A4639" s="1">
        <v>19.79</v>
      </c>
    </row>
    <row r="4640" spans="1:1" x14ac:dyDescent="0.25">
      <c r="A4640" s="1">
        <v>22.38</v>
      </c>
    </row>
    <row r="4641" spans="1:1" x14ac:dyDescent="0.25">
      <c r="A4641" s="1">
        <v>35.07</v>
      </c>
    </row>
    <row r="4642" spans="1:1" x14ac:dyDescent="0.25">
      <c r="A4642" s="1">
        <v>22.58</v>
      </c>
    </row>
    <row r="4643" spans="1:1" x14ac:dyDescent="0.25">
      <c r="A4643" s="1">
        <v>30.8</v>
      </c>
    </row>
    <row r="4644" spans="1:1" x14ac:dyDescent="0.25">
      <c r="A4644" s="1">
        <v>30.8</v>
      </c>
    </row>
    <row r="4645" spans="1:1" x14ac:dyDescent="0.25">
      <c r="A4645" s="1">
        <v>36.61</v>
      </c>
    </row>
    <row r="4646" spans="1:1" x14ac:dyDescent="0.25">
      <c r="A4646" s="1">
        <v>31.01</v>
      </c>
    </row>
    <row r="4647" spans="1:1" x14ac:dyDescent="0.25">
      <c r="A4647" s="1">
        <v>31.21</v>
      </c>
    </row>
    <row r="4648" spans="1:1" x14ac:dyDescent="0.25">
      <c r="A4648" s="1">
        <v>33.68</v>
      </c>
    </row>
    <row r="4649" spans="1:1" x14ac:dyDescent="0.25">
      <c r="A4649" s="1">
        <v>32.090000000000003</v>
      </c>
    </row>
    <row r="4650" spans="1:1" x14ac:dyDescent="0.25">
      <c r="A4650" s="1">
        <v>21.64</v>
      </c>
    </row>
    <row r="4651" spans="1:1" x14ac:dyDescent="0.25">
      <c r="A4651" s="1">
        <v>20.25</v>
      </c>
    </row>
    <row r="4652" spans="1:1" x14ac:dyDescent="0.25">
      <c r="A4652" s="1">
        <v>24.94</v>
      </c>
    </row>
    <row r="4653" spans="1:1" x14ac:dyDescent="0.25">
      <c r="A4653" s="1">
        <v>36.479999999999997</v>
      </c>
    </row>
    <row r="4654" spans="1:1" x14ac:dyDescent="0.25">
      <c r="A4654" s="1">
        <v>30.7</v>
      </c>
    </row>
    <row r="4655" spans="1:1" x14ac:dyDescent="0.25">
      <c r="A4655" s="1">
        <v>28.53</v>
      </c>
    </row>
    <row r="4656" spans="1:1" x14ac:dyDescent="0.25">
      <c r="A4656" s="1">
        <v>37.76</v>
      </c>
    </row>
    <row r="4657" spans="1:1" x14ac:dyDescent="0.25">
      <c r="A4657" s="1">
        <v>26.37</v>
      </c>
    </row>
    <row r="4658" spans="1:1" x14ac:dyDescent="0.25">
      <c r="A4658" s="1">
        <v>37.06</v>
      </c>
    </row>
    <row r="4659" spans="1:1" x14ac:dyDescent="0.25">
      <c r="A4659" s="1">
        <v>24.82</v>
      </c>
    </row>
    <row r="4660" spans="1:1" x14ac:dyDescent="0.25">
      <c r="A4660" s="1">
        <v>26.05</v>
      </c>
    </row>
    <row r="4661" spans="1:1" x14ac:dyDescent="0.25">
      <c r="A4661" s="1">
        <v>32.090000000000003</v>
      </c>
    </row>
    <row r="4662" spans="1:1" x14ac:dyDescent="0.25">
      <c r="A4662" s="1">
        <v>24.39</v>
      </c>
    </row>
    <row r="4663" spans="1:1" x14ac:dyDescent="0.25">
      <c r="A4663" s="1">
        <v>37.58</v>
      </c>
    </row>
    <row r="4664" spans="1:1" x14ac:dyDescent="0.25">
      <c r="A4664" s="1">
        <v>38.46</v>
      </c>
    </row>
    <row r="4665" spans="1:1" x14ac:dyDescent="0.25">
      <c r="A4665" s="1">
        <v>34.21</v>
      </c>
    </row>
    <row r="4666" spans="1:1" x14ac:dyDescent="0.25">
      <c r="A4666" s="1">
        <v>19.940000000000001</v>
      </c>
    </row>
    <row r="4667" spans="1:1" x14ac:dyDescent="0.25">
      <c r="A4667" s="1">
        <v>25.55</v>
      </c>
    </row>
    <row r="4668" spans="1:1" x14ac:dyDescent="0.25">
      <c r="A4668" s="1">
        <v>28.75</v>
      </c>
    </row>
    <row r="4669" spans="1:1" x14ac:dyDescent="0.25">
      <c r="A4669" s="1">
        <v>21.19</v>
      </c>
    </row>
    <row r="4670" spans="1:1" x14ac:dyDescent="0.25">
      <c r="A4670" s="1">
        <v>32.979999999999997</v>
      </c>
    </row>
    <row r="4671" spans="1:1" x14ac:dyDescent="0.25">
      <c r="A4671" s="1">
        <v>35.69</v>
      </c>
    </row>
    <row r="4672" spans="1:1" x14ac:dyDescent="0.25">
      <c r="A4672" s="1">
        <v>25.65</v>
      </c>
    </row>
    <row r="4673" spans="1:1" x14ac:dyDescent="0.25">
      <c r="A4673" s="1">
        <v>36.83</v>
      </c>
    </row>
    <row r="4674" spans="1:1" x14ac:dyDescent="0.25">
      <c r="A4674" s="1">
        <v>25.68</v>
      </c>
    </row>
    <row r="4675" spans="1:1" x14ac:dyDescent="0.25">
      <c r="A4675" s="1">
        <v>35.549999999999997</v>
      </c>
    </row>
    <row r="4676" spans="1:1" x14ac:dyDescent="0.25">
      <c r="A4676" s="1">
        <v>29.49</v>
      </c>
    </row>
    <row r="4677" spans="1:1" x14ac:dyDescent="0.25">
      <c r="A4677" s="1">
        <v>29.03</v>
      </c>
    </row>
    <row r="4678" spans="1:1" x14ac:dyDescent="0.25">
      <c r="A4678" s="1">
        <v>22.14</v>
      </c>
    </row>
    <row r="4679" spans="1:1" x14ac:dyDescent="0.25">
      <c r="A4679" s="1">
        <v>34.479999999999997</v>
      </c>
    </row>
    <row r="4680" spans="1:1" x14ac:dyDescent="0.25">
      <c r="A4680" s="1">
        <v>29.55</v>
      </c>
    </row>
    <row r="4681" spans="1:1" x14ac:dyDescent="0.25">
      <c r="A4681" s="1">
        <v>29.77</v>
      </c>
    </row>
    <row r="4682" spans="1:1" x14ac:dyDescent="0.25">
      <c r="A4682" s="1">
        <v>29.35</v>
      </c>
    </row>
    <row r="4683" spans="1:1" x14ac:dyDescent="0.25">
      <c r="A4683" s="1">
        <v>26.7</v>
      </c>
    </row>
    <row r="4684" spans="1:1" x14ac:dyDescent="0.25">
      <c r="A4684" s="1">
        <v>33.15</v>
      </c>
    </row>
    <row r="4685" spans="1:1" x14ac:dyDescent="0.25">
      <c r="A4685" s="1">
        <v>31.72</v>
      </c>
    </row>
    <row r="4686" spans="1:1" x14ac:dyDescent="0.25">
      <c r="A4686" s="1">
        <v>27.74</v>
      </c>
    </row>
    <row r="4687" spans="1:1" x14ac:dyDescent="0.25">
      <c r="A4687" s="1">
        <v>29.71</v>
      </c>
    </row>
    <row r="4688" spans="1:1" x14ac:dyDescent="0.25">
      <c r="A4688" s="1">
        <v>20.48</v>
      </c>
    </row>
    <row r="4689" spans="1:1" x14ac:dyDescent="0.25">
      <c r="A4689" s="1">
        <v>33.29</v>
      </c>
    </row>
    <row r="4690" spans="1:1" x14ac:dyDescent="0.25">
      <c r="A4690" s="1">
        <v>33.369999999999997</v>
      </c>
    </row>
    <row r="4691" spans="1:1" x14ac:dyDescent="0.25">
      <c r="A4691" s="1">
        <v>32.96</v>
      </c>
    </row>
    <row r="4692" spans="1:1" x14ac:dyDescent="0.25">
      <c r="A4692" s="1">
        <v>22</v>
      </c>
    </row>
    <row r="4693" spans="1:1" x14ac:dyDescent="0.25">
      <c r="A4693" s="1">
        <v>19.739999999999998</v>
      </c>
    </row>
    <row r="4694" spans="1:1" x14ac:dyDescent="0.25">
      <c r="A4694" s="1">
        <v>29.94</v>
      </c>
    </row>
    <row r="4695" spans="1:1" x14ac:dyDescent="0.25">
      <c r="A4695" s="1">
        <v>26.14</v>
      </c>
    </row>
    <row r="4696" spans="1:1" x14ac:dyDescent="0.25">
      <c r="A4696" s="1">
        <v>25.93</v>
      </c>
    </row>
    <row r="4697" spans="1:1" x14ac:dyDescent="0.25">
      <c r="A4697" s="1">
        <v>23.37</v>
      </c>
    </row>
    <row r="4698" spans="1:1" x14ac:dyDescent="0.25">
      <c r="A4698" s="1">
        <v>37.69</v>
      </c>
    </row>
    <row r="4699" spans="1:1" x14ac:dyDescent="0.25">
      <c r="A4699" s="1">
        <v>36.299999999999997</v>
      </c>
    </row>
    <row r="4700" spans="1:1" x14ac:dyDescent="0.25">
      <c r="A4700" s="1">
        <v>22.89</v>
      </c>
    </row>
    <row r="4701" spans="1:1" x14ac:dyDescent="0.25">
      <c r="A4701" s="1">
        <v>33.44</v>
      </c>
    </row>
    <row r="4702" spans="1:1" x14ac:dyDescent="0.25">
      <c r="A4702" s="1">
        <v>20.07</v>
      </c>
    </row>
    <row r="4703" spans="1:1" x14ac:dyDescent="0.25">
      <c r="A4703" s="1">
        <v>32.19</v>
      </c>
    </row>
    <row r="4704" spans="1:1" x14ac:dyDescent="0.25">
      <c r="A4704" s="1">
        <v>22.88</v>
      </c>
    </row>
    <row r="4705" spans="1:1" x14ac:dyDescent="0.25">
      <c r="A4705" s="1">
        <v>21.57</v>
      </c>
    </row>
    <row r="4706" spans="1:1" x14ac:dyDescent="0.25">
      <c r="A4706" s="1">
        <v>24.63</v>
      </c>
    </row>
    <row r="4707" spans="1:1" x14ac:dyDescent="0.25">
      <c r="A4707" s="1">
        <v>36.76</v>
      </c>
    </row>
    <row r="4708" spans="1:1" x14ac:dyDescent="0.25">
      <c r="A4708" s="1">
        <v>37.479999999999997</v>
      </c>
    </row>
    <row r="4709" spans="1:1" x14ac:dyDescent="0.25">
      <c r="A4709" s="1">
        <v>19.75</v>
      </c>
    </row>
    <row r="4710" spans="1:1" x14ac:dyDescent="0.25">
      <c r="A4710" s="1">
        <v>31.1</v>
      </c>
    </row>
    <row r="4711" spans="1:1" x14ac:dyDescent="0.25">
      <c r="A4711" s="1">
        <v>29.92</v>
      </c>
    </row>
    <row r="4712" spans="1:1" x14ac:dyDescent="0.25">
      <c r="A4712" s="1">
        <v>33.26</v>
      </c>
    </row>
    <row r="4713" spans="1:1" x14ac:dyDescent="0.25">
      <c r="A4713" s="1">
        <v>25.14</v>
      </c>
    </row>
    <row r="4714" spans="1:1" x14ac:dyDescent="0.25">
      <c r="A4714" s="1">
        <v>19.54</v>
      </c>
    </row>
    <row r="4715" spans="1:1" x14ac:dyDescent="0.25">
      <c r="A4715" s="1">
        <v>19.43</v>
      </c>
    </row>
    <row r="4716" spans="1:1" x14ac:dyDescent="0.25">
      <c r="A4716" s="1">
        <v>23.36</v>
      </c>
    </row>
    <row r="4717" spans="1:1" x14ac:dyDescent="0.25">
      <c r="A4717" s="1">
        <v>26.69</v>
      </c>
    </row>
    <row r="4718" spans="1:1" x14ac:dyDescent="0.25">
      <c r="A4718" s="1">
        <v>33.29</v>
      </c>
    </row>
    <row r="4719" spans="1:1" x14ac:dyDescent="0.25">
      <c r="A4719" s="1">
        <v>23.86</v>
      </c>
    </row>
    <row r="4720" spans="1:1" x14ac:dyDescent="0.25">
      <c r="A4720" s="1">
        <v>28.54</v>
      </c>
    </row>
    <row r="4721" spans="1:1" x14ac:dyDescent="0.25">
      <c r="A4721" s="1">
        <v>31.7</v>
      </c>
    </row>
    <row r="4722" spans="1:1" x14ac:dyDescent="0.25">
      <c r="A4722" s="1">
        <v>37.49</v>
      </c>
    </row>
    <row r="4723" spans="1:1" x14ac:dyDescent="0.25">
      <c r="A4723" s="1">
        <v>19.13</v>
      </c>
    </row>
    <row r="4724" spans="1:1" x14ac:dyDescent="0.25">
      <c r="A4724" s="1">
        <v>35.89</v>
      </c>
    </row>
    <row r="4725" spans="1:1" x14ac:dyDescent="0.25">
      <c r="A4725" s="1">
        <v>27.27</v>
      </c>
    </row>
    <row r="4726" spans="1:1" x14ac:dyDescent="0.25">
      <c r="A4726" s="1">
        <v>27.29</v>
      </c>
    </row>
    <row r="4727" spans="1:1" x14ac:dyDescent="0.25">
      <c r="A4727" s="1">
        <v>24.86</v>
      </c>
    </row>
    <row r="4728" spans="1:1" x14ac:dyDescent="0.25">
      <c r="A4728" s="1">
        <v>29.85</v>
      </c>
    </row>
    <row r="4729" spans="1:1" x14ac:dyDescent="0.25">
      <c r="A4729" s="1">
        <v>37.49</v>
      </c>
    </row>
    <row r="4730" spans="1:1" x14ac:dyDescent="0.25">
      <c r="A4730" s="1">
        <v>27.47</v>
      </c>
    </row>
    <row r="4731" spans="1:1" x14ac:dyDescent="0.25">
      <c r="A4731" s="1">
        <v>24.62</v>
      </c>
    </row>
    <row r="4732" spans="1:1" x14ac:dyDescent="0.25">
      <c r="A4732" s="1">
        <v>37.06</v>
      </c>
    </row>
    <row r="4733" spans="1:1" x14ac:dyDescent="0.25">
      <c r="A4733" s="1">
        <v>28.37</v>
      </c>
    </row>
    <row r="4734" spans="1:1" x14ac:dyDescent="0.25">
      <c r="A4734" s="1">
        <v>19.850000000000001</v>
      </c>
    </row>
    <row r="4735" spans="1:1" x14ac:dyDescent="0.25">
      <c r="A4735" s="1">
        <v>29.94</v>
      </c>
    </row>
    <row r="4736" spans="1:1" x14ac:dyDescent="0.25">
      <c r="A4736" s="1">
        <v>18.239999999999998</v>
      </c>
    </row>
    <row r="4737" spans="1:1" x14ac:dyDescent="0.25">
      <c r="A4737" s="1">
        <v>29.74</v>
      </c>
    </row>
    <row r="4738" spans="1:1" x14ac:dyDescent="0.25">
      <c r="A4738" s="1">
        <v>26.21</v>
      </c>
    </row>
    <row r="4739" spans="1:1" x14ac:dyDescent="0.25">
      <c r="A4739" s="1">
        <v>37.36</v>
      </c>
    </row>
    <row r="4740" spans="1:1" x14ac:dyDescent="0.25">
      <c r="A4740" s="1">
        <v>38.67</v>
      </c>
    </row>
    <row r="4741" spans="1:1" x14ac:dyDescent="0.25">
      <c r="A4741" s="1">
        <v>24.28</v>
      </c>
    </row>
    <row r="4742" spans="1:1" x14ac:dyDescent="0.25">
      <c r="A4742" s="1">
        <v>28.14</v>
      </c>
    </row>
    <row r="4743" spans="1:1" x14ac:dyDescent="0.25">
      <c r="A4743" s="1">
        <v>25.11</v>
      </c>
    </row>
    <row r="4744" spans="1:1" x14ac:dyDescent="0.25">
      <c r="A4744" s="1">
        <v>32.26</v>
      </c>
    </row>
    <row r="4745" spans="1:1" x14ac:dyDescent="0.25">
      <c r="A4745" s="1">
        <v>24.45</v>
      </c>
    </row>
    <row r="4746" spans="1:1" x14ac:dyDescent="0.25">
      <c r="A4746" s="1">
        <v>35.68</v>
      </c>
    </row>
    <row r="4747" spans="1:1" x14ac:dyDescent="0.25">
      <c r="A4747" s="1">
        <v>22.84</v>
      </c>
    </row>
    <row r="4748" spans="1:1" x14ac:dyDescent="0.25">
      <c r="A4748" s="1">
        <v>33.090000000000003</v>
      </c>
    </row>
    <row r="4749" spans="1:1" x14ac:dyDescent="0.25">
      <c r="A4749" s="1">
        <v>30.39</v>
      </c>
    </row>
    <row r="4750" spans="1:1" x14ac:dyDescent="0.25">
      <c r="A4750" s="1">
        <v>32.090000000000003</v>
      </c>
    </row>
    <row r="4751" spans="1:1" x14ac:dyDescent="0.25">
      <c r="A4751" s="1">
        <v>28.54</v>
      </c>
    </row>
    <row r="4752" spans="1:1" x14ac:dyDescent="0.25">
      <c r="A4752" s="1">
        <v>27.43</v>
      </c>
    </row>
    <row r="4753" spans="1:1" x14ac:dyDescent="0.25">
      <c r="A4753" s="1">
        <v>32.78</v>
      </c>
    </row>
    <row r="4754" spans="1:1" x14ac:dyDescent="0.25">
      <c r="A4754" s="1">
        <v>36.08</v>
      </c>
    </row>
    <row r="4755" spans="1:1" x14ac:dyDescent="0.25">
      <c r="A4755" s="1">
        <v>34.14</v>
      </c>
    </row>
    <row r="4756" spans="1:1" x14ac:dyDescent="0.25">
      <c r="A4756" s="1">
        <v>21.91</v>
      </c>
    </row>
    <row r="4757" spans="1:1" x14ac:dyDescent="0.25">
      <c r="A4757" s="1">
        <v>26.01</v>
      </c>
    </row>
    <row r="4758" spans="1:1" x14ac:dyDescent="0.25">
      <c r="A4758" s="1">
        <v>30.23</v>
      </c>
    </row>
    <row r="4759" spans="1:1" x14ac:dyDescent="0.25">
      <c r="A4759" s="1">
        <v>20.34</v>
      </c>
    </row>
    <row r="4760" spans="1:1" x14ac:dyDescent="0.25">
      <c r="A4760" s="1">
        <v>32.020000000000003</v>
      </c>
    </row>
    <row r="4761" spans="1:1" x14ac:dyDescent="0.25">
      <c r="A4761" s="1">
        <v>33.25</v>
      </c>
    </row>
    <row r="4762" spans="1:1" x14ac:dyDescent="0.25">
      <c r="A4762" s="1">
        <v>26.22</v>
      </c>
    </row>
    <row r="4763" spans="1:1" x14ac:dyDescent="0.25">
      <c r="A4763" s="1">
        <v>27.8</v>
      </c>
    </row>
    <row r="4764" spans="1:1" x14ac:dyDescent="0.25">
      <c r="A4764" s="1">
        <v>31.62</v>
      </c>
    </row>
    <row r="4765" spans="1:1" x14ac:dyDescent="0.25">
      <c r="A4765" s="1">
        <v>32.29</v>
      </c>
    </row>
    <row r="4766" spans="1:1" x14ac:dyDescent="0.25">
      <c r="A4766" s="1">
        <v>36.130000000000003</v>
      </c>
    </row>
    <row r="4767" spans="1:1" x14ac:dyDescent="0.25">
      <c r="A4767" s="1">
        <v>24.98</v>
      </c>
    </row>
    <row r="4768" spans="1:1" x14ac:dyDescent="0.25">
      <c r="A4768" s="1">
        <v>35.18</v>
      </c>
    </row>
    <row r="4769" spans="1:1" x14ac:dyDescent="0.25">
      <c r="A4769" s="1">
        <v>32.270000000000003</v>
      </c>
    </row>
    <row r="4770" spans="1:1" x14ac:dyDescent="0.25">
      <c r="A4770" s="1">
        <v>23.32</v>
      </c>
    </row>
    <row r="4771" spans="1:1" x14ac:dyDescent="0.25">
      <c r="A4771" s="1">
        <v>24.61</v>
      </c>
    </row>
    <row r="4772" spans="1:1" x14ac:dyDescent="0.25">
      <c r="A4772" s="1">
        <v>24.42</v>
      </c>
    </row>
    <row r="4773" spans="1:1" x14ac:dyDescent="0.25">
      <c r="A4773" s="1">
        <v>17.47</v>
      </c>
    </row>
    <row r="4774" spans="1:1" x14ac:dyDescent="0.25">
      <c r="A4774" s="1">
        <v>27.95</v>
      </c>
    </row>
    <row r="4775" spans="1:1" x14ac:dyDescent="0.25">
      <c r="A4775" s="1">
        <v>36.520000000000003</v>
      </c>
    </row>
    <row r="4776" spans="1:1" x14ac:dyDescent="0.25">
      <c r="A4776" s="1">
        <v>38.01</v>
      </c>
    </row>
    <row r="4777" spans="1:1" x14ac:dyDescent="0.25">
      <c r="A4777" s="1">
        <v>29.96</v>
      </c>
    </row>
    <row r="4778" spans="1:1" x14ac:dyDescent="0.25">
      <c r="A4778" s="1">
        <v>36.520000000000003</v>
      </c>
    </row>
    <row r="4779" spans="1:1" x14ac:dyDescent="0.25">
      <c r="A4779" s="1">
        <v>35.130000000000003</v>
      </c>
    </row>
    <row r="4780" spans="1:1" x14ac:dyDescent="0.25">
      <c r="A4780" s="1">
        <v>25.14</v>
      </c>
    </row>
    <row r="4781" spans="1:1" x14ac:dyDescent="0.25">
      <c r="A4781" s="1">
        <v>18.079999999999998</v>
      </c>
    </row>
    <row r="4782" spans="1:1" x14ac:dyDescent="0.25">
      <c r="A4782" s="1">
        <v>26.23</v>
      </c>
    </row>
    <row r="4783" spans="1:1" x14ac:dyDescent="0.25">
      <c r="A4783" s="1">
        <v>25.45</v>
      </c>
    </row>
    <row r="4784" spans="1:1" x14ac:dyDescent="0.25">
      <c r="A4784" s="1">
        <v>24.78</v>
      </c>
    </row>
    <row r="4785" spans="1:1" x14ac:dyDescent="0.25">
      <c r="A4785" s="1">
        <v>18.489999999999998</v>
      </c>
    </row>
    <row r="4786" spans="1:1" x14ac:dyDescent="0.25">
      <c r="A4786" s="1">
        <v>36.770000000000003</v>
      </c>
    </row>
    <row r="4787" spans="1:1" x14ac:dyDescent="0.25">
      <c r="A4787" s="1">
        <v>19.55</v>
      </c>
    </row>
    <row r="4788" spans="1:1" x14ac:dyDescent="0.25">
      <c r="A4788" s="1">
        <v>32.630000000000003</v>
      </c>
    </row>
    <row r="4789" spans="1:1" x14ac:dyDescent="0.25">
      <c r="A4789" s="1">
        <v>28.03</v>
      </c>
    </row>
    <row r="4790" spans="1:1" x14ac:dyDescent="0.25">
      <c r="A4790" s="1">
        <v>34.31</v>
      </c>
    </row>
    <row r="4791" spans="1:1" x14ac:dyDescent="0.25">
      <c r="A4791" s="1">
        <v>33.21</v>
      </c>
    </row>
    <row r="4792" spans="1:1" x14ac:dyDescent="0.25">
      <c r="A4792" s="1">
        <v>28.05</v>
      </c>
    </row>
    <row r="4793" spans="1:1" x14ac:dyDescent="0.25">
      <c r="A4793" s="1">
        <v>21.67</v>
      </c>
    </row>
    <row r="4794" spans="1:1" x14ac:dyDescent="0.25">
      <c r="A4794" s="1">
        <v>34.25</v>
      </c>
    </row>
    <row r="4795" spans="1:1" x14ac:dyDescent="0.25">
      <c r="A4795" s="1">
        <v>26.44</v>
      </c>
    </row>
    <row r="4796" spans="1:1" x14ac:dyDescent="0.25">
      <c r="A4796" s="1">
        <v>25.15</v>
      </c>
    </row>
    <row r="4797" spans="1:1" x14ac:dyDescent="0.25">
      <c r="A4797" s="1">
        <v>32.83</v>
      </c>
    </row>
    <row r="4798" spans="1:1" x14ac:dyDescent="0.25">
      <c r="A4798" s="1">
        <v>37.21</v>
      </c>
    </row>
    <row r="4799" spans="1:1" x14ac:dyDescent="0.25">
      <c r="A4799" s="1">
        <v>36.450000000000003</v>
      </c>
    </row>
    <row r="4800" spans="1:1" x14ac:dyDescent="0.25">
      <c r="A4800" s="1">
        <v>31.82</v>
      </c>
    </row>
    <row r="4801" spans="1:1" x14ac:dyDescent="0.25">
      <c r="A4801" s="1">
        <v>23.82</v>
      </c>
    </row>
    <row r="4802" spans="1:1" x14ac:dyDescent="0.25">
      <c r="A4802" s="1">
        <v>29.52</v>
      </c>
    </row>
    <row r="4803" spans="1:1" x14ac:dyDescent="0.25">
      <c r="A4803" s="1">
        <v>30.96</v>
      </c>
    </row>
    <row r="4804" spans="1:1" x14ac:dyDescent="0.25">
      <c r="A4804" s="1">
        <v>37.06</v>
      </c>
    </row>
    <row r="4805" spans="1:1" x14ac:dyDescent="0.25">
      <c r="A4805" s="1">
        <v>25.7</v>
      </c>
    </row>
    <row r="4806" spans="1:1" x14ac:dyDescent="0.25">
      <c r="A4806" s="1">
        <v>34.46</v>
      </c>
    </row>
    <row r="4807" spans="1:1" x14ac:dyDescent="0.25">
      <c r="A4807" s="1">
        <v>33.54</v>
      </c>
    </row>
    <row r="4808" spans="1:1" x14ac:dyDescent="0.25">
      <c r="A4808" s="1">
        <v>34.119999999999997</v>
      </c>
    </row>
    <row r="4809" spans="1:1" x14ac:dyDescent="0.25">
      <c r="A4809" s="1">
        <v>33.31</v>
      </c>
    </row>
    <row r="4810" spans="1:1" x14ac:dyDescent="0.25">
      <c r="A4810" s="1">
        <v>17.43</v>
      </c>
    </row>
    <row r="4811" spans="1:1" x14ac:dyDescent="0.25">
      <c r="A4811" s="1">
        <v>37.68</v>
      </c>
    </row>
    <row r="4812" spans="1:1" x14ac:dyDescent="0.25">
      <c r="A4812" s="1">
        <v>22.45</v>
      </c>
    </row>
    <row r="4813" spans="1:1" x14ac:dyDescent="0.25">
      <c r="A4813" s="1">
        <v>21.78</v>
      </c>
    </row>
    <row r="4814" spans="1:1" x14ac:dyDescent="0.25">
      <c r="A4814" s="1">
        <v>19.84</v>
      </c>
    </row>
    <row r="4815" spans="1:1" x14ac:dyDescent="0.25">
      <c r="A4815" s="1">
        <v>35.840000000000003</v>
      </c>
    </row>
    <row r="4816" spans="1:1" x14ac:dyDescent="0.25">
      <c r="A4816" s="1">
        <v>23.74</v>
      </c>
    </row>
    <row r="4817" spans="1:1" x14ac:dyDescent="0.25">
      <c r="A4817" s="1">
        <v>31.09</v>
      </c>
    </row>
    <row r="4818" spans="1:1" x14ac:dyDescent="0.25">
      <c r="A4818" s="1">
        <v>32.53</v>
      </c>
    </row>
    <row r="4819" spans="1:1" x14ac:dyDescent="0.25">
      <c r="A4819" s="1">
        <v>25.41</v>
      </c>
    </row>
    <row r="4820" spans="1:1" x14ac:dyDescent="0.25">
      <c r="A4820" s="1">
        <v>27.43</v>
      </c>
    </row>
    <row r="4821" spans="1:1" x14ac:dyDescent="0.25">
      <c r="A4821" s="1">
        <v>26.99</v>
      </c>
    </row>
    <row r="4822" spans="1:1" x14ac:dyDescent="0.25">
      <c r="A4822" s="1">
        <v>34.75</v>
      </c>
    </row>
    <row r="4823" spans="1:1" x14ac:dyDescent="0.25">
      <c r="A4823" s="1">
        <v>21.85</v>
      </c>
    </row>
    <row r="4824" spans="1:1" x14ac:dyDescent="0.25">
      <c r="A4824" s="1">
        <v>21.35</v>
      </c>
    </row>
    <row r="4825" spans="1:1" x14ac:dyDescent="0.25">
      <c r="A4825" s="1">
        <v>28.02</v>
      </c>
    </row>
    <row r="4826" spans="1:1" x14ac:dyDescent="0.25">
      <c r="A4826" s="1">
        <v>33.619999999999997</v>
      </c>
    </row>
    <row r="4827" spans="1:1" x14ac:dyDescent="0.25">
      <c r="A4827" s="1">
        <v>28.12</v>
      </c>
    </row>
    <row r="4828" spans="1:1" x14ac:dyDescent="0.25">
      <c r="A4828" s="1">
        <v>40</v>
      </c>
    </row>
    <row r="4829" spans="1:1" x14ac:dyDescent="0.25">
      <c r="A4829" s="1">
        <v>27.08</v>
      </c>
    </row>
    <row r="4830" spans="1:1" x14ac:dyDescent="0.25">
      <c r="A4830" s="1">
        <v>36.46</v>
      </c>
    </row>
    <row r="4831" spans="1:1" x14ac:dyDescent="0.25">
      <c r="A4831" s="1">
        <v>34.07</v>
      </c>
    </row>
    <row r="4832" spans="1:1" x14ac:dyDescent="0.25">
      <c r="A4832" s="1">
        <v>28.1</v>
      </c>
    </row>
    <row r="4833" spans="1:1" x14ac:dyDescent="0.25">
      <c r="A4833" s="1">
        <v>37.82</v>
      </c>
    </row>
    <row r="4834" spans="1:1" x14ac:dyDescent="0.25">
      <c r="A4834" s="1">
        <v>33.590000000000003</v>
      </c>
    </row>
    <row r="4835" spans="1:1" x14ac:dyDescent="0.25">
      <c r="A4835" s="1">
        <v>34.340000000000003</v>
      </c>
    </row>
    <row r="4836" spans="1:1" x14ac:dyDescent="0.25">
      <c r="A4836" s="1">
        <v>23.52</v>
      </c>
    </row>
    <row r="4837" spans="1:1" x14ac:dyDescent="0.25">
      <c r="A4837" s="1">
        <v>30.87</v>
      </c>
    </row>
    <row r="4838" spans="1:1" x14ac:dyDescent="0.25">
      <c r="A4838" s="1">
        <v>33.18</v>
      </c>
    </row>
    <row r="4839" spans="1:1" x14ac:dyDescent="0.25">
      <c r="A4839" s="1">
        <v>28.27</v>
      </c>
    </row>
    <row r="4840" spans="1:1" x14ac:dyDescent="0.25">
      <c r="A4840" s="1">
        <v>33.409999999999997</v>
      </c>
    </row>
    <row r="4841" spans="1:1" x14ac:dyDescent="0.25">
      <c r="A4841" s="1">
        <v>24.96</v>
      </c>
    </row>
    <row r="4842" spans="1:1" x14ac:dyDescent="0.25">
      <c r="A4842" s="1">
        <v>20.8</v>
      </c>
    </row>
    <row r="4843" spans="1:1" x14ac:dyDescent="0.25">
      <c r="A4843" s="1">
        <v>30.1</v>
      </c>
    </row>
    <row r="4844" spans="1:1" x14ac:dyDescent="0.25">
      <c r="A4844" s="1">
        <v>35.42</v>
      </c>
    </row>
    <row r="4845" spans="1:1" x14ac:dyDescent="0.25">
      <c r="A4845" s="1">
        <v>32.47</v>
      </c>
    </row>
    <row r="4846" spans="1:1" x14ac:dyDescent="0.25">
      <c r="A4846" s="1">
        <v>33.130000000000003</v>
      </c>
    </row>
    <row r="4847" spans="1:1" x14ac:dyDescent="0.25">
      <c r="A4847" s="1">
        <v>32.5</v>
      </c>
    </row>
    <row r="4848" spans="1:1" x14ac:dyDescent="0.25">
      <c r="A4848" s="1">
        <v>30.19</v>
      </c>
    </row>
    <row r="4849" spans="1:1" x14ac:dyDescent="0.25">
      <c r="A4849" s="1">
        <v>33.57</v>
      </c>
    </row>
    <row r="4850" spans="1:1" x14ac:dyDescent="0.25">
      <c r="A4850" s="1">
        <v>25.81</v>
      </c>
    </row>
    <row r="4851" spans="1:1" x14ac:dyDescent="0.25">
      <c r="A4851" s="1">
        <v>33.36</v>
      </c>
    </row>
    <row r="4852" spans="1:1" x14ac:dyDescent="0.25">
      <c r="A4852" s="1">
        <v>33.58</v>
      </c>
    </row>
    <row r="4853" spans="1:1" x14ac:dyDescent="0.25">
      <c r="A4853" s="1">
        <v>34.46</v>
      </c>
    </row>
    <row r="4854" spans="1:1" x14ac:dyDescent="0.25">
      <c r="A4854" s="1">
        <v>23.98</v>
      </c>
    </row>
    <row r="4855" spans="1:1" x14ac:dyDescent="0.25">
      <c r="A4855" s="1">
        <v>19.12</v>
      </c>
    </row>
    <row r="4856" spans="1:1" x14ac:dyDescent="0.25">
      <c r="A4856" s="1">
        <v>37.92</v>
      </c>
    </row>
    <row r="4857" spans="1:1" x14ac:dyDescent="0.25">
      <c r="A4857" s="1">
        <v>35.75</v>
      </c>
    </row>
    <row r="4858" spans="1:1" x14ac:dyDescent="0.25">
      <c r="A4858" s="1">
        <v>19.43</v>
      </c>
    </row>
    <row r="4859" spans="1:1" x14ac:dyDescent="0.25">
      <c r="A4859" s="1">
        <v>24.14</v>
      </c>
    </row>
    <row r="4860" spans="1:1" x14ac:dyDescent="0.25">
      <c r="A4860" s="1">
        <v>25.98</v>
      </c>
    </row>
    <row r="4861" spans="1:1" x14ac:dyDescent="0.25">
      <c r="A4861" s="1">
        <v>23.05</v>
      </c>
    </row>
    <row r="4862" spans="1:1" x14ac:dyDescent="0.25">
      <c r="A4862" s="1">
        <v>31.61</v>
      </c>
    </row>
    <row r="4863" spans="1:1" x14ac:dyDescent="0.25">
      <c r="A4863" s="1">
        <v>36.770000000000003</v>
      </c>
    </row>
    <row r="4864" spans="1:1" x14ac:dyDescent="0.25">
      <c r="A4864" s="1">
        <v>33.46</v>
      </c>
    </row>
    <row r="4865" spans="1:1" x14ac:dyDescent="0.25">
      <c r="A4865" s="1">
        <v>23.7</v>
      </c>
    </row>
    <row r="4866" spans="1:1" x14ac:dyDescent="0.25">
      <c r="A4866" s="1">
        <v>22.81</v>
      </c>
    </row>
    <row r="4867" spans="1:1" x14ac:dyDescent="0.25">
      <c r="A4867" s="1">
        <v>25.07</v>
      </c>
    </row>
    <row r="4868" spans="1:1" x14ac:dyDescent="0.25">
      <c r="A4868" s="1">
        <v>27.69</v>
      </c>
    </row>
    <row r="4869" spans="1:1" x14ac:dyDescent="0.25">
      <c r="A4869" s="1">
        <v>40</v>
      </c>
    </row>
    <row r="4870" spans="1:1" x14ac:dyDescent="0.25">
      <c r="A4870" s="1">
        <v>32.07</v>
      </c>
    </row>
    <row r="4871" spans="1:1" x14ac:dyDescent="0.25">
      <c r="A4871" s="1">
        <v>21.19</v>
      </c>
    </row>
    <row r="4872" spans="1:1" x14ac:dyDescent="0.25">
      <c r="A4872" s="1">
        <v>27.13</v>
      </c>
    </row>
    <row r="4873" spans="1:1" x14ac:dyDescent="0.25">
      <c r="A4873" s="1">
        <v>37.57</v>
      </c>
    </row>
    <row r="4874" spans="1:1" x14ac:dyDescent="0.25">
      <c r="A4874" s="1">
        <v>22.96</v>
      </c>
    </row>
    <row r="4875" spans="1:1" x14ac:dyDescent="0.25">
      <c r="A4875" s="1">
        <v>19.079999999999998</v>
      </c>
    </row>
    <row r="4876" spans="1:1" x14ac:dyDescent="0.25">
      <c r="A4876" s="1">
        <v>34.549999999999997</v>
      </c>
    </row>
    <row r="4877" spans="1:1" x14ac:dyDescent="0.25">
      <c r="A4877" s="1">
        <v>18.68</v>
      </c>
    </row>
    <row r="4878" spans="1:1" x14ac:dyDescent="0.25">
      <c r="A4878" s="1">
        <v>36.47</v>
      </c>
    </row>
    <row r="4879" spans="1:1" x14ac:dyDescent="0.25">
      <c r="A4879" s="1">
        <v>31.39</v>
      </c>
    </row>
    <row r="4880" spans="1:1" x14ac:dyDescent="0.25">
      <c r="A4880" s="1">
        <v>33.479999999999997</v>
      </c>
    </row>
    <row r="4881" spans="1:1" x14ac:dyDescent="0.25">
      <c r="A4881" s="1">
        <v>35.57</v>
      </c>
    </row>
    <row r="4882" spans="1:1" x14ac:dyDescent="0.25">
      <c r="A4882" s="1">
        <v>36.22</v>
      </c>
    </row>
    <row r="4883" spans="1:1" x14ac:dyDescent="0.25">
      <c r="A4883" s="1">
        <v>28.59</v>
      </c>
    </row>
    <row r="4884" spans="1:1" x14ac:dyDescent="0.25">
      <c r="A4884" s="1">
        <v>23.88</v>
      </c>
    </row>
    <row r="4885" spans="1:1" x14ac:dyDescent="0.25">
      <c r="A4885" s="1">
        <v>31.25</v>
      </c>
    </row>
    <row r="4886" spans="1:1" x14ac:dyDescent="0.25">
      <c r="A4886" s="1">
        <v>33.92</v>
      </c>
    </row>
    <row r="4887" spans="1:1" x14ac:dyDescent="0.25">
      <c r="A4887" s="1">
        <v>28.12</v>
      </c>
    </row>
    <row r="4888" spans="1:1" x14ac:dyDescent="0.25">
      <c r="A4888" s="1">
        <v>37.46</v>
      </c>
    </row>
    <row r="4889" spans="1:1" x14ac:dyDescent="0.25">
      <c r="A4889" s="1">
        <v>34.14</v>
      </c>
    </row>
    <row r="4890" spans="1:1" x14ac:dyDescent="0.25">
      <c r="A4890" s="1">
        <v>26.48</v>
      </c>
    </row>
    <row r="4891" spans="1:1" x14ac:dyDescent="0.25">
      <c r="A4891" s="1">
        <v>29.15</v>
      </c>
    </row>
    <row r="4892" spans="1:1" x14ac:dyDescent="0.25">
      <c r="A4892" s="1">
        <v>37.369999999999997</v>
      </c>
    </row>
    <row r="4893" spans="1:1" x14ac:dyDescent="0.25">
      <c r="A4893" s="1">
        <v>28.39</v>
      </c>
    </row>
    <row r="4894" spans="1:1" x14ac:dyDescent="0.25">
      <c r="A4894" s="1">
        <v>25.84</v>
      </c>
    </row>
    <row r="4895" spans="1:1" x14ac:dyDescent="0.25">
      <c r="A4895" s="1">
        <v>35.58</v>
      </c>
    </row>
    <row r="4896" spans="1:1" x14ac:dyDescent="0.25">
      <c r="A4896" s="1">
        <v>35.17</v>
      </c>
    </row>
    <row r="4897" spans="1:1" x14ac:dyDescent="0.25">
      <c r="A4897" s="1">
        <v>33.119999999999997</v>
      </c>
    </row>
    <row r="4898" spans="1:1" x14ac:dyDescent="0.25">
      <c r="A4898" s="1">
        <v>37.72</v>
      </c>
    </row>
    <row r="4899" spans="1:1" x14ac:dyDescent="0.25">
      <c r="A4899" s="1">
        <v>34.22</v>
      </c>
    </row>
    <row r="4900" spans="1:1" x14ac:dyDescent="0.25">
      <c r="A4900" s="1">
        <v>34.049999999999997</v>
      </c>
    </row>
    <row r="4901" spans="1:1" x14ac:dyDescent="0.25">
      <c r="A4901" s="1">
        <v>31.52</v>
      </c>
    </row>
    <row r="4902" spans="1:1" x14ac:dyDescent="0.25">
      <c r="A4902" s="1">
        <v>23.6</v>
      </c>
    </row>
    <row r="4903" spans="1:1" x14ac:dyDescent="0.25">
      <c r="A4903" s="1">
        <v>36.57</v>
      </c>
    </row>
    <row r="4904" spans="1:1" x14ac:dyDescent="0.25">
      <c r="A4904" s="1">
        <v>29.55</v>
      </c>
    </row>
    <row r="4905" spans="1:1" x14ac:dyDescent="0.25">
      <c r="A4905" s="1">
        <v>40</v>
      </c>
    </row>
    <row r="4906" spans="1:1" x14ac:dyDescent="0.25">
      <c r="A4906" s="1">
        <v>27.96</v>
      </c>
    </row>
    <row r="4907" spans="1:1" x14ac:dyDescent="0.25">
      <c r="A4907" s="1">
        <v>38.07</v>
      </c>
    </row>
    <row r="4908" spans="1:1" x14ac:dyDescent="0.25">
      <c r="A4908" s="1">
        <v>19.78</v>
      </c>
    </row>
    <row r="4909" spans="1:1" x14ac:dyDescent="0.25">
      <c r="A4909" s="1">
        <v>22.27</v>
      </c>
    </row>
    <row r="4910" spans="1:1" x14ac:dyDescent="0.25">
      <c r="A4910" s="1">
        <v>28.73</v>
      </c>
    </row>
    <row r="4911" spans="1:1" x14ac:dyDescent="0.25">
      <c r="A4911" s="1">
        <v>34.270000000000003</v>
      </c>
    </row>
    <row r="4912" spans="1:1" x14ac:dyDescent="0.25">
      <c r="A4912" s="1">
        <v>19.350000000000001</v>
      </c>
    </row>
    <row r="4913" spans="1:1" x14ac:dyDescent="0.25">
      <c r="A4913" s="1">
        <v>30.77</v>
      </c>
    </row>
    <row r="4914" spans="1:1" x14ac:dyDescent="0.25">
      <c r="A4914" s="1">
        <v>33.590000000000003</v>
      </c>
    </row>
    <row r="4915" spans="1:1" x14ac:dyDescent="0.25">
      <c r="A4915" s="1">
        <v>26.38</v>
      </c>
    </row>
    <row r="4916" spans="1:1" x14ac:dyDescent="0.25">
      <c r="A4916" s="1">
        <v>32.32</v>
      </c>
    </row>
    <row r="4917" spans="1:1" x14ac:dyDescent="0.25">
      <c r="A4917" s="1">
        <v>21.27</v>
      </c>
    </row>
    <row r="4918" spans="1:1" x14ac:dyDescent="0.25">
      <c r="A4918" s="1">
        <v>27.79</v>
      </c>
    </row>
    <row r="4919" spans="1:1" x14ac:dyDescent="0.25">
      <c r="A4919" s="1">
        <v>20.88</v>
      </c>
    </row>
    <row r="4920" spans="1:1" x14ac:dyDescent="0.25">
      <c r="A4920" s="1">
        <v>25.01</v>
      </c>
    </row>
    <row r="4921" spans="1:1" x14ac:dyDescent="0.25">
      <c r="A4921" s="1">
        <v>23.65</v>
      </c>
    </row>
    <row r="4922" spans="1:1" x14ac:dyDescent="0.25">
      <c r="A4922" s="1">
        <v>21.09</v>
      </c>
    </row>
    <row r="4923" spans="1:1" x14ac:dyDescent="0.25">
      <c r="A4923" s="1">
        <v>22.21</v>
      </c>
    </row>
    <row r="4924" spans="1:1" x14ac:dyDescent="0.25">
      <c r="A4924" s="1">
        <v>22.05</v>
      </c>
    </row>
    <row r="4925" spans="1:1" x14ac:dyDescent="0.25">
      <c r="A4925" s="1">
        <v>26.07</v>
      </c>
    </row>
    <row r="4926" spans="1:1" x14ac:dyDescent="0.25">
      <c r="A4926" s="1">
        <v>24.46</v>
      </c>
    </row>
    <row r="4927" spans="1:1" x14ac:dyDescent="0.25">
      <c r="A4927" s="1">
        <v>32.21</v>
      </c>
    </row>
    <row r="4928" spans="1:1" x14ac:dyDescent="0.25">
      <c r="A4928" s="1">
        <v>28.7</v>
      </c>
    </row>
    <row r="4929" spans="1:1" x14ac:dyDescent="0.25">
      <c r="A4929" s="1">
        <v>27.58</v>
      </c>
    </row>
    <row r="4930" spans="1:1" x14ac:dyDescent="0.25">
      <c r="A4930" s="1">
        <v>24.85</v>
      </c>
    </row>
    <row r="4931" spans="1:1" x14ac:dyDescent="0.25">
      <c r="A4931" s="1">
        <v>20.55</v>
      </c>
    </row>
    <row r="4932" spans="1:1" x14ac:dyDescent="0.25">
      <c r="A4932" s="1">
        <v>32.03</v>
      </c>
    </row>
    <row r="4933" spans="1:1" x14ac:dyDescent="0.25">
      <c r="A4933" s="1">
        <v>27.33</v>
      </c>
    </row>
    <row r="4934" spans="1:1" x14ac:dyDescent="0.25">
      <c r="A4934" s="1">
        <v>29.02</v>
      </c>
    </row>
    <row r="4935" spans="1:1" x14ac:dyDescent="0.25">
      <c r="A4935" s="1">
        <v>27.81</v>
      </c>
    </row>
    <row r="4936" spans="1:1" x14ac:dyDescent="0.25">
      <c r="A4936" s="1">
        <v>29.31</v>
      </c>
    </row>
    <row r="4937" spans="1:1" x14ac:dyDescent="0.25">
      <c r="A4937" s="1">
        <v>19.38</v>
      </c>
    </row>
    <row r="4938" spans="1:1" x14ac:dyDescent="0.25">
      <c r="A4938" s="1">
        <v>29.34</v>
      </c>
    </row>
    <row r="4939" spans="1:1" x14ac:dyDescent="0.25">
      <c r="A4939" s="1">
        <v>23.99</v>
      </c>
    </row>
    <row r="4940" spans="1:1" x14ac:dyDescent="0.25">
      <c r="A4940" s="1">
        <v>33.97</v>
      </c>
    </row>
    <row r="4941" spans="1:1" x14ac:dyDescent="0.25">
      <c r="A4941" s="1">
        <v>26.39</v>
      </c>
    </row>
    <row r="4942" spans="1:1" x14ac:dyDescent="0.25">
      <c r="A4942" s="1">
        <v>27.54</v>
      </c>
    </row>
    <row r="4943" spans="1:1" x14ac:dyDescent="0.25">
      <c r="A4943" s="1">
        <v>23.23</v>
      </c>
    </row>
    <row r="4944" spans="1:1" x14ac:dyDescent="0.25">
      <c r="A4944" s="1">
        <v>25.57</v>
      </c>
    </row>
    <row r="4945" spans="1:1" x14ac:dyDescent="0.25">
      <c r="A4945" s="1">
        <v>31.88</v>
      </c>
    </row>
    <row r="4946" spans="1:1" x14ac:dyDescent="0.25">
      <c r="A4946" s="1">
        <v>28.84</v>
      </c>
    </row>
    <row r="4947" spans="1:1" x14ac:dyDescent="0.25">
      <c r="A4947" s="1">
        <v>32.07</v>
      </c>
    </row>
    <row r="4948" spans="1:1" x14ac:dyDescent="0.25">
      <c r="A4948" s="1">
        <v>33.479999999999997</v>
      </c>
    </row>
    <row r="4949" spans="1:1" x14ac:dyDescent="0.25">
      <c r="A4949" s="1">
        <v>35.549999999999997</v>
      </c>
    </row>
    <row r="4950" spans="1:1" x14ac:dyDescent="0.25">
      <c r="A4950" s="1">
        <v>25.13</v>
      </c>
    </row>
    <row r="4951" spans="1:1" x14ac:dyDescent="0.25">
      <c r="A4951" s="1">
        <v>24.11</v>
      </c>
    </row>
    <row r="4952" spans="1:1" x14ac:dyDescent="0.25">
      <c r="A4952" s="1">
        <v>33.43</v>
      </c>
    </row>
    <row r="4953" spans="1:1" x14ac:dyDescent="0.25">
      <c r="A4953" s="1">
        <v>20.23</v>
      </c>
    </row>
    <row r="4954" spans="1:1" x14ac:dyDescent="0.25">
      <c r="A4954" s="1">
        <v>31.74</v>
      </c>
    </row>
    <row r="4955" spans="1:1" x14ac:dyDescent="0.25">
      <c r="A4955" s="1">
        <v>24.22</v>
      </c>
    </row>
    <row r="4956" spans="1:1" x14ac:dyDescent="0.25">
      <c r="A4956" s="1">
        <v>31.85</v>
      </c>
    </row>
    <row r="4957" spans="1:1" x14ac:dyDescent="0.25">
      <c r="A4957" s="1">
        <v>25.64</v>
      </c>
    </row>
    <row r="4958" spans="1:1" x14ac:dyDescent="0.25">
      <c r="A4958" s="1">
        <v>27.21</v>
      </c>
    </row>
    <row r="4959" spans="1:1" x14ac:dyDescent="0.25">
      <c r="A4959" s="1">
        <v>32.58</v>
      </c>
    </row>
    <row r="4960" spans="1:1" x14ac:dyDescent="0.25">
      <c r="A4960" s="1">
        <v>30.23</v>
      </c>
    </row>
    <row r="4961" spans="1:1" x14ac:dyDescent="0.25">
      <c r="A4961" s="1">
        <v>25.49</v>
      </c>
    </row>
    <row r="4962" spans="1:1" x14ac:dyDescent="0.25">
      <c r="A4962" s="1">
        <v>40</v>
      </c>
    </row>
    <row r="4963" spans="1:1" x14ac:dyDescent="0.25">
      <c r="A4963" s="1">
        <v>31.25</v>
      </c>
    </row>
    <row r="4964" spans="1:1" x14ac:dyDescent="0.25">
      <c r="A4964" s="1">
        <v>28.97</v>
      </c>
    </row>
    <row r="4965" spans="1:1" x14ac:dyDescent="0.25">
      <c r="A4965" s="1">
        <v>30.93</v>
      </c>
    </row>
    <row r="4966" spans="1:1" x14ac:dyDescent="0.25">
      <c r="A4966" s="1">
        <v>31.82</v>
      </c>
    </row>
    <row r="4967" spans="1:1" x14ac:dyDescent="0.25">
      <c r="A4967" s="1">
        <v>33.92</v>
      </c>
    </row>
    <row r="4968" spans="1:1" x14ac:dyDescent="0.25">
      <c r="A4968" s="1">
        <v>35.97</v>
      </c>
    </row>
    <row r="4969" spans="1:1" x14ac:dyDescent="0.25">
      <c r="A4969" s="1">
        <v>28.47</v>
      </c>
    </row>
    <row r="4970" spans="1:1" x14ac:dyDescent="0.25">
      <c r="A4970" s="1">
        <v>21.31</v>
      </c>
    </row>
    <row r="4971" spans="1:1" x14ac:dyDescent="0.25">
      <c r="A4971" s="1">
        <v>30</v>
      </c>
    </row>
    <row r="4972" spans="1:1" x14ac:dyDescent="0.25">
      <c r="A4972" s="1">
        <v>23.78</v>
      </c>
    </row>
    <row r="4973" spans="1:1" x14ac:dyDescent="0.25">
      <c r="A4973" s="1">
        <v>27.89</v>
      </c>
    </row>
    <row r="4974" spans="1:1" x14ac:dyDescent="0.25">
      <c r="A4974" s="1">
        <v>27.16</v>
      </c>
    </row>
    <row r="4975" spans="1:1" x14ac:dyDescent="0.25">
      <c r="A4975" s="1">
        <v>29.74</v>
      </c>
    </row>
    <row r="4976" spans="1:1" x14ac:dyDescent="0.25">
      <c r="A4976" s="1">
        <v>32.130000000000003</v>
      </c>
    </row>
    <row r="4977" spans="1:1" x14ac:dyDescent="0.25">
      <c r="A4977" s="1">
        <v>28.8</v>
      </c>
    </row>
    <row r="4978" spans="1:1" x14ac:dyDescent="0.25">
      <c r="A4978" s="1">
        <v>34.57</v>
      </c>
    </row>
    <row r="4979" spans="1:1" x14ac:dyDescent="0.25">
      <c r="A4979" s="1">
        <v>33.950000000000003</v>
      </c>
    </row>
    <row r="4980" spans="1:1" x14ac:dyDescent="0.25">
      <c r="A4980" s="1">
        <v>33.43</v>
      </c>
    </row>
    <row r="4981" spans="1:1" x14ac:dyDescent="0.25">
      <c r="A4981" s="1">
        <v>26.89</v>
      </c>
    </row>
    <row r="4982" spans="1:1" x14ac:dyDescent="0.25">
      <c r="A4982" s="1">
        <v>22.97</v>
      </c>
    </row>
    <row r="4983" spans="1:1" x14ac:dyDescent="0.25">
      <c r="A4983" s="1">
        <v>25.85</v>
      </c>
    </row>
    <row r="4984" spans="1:1" x14ac:dyDescent="0.25">
      <c r="A4984" s="1">
        <v>26.59</v>
      </c>
    </row>
    <row r="4985" spans="1:1" x14ac:dyDescent="0.25">
      <c r="A4985" s="1">
        <v>29.96</v>
      </c>
    </row>
    <row r="4986" spans="1:1" x14ac:dyDescent="0.25">
      <c r="A4986" s="1">
        <v>27.99</v>
      </c>
    </row>
    <row r="4987" spans="1:1" x14ac:dyDescent="0.25">
      <c r="A4987" s="1">
        <v>32.58</v>
      </c>
    </row>
    <row r="4988" spans="1:1" x14ac:dyDescent="0.25">
      <c r="A4988" s="1">
        <v>30.66</v>
      </c>
    </row>
    <row r="4989" spans="1:1" x14ac:dyDescent="0.25">
      <c r="A4989" s="1">
        <v>34.65</v>
      </c>
    </row>
    <row r="4990" spans="1:1" x14ac:dyDescent="0.25">
      <c r="A4990" s="1">
        <v>33.340000000000003</v>
      </c>
    </row>
    <row r="4991" spans="1:1" x14ac:dyDescent="0.25">
      <c r="A4991" s="1">
        <v>31.93</v>
      </c>
    </row>
    <row r="4992" spans="1:1" x14ac:dyDescent="0.25">
      <c r="A4992" s="1">
        <v>29.19</v>
      </c>
    </row>
    <row r="4993" spans="1:1" x14ac:dyDescent="0.25">
      <c r="A4993" s="1">
        <v>29.06</v>
      </c>
    </row>
    <row r="4994" spans="1:1" x14ac:dyDescent="0.25">
      <c r="A4994" s="1">
        <v>33.979999999999997</v>
      </c>
    </row>
    <row r="4995" spans="1:1" x14ac:dyDescent="0.25">
      <c r="A4995" s="1">
        <v>27.38</v>
      </c>
    </row>
    <row r="4996" spans="1:1" x14ac:dyDescent="0.25">
      <c r="A4996" s="1">
        <v>27.65</v>
      </c>
    </row>
    <row r="4997" spans="1:1" x14ac:dyDescent="0.25">
      <c r="A4997" s="1">
        <v>35.770000000000003</v>
      </c>
    </row>
    <row r="4998" spans="1:1" x14ac:dyDescent="0.25">
      <c r="A4998" s="1">
        <v>34.590000000000003</v>
      </c>
    </row>
    <row r="4999" spans="1:1" x14ac:dyDescent="0.25">
      <c r="A4999" s="1">
        <v>32.49</v>
      </c>
    </row>
    <row r="5000" spans="1:1" x14ac:dyDescent="0.25">
      <c r="A5000" s="1">
        <v>34.340000000000003</v>
      </c>
    </row>
    <row r="5001" spans="1:1" x14ac:dyDescent="0.25">
      <c r="A5001" s="1">
        <v>20.440000000000001</v>
      </c>
    </row>
    <row r="5002" spans="1:1" x14ac:dyDescent="0.25">
      <c r="A5002" s="1">
        <v>34.1</v>
      </c>
    </row>
    <row r="5003" spans="1:1" x14ac:dyDescent="0.25">
      <c r="A5003" s="1">
        <v>24.41</v>
      </c>
    </row>
    <row r="5004" spans="1:1" x14ac:dyDescent="0.25">
      <c r="A5004" s="1">
        <v>16.41</v>
      </c>
    </row>
    <row r="5005" spans="1:1" x14ac:dyDescent="0.25">
      <c r="A5005" s="1">
        <v>32.049999999999997</v>
      </c>
    </row>
    <row r="5006" spans="1:1" x14ac:dyDescent="0.25">
      <c r="A5006" s="1">
        <v>30.66</v>
      </c>
    </row>
    <row r="5007" spans="1:1" x14ac:dyDescent="0.25">
      <c r="A5007" s="1">
        <v>31.13</v>
      </c>
    </row>
    <row r="5008" spans="1:1" x14ac:dyDescent="0.25">
      <c r="A5008" s="1">
        <v>36.700000000000003</v>
      </c>
    </row>
    <row r="5009" spans="1:1" x14ac:dyDescent="0.25">
      <c r="A5009" s="1">
        <v>34.130000000000003</v>
      </c>
    </row>
    <row r="5010" spans="1:1" x14ac:dyDescent="0.25">
      <c r="A5010" s="1">
        <v>32.9</v>
      </c>
    </row>
    <row r="5011" spans="1:1" x14ac:dyDescent="0.25">
      <c r="A5011" s="1">
        <v>24.36</v>
      </c>
    </row>
    <row r="5012" spans="1:1" x14ac:dyDescent="0.25">
      <c r="A5012" s="1">
        <v>29.31</v>
      </c>
    </row>
    <row r="5013" spans="1:1" x14ac:dyDescent="0.25">
      <c r="A5013" s="1">
        <v>28.8</v>
      </c>
    </row>
    <row r="5014" spans="1:1" x14ac:dyDescent="0.25">
      <c r="A5014" s="1">
        <v>27.13</v>
      </c>
    </row>
    <row r="5015" spans="1:1" x14ac:dyDescent="0.25">
      <c r="A5015" s="1">
        <v>32.619999999999997</v>
      </c>
    </row>
    <row r="5016" spans="1:1" x14ac:dyDescent="0.25">
      <c r="A5016" s="1">
        <v>22.61</v>
      </c>
    </row>
    <row r="5017" spans="1:1" x14ac:dyDescent="0.25">
      <c r="A5017" s="1">
        <v>25.39</v>
      </c>
    </row>
    <row r="5018" spans="1:1" x14ac:dyDescent="0.25">
      <c r="A5018" s="1">
        <v>33.46</v>
      </c>
    </row>
    <row r="5019" spans="1:1" x14ac:dyDescent="0.25">
      <c r="A5019" s="1">
        <v>22.53</v>
      </c>
    </row>
    <row r="5020" spans="1:1" x14ac:dyDescent="0.25">
      <c r="A5020" s="1">
        <v>27.21</v>
      </c>
    </row>
    <row r="5021" spans="1:1" x14ac:dyDescent="0.25">
      <c r="A5021" s="1">
        <v>31.52</v>
      </c>
    </row>
    <row r="5022" spans="1:1" x14ac:dyDescent="0.25">
      <c r="A5022" s="1">
        <v>26.83</v>
      </c>
    </row>
    <row r="5023" spans="1:1" x14ac:dyDescent="0.25">
      <c r="A5023" s="1">
        <v>35.979999999999997</v>
      </c>
    </row>
    <row r="5024" spans="1:1" x14ac:dyDescent="0.25">
      <c r="A5024" s="1">
        <v>21.3</v>
      </c>
    </row>
    <row r="5025" spans="1:1" x14ac:dyDescent="0.25">
      <c r="A5025" s="1">
        <v>23.86</v>
      </c>
    </row>
    <row r="5026" spans="1:1" x14ac:dyDescent="0.25">
      <c r="A5026" s="1">
        <v>34.96</v>
      </c>
    </row>
    <row r="5027" spans="1:1" x14ac:dyDescent="0.25">
      <c r="A5027" s="1">
        <v>34.28</v>
      </c>
    </row>
    <row r="5028" spans="1:1" x14ac:dyDescent="0.25">
      <c r="A5028" s="1">
        <v>25.26</v>
      </c>
    </row>
    <row r="5029" spans="1:1" x14ac:dyDescent="0.25">
      <c r="A5029" s="1">
        <v>34.06</v>
      </c>
    </row>
    <row r="5030" spans="1:1" x14ac:dyDescent="0.25">
      <c r="A5030" s="1">
        <v>32.840000000000003</v>
      </c>
    </row>
    <row r="5031" spans="1:1" x14ac:dyDescent="0.25">
      <c r="A5031" s="1">
        <v>35.89</v>
      </c>
    </row>
    <row r="5032" spans="1:1" x14ac:dyDescent="0.25">
      <c r="A5032" s="1">
        <v>27.55</v>
      </c>
    </row>
    <row r="5033" spans="1:1" x14ac:dyDescent="0.25">
      <c r="A5033" s="1">
        <v>31.47</v>
      </c>
    </row>
    <row r="5034" spans="1:1" x14ac:dyDescent="0.25">
      <c r="A5034" s="1">
        <v>23.77</v>
      </c>
    </row>
    <row r="5035" spans="1:1" x14ac:dyDescent="0.25">
      <c r="A5035" s="1">
        <v>37.32</v>
      </c>
    </row>
    <row r="5036" spans="1:1" x14ac:dyDescent="0.25">
      <c r="A5036" s="1">
        <v>23.19</v>
      </c>
    </row>
    <row r="5037" spans="1:1" x14ac:dyDescent="0.25">
      <c r="A5037" s="1">
        <v>33.36</v>
      </c>
    </row>
    <row r="5038" spans="1:1" x14ac:dyDescent="0.25">
      <c r="A5038" s="1">
        <v>33.99</v>
      </c>
    </row>
    <row r="5039" spans="1:1" x14ac:dyDescent="0.25">
      <c r="A5039" s="1">
        <v>30.9</v>
      </c>
    </row>
    <row r="5040" spans="1:1" x14ac:dyDescent="0.25">
      <c r="A5040" s="1">
        <v>35.92</v>
      </c>
    </row>
    <row r="5041" spans="1:1" x14ac:dyDescent="0.25">
      <c r="A5041" s="1">
        <v>25.7</v>
      </c>
    </row>
    <row r="5042" spans="1:1" x14ac:dyDescent="0.25">
      <c r="A5042" s="1">
        <v>30.7</v>
      </c>
    </row>
    <row r="5043" spans="1:1" x14ac:dyDescent="0.25">
      <c r="A5043" s="1">
        <v>20.73</v>
      </c>
    </row>
    <row r="5044" spans="1:1" x14ac:dyDescent="0.25">
      <c r="A5044" s="1">
        <v>25.52</v>
      </c>
    </row>
    <row r="5045" spans="1:1" x14ac:dyDescent="0.25">
      <c r="A5045" s="1">
        <v>25.77</v>
      </c>
    </row>
    <row r="5046" spans="1:1" x14ac:dyDescent="0.25">
      <c r="A5046" s="1">
        <v>26.05</v>
      </c>
    </row>
    <row r="5047" spans="1:1" x14ac:dyDescent="0.25">
      <c r="A5047" s="1">
        <v>26</v>
      </c>
    </row>
    <row r="5048" spans="1:1" x14ac:dyDescent="0.25">
      <c r="A5048" s="1">
        <v>24.63</v>
      </c>
    </row>
    <row r="5049" spans="1:1" x14ac:dyDescent="0.25">
      <c r="A5049" s="1">
        <v>22.92</v>
      </c>
    </row>
    <row r="5050" spans="1:1" x14ac:dyDescent="0.25">
      <c r="A5050" s="1">
        <v>37.619999999999997</v>
      </c>
    </row>
    <row r="5051" spans="1:1" x14ac:dyDescent="0.25">
      <c r="A5051" s="1">
        <v>24.4</v>
      </c>
    </row>
    <row r="5052" spans="1:1" x14ac:dyDescent="0.25">
      <c r="A5052" s="1">
        <v>31.4</v>
      </c>
    </row>
    <row r="5053" spans="1:1" x14ac:dyDescent="0.25">
      <c r="A5053" s="1">
        <v>20.49</v>
      </c>
    </row>
    <row r="5054" spans="1:1" x14ac:dyDescent="0.25">
      <c r="A5054" s="1">
        <v>29.78</v>
      </c>
    </row>
    <row r="5055" spans="1:1" x14ac:dyDescent="0.25">
      <c r="A5055" s="1">
        <v>33.700000000000003</v>
      </c>
    </row>
    <row r="5056" spans="1:1" x14ac:dyDescent="0.25">
      <c r="A5056" s="1">
        <v>28.98</v>
      </c>
    </row>
    <row r="5057" spans="1:1" x14ac:dyDescent="0.25">
      <c r="A5057" s="1">
        <v>33.75</v>
      </c>
    </row>
    <row r="5058" spans="1:1" x14ac:dyDescent="0.25">
      <c r="A5058" s="1">
        <v>29.11</v>
      </c>
    </row>
    <row r="5059" spans="1:1" x14ac:dyDescent="0.25">
      <c r="A5059" s="1">
        <v>31.75</v>
      </c>
    </row>
    <row r="5060" spans="1:1" x14ac:dyDescent="0.25">
      <c r="A5060" s="1">
        <v>23.47</v>
      </c>
    </row>
    <row r="5061" spans="1:1" x14ac:dyDescent="0.25">
      <c r="A5061" s="1">
        <v>24.65</v>
      </c>
    </row>
    <row r="5062" spans="1:1" x14ac:dyDescent="0.25">
      <c r="A5062" s="1">
        <v>32.130000000000003</v>
      </c>
    </row>
    <row r="5063" spans="1:1" x14ac:dyDescent="0.25">
      <c r="A5063" s="1">
        <v>24.75</v>
      </c>
    </row>
    <row r="5064" spans="1:1" x14ac:dyDescent="0.25">
      <c r="A5064" s="1">
        <v>31.03</v>
      </c>
    </row>
    <row r="5065" spans="1:1" x14ac:dyDescent="0.25">
      <c r="A5065" s="1">
        <v>24.28</v>
      </c>
    </row>
    <row r="5066" spans="1:1" x14ac:dyDescent="0.25">
      <c r="A5066" s="1">
        <v>25.48</v>
      </c>
    </row>
    <row r="5067" spans="1:1" x14ac:dyDescent="0.25">
      <c r="A5067" s="1">
        <v>32.159999999999997</v>
      </c>
    </row>
    <row r="5068" spans="1:1" x14ac:dyDescent="0.25">
      <c r="A5068" s="1">
        <v>25.92</v>
      </c>
    </row>
    <row r="5069" spans="1:1" x14ac:dyDescent="0.25">
      <c r="A5069" s="1">
        <v>20.440000000000001</v>
      </c>
    </row>
    <row r="5070" spans="1:1" x14ac:dyDescent="0.25">
      <c r="A5070" s="1">
        <v>27.14</v>
      </c>
    </row>
    <row r="5071" spans="1:1" x14ac:dyDescent="0.25">
      <c r="A5071" s="1">
        <v>29.24</v>
      </c>
    </row>
    <row r="5072" spans="1:1" x14ac:dyDescent="0.25">
      <c r="A5072" s="1">
        <v>34.590000000000003</v>
      </c>
    </row>
    <row r="5073" spans="1:1" x14ac:dyDescent="0.25">
      <c r="A5073" s="1">
        <v>18.670000000000002</v>
      </c>
    </row>
    <row r="5074" spans="1:1" x14ac:dyDescent="0.25">
      <c r="A5074" s="1">
        <v>21.49</v>
      </c>
    </row>
    <row r="5075" spans="1:1" x14ac:dyDescent="0.25">
      <c r="A5075" s="1">
        <v>32.56</v>
      </c>
    </row>
    <row r="5076" spans="1:1" x14ac:dyDescent="0.25">
      <c r="A5076" s="1">
        <v>21.65</v>
      </c>
    </row>
    <row r="5077" spans="1:1" x14ac:dyDescent="0.25">
      <c r="A5077" s="1">
        <v>26.21</v>
      </c>
    </row>
    <row r="5078" spans="1:1" x14ac:dyDescent="0.25">
      <c r="A5078" s="1">
        <v>35.67</v>
      </c>
    </row>
    <row r="5079" spans="1:1" x14ac:dyDescent="0.25">
      <c r="A5079" s="1">
        <v>28.54</v>
      </c>
    </row>
    <row r="5080" spans="1:1" x14ac:dyDescent="0.25">
      <c r="A5080" s="1">
        <v>33.56</v>
      </c>
    </row>
    <row r="5081" spans="1:1" x14ac:dyDescent="0.25">
      <c r="A5081" s="1">
        <v>29.81</v>
      </c>
    </row>
    <row r="5082" spans="1:1" x14ac:dyDescent="0.25">
      <c r="A5082" s="1">
        <v>20.36</v>
      </c>
    </row>
    <row r="5083" spans="1:1" x14ac:dyDescent="0.25">
      <c r="A5083" s="1">
        <v>36.35</v>
      </c>
    </row>
    <row r="5084" spans="1:1" x14ac:dyDescent="0.25">
      <c r="A5084" s="1">
        <v>29.98</v>
      </c>
    </row>
    <row r="5085" spans="1:1" x14ac:dyDescent="0.25">
      <c r="A5085" s="1">
        <v>24.88</v>
      </c>
    </row>
    <row r="5086" spans="1:1" x14ac:dyDescent="0.25">
      <c r="A5086" s="1">
        <v>31.9</v>
      </c>
    </row>
    <row r="5087" spans="1:1" x14ac:dyDescent="0.25">
      <c r="A5087" s="1">
        <v>26</v>
      </c>
    </row>
    <row r="5088" spans="1:1" x14ac:dyDescent="0.25">
      <c r="A5088" s="1">
        <v>33.28</v>
      </c>
    </row>
    <row r="5089" spans="1:1" x14ac:dyDescent="0.25">
      <c r="A5089" s="1">
        <v>25.33</v>
      </c>
    </row>
    <row r="5090" spans="1:1" x14ac:dyDescent="0.25">
      <c r="A5090" s="1">
        <v>31.52</v>
      </c>
    </row>
    <row r="5091" spans="1:1" x14ac:dyDescent="0.25">
      <c r="A5091" s="1">
        <v>30.94</v>
      </c>
    </row>
    <row r="5092" spans="1:1" x14ac:dyDescent="0.25">
      <c r="A5092" s="1">
        <v>32.450000000000003</v>
      </c>
    </row>
    <row r="5093" spans="1:1" x14ac:dyDescent="0.25">
      <c r="A5093" s="1">
        <v>36</v>
      </c>
    </row>
    <row r="5094" spans="1:1" x14ac:dyDescent="0.25">
      <c r="A5094" s="1">
        <v>28.43</v>
      </c>
    </row>
    <row r="5095" spans="1:1" x14ac:dyDescent="0.25">
      <c r="A5095" s="1">
        <v>30.36</v>
      </c>
    </row>
    <row r="5096" spans="1:1" x14ac:dyDescent="0.25">
      <c r="A5096" s="1">
        <v>37.74</v>
      </c>
    </row>
    <row r="5097" spans="1:1" x14ac:dyDescent="0.25">
      <c r="A5097" s="1">
        <v>32.74</v>
      </c>
    </row>
    <row r="5098" spans="1:1" x14ac:dyDescent="0.25">
      <c r="A5098" s="1">
        <v>34.049999999999997</v>
      </c>
    </row>
    <row r="5099" spans="1:1" x14ac:dyDescent="0.25">
      <c r="A5099" s="1">
        <v>21.06</v>
      </c>
    </row>
    <row r="5100" spans="1:1" x14ac:dyDescent="0.25">
      <c r="A5100" s="1">
        <v>34.08</v>
      </c>
    </row>
    <row r="5101" spans="1:1" x14ac:dyDescent="0.25">
      <c r="A5101" s="1">
        <v>37.159999999999997</v>
      </c>
    </row>
    <row r="5102" spans="1:1" x14ac:dyDescent="0.25">
      <c r="A5102" s="1">
        <v>24.9</v>
      </c>
    </row>
    <row r="5103" spans="1:1" x14ac:dyDescent="0.25">
      <c r="A5103" s="1">
        <v>24.83</v>
      </c>
    </row>
    <row r="5104" spans="1:1" x14ac:dyDescent="0.25">
      <c r="A5104" s="1">
        <v>33.950000000000003</v>
      </c>
    </row>
    <row r="5105" spans="1:1" x14ac:dyDescent="0.25">
      <c r="A5105" s="1">
        <v>32.86</v>
      </c>
    </row>
    <row r="5106" spans="1:1" x14ac:dyDescent="0.25">
      <c r="A5106" s="1">
        <v>22.6</v>
      </c>
    </row>
    <row r="5107" spans="1:1" x14ac:dyDescent="0.25">
      <c r="A5107" s="1">
        <v>18.059999999999999</v>
      </c>
    </row>
    <row r="5108" spans="1:1" x14ac:dyDescent="0.25">
      <c r="A5108" s="1">
        <v>32.700000000000003</v>
      </c>
    </row>
    <row r="5109" spans="1:1" x14ac:dyDescent="0.25">
      <c r="A5109" s="1">
        <v>36.39</v>
      </c>
    </row>
    <row r="5110" spans="1:1" x14ac:dyDescent="0.25">
      <c r="A5110" s="1">
        <v>32</v>
      </c>
    </row>
    <row r="5111" spans="1:1" x14ac:dyDescent="0.25">
      <c r="A5111" s="1">
        <v>33.729999999999997</v>
      </c>
    </row>
    <row r="5112" spans="1:1" x14ac:dyDescent="0.25">
      <c r="A5112" s="1">
        <v>38.18</v>
      </c>
    </row>
    <row r="5113" spans="1:1" x14ac:dyDescent="0.25">
      <c r="A5113" s="1">
        <v>31.25</v>
      </c>
    </row>
    <row r="5114" spans="1:1" x14ac:dyDescent="0.25">
      <c r="A5114" s="1">
        <v>24.54</v>
      </c>
    </row>
    <row r="5115" spans="1:1" x14ac:dyDescent="0.25">
      <c r="A5115" s="1">
        <v>26.52</v>
      </c>
    </row>
    <row r="5116" spans="1:1" x14ac:dyDescent="0.25">
      <c r="A5116" s="1">
        <v>35.64</v>
      </c>
    </row>
    <row r="5117" spans="1:1" x14ac:dyDescent="0.25">
      <c r="A5117" s="1">
        <v>25.9</v>
      </c>
    </row>
    <row r="5118" spans="1:1" x14ac:dyDescent="0.25">
      <c r="A5118" s="1">
        <v>33.229999999999997</v>
      </c>
    </row>
    <row r="5119" spans="1:1" x14ac:dyDescent="0.25">
      <c r="A5119" s="1">
        <v>31.91</v>
      </c>
    </row>
    <row r="5120" spans="1:1" x14ac:dyDescent="0.25">
      <c r="A5120" s="1">
        <v>22.57</v>
      </c>
    </row>
    <row r="5121" spans="1:1" x14ac:dyDescent="0.25">
      <c r="A5121" s="1">
        <v>28.73</v>
      </c>
    </row>
    <row r="5122" spans="1:1" x14ac:dyDescent="0.25">
      <c r="A5122" s="1">
        <v>34.159999999999997</v>
      </c>
    </row>
    <row r="5123" spans="1:1" x14ac:dyDescent="0.25">
      <c r="A5123" s="1">
        <v>19.66</v>
      </c>
    </row>
    <row r="5124" spans="1:1" x14ac:dyDescent="0.25">
      <c r="A5124" s="1">
        <v>27.82</v>
      </c>
    </row>
    <row r="5125" spans="1:1" x14ac:dyDescent="0.25">
      <c r="A5125" s="1">
        <v>36.71</v>
      </c>
    </row>
    <row r="5126" spans="1:1" x14ac:dyDescent="0.25">
      <c r="A5126" s="1">
        <v>23.62</v>
      </c>
    </row>
    <row r="5127" spans="1:1" x14ac:dyDescent="0.25">
      <c r="A5127" s="1">
        <v>17.86</v>
      </c>
    </row>
    <row r="5128" spans="1:1" x14ac:dyDescent="0.25">
      <c r="A5128" s="1">
        <v>29.98</v>
      </c>
    </row>
    <row r="5129" spans="1:1" x14ac:dyDescent="0.25">
      <c r="A5129" s="1">
        <v>21.29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57AD-789E-47B8-AB75-AE7E57284BCB}">
  <dimension ref="A1:AM2873"/>
  <sheetViews>
    <sheetView tabSelected="1" topLeftCell="R52" workbookViewId="0">
      <selection activeCell="AB78" sqref="AB78"/>
    </sheetView>
  </sheetViews>
  <sheetFormatPr defaultRowHeight="15.75" x14ac:dyDescent="0.25"/>
  <cols>
    <col min="24" max="24" width="11.375" bestFit="1" customWidth="1"/>
    <col min="25" max="25" width="12.625" bestFit="1" customWidth="1"/>
    <col min="26" max="39" width="10.37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  <c r="U1" t="s">
        <v>16</v>
      </c>
      <c r="V1" t="s">
        <v>20</v>
      </c>
      <c r="X1" t="str">
        <f>U1</f>
        <v>CT</v>
      </c>
      <c r="Y1" t="str">
        <f>B1</f>
        <v>t=1</v>
      </c>
      <c r="Z1" t="str">
        <f t="shared" ref="Z1:AI1" si="0">C1</f>
        <v>t=2</v>
      </c>
      <c r="AA1" t="str">
        <f t="shared" si="0"/>
        <v>t=3</v>
      </c>
      <c r="AB1" t="str">
        <f t="shared" si="0"/>
        <v>t=4</v>
      </c>
      <c r="AC1" t="str">
        <f t="shared" si="0"/>
        <v>t=5</v>
      </c>
      <c r="AD1" t="str">
        <f t="shared" si="0"/>
        <v>t=6</v>
      </c>
      <c r="AE1" t="str">
        <f t="shared" si="0"/>
        <v>t=7</v>
      </c>
      <c r="AF1" t="str">
        <f t="shared" si="0"/>
        <v>t=8</v>
      </c>
      <c r="AG1" t="str">
        <f t="shared" si="0"/>
        <v>t=9</v>
      </c>
      <c r="AH1" t="str">
        <f t="shared" si="0"/>
        <v>t=10</v>
      </c>
      <c r="AI1" t="str">
        <f t="shared" si="0"/>
        <v>t=11</v>
      </c>
      <c r="AJ1" t="str">
        <f>M1</f>
        <v>t=12</v>
      </c>
      <c r="AK1" t="str">
        <f t="shared" ref="AK1" si="1">N1</f>
        <v>t=13</v>
      </c>
      <c r="AL1" t="str">
        <f t="shared" ref="AL1" si="2">O1</f>
        <v>t=14</v>
      </c>
      <c r="AM1" t="str">
        <f>P1</f>
        <v>t=15</v>
      </c>
    </row>
    <row r="2" spans="1:39" s="1" customFormat="1" x14ac:dyDescent="0.25">
      <c r="A2" s="1">
        <v>30.02</v>
      </c>
      <c r="B2" s="1">
        <v>32.57</v>
      </c>
      <c r="C2" s="1">
        <v>23.96</v>
      </c>
      <c r="D2" s="1">
        <v>26.27</v>
      </c>
      <c r="E2" s="1">
        <v>29.06</v>
      </c>
      <c r="F2" s="1">
        <v>29.71</v>
      </c>
      <c r="G2" s="1">
        <v>35.07</v>
      </c>
      <c r="H2" s="1">
        <v>40</v>
      </c>
      <c r="I2" s="1">
        <v>40</v>
      </c>
      <c r="J2" s="1">
        <v>40</v>
      </c>
      <c r="K2" s="1">
        <v>40</v>
      </c>
      <c r="L2" s="1">
        <v>32.479999999999997</v>
      </c>
      <c r="M2" s="1">
        <v>36.049999999999997</v>
      </c>
      <c r="N2" s="1">
        <v>40</v>
      </c>
      <c r="O2" s="1">
        <v>40</v>
      </c>
      <c r="P2" s="1">
        <v>40</v>
      </c>
      <c r="R2">
        <v>18</v>
      </c>
      <c r="S2">
        <v>0.57999999999999996</v>
      </c>
      <c r="U2">
        <v>18</v>
      </c>
      <c r="V2">
        <v>1</v>
      </c>
      <c r="X2">
        <f t="shared" ref="X2:X24" si="3">U2</f>
        <v>18</v>
      </c>
      <c r="Y2" s="3" cm="1">
        <f t="array" ref="Y2">SUM(IF(ROUND(A$2:A$10000,0)=$X2,1))/COUNT(A:A)</f>
        <v>8.7047353760445687E-3</v>
      </c>
      <c r="Z2" s="3" cm="1">
        <f t="array" ref="Z2">SUM(IF(ROUND(B$2:B$10000,0)=$X2,1))/COUNT(B:B)</f>
        <v>8.5324232081911266E-3</v>
      </c>
      <c r="AA2" s="3" cm="1">
        <f t="array" ref="AA2">SUM(IF(ROUND(C$2:C$10000,0)=$X2,1))/COUNT(C:C)</f>
        <v>7.2115384615384619E-3</v>
      </c>
      <c r="AB2" s="3" cm="1">
        <f t="array" ref="AB2">SUM(IF(ROUND(D$2:D$10000,0)=$X2,1))/COUNT(D:D)</f>
        <v>7.4200913242009128E-3</v>
      </c>
      <c r="AC2" s="3" cm="1">
        <f t="array" ref="AC2">SUM(IF(ROUND(E$2:E$10000,0)=$X2,1))/COUNT(E:E)</f>
        <v>6.4935064935064939E-3</v>
      </c>
      <c r="AD2" s="3" cm="1">
        <f t="array" ref="AD2">SUM(IF(ROUND(F$2:F$10000,0)=$X2,1))/COUNT(F:F)</f>
        <v>3.711558854718982E-3</v>
      </c>
      <c r="AE2" s="3" cm="1">
        <f t="array" ref="AE2">SUM(IF(ROUND(G$2:G$10000,0)=$X2,1))/COUNT(G:G)</f>
        <v>1.0741138560687433E-3</v>
      </c>
      <c r="AF2" s="3" cm="1">
        <f t="array" ref="AF2">SUM(IF(ROUND(H$2:H$10000,0)=$X2,1))/COUNT(H:H)</f>
        <v>1.1312217194570137E-3</v>
      </c>
      <c r="AG2" s="3" cm="1">
        <f t="array" ref="AG2">SUM(IF(ROUND(I$2:I$10000,0)=$X2,1))/COUNT(I:I)</f>
        <v>6.2421972534332086E-4</v>
      </c>
      <c r="AH2" s="3" cm="1">
        <f t="array" ref="AH2">SUM(IF(ROUND(J$2:J$10000,0)=$X2,1))/COUNT(J:J)</f>
        <v>0</v>
      </c>
      <c r="AI2" s="3" cm="1">
        <f t="array" ref="AI2">SUM(IF(ROUND(K$2:K$10000,0)=$X2,1))/COUNT(K:K)</f>
        <v>0</v>
      </c>
      <c r="AJ2" s="3" cm="1">
        <f t="array" ref="AJ2">SUM(IF(ROUND(L$2:L$10000,0)=$X2,1))/COUNT(L:L)</f>
        <v>0</v>
      </c>
      <c r="AK2" s="3" cm="1">
        <f t="array" ref="AK2">SUM(IF(ROUND(M$2:M$10000,0)=$X2,1))/COUNT(M:M)</f>
        <v>0</v>
      </c>
      <c r="AL2" s="3" cm="1">
        <f t="array" ref="AL2">SUM(IF(ROUND(N$2:N$10000,0)=$X2,1))/COUNT(N:N)</f>
        <v>0</v>
      </c>
      <c r="AM2" s="3" cm="1">
        <f t="array" ref="AM2">SUM(IF(ROUND(O$2:O$10000,0)=$X2,1))/COUNT(O:O)</f>
        <v>0</v>
      </c>
    </row>
    <row r="3" spans="1:39" s="1" customFormat="1" x14ac:dyDescent="0.25">
      <c r="A3" s="1">
        <v>28.38</v>
      </c>
      <c r="B3" s="1">
        <v>30.51</v>
      </c>
      <c r="C3" s="1">
        <v>31.2</v>
      </c>
      <c r="D3" s="1">
        <v>24.41</v>
      </c>
      <c r="E3" s="1">
        <v>28.85</v>
      </c>
      <c r="F3" s="1">
        <v>25.73</v>
      </c>
      <c r="G3" s="1">
        <v>24.79</v>
      </c>
      <c r="H3" s="1">
        <v>25.06</v>
      </c>
      <c r="I3" s="1">
        <v>32.590000000000003</v>
      </c>
      <c r="J3" s="1">
        <v>40</v>
      </c>
      <c r="K3" s="1">
        <v>40</v>
      </c>
      <c r="L3" s="1">
        <v>40</v>
      </c>
      <c r="M3" s="1">
        <v>33.25</v>
      </c>
      <c r="N3" s="1">
        <v>40</v>
      </c>
      <c r="O3" s="1">
        <v>40</v>
      </c>
      <c r="P3" s="1">
        <v>40</v>
      </c>
      <c r="R3">
        <v>19</v>
      </c>
      <c r="S3">
        <v>0.5</v>
      </c>
      <c r="U3">
        <v>19</v>
      </c>
      <c r="V3">
        <v>1</v>
      </c>
      <c r="X3">
        <f t="shared" si="3"/>
        <v>19</v>
      </c>
      <c r="Y3" s="3" cm="1">
        <f t="array" ref="Y3">SUM(IF(ROUND(A$2:A$10000,0)=$X3,1))/COUNT(A:A)</f>
        <v>2.2632311977715876E-2</v>
      </c>
      <c r="Z3" s="3" cm="1">
        <f t="array" ref="Z3">SUM(IF(ROUND(B$2:B$10000,0)=$X3,1))/COUNT(B:B)</f>
        <v>1.9908987485779295E-2</v>
      </c>
      <c r="AA3" s="3" cm="1">
        <f t="array" ref="AA3">SUM(IF(ROUND(C$2:C$10000,0)=$X3,1))/COUNT(C:C)</f>
        <v>3.125E-2</v>
      </c>
      <c r="AB3" s="3" cm="1">
        <f t="array" ref="AB3">SUM(IF(ROUND(D$2:D$10000,0)=$X3,1))/COUNT(D:D)</f>
        <v>2.9680365296803651E-2</v>
      </c>
      <c r="AC3" s="3" cm="1">
        <f t="array" ref="AC3">SUM(IF(ROUND(E$2:E$10000,0)=$X3,1))/COUNT(E:E)</f>
        <v>8.1168831168831161E-3</v>
      </c>
      <c r="AD3" s="3" cm="1">
        <f t="array" ref="AD3">SUM(IF(ROUND(F$2:F$10000,0)=$X3,1))/COUNT(F:F)</f>
        <v>5.3022269353128317E-3</v>
      </c>
      <c r="AE3" s="3" cm="1">
        <f t="array" ref="AE3">SUM(IF(ROUND(G$2:G$10000,0)=$X3,1))/COUNT(G:G)</f>
        <v>1.0741138560687433E-3</v>
      </c>
      <c r="AF3" s="3" cm="1">
        <f t="array" ref="AF3">SUM(IF(ROUND(H$2:H$10000,0)=$X3,1))/COUNT(H:H)</f>
        <v>1.1312217194570137E-3</v>
      </c>
      <c r="AG3" s="3" cm="1">
        <f t="array" ref="AG3">SUM(IF(ROUND(I$2:I$10000,0)=$X3,1))/COUNT(I:I)</f>
        <v>4.3695380774032462E-3</v>
      </c>
      <c r="AH3" s="3" cm="1">
        <f t="array" ref="AH3">SUM(IF(ROUND(J$2:J$10000,0)=$X3,1))/COUNT(J:J)</f>
        <v>0</v>
      </c>
      <c r="AI3" s="3" cm="1">
        <f t="array" ref="AI3">SUM(IF(ROUND(K$2:K$10000,0)=$X3,1))/COUNT(K:K)</f>
        <v>0</v>
      </c>
      <c r="AJ3" s="3" cm="1">
        <f t="array" ref="AJ3">SUM(IF(ROUND(L$2:L$10000,0)=$X3,1))/COUNT(L:L)</f>
        <v>0</v>
      </c>
      <c r="AK3" s="3" cm="1">
        <f t="array" ref="AK3">SUM(IF(ROUND(M$2:M$10000,0)=$X3,1))/COUNT(M:M)</f>
        <v>0</v>
      </c>
      <c r="AL3" s="3" cm="1">
        <f t="array" ref="AL3">SUM(IF(ROUND(N$2:N$10000,0)=$X3,1))/COUNT(N:N)</f>
        <v>0</v>
      </c>
      <c r="AM3" s="3" cm="1">
        <f t="array" ref="AM3">SUM(IF(ROUND(O$2:O$10000,0)=$X3,1))/COUNT(O:O)</f>
        <v>0</v>
      </c>
    </row>
    <row r="4" spans="1:39" s="1" customFormat="1" x14ac:dyDescent="0.25">
      <c r="A4" s="1">
        <v>40</v>
      </c>
      <c r="B4" s="1">
        <v>22.98</v>
      </c>
      <c r="C4" s="1">
        <v>32.700000000000003</v>
      </c>
      <c r="D4" s="1">
        <v>27.35</v>
      </c>
      <c r="E4" s="1">
        <v>21.11</v>
      </c>
      <c r="F4" s="1">
        <v>19.510000000000002</v>
      </c>
      <c r="G4" s="1">
        <v>26.54</v>
      </c>
      <c r="H4" s="1">
        <v>26.34</v>
      </c>
      <c r="I4" s="1">
        <v>32.07</v>
      </c>
      <c r="J4" s="1">
        <v>34.119999999999997</v>
      </c>
      <c r="K4" s="1">
        <v>30.39</v>
      </c>
      <c r="L4" s="1">
        <v>31.03</v>
      </c>
      <c r="M4" s="1">
        <v>31.56</v>
      </c>
      <c r="N4" s="1">
        <v>40</v>
      </c>
      <c r="O4" s="1">
        <v>40</v>
      </c>
      <c r="P4" s="1">
        <v>40</v>
      </c>
      <c r="R4">
        <v>20</v>
      </c>
      <c r="S4">
        <v>0.45</v>
      </c>
      <c r="U4">
        <v>20</v>
      </c>
      <c r="V4">
        <v>1</v>
      </c>
      <c r="X4">
        <f t="shared" si="3"/>
        <v>20</v>
      </c>
      <c r="Y4" s="3" cm="1">
        <f t="array" ref="Y4">SUM(IF(ROUND(A$2:A$10000,0)=$X4,1))/COUNT(A:A)</f>
        <v>2.5417827298050141E-2</v>
      </c>
      <c r="Z4" s="3" cm="1">
        <f t="array" ref="Z4">SUM(IF(ROUND(B$2:B$10000,0)=$X4,1))/COUNT(B:B)</f>
        <v>2.3890784982935155E-2</v>
      </c>
      <c r="AA4" s="3" cm="1">
        <f t="array" ref="AA4">SUM(IF(ROUND(C$2:C$10000,0)=$X4,1))/COUNT(C:C)</f>
        <v>3.6057692307692304E-2</v>
      </c>
      <c r="AB4" s="3" cm="1">
        <f t="array" ref="AB4">SUM(IF(ROUND(D$2:D$10000,0)=$X4,1))/COUNT(D:D)</f>
        <v>3.1963470319634701E-2</v>
      </c>
      <c r="AC4" s="3" cm="1">
        <f t="array" ref="AC4">SUM(IF(ROUND(E$2:E$10000,0)=$X4,1))/COUNT(E:E)</f>
        <v>2.1645021645021644E-2</v>
      </c>
      <c r="AD4" s="3" cm="1">
        <f t="array" ref="AD4">SUM(IF(ROUND(F$2:F$10000,0)=$X4,1))/COUNT(F:F)</f>
        <v>1.007423117709438E-2</v>
      </c>
      <c r="AE4" s="3" cm="1">
        <f t="array" ref="AE4">SUM(IF(ROUND(G$2:G$10000,0)=$X4,1))/COUNT(G:G)</f>
        <v>8.0558539205155752E-3</v>
      </c>
      <c r="AF4" s="3" cm="1">
        <f t="array" ref="AF4">SUM(IF(ROUND(H$2:H$10000,0)=$X4,1))/COUNT(H:H)</f>
        <v>5.0904977375565612E-3</v>
      </c>
      <c r="AG4" s="3" cm="1">
        <f t="array" ref="AG4">SUM(IF(ROUND(I$2:I$10000,0)=$X4,1))/COUNT(I:I)</f>
        <v>1.2484394506866417E-3</v>
      </c>
      <c r="AH4" s="3" cm="1">
        <f t="array" ref="AH4">SUM(IF(ROUND(J$2:J$10000,0)=$X4,1))/COUNT(J:J)</f>
        <v>0</v>
      </c>
      <c r="AI4" s="3" cm="1">
        <f t="array" ref="AI4">SUM(IF(ROUND(K$2:K$10000,0)=$X4,1))/COUNT(K:K)</f>
        <v>0</v>
      </c>
      <c r="AJ4" s="3" cm="1">
        <f t="array" ref="AJ4">SUM(IF(ROUND(L$2:L$10000,0)=$X4,1))/COUNT(L:L)</f>
        <v>0</v>
      </c>
      <c r="AK4" s="3" cm="1">
        <f t="array" ref="AK4">SUM(IF(ROUND(M$2:M$10000,0)=$X4,1))/COUNT(M:M)</f>
        <v>0</v>
      </c>
      <c r="AL4" s="3" cm="1">
        <f t="array" ref="AL4">SUM(IF(ROUND(N$2:N$10000,0)=$X4,1))/COUNT(N:N)</f>
        <v>0</v>
      </c>
      <c r="AM4" s="3" cm="1">
        <f t="array" ref="AM4">SUM(IF(ROUND(O$2:O$10000,0)=$X4,1))/COUNT(O:O)</f>
        <v>0</v>
      </c>
    </row>
    <row r="5" spans="1:39" s="1" customFormat="1" x14ac:dyDescent="0.25">
      <c r="A5" s="1">
        <v>33.39</v>
      </c>
      <c r="B5" s="1">
        <v>30.52</v>
      </c>
      <c r="C5" s="1">
        <v>28.56</v>
      </c>
      <c r="D5" s="1">
        <v>29.43</v>
      </c>
      <c r="E5" s="1">
        <v>28.37</v>
      </c>
      <c r="F5" s="1">
        <v>29.64</v>
      </c>
      <c r="G5" s="1">
        <v>40</v>
      </c>
      <c r="H5" s="1">
        <v>33.64</v>
      </c>
      <c r="I5" s="1">
        <v>40</v>
      </c>
      <c r="J5" s="1">
        <v>40</v>
      </c>
      <c r="K5" s="1">
        <v>40</v>
      </c>
      <c r="L5" s="1">
        <v>26.42</v>
      </c>
      <c r="M5" s="1">
        <v>32.36</v>
      </c>
      <c r="N5" s="1">
        <v>28.12</v>
      </c>
      <c r="O5" s="1">
        <v>34.979999999999997</v>
      </c>
      <c r="P5" s="1">
        <v>33.51</v>
      </c>
      <c r="R5">
        <v>21</v>
      </c>
      <c r="S5">
        <v>0.45</v>
      </c>
      <c r="U5">
        <v>21</v>
      </c>
      <c r="V5">
        <v>1</v>
      </c>
      <c r="X5">
        <f t="shared" si="3"/>
        <v>21</v>
      </c>
      <c r="Y5" s="3" cm="1">
        <f t="array" ref="Y5">SUM(IF(ROUND(A$2:A$10000,0)=$X5,1))/COUNT(A:A)</f>
        <v>3.5167130919220059E-2</v>
      </c>
      <c r="Z5" s="3" cm="1">
        <f t="array" ref="Z5">SUM(IF(ROUND(B$2:B$10000,0)=$X5,1))/COUNT(B:B)</f>
        <v>3.6405005688282137E-2</v>
      </c>
      <c r="AA5" s="3" cm="1">
        <f t="array" ref="AA5">SUM(IF(ROUND(C$2:C$10000,0)=$X5,1))/COUNT(C:C)</f>
        <v>5.4086538461538464E-2</v>
      </c>
      <c r="AB5" s="3" cm="1">
        <f t="array" ref="AB5">SUM(IF(ROUND(D$2:D$10000,0)=$X5,1))/COUNT(D:D)</f>
        <v>5.1369863013698627E-2</v>
      </c>
      <c r="AC5" s="3" cm="1">
        <f t="array" ref="AC5">SUM(IF(ROUND(E$2:E$10000,0)=$X5,1))/COUNT(E:E)</f>
        <v>3.4632034632034632E-2</v>
      </c>
      <c r="AD5" s="3" cm="1">
        <f t="array" ref="AD5">SUM(IF(ROUND(F$2:F$10000,0)=$X5,1))/COUNT(F:F)</f>
        <v>1.9088016967126194E-2</v>
      </c>
      <c r="AE5" s="3" cm="1">
        <f t="array" ref="AE5">SUM(IF(ROUND(G$2:G$10000,0)=$X5,1))/COUNT(G:G)</f>
        <v>1.1278195488721804E-2</v>
      </c>
      <c r="AF5" s="3" cm="1">
        <f t="array" ref="AF5">SUM(IF(ROUND(H$2:H$10000,0)=$X5,1))/COUNT(H:H)</f>
        <v>3.9592760180995473E-3</v>
      </c>
      <c r="AG5" s="3" cm="1">
        <f t="array" ref="AG5">SUM(IF(ROUND(I$2:I$10000,0)=$X5,1))/COUNT(I:I)</f>
        <v>2.4968789013732834E-3</v>
      </c>
      <c r="AH5" s="3" cm="1">
        <f t="array" ref="AH5">SUM(IF(ROUND(J$2:J$10000,0)=$X5,1))/COUNT(J:J)</f>
        <v>2.1739130434782609E-3</v>
      </c>
      <c r="AI5" s="3" cm="1">
        <f t="array" ref="AI5">SUM(IF(ROUND(K$2:K$10000,0)=$X5,1))/COUNT(K:K)</f>
        <v>0</v>
      </c>
      <c r="AJ5" s="3" cm="1">
        <f t="array" ref="AJ5">SUM(IF(ROUND(L$2:L$10000,0)=$X5,1))/COUNT(L:L)</f>
        <v>0</v>
      </c>
      <c r="AK5" s="3" cm="1">
        <f t="array" ref="AK5">SUM(IF(ROUND(M$2:M$10000,0)=$X5,1))/COUNT(M:M)</f>
        <v>0</v>
      </c>
      <c r="AL5" s="3" cm="1">
        <f t="array" ref="AL5">SUM(IF(ROUND(N$2:N$10000,0)=$X5,1))/COUNT(N:N)</f>
        <v>0</v>
      </c>
      <c r="AM5" s="3" cm="1">
        <f t="array" ref="AM5">SUM(IF(ROUND(O$2:O$10000,0)=$X5,1))/COUNT(O:O)</f>
        <v>0</v>
      </c>
    </row>
    <row r="6" spans="1:39" s="1" customFormat="1" x14ac:dyDescent="0.25">
      <c r="A6" s="1">
        <v>32.46</v>
      </c>
      <c r="B6" s="1">
        <v>33.82</v>
      </c>
      <c r="C6" s="1">
        <v>25.98</v>
      </c>
      <c r="D6" s="1">
        <v>20.420000000000002</v>
      </c>
      <c r="E6" s="1">
        <v>22.93</v>
      </c>
      <c r="F6" s="1">
        <v>25.01</v>
      </c>
      <c r="G6" s="1">
        <v>29.4</v>
      </c>
      <c r="H6" s="1">
        <v>31.06</v>
      </c>
      <c r="I6" s="1">
        <v>26</v>
      </c>
      <c r="J6" s="1">
        <v>40</v>
      </c>
      <c r="K6" s="1">
        <v>32.08</v>
      </c>
      <c r="L6" s="1">
        <v>33</v>
      </c>
      <c r="M6" s="1">
        <v>32.380000000000003</v>
      </c>
      <c r="N6" s="1">
        <v>31.13</v>
      </c>
      <c r="O6" s="1">
        <v>40</v>
      </c>
      <c r="P6" s="1">
        <v>40</v>
      </c>
      <c r="R6">
        <v>22</v>
      </c>
      <c r="S6">
        <v>0.43</v>
      </c>
      <c r="U6">
        <v>22</v>
      </c>
      <c r="V6">
        <v>1</v>
      </c>
      <c r="X6">
        <f t="shared" si="3"/>
        <v>22</v>
      </c>
      <c r="Y6" s="3" cm="1">
        <f t="array" ref="Y6">SUM(IF(ROUND(A$2:A$10000,0)=$X6,1))/COUNT(A:A)</f>
        <v>4.6309192200557105E-2</v>
      </c>
      <c r="Z6" s="3" cm="1">
        <f t="array" ref="Z6">SUM(IF(ROUND(B$2:B$10000,0)=$X6,1))/COUNT(B:B)</f>
        <v>4.4368600682593858E-2</v>
      </c>
      <c r="AA6" s="3" cm="1">
        <f t="array" ref="AA6">SUM(IF(ROUND(C$2:C$10000,0)=$X6,1))/COUNT(C:C)</f>
        <v>4.9879807692307696E-2</v>
      </c>
      <c r="AB6" s="3" cm="1">
        <f t="array" ref="AB6">SUM(IF(ROUND(D$2:D$10000,0)=$X6,1))/COUNT(D:D)</f>
        <v>5.0799086757990865E-2</v>
      </c>
      <c r="AC6" s="3" cm="1">
        <f t="array" ref="AC6">SUM(IF(ROUND(E$2:E$10000,0)=$X6,1))/COUNT(E:E)</f>
        <v>5.1406926406926408E-2</v>
      </c>
      <c r="AD6" s="3" cm="1">
        <f t="array" ref="AD6">SUM(IF(ROUND(F$2:F$10000,0)=$X6,1))/COUNT(F:F)</f>
        <v>2.9692470837751856E-2</v>
      </c>
      <c r="AE6" s="3" cm="1">
        <f t="array" ref="AE6">SUM(IF(ROUND(G$2:G$10000,0)=$X6,1))/COUNT(G:G)</f>
        <v>2.2019334049409239E-2</v>
      </c>
      <c r="AF6" s="3" cm="1">
        <f t="array" ref="AF6">SUM(IF(ROUND(H$2:H$10000,0)=$X6,1))/COUNT(H:H)</f>
        <v>8.4841628959276012E-3</v>
      </c>
      <c r="AG6" s="3" cm="1">
        <f t="array" ref="AG6">SUM(IF(ROUND(I$2:I$10000,0)=$X6,1))/COUNT(I:I)</f>
        <v>7.4906367041198503E-3</v>
      </c>
      <c r="AH6" s="3" cm="1">
        <f t="array" ref="AH6">SUM(IF(ROUND(J$2:J$10000,0)=$X6,1))/COUNT(J:J)</f>
        <v>7.9710144927536229E-3</v>
      </c>
      <c r="AI6" s="3" cm="1">
        <f t="array" ref="AI6">SUM(IF(ROUND(K$2:K$10000,0)=$X6,1))/COUNT(K:K)</f>
        <v>1.7271157167530224E-3</v>
      </c>
      <c r="AJ6" s="3" cm="1">
        <f t="array" ref="AJ6">SUM(IF(ROUND(L$2:L$10000,0)=$X6,1))/COUNT(L:L)</f>
        <v>0</v>
      </c>
      <c r="AK6" s="3" cm="1">
        <f t="array" ref="AK6">SUM(IF(ROUND(M$2:M$10000,0)=$X6,1))/COUNT(M:M)</f>
        <v>0</v>
      </c>
      <c r="AL6" s="3" cm="1">
        <f t="array" ref="AL6">SUM(IF(ROUND(N$2:N$10000,0)=$X6,1))/COUNT(N:N)</f>
        <v>0</v>
      </c>
      <c r="AM6" s="3" cm="1">
        <f t="array" ref="AM6">SUM(IF(ROUND(O$2:O$10000,0)=$X6,1))/COUNT(O:O)</f>
        <v>0</v>
      </c>
    </row>
    <row r="7" spans="1:39" s="1" customFormat="1" x14ac:dyDescent="0.25">
      <c r="A7" s="1">
        <v>40</v>
      </c>
      <c r="B7" s="1">
        <v>19.96</v>
      </c>
      <c r="C7" s="1">
        <v>24.42</v>
      </c>
      <c r="D7" s="1">
        <v>40</v>
      </c>
      <c r="E7" s="1">
        <v>31.82</v>
      </c>
      <c r="F7" s="1">
        <v>33.46</v>
      </c>
      <c r="G7" s="1">
        <v>34.36</v>
      </c>
      <c r="H7" s="1">
        <v>40</v>
      </c>
      <c r="I7" s="1">
        <v>40</v>
      </c>
      <c r="J7" s="1">
        <v>32.56</v>
      </c>
      <c r="K7" s="1">
        <v>40</v>
      </c>
      <c r="L7" s="1">
        <v>32.57</v>
      </c>
      <c r="M7" s="1">
        <v>34.28</v>
      </c>
      <c r="N7" s="1">
        <v>40</v>
      </c>
      <c r="O7" s="1">
        <v>40</v>
      </c>
      <c r="P7" s="1">
        <v>40</v>
      </c>
      <c r="R7">
        <v>23</v>
      </c>
      <c r="S7">
        <v>0.41</v>
      </c>
      <c r="U7">
        <v>23</v>
      </c>
      <c r="V7">
        <v>0.98799999999999999</v>
      </c>
      <c r="X7">
        <f t="shared" si="3"/>
        <v>23</v>
      </c>
      <c r="Y7" s="3" cm="1">
        <f t="array" ref="Y7">SUM(IF(ROUND(A$2:A$10000,0)=$X7,1))/COUNT(A:A)</f>
        <v>4.596100278551532E-2</v>
      </c>
      <c r="Z7" s="3" cm="1">
        <f t="array" ref="Z7">SUM(IF(ROUND(B$2:B$10000,0)=$X7,1))/COUNT(B:B)</f>
        <v>6.655290102389079E-2</v>
      </c>
      <c r="AA7" s="3" cm="1">
        <f t="array" ref="AA7">SUM(IF(ROUND(C$2:C$10000,0)=$X7,1))/COUNT(C:C)</f>
        <v>6.129807692307692E-2</v>
      </c>
      <c r="AB7" s="3" cm="1">
        <f t="array" ref="AB7">SUM(IF(ROUND(D$2:D$10000,0)=$X7,1))/COUNT(D:D)</f>
        <v>5.7077625570776253E-2</v>
      </c>
      <c r="AC7" s="3" cm="1">
        <f t="array" ref="AC7">SUM(IF(ROUND(E$2:E$10000,0)=$X7,1))/COUNT(E:E)</f>
        <v>6.0064935064935064E-2</v>
      </c>
      <c r="AD7" s="3" cm="1">
        <f t="array" ref="AD7">SUM(IF(ROUND(F$2:F$10000,0)=$X7,1))/COUNT(F:F)</f>
        <v>4.8250265111346766E-2</v>
      </c>
      <c r="AE7" s="3" cm="1">
        <f t="array" ref="AE7">SUM(IF(ROUND(G$2:G$10000,0)=$X7,1))/COUNT(G:G)</f>
        <v>1.9334049409237379E-2</v>
      </c>
      <c r="AF7" s="3" cm="1">
        <f t="array" ref="AF7">SUM(IF(ROUND(H$2:H$10000,0)=$X7,1))/COUNT(H:H)</f>
        <v>2.4321266968325792E-2</v>
      </c>
      <c r="AG7" s="3" cm="1">
        <f t="array" ref="AG7">SUM(IF(ROUND(I$2:I$10000,0)=$X7,1))/COUNT(I:I)</f>
        <v>1.5605493133583021E-2</v>
      </c>
      <c r="AH7" s="3" cm="1">
        <f t="array" ref="AH7">SUM(IF(ROUND(J$2:J$10000,0)=$X7,1))/COUNT(J:J)</f>
        <v>5.7971014492753624E-3</v>
      </c>
      <c r="AI7" s="3" cm="1">
        <f t="array" ref="AI7">SUM(IF(ROUND(K$2:K$10000,0)=$X7,1))/COUNT(K:K)</f>
        <v>3.4542314335060447E-3</v>
      </c>
      <c r="AJ7" s="3" cm="1">
        <f t="array" ref="AJ7">SUM(IF(ROUND(L$2:L$10000,0)=$X7,1))/COUNT(L:L)</f>
        <v>5.681818181818182E-3</v>
      </c>
      <c r="AK7" s="3" cm="1">
        <f t="array" ref="AK7">SUM(IF(ROUND(M$2:M$10000,0)=$X7,1))/COUNT(M:M)</f>
        <v>0</v>
      </c>
      <c r="AL7" s="3" cm="1">
        <f t="array" ref="AL7">SUM(IF(ROUND(N$2:N$10000,0)=$X7,1))/COUNT(N:N)</f>
        <v>0</v>
      </c>
      <c r="AM7" s="3" cm="1">
        <f t="array" ref="AM7">SUM(IF(ROUND(O$2:O$10000,0)=$X7,1))/COUNT(O:O)</f>
        <v>0</v>
      </c>
    </row>
    <row r="8" spans="1:39" s="1" customFormat="1" x14ac:dyDescent="0.25">
      <c r="A8" s="1">
        <v>30.81</v>
      </c>
      <c r="B8" s="1">
        <v>27.34</v>
      </c>
      <c r="C8" s="1">
        <v>23.43</v>
      </c>
      <c r="D8" s="1">
        <v>31.34</v>
      </c>
      <c r="E8" s="1">
        <v>29.46</v>
      </c>
      <c r="F8" s="1">
        <v>25.87</v>
      </c>
      <c r="G8" s="1">
        <v>40</v>
      </c>
      <c r="H8" s="1">
        <v>29.39</v>
      </c>
      <c r="I8" s="1">
        <v>34.42</v>
      </c>
      <c r="J8" s="1">
        <v>40</v>
      </c>
      <c r="K8" s="1">
        <v>26.35</v>
      </c>
      <c r="L8" s="1">
        <v>32.630000000000003</v>
      </c>
      <c r="M8" s="1">
        <v>40</v>
      </c>
      <c r="N8" s="1">
        <v>34.72</v>
      </c>
      <c r="O8" s="1">
        <v>40</v>
      </c>
      <c r="P8" s="1">
        <v>40</v>
      </c>
      <c r="R8">
        <v>24</v>
      </c>
      <c r="S8">
        <v>0.39</v>
      </c>
      <c r="U8">
        <v>24</v>
      </c>
      <c r="V8">
        <v>0.96299999999999997</v>
      </c>
      <c r="X8">
        <f t="shared" si="3"/>
        <v>24</v>
      </c>
      <c r="Y8" s="3" cm="1">
        <f t="array" ref="Y8">SUM(IF(ROUND(A$2:A$10000,0)=$X8,1))/COUNT(A:A)</f>
        <v>4.7353760445682451E-2</v>
      </c>
      <c r="Z8" s="3" cm="1">
        <f t="array" ref="Z8">SUM(IF(ROUND(B$2:B$10000,0)=$X8,1))/COUNT(B:B)</f>
        <v>6.7690557451649605E-2</v>
      </c>
      <c r="AA8" s="3" cm="1">
        <f t="array" ref="AA8">SUM(IF(ROUND(C$2:C$10000,0)=$X8,1))/COUNT(C:C)</f>
        <v>7.5120192307692304E-2</v>
      </c>
      <c r="AB8" s="3" cm="1">
        <f t="array" ref="AB8">SUM(IF(ROUND(D$2:D$10000,0)=$X8,1))/COUNT(D:D)</f>
        <v>5.878995433789954E-2</v>
      </c>
      <c r="AC8" s="3" cm="1">
        <f t="array" ref="AC8">SUM(IF(ROUND(E$2:E$10000,0)=$X8,1))/COUNT(E:E)</f>
        <v>5.627705627705628E-2</v>
      </c>
      <c r="AD8" s="3" cm="1">
        <f t="array" ref="AD8">SUM(IF(ROUND(F$2:F$10000,0)=$X8,1))/COUNT(F:F)</f>
        <v>4.2417815482502653E-2</v>
      </c>
      <c r="AE8" s="3" cm="1">
        <f t="array" ref="AE8">SUM(IF(ROUND(G$2:G$10000,0)=$X8,1))/COUNT(G:G)</f>
        <v>4.0816326530612242E-2</v>
      </c>
      <c r="AF8" s="3" cm="1">
        <f t="array" ref="AF8">SUM(IF(ROUND(H$2:H$10000,0)=$X8,1))/COUNT(H:H)</f>
        <v>3.1108597285067874E-2</v>
      </c>
      <c r="AG8" s="3" cm="1">
        <f t="array" ref="AG8">SUM(IF(ROUND(I$2:I$10000,0)=$X8,1))/COUNT(I:I)</f>
        <v>1.8102372034956304E-2</v>
      </c>
      <c r="AH8" s="3" cm="1">
        <f t="array" ref="AH8">SUM(IF(ROUND(J$2:J$10000,0)=$X8,1))/COUNT(J:J)</f>
        <v>2.1014492753623187E-2</v>
      </c>
      <c r="AI8" s="3" cm="1">
        <f t="array" ref="AI8">SUM(IF(ROUND(K$2:K$10000,0)=$X8,1))/COUNT(K:K)</f>
        <v>1.2089810017271158E-2</v>
      </c>
      <c r="AJ8" s="3" cm="1">
        <f t="array" ref="AJ8">SUM(IF(ROUND(L$2:L$10000,0)=$X8,1))/COUNT(L:L)</f>
        <v>3.787878787878788E-3</v>
      </c>
      <c r="AK8" s="3" cm="1">
        <f t="array" ref="AK8">SUM(IF(ROUND(M$2:M$10000,0)=$X8,1))/COUNT(M:M)</f>
        <v>0</v>
      </c>
      <c r="AL8" s="3" cm="1">
        <f t="array" ref="AL8">SUM(IF(ROUND(N$2:N$10000,0)=$X8,1))/COUNT(N:N)</f>
        <v>0</v>
      </c>
      <c r="AM8" s="3" cm="1">
        <f t="array" ref="AM8">SUM(IF(ROUND(O$2:O$10000,0)=$X8,1))/COUNT(O:O)</f>
        <v>0</v>
      </c>
    </row>
    <row r="9" spans="1:39" s="1" customFormat="1" x14ac:dyDescent="0.25">
      <c r="A9" s="1">
        <v>23.03</v>
      </c>
      <c r="B9" s="1">
        <v>24.12</v>
      </c>
      <c r="C9" s="1">
        <v>25.46</v>
      </c>
      <c r="D9" s="1">
        <v>25.18</v>
      </c>
      <c r="E9" s="1">
        <v>33.72</v>
      </c>
      <c r="F9" s="1">
        <v>32.83</v>
      </c>
      <c r="G9" s="1">
        <v>31.03</v>
      </c>
      <c r="H9" s="1">
        <v>35.14</v>
      </c>
      <c r="I9" s="1">
        <v>33.68</v>
      </c>
      <c r="J9" s="1">
        <v>25.49</v>
      </c>
      <c r="K9" s="1">
        <v>29.19</v>
      </c>
      <c r="L9" s="1">
        <v>40</v>
      </c>
      <c r="M9" s="1">
        <v>33.26</v>
      </c>
      <c r="N9" s="1">
        <v>40</v>
      </c>
      <c r="O9" s="1">
        <v>40</v>
      </c>
      <c r="P9" s="1">
        <v>40</v>
      </c>
      <c r="R9">
        <v>25</v>
      </c>
      <c r="S9">
        <v>0.36</v>
      </c>
      <c r="U9">
        <v>25</v>
      </c>
      <c r="V9">
        <v>0.92900000000000005</v>
      </c>
      <c r="X9">
        <f t="shared" si="3"/>
        <v>25</v>
      </c>
      <c r="Y9" s="3" cm="1">
        <f t="array" ref="Y9">SUM(IF(ROUND(A$2:A$10000,0)=$X9,1))/COUNT(A:A)</f>
        <v>6.3718662952646235E-2</v>
      </c>
      <c r="Z9" s="3" cm="1">
        <f t="array" ref="Z9">SUM(IF(ROUND(B$2:B$10000,0)=$X9,1))/COUNT(B:B)</f>
        <v>6.1433447098976107E-2</v>
      </c>
      <c r="AA9" s="3" cm="1">
        <f t="array" ref="AA9">SUM(IF(ROUND(C$2:C$10000,0)=$X9,1))/COUNT(C:C)</f>
        <v>5.9495192307692304E-2</v>
      </c>
      <c r="AB9" s="3" cm="1">
        <f t="array" ref="AB9">SUM(IF(ROUND(D$2:D$10000,0)=$X9,1))/COUNT(D:D)</f>
        <v>6.6210045662100453E-2</v>
      </c>
      <c r="AC9" s="3" cm="1">
        <f t="array" ref="AC9">SUM(IF(ROUND(E$2:E$10000,0)=$X9,1))/COUNT(E:E)</f>
        <v>6.8181818181818177E-2</v>
      </c>
      <c r="AD9" s="3" cm="1">
        <f t="array" ref="AD9">SUM(IF(ROUND(F$2:F$10000,0)=$X9,1))/COUNT(F:F)</f>
        <v>4.5599151643690349E-2</v>
      </c>
      <c r="AE9" s="3" cm="1">
        <f t="array" ref="AE9">SUM(IF(ROUND(G$2:G$10000,0)=$X9,1))/COUNT(G:G)</f>
        <v>4.1353383458646614E-2</v>
      </c>
      <c r="AF9" s="3" cm="1">
        <f t="array" ref="AF9">SUM(IF(ROUND(H$2:H$10000,0)=$X9,1))/COUNT(H:H)</f>
        <v>2.8846153846153848E-2</v>
      </c>
      <c r="AG9" s="3" cm="1">
        <f t="array" ref="AG9">SUM(IF(ROUND(I$2:I$10000,0)=$X9,1))/COUNT(I:I)</f>
        <v>2.5593008739076155E-2</v>
      </c>
      <c r="AH9" s="3" cm="1">
        <f t="array" ref="AH9">SUM(IF(ROUND(J$2:J$10000,0)=$X9,1))/COUNT(J:J)</f>
        <v>2.1014492753623187E-2</v>
      </c>
      <c r="AI9" s="3" cm="1">
        <f t="array" ref="AI9">SUM(IF(ROUND(K$2:K$10000,0)=$X9,1))/COUNT(K:K)</f>
        <v>1.0362694300518135E-2</v>
      </c>
      <c r="AJ9" s="3" cm="1">
        <f t="array" ref="AJ9">SUM(IF(ROUND(L$2:L$10000,0)=$X9,1))/COUNT(L:L)</f>
        <v>3.787878787878788E-3</v>
      </c>
      <c r="AK9" s="3" cm="1">
        <f t="array" ref="AK9">SUM(IF(ROUND(M$2:M$10000,0)=$X9,1))/COUNT(M:M)</f>
        <v>7.4074074074074077E-3</v>
      </c>
      <c r="AL9" s="3" cm="1">
        <f t="array" ref="AL9">SUM(IF(ROUND(N$2:N$10000,0)=$X9,1))/COUNT(N:N)</f>
        <v>1.948051948051948E-2</v>
      </c>
      <c r="AM9" s="3" cm="1">
        <f t="array" ref="AM9">SUM(IF(ROUND(O$2:O$10000,0)=$X9,1))/COUNT(O:O)</f>
        <v>0</v>
      </c>
    </row>
    <row r="10" spans="1:39" s="1" customFormat="1" x14ac:dyDescent="0.25">
      <c r="A10" s="1">
        <v>40</v>
      </c>
      <c r="B10" s="1">
        <v>23.19</v>
      </c>
      <c r="C10" s="1">
        <v>22.95</v>
      </c>
      <c r="D10" s="1">
        <v>24.65</v>
      </c>
      <c r="E10" s="1">
        <v>23.02</v>
      </c>
      <c r="F10" s="1">
        <v>40</v>
      </c>
      <c r="G10" s="1">
        <v>29.67</v>
      </c>
      <c r="H10" s="1">
        <v>40</v>
      </c>
      <c r="I10" s="1">
        <v>33.15</v>
      </c>
      <c r="J10" s="1">
        <v>29.51</v>
      </c>
      <c r="K10" s="1">
        <v>40</v>
      </c>
      <c r="L10" s="1">
        <v>31.84</v>
      </c>
      <c r="M10" s="1">
        <v>40</v>
      </c>
      <c r="N10" s="1">
        <v>30.67</v>
      </c>
      <c r="O10" s="1">
        <v>40</v>
      </c>
      <c r="P10" s="1">
        <v>40</v>
      </c>
      <c r="R10">
        <v>26</v>
      </c>
      <c r="S10">
        <v>0.36</v>
      </c>
      <c r="U10">
        <v>26</v>
      </c>
      <c r="V10">
        <v>0.88600000000000001</v>
      </c>
      <c r="X10">
        <f t="shared" si="3"/>
        <v>26</v>
      </c>
      <c r="Y10" s="3" cm="1">
        <f t="array" ref="Y10">SUM(IF(ROUND(A$2:A$10000,0)=$X10,1))/COUNT(A:A)</f>
        <v>5.9192200557103065E-2</v>
      </c>
      <c r="Z10" s="3" cm="1">
        <f t="array" ref="Z10">SUM(IF(ROUND(B$2:B$10000,0)=$X10,1))/COUNT(B:B)</f>
        <v>5.1763367463026164E-2</v>
      </c>
      <c r="AA10" s="3" cm="1">
        <f t="array" ref="AA10">SUM(IF(ROUND(C$2:C$10000,0)=$X10,1))/COUNT(C:C)</f>
        <v>7.2716346153846159E-2</v>
      </c>
      <c r="AB10" s="3" cm="1">
        <f t="array" ref="AB10">SUM(IF(ROUND(D$2:D$10000,0)=$X10,1))/COUNT(D:D)</f>
        <v>7.9908675799086754E-2</v>
      </c>
      <c r="AC10" s="3" cm="1">
        <f t="array" ref="AC10">SUM(IF(ROUND(E$2:E$10000,0)=$X10,1))/COUNT(E:E)</f>
        <v>6.8722943722943727E-2</v>
      </c>
      <c r="AD10" s="3" cm="1">
        <f t="array" ref="AD10">SUM(IF(ROUND(F$2:F$10000,0)=$X10,1))/COUNT(F:F)</f>
        <v>6.362672322375397E-2</v>
      </c>
      <c r="AE10" s="3" cm="1">
        <f t="array" ref="AE10">SUM(IF(ROUND(G$2:G$10000,0)=$X10,1))/COUNT(G:G)</f>
        <v>4.4575725026852843E-2</v>
      </c>
      <c r="AF10" s="3" cm="1">
        <f t="array" ref="AF10">SUM(IF(ROUND(H$2:H$10000,0)=$X10,1))/COUNT(H:H)</f>
        <v>4.1855203619909499E-2</v>
      </c>
      <c r="AG10" s="3" cm="1">
        <f t="array" ref="AG10">SUM(IF(ROUND(I$2:I$10000,0)=$X10,1))/COUNT(I:I)</f>
        <v>3.3083645443196003E-2</v>
      </c>
      <c r="AH10" s="3" cm="1">
        <f t="array" ref="AH10">SUM(IF(ROUND(J$2:J$10000,0)=$X10,1))/COUNT(J:J)</f>
        <v>2.0289855072463767E-2</v>
      </c>
      <c r="AI10" s="3" cm="1">
        <f t="array" ref="AI10">SUM(IF(ROUND(K$2:K$10000,0)=$X10,1))/COUNT(K:K)</f>
        <v>1.8134715025906734E-2</v>
      </c>
      <c r="AJ10" s="3" cm="1">
        <f t="array" ref="AJ10">SUM(IF(ROUND(L$2:L$10000,0)=$X10,1))/COUNT(L:L)</f>
        <v>1.5151515151515152E-2</v>
      </c>
      <c r="AK10" s="3" cm="1">
        <f t="array" ref="AK10">SUM(IF(ROUND(M$2:M$10000,0)=$X10,1))/COUNT(M:M)</f>
        <v>1.4814814814814815E-2</v>
      </c>
      <c r="AL10" s="3" cm="1">
        <f t="array" ref="AL10">SUM(IF(ROUND(N$2:N$10000,0)=$X10,1))/COUNT(N:N)</f>
        <v>6.4935064935064939E-3</v>
      </c>
      <c r="AM10" s="3" cm="1">
        <f t="array" ref="AM10">SUM(IF(ROUND(O$2:O$10000,0)=$X10,1))/COUNT(O:O)</f>
        <v>2.0833333333333332E-2</v>
      </c>
    </row>
    <row r="11" spans="1:39" s="1" customFormat="1" x14ac:dyDescent="0.25">
      <c r="A11" s="1">
        <v>31.76</v>
      </c>
      <c r="B11" s="1">
        <v>33.36</v>
      </c>
      <c r="C11" s="1">
        <v>28.45</v>
      </c>
      <c r="D11" s="1">
        <v>25.04</v>
      </c>
      <c r="E11" s="1">
        <v>26.07</v>
      </c>
      <c r="F11" s="1">
        <v>25.55</v>
      </c>
      <c r="G11" s="1">
        <v>30.58</v>
      </c>
      <c r="H11" s="1">
        <v>32.39</v>
      </c>
      <c r="I11" s="1">
        <v>22.77</v>
      </c>
      <c r="J11" s="1">
        <v>31.37</v>
      </c>
      <c r="K11" s="1">
        <v>40</v>
      </c>
      <c r="L11" s="1">
        <v>31.69</v>
      </c>
      <c r="M11" s="1">
        <v>40</v>
      </c>
      <c r="N11" s="1">
        <v>40</v>
      </c>
      <c r="O11" s="1">
        <v>40</v>
      </c>
      <c r="P11" s="1">
        <v>40</v>
      </c>
      <c r="R11">
        <v>27</v>
      </c>
      <c r="S11">
        <v>0.34</v>
      </c>
      <c r="U11">
        <v>27</v>
      </c>
      <c r="V11">
        <v>0.83499999999999996</v>
      </c>
      <c r="X11">
        <f t="shared" si="3"/>
        <v>27</v>
      </c>
      <c r="Y11" s="3" cm="1">
        <f t="array" ref="Y11">SUM(IF(ROUND(A$2:A$10000,0)=$X11,1))/COUNT(A:A)</f>
        <v>5.3272980501392758E-2</v>
      </c>
      <c r="Z11" s="3" cm="1">
        <f t="array" ref="Z11">SUM(IF(ROUND(B$2:B$10000,0)=$X11,1))/COUNT(B:B)</f>
        <v>6.655290102389079E-2</v>
      </c>
      <c r="AA11" s="3" cm="1">
        <f t="array" ref="AA11">SUM(IF(ROUND(C$2:C$10000,0)=$X11,1))/COUNT(C:C)</f>
        <v>7.0913461538461536E-2</v>
      </c>
      <c r="AB11" s="3" cm="1">
        <f t="array" ref="AB11">SUM(IF(ROUND(D$2:D$10000,0)=$X11,1))/COUNT(D:D)</f>
        <v>7.6484018264840178E-2</v>
      </c>
      <c r="AC11" s="3" cm="1">
        <f t="array" ref="AC11">SUM(IF(ROUND(E$2:E$10000,0)=$X11,1))/COUNT(E:E)</f>
        <v>6.4393939393939392E-2</v>
      </c>
      <c r="AD11" s="3" cm="1">
        <f t="array" ref="AD11">SUM(IF(ROUND(F$2:F$10000,0)=$X11,1))/COUNT(F:F)</f>
        <v>6.4156945917285255E-2</v>
      </c>
      <c r="AE11" s="3" cm="1">
        <f t="array" ref="AE11">SUM(IF(ROUND(G$2:G$10000,0)=$X11,1))/COUNT(G:G)</f>
        <v>7.0354457572502679E-2</v>
      </c>
      <c r="AF11" s="3" cm="1">
        <f t="array" ref="AF11">SUM(IF(ROUND(H$2:H$10000,0)=$X11,1))/COUNT(H:H)</f>
        <v>5.5429864253393663E-2</v>
      </c>
      <c r="AG11" s="3" cm="1">
        <f t="array" ref="AG11">SUM(IF(ROUND(I$2:I$10000,0)=$X11,1))/COUNT(I:I)</f>
        <v>4.3695380774032462E-2</v>
      </c>
      <c r="AH11" s="3" cm="1">
        <f t="array" ref="AH11">SUM(IF(ROUND(J$2:J$10000,0)=$X11,1))/COUNT(J:J)</f>
        <v>2.1739130434782608E-2</v>
      </c>
      <c r="AI11" s="3" cm="1">
        <f t="array" ref="AI11">SUM(IF(ROUND(K$2:K$10000,0)=$X11,1))/COUNT(K:K)</f>
        <v>2.5906735751295335E-2</v>
      </c>
      <c r="AJ11" s="3" cm="1">
        <f t="array" ref="AJ11">SUM(IF(ROUND(L$2:L$10000,0)=$X11,1))/COUNT(L:L)</f>
        <v>2.0833333333333332E-2</v>
      </c>
      <c r="AK11" s="3" cm="1">
        <f t="array" ref="AK11">SUM(IF(ROUND(M$2:M$10000,0)=$X11,1))/COUNT(M:M)</f>
        <v>7.4074074074074077E-3</v>
      </c>
      <c r="AL11" s="3" cm="1">
        <f t="array" ref="AL11">SUM(IF(ROUND(N$2:N$10000,0)=$X11,1))/COUNT(N:N)</f>
        <v>0</v>
      </c>
      <c r="AM11" s="3" cm="1">
        <f t="array" ref="AM11">SUM(IF(ROUND(O$2:O$10000,0)=$X11,1))/COUNT(O:O)</f>
        <v>0</v>
      </c>
    </row>
    <row r="12" spans="1:39" s="1" customFormat="1" x14ac:dyDescent="0.25">
      <c r="A12" s="1">
        <v>30.68</v>
      </c>
      <c r="B12" s="1">
        <v>26.73</v>
      </c>
      <c r="C12" s="1">
        <v>30.29</v>
      </c>
      <c r="D12" s="1">
        <v>25.89</v>
      </c>
      <c r="E12" s="1">
        <v>27.69</v>
      </c>
      <c r="F12" s="1">
        <v>29.82</v>
      </c>
      <c r="G12" s="1">
        <v>24.43</v>
      </c>
      <c r="H12" s="1">
        <v>28</v>
      </c>
      <c r="I12" s="1">
        <v>22.14</v>
      </c>
      <c r="J12" s="1">
        <v>32.53</v>
      </c>
      <c r="K12" s="1">
        <v>34.61</v>
      </c>
      <c r="L12" s="1">
        <v>27.71</v>
      </c>
      <c r="M12" s="1">
        <v>40</v>
      </c>
      <c r="N12" s="1">
        <v>40</v>
      </c>
      <c r="O12" s="1">
        <v>34.11</v>
      </c>
      <c r="P12" s="1">
        <v>40</v>
      </c>
      <c r="R12">
        <v>28</v>
      </c>
      <c r="S12">
        <v>0.34</v>
      </c>
      <c r="U12">
        <v>28</v>
      </c>
      <c r="V12">
        <v>0.77500000000000002</v>
      </c>
      <c r="X12">
        <f t="shared" si="3"/>
        <v>28</v>
      </c>
      <c r="Y12" s="3" cm="1">
        <f t="array" ref="Y12">SUM(IF(ROUND(A$2:A$10000,0)=$X12,1))/COUNT(A:A)</f>
        <v>6.7200557103064065E-2</v>
      </c>
      <c r="Z12" s="3" cm="1">
        <f t="array" ref="Z12">SUM(IF(ROUND(B$2:B$10000,0)=$X12,1))/COUNT(B:B)</f>
        <v>7.1672354948805458E-2</v>
      </c>
      <c r="AA12" s="3" cm="1">
        <f t="array" ref="AA12">SUM(IF(ROUND(C$2:C$10000,0)=$X12,1))/COUNT(C:C)</f>
        <v>6.7908653846153841E-2</v>
      </c>
      <c r="AB12" s="3" cm="1">
        <f t="array" ref="AB12">SUM(IF(ROUND(D$2:D$10000,0)=$X12,1))/COUNT(D:D)</f>
        <v>7.3630136986301373E-2</v>
      </c>
      <c r="AC12" s="3" cm="1">
        <f t="array" ref="AC12">SUM(IF(ROUND(E$2:E$10000,0)=$X12,1))/COUNT(E:E)</f>
        <v>7.3593073593073599E-2</v>
      </c>
      <c r="AD12" s="3" cm="1">
        <f t="array" ref="AD12">SUM(IF(ROUND(F$2:F$10000,0)=$X12,1))/COUNT(F:F)</f>
        <v>7.3700954400848354E-2</v>
      </c>
      <c r="AE12" s="3" cm="1">
        <f t="array" ref="AE12">SUM(IF(ROUND(G$2:G$10000,0)=$X12,1))/COUNT(G:G)</f>
        <v>6.4446831364124602E-2</v>
      </c>
      <c r="AF12" s="3" cm="1">
        <f t="array" ref="AF12">SUM(IF(ROUND(H$2:H$10000,0)=$X12,1))/COUNT(H:H)</f>
        <v>6.7873303167420809E-2</v>
      </c>
      <c r="AG12" s="3" cm="1">
        <f t="array" ref="AG12">SUM(IF(ROUND(I$2:I$10000,0)=$X12,1))/COUNT(I:I)</f>
        <v>4.6816479400749067E-2</v>
      </c>
      <c r="AH12" s="3" cm="1">
        <f t="array" ref="AH12">SUM(IF(ROUND(J$2:J$10000,0)=$X12,1))/COUNT(J:J)</f>
        <v>3.4057971014492754E-2</v>
      </c>
      <c r="AI12" s="3" cm="1">
        <f t="array" ref="AI12">SUM(IF(ROUND(K$2:K$10000,0)=$X12,1))/COUNT(K:K)</f>
        <v>2.3316062176165803E-2</v>
      </c>
      <c r="AJ12" s="3" cm="1">
        <f t="array" ref="AJ12">SUM(IF(ROUND(L$2:L$10000,0)=$X12,1))/COUNT(L:L)</f>
        <v>2.2727272727272728E-2</v>
      </c>
      <c r="AK12" s="3" cm="1">
        <f t="array" ref="AK12">SUM(IF(ROUND(M$2:M$10000,0)=$X12,1))/COUNT(M:M)</f>
        <v>2.2222222222222223E-2</v>
      </c>
      <c r="AL12" s="3" cm="1">
        <f t="array" ref="AL12">SUM(IF(ROUND(N$2:N$10000,0)=$X12,1))/COUNT(N:N)</f>
        <v>6.4935064935064939E-3</v>
      </c>
      <c r="AM12" s="3" cm="1">
        <f t="array" ref="AM12">SUM(IF(ROUND(O$2:O$10000,0)=$X12,1))/COUNT(O:O)</f>
        <v>0</v>
      </c>
    </row>
    <row r="13" spans="1:39" s="1" customFormat="1" x14ac:dyDescent="0.25">
      <c r="A13" s="1">
        <v>24.78</v>
      </c>
      <c r="B13" s="1">
        <v>40</v>
      </c>
      <c r="C13" s="1">
        <v>31.31</v>
      </c>
      <c r="D13" s="1">
        <v>28.63</v>
      </c>
      <c r="E13" s="1">
        <v>26.27</v>
      </c>
      <c r="F13" s="1">
        <v>26.32</v>
      </c>
      <c r="G13" s="1">
        <v>24.56</v>
      </c>
      <c r="H13" s="1">
        <v>27.57</v>
      </c>
      <c r="I13" s="1">
        <v>27.46</v>
      </c>
      <c r="J13" s="1">
        <v>40</v>
      </c>
      <c r="K13" s="1">
        <v>34.32</v>
      </c>
      <c r="L13" s="1">
        <v>40</v>
      </c>
      <c r="M13" s="1">
        <v>40</v>
      </c>
      <c r="N13" s="1">
        <v>32.880000000000003</v>
      </c>
      <c r="O13" s="1">
        <v>31.92</v>
      </c>
      <c r="P13" s="1">
        <v>32.29</v>
      </c>
      <c r="R13">
        <v>29</v>
      </c>
      <c r="S13">
        <v>0.31</v>
      </c>
      <c r="U13">
        <v>29</v>
      </c>
      <c r="V13">
        <v>0.70599999999999996</v>
      </c>
      <c r="X13">
        <f t="shared" si="3"/>
        <v>29</v>
      </c>
      <c r="Y13" s="3" cm="1">
        <f t="array" ref="Y13">SUM(IF(ROUND(A$2:A$10000,0)=$X13,1))/COUNT(A:A)</f>
        <v>6.2674094707520889E-2</v>
      </c>
      <c r="Z13" s="3" cm="1">
        <f t="array" ref="Z13">SUM(IF(ROUND(B$2:B$10000,0)=$X13,1))/COUNT(B:B)</f>
        <v>6.9965870307167236E-2</v>
      </c>
      <c r="AA13" s="3" cm="1">
        <f t="array" ref="AA13">SUM(IF(ROUND(C$2:C$10000,0)=$X13,1))/COUNT(C:C)</f>
        <v>8.0528846153846159E-2</v>
      </c>
      <c r="AB13" s="3" cm="1">
        <f t="array" ref="AB13">SUM(IF(ROUND(D$2:D$10000,0)=$X13,1))/COUNT(D:D)</f>
        <v>6.5639269406392697E-2</v>
      </c>
      <c r="AC13" s="3" cm="1">
        <f t="array" ref="AC13">SUM(IF(ROUND(E$2:E$10000,0)=$X13,1))/COUNT(E:E)</f>
        <v>8.0627705627705631E-2</v>
      </c>
      <c r="AD13" s="3" cm="1">
        <f t="array" ref="AD13">SUM(IF(ROUND(F$2:F$10000,0)=$X13,1))/COUNT(F:F)</f>
        <v>8.5365853658536592E-2</v>
      </c>
      <c r="AE13" s="3" cm="1">
        <f t="array" ref="AE13">SUM(IF(ROUND(G$2:G$10000,0)=$X13,1))/COUNT(G:G)</f>
        <v>7.8947368421052627E-2</v>
      </c>
      <c r="AF13" s="3" cm="1">
        <f t="array" ref="AF13">SUM(IF(ROUND(H$2:H$10000,0)=$X13,1))/COUNT(H:H)</f>
        <v>6.9004524886877833E-2</v>
      </c>
      <c r="AG13" s="3" cm="1">
        <f t="array" ref="AG13">SUM(IF(ROUND(I$2:I$10000,0)=$X13,1))/COUNT(I:I)</f>
        <v>6.0549313358302125E-2</v>
      </c>
      <c r="AH13" s="3" cm="1">
        <f t="array" ref="AH13">SUM(IF(ROUND(J$2:J$10000,0)=$X13,1))/COUNT(J:J)</f>
        <v>4.9275362318840582E-2</v>
      </c>
      <c r="AI13" s="3" cm="1">
        <f t="array" ref="AI13">SUM(IF(ROUND(K$2:K$10000,0)=$X13,1))/COUNT(K:K)</f>
        <v>3.367875647668394E-2</v>
      </c>
      <c r="AJ13" s="3" cm="1">
        <f t="array" ref="AJ13">SUM(IF(ROUND(L$2:L$10000,0)=$X13,1))/COUNT(L:L)</f>
        <v>5.113636363636364E-2</v>
      </c>
      <c r="AK13" s="3" cm="1">
        <f t="array" ref="AK13">SUM(IF(ROUND(M$2:M$10000,0)=$X13,1))/COUNT(M:M)</f>
        <v>3.3333333333333333E-2</v>
      </c>
      <c r="AL13" s="3" cm="1">
        <f t="array" ref="AL13">SUM(IF(ROUND(N$2:N$10000,0)=$X13,1))/COUNT(N:N)</f>
        <v>6.4935064935064939E-3</v>
      </c>
      <c r="AM13" s="3" cm="1">
        <f t="array" ref="AM13">SUM(IF(ROUND(O$2:O$10000,0)=$X13,1))/COUNT(O:O)</f>
        <v>1.0416666666666666E-2</v>
      </c>
    </row>
    <row r="14" spans="1:39" s="1" customFormat="1" x14ac:dyDescent="0.25">
      <c r="A14" s="1">
        <v>40</v>
      </c>
      <c r="B14" s="1">
        <v>27.94</v>
      </c>
      <c r="C14" s="1">
        <v>23.75</v>
      </c>
      <c r="D14" s="1">
        <v>30.7</v>
      </c>
      <c r="E14" s="1">
        <v>19.37</v>
      </c>
      <c r="F14" s="1">
        <v>27.84</v>
      </c>
      <c r="G14" s="1">
        <v>30.91</v>
      </c>
      <c r="H14" s="1">
        <v>27.85</v>
      </c>
      <c r="I14" s="1">
        <v>28.11</v>
      </c>
      <c r="J14" s="1">
        <v>32.54</v>
      </c>
      <c r="K14" s="1">
        <v>32.85</v>
      </c>
      <c r="L14" s="1">
        <v>31.37</v>
      </c>
      <c r="M14" s="1">
        <v>40</v>
      </c>
      <c r="N14" s="1">
        <v>40</v>
      </c>
      <c r="O14" s="1">
        <v>40</v>
      </c>
      <c r="P14" s="1">
        <v>40</v>
      </c>
      <c r="R14">
        <v>30</v>
      </c>
      <c r="S14">
        <v>0.31</v>
      </c>
      <c r="U14">
        <v>30</v>
      </c>
      <c r="V14">
        <v>0.628</v>
      </c>
      <c r="X14">
        <f t="shared" si="3"/>
        <v>30</v>
      </c>
      <c r="Y14" s="3" cm="1">
        <f t="array" ref="Y14">SUM(IF(ROUND(A$2:A$10000,0)=$X14,1))/COUNT(A:A)</f>
        <v>6.3370473537604458E-2</v>
      </c>
      <c r="Z14" s="3" cm="1">
        <f t="array" ref="Z14">SUM(IF(ROUND(B$2:B$10000,0)=$X14,1))/COUNT(B:B)</f>
        <v>7.3378839590443681E-2</v>
      </c>
      <c r="AA14" s="3" cm="1">
        <f t="array" ref="AA14">SUM(IF(ROUND(C$2:C$10000,0)=$X14,1))/COUNT(C:C)</f>
        <v>5.7692307692307696E-2</v>
      </c>
      <c r="AB14" s="3" cm="1">
        <f t="array" ref="AB14">SUM(IF(ROUND(D$2:D$10000,0)=$X14,1))/COUNT(D:D)</f>
        <v>7.2488584474885848E-2</v>
      </c>
      <c r="AC14" s="3" cm="1">
        <f t="array" ref="AC14">SUM(IF(ROUND(E$2:E$10000,0)=$X14,1))/COUNT(E:E)</f>
        <v>7.3593073593073599E-2</v>
      </c>
      <c r="AD14" s="3" cm="1">
        <f t="array" ref="AD14">SUM(IF(ROUND(F$2:F$10000,0)=$X14,1))/COUNT(F:F)</f>
        <v>8.0593849416755042E-2</v>
      </c>
      <c r="AE14" s="3" cm="1">
        <f t="array" ref="AE14">SUM(IF(ROUND(G$2:G$10000,0)=$X14,1))/COUNT(G:G)</f>
        <v>7.9484425349087007E-2</v>
      </c>
      <c r="AF14" s="3" cm="1">
        <f t="array" ref="AF14">SUM(IF(ROUND(H$2:H$10000,0)=$X14,1))/COUNT(H:H)</f>
        <v>7.2398190045248875E-2</v>
      </c>
      <c r="AG14" s="3" cm="1">
        <f t="array" ref="AG14">SUM(IF(ROUND(I$2:I$10000,0)=$X14,1))/COUNT(I:I)</f>
        <v>6.0549313358302125E-2</v>
      </c>
      <c r="AH14" s="3" cm="1">
        <f t="array" ref="AH14">SUM(IF(ROUND(J$2:J$10000,0)=$X14,1))/COUNT(J:J)</f>
        <v>7.0289855072463769E-2</v>
      </c>
      <c r="AI14" s="3" cm="1">
        <f t="array" ref="AI14">SUM(IF(ROUND(K$2:K$10000,0)=$X14,1))/COUNT(K:K)</f>
        <v>4.7495682210708115E-2</v>
      </c>
      <c r="AJ14" s="3" cm="1">
        <f t="array" ref="AJ14">SUM(IF(ROUND(L$2:L$10000,0)=$X14,1))/COUNT(L:L)</f>
        <v>4.7348484848484848E-2</v>
      </c>
      <c r="AK14" s="3" cm="1">
        <f t="array" ref="AK14">SUM(IF(ROUND(M$2:M$10000,0)=$X14,1))/COUNT(M:M)</f>
        <v>4.4444444444444446E-2</v>
      </c>
      <c r="AL14" s="3" cm="1">
        <f t="array" ref="AL14">SUM(IF(ROUND(N$2:N$10000,0)=$X14,1))/COUNT(N:N)</f>
        <v>1.948051948051948E-2</v>
      </c>
      <c r="AM14" s="3" cm="1">
        <f t="array" ref="AM14">SUM(IF(ROUND(O$2:O$10000,0)=$X14,1))/COUNT(O:O)</f>
        <v>1.0416666666666666E-2</v>
      </c>
    </row>
    <row r="15" spans="1:39" s="1" customFormat="1" x14ac:dyDescent="0.25">
      <c r="A15" s="1">
        <v>40</v>
      </c>
      <c r="B15" s="1">
        <v>34.74</v>
      </c>
      <c r="C15" s="1">
        <v>21.8</v>
      </c>
      <c r="D15" s="1">
        <v>30.59</v>
      </c>
      <c r="E15" s="1">
        <v>31.89</v>
      </c>
      <c r="F15" s="1">
        <v>34.11</v>
      </c>
      <c r="G15" s="1">
        <v>40</v>
      </c>
      <c r="H15" s="1">
        <v>32.94</v>
      </c>
      <c r="I15" s="1">
        <v>40</v>
      </c>
      <c r="J15" s="1">
        <v>40</v>
      </c>
      <c r="K15" s="1">
        <v>27.78</v>
      </c>
      <c r="L15" s="1">
        <v>32.76</v>
      </c>
      <c r="M15" s="1">
        <v>31.17</v>
      </c>
      <c r="N15" s="1">
        <v>40</v>
      </c>
      <c r="O15" s="1">
        <v>40</v>
      </c>
      <c r="P15" s="1">
        <v>33.56</v>
      </c>
      <c r="R15">
        <v>31</v>
      </c>
      <c r="S15">
        <v>0.28999999999999998</v>
      </c>
      <c r="U15">
        <v>31</v>
      </c>
      <c r="V15">
        <v>0.54200000000000004</v>
      </c>
      <c r="X15">
        <f t="shared" si="3"/>
        <v>31</v>
      </c>
      <c r="Y15" s="3" cm="1">
        <f t="array" ref="Y15">SUM(IF(ROUND(A$2:A$10000,0)=$X15,1))/COUNT(A:A)</f>
        <v>6.0933147632311981E-2</v>
      </c>
      <c r="Z15" s="3" cm="1">
        <f t="array" ref="Z15">SUM(IF(ROUND(B$2:B$10000,0)=$X15,1))/COUNT(B:B)</f>
        <v>5.6882821387940839E-2</v>
      </c>
      <c r="AA15" s="3" cm="1">
        <f t="array" ref="AA15">SUM(IF(ROUND(C$2:C$10000,0)=$X15,1))/COUNT(C:C)</f>
        <v>5.9495192307692304E-2</v>
      </c>
      <c r="AB15" s="3" cm="1">
        <f t="array" ref="AB15">SUM(IF(ROUND(D$2:D$10000,0)=$X15,1))/COUNT(D:D)</f>
        <v>6.6210045662100453E-2</v>
      </c>
      <c r="AC15" s="3" cm="1">
        <f t="array" ref="AC15">SUM(IF(ROUND(E$2:E$10000,0)=$X15,1))/COUNT(E:E)</f>
        <v>7.9004329004329008E-2</v>
      </c>
      <c r="AD15" s="3" cm="1">
        <f t="array" ref="AD15">SUM(IF(ROUND(F$2:F$10000,0)=$X15,1))/COUNT(F:F)</f>
        <v>8.2184517497348883E-2</v>
      </c>
      <c r="AE15" s="3" cm="1">
        <f t="array" ref="AE15">SUM(IF(ROUND(G$2:G$10000,0)=$X15,1))/COUNT(G:G)</f>
        <v>9.2373791621911922E-2</v>
      </c>
      <c r="AF15" s="3" cm="1">
        <f t="array" ref="AF15">SUM(IF(ROUND(H$2:H$10000,0)=$X15,1))/COUNT(H:H)</f>
        <v>8.0882352941176475E-2</v>
      </c>
      <c r="AG15" s="3" cm="1">
        <f t="array" ref="AG15">SUM(IF(ROUND(I$2:I$10000,0)=$X15,1))/COUNT(I:I)</f>
        <v>8.1772784019975037E-2</v>
      </c>
      <c r="AH15" s="3" cm="1">
        <f t="array" ref="AH15">SUM(IF(ROUND(J$2:J$10000,0)=$X15,1))/COUNT(J:J)</f>
        <v>7.6811594202898556E-2</v>
      </c>
      <c r="AI15" s="3" cm="1">
        <f t="array" ref="AI15">SUM(IF(ROUND(K$2:K$10000,0)=$X15,1))/COUNT(K:K)</f>
        <v>7.512953367875648E-2</v>
      </c>
      <c r="AJ15" s="3" cm="1">
        <f t="array" ref="AJ15">SUM(IF(ROUND(L$2:L$10000,0)=$X15,1))/COUNT(L:L)</f>
        <v>8.5227272727272721E-2</v>
      </c>
      <c r="AK15" s="3" cm="1">
        <f t="array" ref="AK15">SUM(IF(ROUND(M$2:M$10000,0)=$X15,1))/COUNT(M:M)</f>
        <v>7.407407407407407E-2</v>
      </c>
      <c r="AL15" s="3" cm="1">
        <f t="array" ref="AL15">SUM(IF(ROUND(N$2:N$10000,0)=$X15,1))/COUNT(N:N)</f>
        <v>7.1428571428571425E-2</v>
      </c>
      <c r="AM15" s="3" cm="1">
        <f t="array" ref="AM15">SUM(IF(ROUND(O$2:O$10000,0)=$X15,1))/COUNT(O:O)</f>
        <v>3.125E-2</v>
      </c>
    </row>
    <row r="16" spans="1:39" s="1" customFormat="1" x14ac:dyDescent="0.25">
      <c r="A16" s="1">
        <v>29.39</v>
      </c>
      <c r="B16" s="1">
        <v>25.6</v>
      </c>
      <c r="C16" s="1">
        <v>30.24</v>
      </c>
      <c r="D16" s="1">
        <v>25.39</v>
      </c>
      <c r="E16" s="1">
        <v>32.17</v>
      </c>
      <c r="F16" s="1">
        <v>19.64</v>
      </c>
      <c r="G16" s="1">
        <v>31.61</v>
      </c>
      <c r="H16" s="1">
        <v>30.04</v>
      </c>
      <c r="I16" s="1">
        <v>29.44</v>
      </c>
      <c r="J16" s="1">
        <v>29.87</v>
      </c>
      <c r="K16" s="1">
        <v>40</v>
      </c>
      <c r="L16" s="1">
        <v>33.78</v>
      </c>
      <c r="M16" s="1">
        <v>40</v>
      </c>
      <c r="N16" s="1">
        <v>40</v>
      </c>
      <c r="O16" s="1">
        <v>40</v>
      </c>
      <c r="P16" s="1">
        <v>31.12</v>
      </c>
      <c r="R16">
        <v>32</v>
      </c>
      <c r="S16">
        <v>0.28999999999999998</v>
      </c>
      <c r="U16">
        <v>32</v>
      </c>
      <c r="V16">
        <v>0.44700000000000001</v>
      </c>
      <c r="X16">
        <f t="shared" si="3"/>
        <v>32</v>
      </c>
      <c r="Y16" s="3" cm="1">
        <f t="array" ref="Y16">SUM(IF(ROUND(A$2:A$10000,0)=$X16,1))/COUNT(A:A)</f>
        <v>6.2674094707520889E-2</v>
      </c>
      <c r="Z16" s="3" cm="1">
        <f t="array" ref="Z16">SUM(IF(ROUND(B$2:B$10000,0)=$X16,1))/COUNT(B:B)</f>
        <v>6.7690557451649605E-2</v>
      </c>
      <c r="AA16" s="3" cm="1">
        <f t="array" ref="AA16">SUM(IF(ROUND(C$2:C$10000,0)=$X16,1))/COUNT(C:C)</f>
        <v>6.3100961538461536E-2</v>
      </c>
      <c r="AB16" s="3" cm="1">
        <f t="array" ref="AB16">SUM(IF(ROUND(D$2:D$10000,0)=$X16,1))/COUNT(D:D)</f>
        <v>5.5936073059360727E-2</v>
      </c>
      <c r="AC16" s="3" cm="1">
        <f t="array" ref="AC16">SUM(IF(ROUND(E$2:E$10000,0)=$X16,1))/COUNT(E:E)</f>
        <v>6.9264069264069264E-2</v>
      </c>
      <c r="AD16" s="3" cm="1">
        <f t="array" ref="AD16">SUM(IF(ROUND(F$2:F$10000,0)=$X16,1))/COUNT(F:F)</f>
        <v>7.9003181336161188E-2</v>
      </c>
      <c r="AE16" s="3" cm="1">
        <f t="array" ref="AE16">SUM(IF(ROUND(G$2:G$10000,0)=$X16,1))/COUNT(G:G)</f>
        <v>8.9151450053705686E-2</v>
      </c>
      <c r="AF16" s="3" cm="1">
        <f t="array" ref="AF16">SUM(IF(ROUND(H$2:H$10000,0)=$X16,1))/COUNT(H:H)</f>
        <v>8.8235294117647065E-2</v>
      </c>
      <c r="AG16" s="3" cm="1">
        <f t="array" ref="AG16">SUM(IF(ROUND(I$2:I$10000,0)=$X16,1))/COUNT(I:I)</f>
        <v>8.98876404494382E-2</v>
      </c>
      <c r="AH16" s="3" cm="1">
        <f t="array" ref="AH16">SUM(IF(ROUND(J$2:J$10000,0)=$X16,1))/COUNT(J:J)</f>
        <v>9.0579710144927536E-2</v>
      </c>
      <c r="AI16" s="3" cm="1">
        <f t="array" ref="AI16">SUM(IF(ROUND(K$2:K$10000,0)=$X16,1))/COUNT(K:K)</f>
        <v>0.10362694300518134</v>
      </c>
      <c r="AJ16" s="3" cm="1">
        <f t="array" ref="AJ16">SUM(IF(ROUND(L$2:L$10000,0)=$X16,1))/COUNT(L:L)</f>
        <v>9.4696969696969696E-2</v>
      </c>
      <c r="AK16" s="3" cm="1">
        <f t="array" ref="AK16">SUM(IF(ROUND(M$2:M$10000,0)=$X16,1))/COUNT(M:M)</f>
        <v>9.2592592592592587E-2</v>
      </c>
      <c r="AL16" s="3" cm="1">
        <f t="array" ref="AL16">SUM(IF(ROUND(N$2:N$10000,0)=$X16,1))/COUNT(N:N)</f>
        <v>7.792207792207792E-2</v>
      </c>
      <c r="AM16" s="3" cm="1">
        <f t="array" ref="AM16">SUM(IF(ROUND(O$2:O$10000,0)=$X16,1))/COUNT(O:O)</f>
        <v>4.1666666666666664E-2</v>
      </c>
    </row>
    <row r="17" spans="1:39" s="1" customFormat="1" x14ac:dyDescent="0.25">
      <c r="A17" s="1">
        <v>29.33</v>
      </c>
      <c r="B17" s="1">
        <v>24.03</v>
      </c>
      <c r="C17" s="1">
        <v>21.01</v>
      </c>
      <c r="D17" s="1">
        <v>27.08</v>
      </c>
      <c r="E17" s="1">
        <v>28.42</v>
      </c>
      <c r="F17" s="1">
        <v>30.34</v>
      </c>
      <c r="G17" s="1">
        <v>32.880000000000003</v>
      </c>
      <c r="H17" s="1">
        <v>33.36</v>
      </c>
      <c r="I17" s="1">
        <v>40</v>
      </c>
      <c r="J17" s="1">
        <v>32.979999999999997</v>
      </c>
      <c r="K17" s="1">
        <v>40</v>
      </c>
      <c r="L17" s="1">
        <v>28.02</v>
      </c>
      <c r="M17" s="1">
        <v>34.049999999999997</v>
      </c>
      <c r="N17" s="1">
        <v>40</v>
      </c>
      <c r="O17" s="1">
        <v>40</v>
      </c>
      <c r="P17" s="1">
        <v>40</v>
      </c>
      <c r="R17">
        <v>33</v>
      </c>
      <c r="S17">
        <v>0.28000000000000003</v>
      </c>
      <c r="U17">
        <v>33</v>
      </c>
      <c r="V17">
        <v>0.34399999999999997</v>
      </c>
      <c r="X17">
        <f t="shared" si="3"/>
        <v>33</v>
      </c>
      <c r="Y17" s="3" cm="1">
        <f t="array" ref="Y17">SUM(IF(ROUND(A$2:A$10000,0)=$X17,1))/COUNT(A:A)</f>
        <v>6.545961002785515E-2</v>
      </c>
      <c r="Z17" s="3" cm="1">
        <f t="array" ref="Z17">SUM(IF(ROUND(B$2:B$10000,0)=$X17,1))/COUNT(B:B)</f>
        <v>5.6313993174061432E-2</v>
      </c>
      <c r="AA17" s="3" cm="1">
        <f t="array" ref="AA17">SUM(IF(ROUND(C$2:C$10000,0)=$X17,1))/COUNT(C:C)</f>
        <v>4.4471153846153848E-2</v>
      </c>
      <c r="AB17" s="3" cm="1">
        <f t="array" ref="AB17">SUM(IF(ROUND(D$2:D$10000,0)=$X17,1))/COUNT(D:D)</f>
        <v>4.8515981735159815E-2</v>
      </c>
      <c r="AC17" s="3" cm="1">
        <f t="array" ref="AC17">SUM(IF(ROUND(E$2:E$10000,0)=$X17,1))/COUNT(E:E)</f>
        <v>5.6818181818181816E-2</v>
      </c>
      <c r="AD17" s="3" cm="1">
        <f t="array" ref="AD17">SUM(IF(ROUND(F$2:F$10000,0)=$X17,1))/COUNT(F:F)</f>
        <v>7.3700954400848354E-2</v>
      </c>
      <c r="AE17" s="3" cm="1">
        <f t="array" ref="AE17">SUM(IF(ROUND(G$2:G$10000,0)=$X17,1))/COUNT(G:G)</f>
        <v>7.9484425349087007E-2</v>
      </c>
      <c r="AF17" s="3" cm="1">
        <f t="array" ref="AF17">SUM(IF(ROUND(H$2:H$10000,0)=$X17,1))/COUNT(H:H)</f>
        <v>8.2013574660633484E-2</v>
      </c>
      <c r="AG17" s="3" cm="1">
        <f t="array" ref="AG17">SUM(IF(ROUND(I$2:I$10000,0)=$X17,1))/COUNT(I:I)</f>
        <v>9.6754057428214732E-2</v>
      </c>
      <c r="AH17" s="3" cm="1">
        <f t="array" ref="AH17">SUM(IF(ROUND(J$2:J$10000,0)=$X17,1))/COUNT(J:J)</f>
        <v>0.10797101449275362</v>
      </c>
      <c r="AI17" s="3" cm="1">
        <f t="array" ref="AI17">SUM(IF(ROUND(K$2:K$10000,0)=$X17,1))/COUNT(K:K)</f>
        <v>0.10103626943005181</v>
      </c>
      <c r="AJ17" s="3" cm="1">
        <f t="array" ref="AJ17">SUM(IF(ROUND(L$2:L$10000,0)=$X17,1))/COUNT(L:L)</f>
        <v>0.13446969696969696</v>
      </c>
      <c r="AK17" s="3" cm="1">
        <f t="array" ref="AK17">SUM(IF(ROUND(M$2:M$10000,0)=$X17,1))/COUNT(M:M)</f>
        <v>0.10740740740740741</v>
      </c>
      <c r="AL17" s="3" cm="1">
        <f t="array" ref="AL17">SUM(IF(ROUND(N$2:N$10000,0)=$X17,1))/COUNT(N:N)</f>
        <v>8.4415584415584416E-2</v>
      </c>
      <c r="AM17" s="3" cm="1">
        <f t="array" ref="AM17">SUM(IF(ROUND(O$2:O$10000,0)=$X17,1))/COUNT(O:O)</f>
        <v>5.2083333333333336E-2</v>
      </c>
    </row>
    <row r="18" spans="1:39" s="1" customFormat="1" x14ac:dyDescent="0.25">
      <c r="A18" s="1">
        <v>33.26</v>
      </c>
      <c r="B18" s="1">
        <v>32.64</v>
      </c>
      <c r="C18" s="1">
        <v>24.59</v>
      </c>
      <c r="D18" s="1">
        <v>27</v>
      </c>
      <c r="E18" s="1">
        <v>28.04</v>
      </c>
      <c r="F18" s="1">
        <v>33.479999999999997</v>
      </c>
      <c r="G18" s="1">
        <v>31.34</v>
      </c>
      <c r="H18" s="1">
        <v>40</v>
      </c>
      <c r="I18" s="1">
        <v>40</v>
      </c>
      <c r="J18" s="1">
        <v>31.16</v>
      </c>
      <c r="K18" s="1">
        <v>31.59</v>
      </c>
      <c r="L18" s="1">
        <v>40</v>
      </c>
      <c r="M18" s="1">
        <v>28.03</v>
      </c>
      <c r="N18" s="1">
        <v>24.95</v>
      </c>
      <c r="O18" s="1">
        <v>40</v>
      </c>
      <c r="P18" s="1">
        <v>40</v>
      </c>
      <c r="R18">
        <v>34</v>
      </c>
      <c r="S18">
        <v>0.27</v>
      </c>
      <c r="U18">
        <v>34</v>
      </c>
      <c r="V18">
        <v>0.23200000000000001</v>
      </c>
      <c r="X18">
        <f t="shared" si="3"/>
        <v>34</v>
      </c>
      <c r="Y18" s="3" cm="1">
        <f t="array" ref="Y18">SUM(IF(ROUND(A$2:A$10000,0)=$X18,1))/COUNT(A:A)</f>
        <v>5.7799442896935935E-2</v>
      </c>
      <c r="Z18" s="3" cm="1">
        <f t="array" ref="Z18">SUM(IF(ROUND(B$2:B$10000,0)=$X18,1))/COUNT(B:B)</f>
        <v>4.0955631399317405E-2</v>
      </c>
      <c r="AA18" s="3" cm="1">
        <f t="array" ref="AA18">SUM(IF(ROUND(C$2:C$10000,0)=$X18,1))/COUNT(C:C)</f>
        <v>2.6442307692307692E-2</v>
      </c>
      <c r="AB18" s="3" cm="1">
        <f t="array" ref="AB18">SUM(IF(ROUND(D$2:D$10000,0)=$X18,1))/COUNT(D:D)</f>
        <v>2.7397260273972601E-2</v>
      </c>
      <c r="AC18" s="3" cm="1">
        <f t="array" ref="AC18">SUM(IF(ROUND(E$2:E$10000,0)=$X18,1))/COUNT(E:E)</f>
        <v>3.2467532467532464E-2</v>
      </c>
      <c r="AD18" s="3" cm="1">
        <f t="array" ref="AD18">SUM(IF(ROUND(F$2:F$10000,0)=$X18,1))/COUNT(F:F)</f>
        <v>4.7189819724284196E-2</v>
      </c>
      <c r="AE18" s="3" cm="1">
        <f t="array" ref="AE18">SUM(IF(ROUND(G$2:G$10000,0)=$X18,1))/COUNT(G:G)</f>
        <v>5.155746509129968E-2</v>
      </c>
      <c r="AF18" s="3" cm="1">
        <f t="array" ref="AF18">SUM(IF(ROUND(H$2:H$10000,0)=$X18,1))/COUNT(H:H)</f>
        <v>6.7307692307692304E-2</v>
      </c>
      <c r="AG18" s="3" cm="1">
        <f t="array" ref="AG18">SUM(IF(ROUND(I$2:I$10000,0)=$X18,1))/COUNT(I:I)</f>
        <v>7.0536828963795262E-2</v>
      </c>
      <c r="AH18" s="3" cm="1">
        <f t="array" ref="AH18">SUM(IF(ROUND(J$2:J$10000,0)=$X18,1))/COUNT(J:J)</f>
        <v>6.7391304347826086E-2</v>
      </c>
      <c r="AI18" s="3" cm="1">
        <f t="array" ref="AI18">SUM(IF(ROUND(K$2:K$10000,0)=$X18,1))/COUNT(K:K)</f>
        <v>6.9948186528497408E-2</v>
      </c>
      <c r="AJ18" s="3" cm="1">
        <f t="array" ref="AJ18">SUM(IF(ROUND(L$2:L$10000,0)=$X18,1))/COUNT(L:L)</f>
        <v>7.0075757575757569E-2</v>
      </c>
      <c r="AK18" s="3" cm="1">
        <f t="array" ref="AK18">SUM(IF(ROUND(M$2:M$10000,0)=$X18,1))/COUNT(M:M)</f>
        <v>7.7777777777777779E-2</v>
      </c>
      <c r="AL18" s="3" cm="1">
        <f t="array" ref="AL18">SUM(IF(ROUND(N$2:N$10000,0)=$X18,1))/COUNT(N:N)</f>
        <v>9.0909090909090912E-2</v>
      </c>
      <c r="AM18" s="3" cm="1">
        <f t="array" ref="AM18">SUM(IF(ROUND(O$2:O$10000,0)=$X18,1))/COUNT(O:O)</f>
        <v>8.3333333333333329E-2</v>
      </c>
    </row>
    <row r="19" spans="1:39" s="1" customFormat="1" x14ac:dyDescent="0.25">
      <c r="A19" s="1">
        <v>34.25</v>
      </c>
      <c r="B19" s="1">
        <v>24.52</v>
      </c>
      <c r="C19" s="1">
        <v>21.01</v>
      </c>
      <c r="D19" s="1">
        <v>27.01</v>
      </c>
      <c r="E19" s="1">
        <v>26.13</v>
      </c>
      <c r="F19" s="1">
        <v>31.69</v>
      </c>
      <c r="G19" s="1">
        <v>29.94</v>
      </c>
      <c r="H19" s="1">
        <v>40</v>
      </c>
      <c r="I19" s="1">
        <v>33.28</v>
      </c>
      <c r="J19" s="1">
        <v>26.11</v>
      </c>
      <c r="K19" s="1">
        <v>29.52</v>
      </c>
      <c r="L19" s="1">
        <v>24.23</v>
      </c>
      <c r="M19" s="1">
        <v>40</v>
      </c>
      <c r="N19" s="1">
        <v>33.22</v>
      </c>
      <c r="O19" s="1">
        <v>40</v>
      </c>
      <c r="P19" s="1">
        <v>40</v>
      </c>
      <c r="R19">
        <v>35</v>
      </c>
      <c r="S19">
        <v>0.24</v>
      </c>
      <c r="U19">
        <v>35</v>
      </c>
      <c r="V19">
        <v>0.111</v>
      </c>
      <c r="X19">
        <f t="shared" si="3"/>
        <v>35</v>
      </c>
      <c r="Y19" s="3" cm="1">
        <f t="array" ref="Y19">SUM(IF(ROUND(A$2:A$10000,0)=$X19,1))/COUNT(A:A)</f>
        <v>3.7604456824512536E-2</v>
      </c>
      <c r="Z19" s="3" cm="1">
        <f t="array" ref="Z19">SUM(IF(ROUND(B$2:B$10000,0)=$X19,1))/COUNT(B:B)</f>
        <v>2.502844141069397E-2</v>
      </c>
      <c r="AA19" s="3" cm="1">
        <f t="array" ref="AA19">SUM(IF(ROUND(C$2:C$10000,0)=$X19,1))/COUNT(C:C)</f>
        <v>1.8629807692307692E-2</v>
      </c>
      <c r="AB19" s="3" cm="1">
        <f t="array" ref="AB19">SUM(IF(ROUND(D$2:D$10000,0)=$X19,1))/COUNT(D:D)</f>
        <v>2.1118721461187213E-2</v>
      </c>
      <c r="AC19" s="3" cm="1">
        <f t="array" ref="AC19">SUM(IF(ROUND(E$2:E$10000,0)=$X19,1))/COUNT(E:E)</f>
        <v>2.5974025974025976E-2</v>
      </c>
      <c r="AD19" s="3" cm="1">
        <f t="array" ref="AD19">SUM(IF(ROUND(F$2:F$10000,0)=$X19,1))/COUNT(F:F)</f>
        <v>2.8101802757158005E-2</v>
      </c>
      <c r="AE19" s="3" cm="1">
        <f t="array" ref="AE19">SUM(IF(ROUND(G$2:G$10000,0)=$X19,1))/COUNT(G:G)</f>
        <v>3.705692803437164E-2</v>
      </c>
      <c r="AF19" s="3" cm="1">
        <f t="array" ref="AF19">SUM(IF(ROUND(H$2:H$10000,0)=$X19,1))/COUNT(H:H)</f>
        <v>4.1855203619909499E-2</v>
      </c>
      <c r="AG19" s="3" cm="1">
        <f t="array" ref="AG19">SUM(IF(ROUND(I$2:I$10000,0)=$X19,1))/COUNT(I:I)</f>
        <v>5.4931335830212237E-2</v>
      </c>
      <c r="AH19" s="3" cm="1">
        <f t="array" ref="AH19">SUM(IF(ROUND(J$2:J$10000,0)=$X19,1))/COUNT(J:J)</f>
        <v>4.3478260869565216E-2</v>
      </c>
      <c r="AI19" s="3" cm="1">
        <f t="array" ref="AI19">SUM(IF(ROUND(K$2:K$10000,0)=$X19,1))/COUNT(K:K)</f>
        <v>5.8721934369602762E-2</v>
      </c>
      <c r="AJ19" s="3" cm="1">
        <f t="array" ref="AJ19">SUM(IF(ROUND(L$2:L$10000,0)=$X19,1))/COUNT(L:L)</f>
        <v>4.924242424242424E-2</v>
      </c>
      <c r="AK19" s="3" cm="1">
        <f t="array" ref="AK19">SUM(IF(ROUND(M$2:M$10000,0)=$X19,1))/COUNT(M:M)</f>
        <v>5.185185185185185E-2</v>
      </c>
      <c r="AL19" s="3" cm="1">
        <f t="array" ref="AL19">SUM(IF(ROUND(N$2:N$10000,0)=$X19,1))/COUNT(N:N)</f>
        <v>3.896103896103896E-2</v>
      </c>
      <c r="AM19" s="3" cm="1">
        <f t="array" ref="AM19">SUM(IF(ROUND(O$2:O$10000,0)=$X19,1))/COUNT(O:O)</f>
        <v>3.125E-2</v>
      </c>
    </row>
    <row r="20" spans="1:39" s="1" customFormat="1" x14ac:dyDescent="0.25">
      <c r="A20" s="1">
        <v>31.9</v>
      </c>
      <c r="B20" s="1">
        <v>32.39</v>
      </c>
      <c r="C20" s="1">
        <v>24.65</v>
      </c>
      <c r="D20" s="1">
        <v>23.36</v>
      </c>
      <c r="E20" s="1">
        <v>29.13</v>
      </c>
      <c r="F20" s="1">
        <v>28.42</v>
      </c>
      <c r="G20" s="1">
        <v>29.77</v>
      </c>
      <c r="H20" s="1">
        <v>30.98</v>
      </c>
      <c r="I20" s="1">
        <v>28.04</v>
      </c>
      <c r="J20" s="1">
        <v>34.08</v>
      </c>
      <c r="K20" s="1">
        <v>31.64</v>
      </c>
      <c r="L20" s="1">
        <v>40</v>
      </c>
      <c r="M20" s="1">
        <v>40</v>
      </c>
      <c r="N20" s="1">
        <v>40</v>
      </c>
      <c r="O20" s="1">
        <v>33.81</v>
      </c>
      <c r="P20" s="1">
        <v>40</v>
      </c>
      <c r="R20">
        <v>36</v>
      </c>
      <c r="S20">
        <v>0.22</v>
      </c>
      <c r="U20">
        <v>36</v>
      </c>
      <c r="V20">
        <v>0</v>
      </c>
      <c r="X20">
        <f t="shared" si="3"/>
        <v>36</v>
      </c>
      <c r="Y20" s="3" cm="1">
        <f t="array" ref="Y20">SUM(IF(ROUND(A$2:A$10000,0)=$X20,1))/COUNT(A:A)</f>
        <v>3.3426183844011144E-2</v>
      </c>
      <c r="Z20" s="3" cm="1">
        <f t="array" ref="Z20">SUM(IF(ROUND(B$2:B$10000,0)=$X20,1))/COUNT(B:B)</f>
        <v>1.6496018202502846E-2</v>
      </c>
      <c r="AA20" s="3" cm="1">
        <f t="array" ref="AA20">SUM(IF(ROUND(C$2:C$10000,0)=$X20,1))/COUNT(C:C)</f>
        <v>8.4134615384615381E-3</v>
      </c>
      <c r="AB20" s="3" cm="1">
        <f t="array" ref="AB20">SUM(IF(ROUND(D$2:D$10000,0)=$X20,1))/COUNT(D:D)</f>
        <v>1.2557077625570776E-2</v>
      </c>
      <c r="AC20" s="3" cm="1">
        <f t="array" ref="AC20">SUM(IF(ROUND(E$2:E$10000,0)=$X20,1))/COUNT(E:E)</f>
        <v>1.2445887445887446E-2</v>
      </c>
      <c r="AD20" s="3" cm="1">
        <f t="array" ref="AD20">SUM(IF(ROUND(F$2:F$10000,0)=$X20,1))/COUNT(F:F)</f>
        <v>2.2269353128313893E-2</v>
      </c>
      <c r="AE20" s="3" cm="1">
        <f t="array" ref="AE20">SUM(IF(ROUND(G$2:G$10000,0)=$X20,1))/COUNT(G:G)</f>
        <v>1.7722878625134265E-2</v>
      </c>
      <c r="AF20" s="3" cm="1">
        <f t="array" ref="AF20">SUM(IF(ROUND(H$2:H$10000,0)=$X20,1))/COUNT(H:H)</f>
        <v>2.828054298642534E-2</v>
      </c>
      <c r="AG20" s="3" cm="1">
        <f t="array" ref="AG20">SUM(IF(ROUND(I$2:I$10000,0)=$X20,1))/COUNT(I:I)</f>
        <v>2.4344569288389514E-2</v>
      </c>
      <c r="AH20" s="3" cm="1">
        <f t="array" ref="AH20">SUM(IF(ROUND(J$2:J$10000,0)=$X20,1))/COUNT(J:J)</f>
        <v>3.6231884057971016E-2</v>
      </c>
      <c r="AI20" s="3" cm="1">
        <f t="array" ref="AI20">SUM(IF(ROUND(K$2:K$10000,0)=$X20,1))/COUNT(K:K)</f>
        <v>3.7996545768566495E-2</v>
      </c>
      <c r="AJ20" s="3" cm="1">
        <f t="array" ref="AJ20">SUM(IF(ROUND(L$2:L$10000,0)=$X20,1))/COUNT(L:L)</f>
        <v>4.3560606060606064E-2</v>
      </c>
      <c r="AK20" s="3" cm="1">
        <f t="array" ref="AK20">SUM(IF(ROUND(M$2:M$10000,0)=$X20,1))/COUNT(M:M)</f>
        <v>4.8148148148148148E-2</v>
      </c>
      <c r="AL20" s="3" cm="1">
        <f t="array" ref="AL20">SUM(IF(ROUND(N$2:N$10000,0)=$X20,1))/COUNT(N:N)</f>
        <v>3.896103896103896E-2</v>
      </c>
      <c r="AM20" s="3" cm="1">
        <f t="array" ref="AM20">SUM(IF(ROUND(O$2:O$10000,0)=$X20,1))/COUNT(O:O)</f>
        <v>6.25E-2</v>
      </c>
    </row>
    <row r="21" spans="1:39" s="1" customFormat="1" x14ac:dyDescent="0.25">
      <c r="A21" s="1">
        <v>33.93</v>
      </c>
      <c r="B21" s="1">
        <v>23.01</v>
      </c>
      <c r="C21" s="1">
        <v>24.35</v>
      </c>
      <c r="D21" s="1">
        <v>31.27</v>
      </c>
      <c r="E21" s="1">
        <v>28.46</v>
      </c>
      <c r="F21" s="1">
        <v>28.23</v>
      </c>
      <c r="G21" s="1">
        <v>26.74</v>
      </c>
      <c r="H21" s="1">
        <v>29.94</v>
      </c>
      <c r="I21" s="1">
        <v>32.270000000000003</v>
      </c>
      <c r="J21" s="1">
        <v>40</v>
      </c>
      <c r="K21" s="1">
        <v>33.130000000000003</v>
      </c>
      <c r="L21" s="1">
        <v>33.99</v>
      </c>
      <c r="M21" s="1">
        <v>40</v>
      </c>
      <c r="N21" s="1">
        <v>40</v>
      </c>
      <c r="O21" s="1">
        <v>40</v>
      </c>
      <c r="P21" s="1">
        <v>30.45</v>
      </c>
      <c r="R21">
        <v>37</v>
      </c>
      <c r="S21">
        <v>0.19</v>
      </c>
      <c r="U21">
        <v>37</v>
      </c>
      <c r="V21">
        <v>0</v>
      </c>
      <c r="X21">
        <f t="shared" si="3"/>
        <v>37</v>
      </c>
      <c r="Y21" s="3" cm="1">
        <f t="array" ref="Y21">SUM(IF(ROUND(A$2:A$10000,0)=$X21,1))/COUNT(A:A)</f>
        <v>2.4373259052924791E-2</v>
      </c>
      <c r="Z21" s="3" cm="1">
        <f t="array" ref="Z21">SUM(IF(ROUND(B$2:B$10000,0)=$X21,1))/COUNT(B:B)</f>
        <v>6.8259385665529011E-3</v>
      </c>
      <c r="AA21" s="3" cm="1">
        <f t="array" ref="AA21">SUM(IF(ROUND(C$2:C$10000,0)=$X21,1))/COUNT(C:C)</f>
        <v>4.206730769230769E-3</v>
      </c>
      <c r="AB21" s="3" cm="1">
        <f t="array" ref="AB21">SUM(IF(ROUND(D$2:D$10000,0)=$X21,1))/COUNT(D:D)</f>
        <v>5.7077625570776253E-3</v>
      </c>
      <c r="AC21" s="3" cm="1">
        <f t="array" ref="AC21">SUM(IF(ROUND(E$2:E$10000,0)=$X21,1))/COUNT(E:E)</f>
        <v>8.1168831168831161E-3</v>
      </c>
      <c r="AD21" s="3" cm="1">
        <f t="array" ref="AD21">SUM(IF(ROUND(F$2:F$10000,0)=$X21,1))/COUNT(F:F)</f>
        <v>1.4846235418875928E-2</v>
      </c>
      <c r="AE21" s="3" cm="1">
        <f t="array" ref="AE21">SUM(IF(ROUND(G$2:G$10000,0)=$X21,1))/COUNT(G:G)</f>
        <v>1.3963480128893663E-2</v>
      </c>
      <c r="AF21" s="3" cm="1">
        <f t="array" ref="AF21">SUM(IF(ROUND(H$2:H$10000,0)=$X21,1))/COUNT(H:H)</f>
        <v>2.3755656108597284E-2</v>
      </c>
      <c r="AG21" s="3" cm="1">
        <f t="array" ref="AG21">SUM(IF(ROUND(I$2:I$10000,0)=$X21,1))/COUNT(I:I)</f>
        <v>2.7465667915106119E-2</v>
      </c>
      <c r="AH21" s="3" cm="1">
        <f t="array" ref="AH21">SUM(IF(ROUND(J$2:J$10000,0)=$X21,1))/COUNT(J:J)</f>
        <v>2.4637681159420291E-2</v>
      </c>
      <c r="AI21" s="3" cm="1">
        <f t="array" ref="AI21">SUM(IF(ROUND(K$2:K$10000,0)=$X21,1))/COUNT(K:K)</f>
        <v>3.1088082901554404E-2</v>
      </c>
      <c r="AJ21" s="3" cm="1">
        <f t="array" ref="AJ21">SUM(IF(ROUND(L$2:L$10000,0)=$X21,1))/COUNT(L:L)</f>
        <v>1.1363636363636364E-2</v>
      </c>
      <c r="AK21" s="3" cm="1">
        <f t="array" ref="AK21">SUM(IF(ROUND(M$2:M$10000,0)=$X21,1))/COUNT(M:M)</f>
        <v>3.3333333333333333E-2</v>
      </c>
      <c r="AL21" s="3" cm="1">
        <f t="array" ref="AL21">SUM(IF(ROUND(N$2:N$10000,0)=$X21,1))/COUNT(N:N)</f>
        <v>1.948051948051948E-2</v>
      </c>
      <c r="AM21" s="3" cm="1">
        <f t="array" ref="AM21">SUM(IF(ROUND(O$2:O$10000,0)=$X21,1))/COUNT(O:O)</f>
        <v>1.0416666666666666E-2</v>
      </c>
    </row>
    <row r="22" spans="1:39" s="1" customFormat="1" x14ac:dyDescent="0.25">
      <c r="A22" s="1">
        <v>34</v>
      </c>
      <c r="B22" s="1">
        <v>22.76</v>
      </c>
      <c r="C22" s="1">
        <v>21.4</v>
      </c>
      <c r="D22" s="1">
        <v>31</v>
      </c>
      <c r="E22" s="1">
        <v>20.29</v>
      </c>
      <c r="F22" s="1">
        <v>32.5</v>
      </c>
      <c r="G22" s="1">
        <v>28.8</v>
      </c>
      <c r="H22" s="1">
        <v>33.049999999999997</v>
      </c>
      <c r="I22" s="1">
        <v>40</v>
      </c>
      <c r="J22" s="1">
        <v>27.47</v>
      </c>
      <c r="K22" s="1">
        <v>40</v>
      </c>
      <c r="L22" s="1">
        <v>40</v>
      </c>
      <c r="M22" s="1">
        <v>32.79</v>
      </c>
      <c r="N22" s="1">
        <v>40</v>
      </c>
      <c r="O22" s="1">
        <v>40</v>
      </c>
      <c r="P22" s="1">
        <v>40</v>
      </c>
      <c r="R22">
        <v>38</v>
      </c>
      <c r="S22">
        <v>0.13</v>
      </c>
      <c r="U22">
        <v>38</v>
      </c>
      <c r="V22">
        <v>0</v>
      </c>
      <c r="X22">
        <f t="shared" si="3"/>
        <v>38</v>
      </c>
      <c r="Y22" s="3" cm="1">
        <f t="array" ref="Y22">SUM(IF(ROUND(A$2:A$10000,0)=$X22,1))/COUNT(A:A)</f>
        <v>1.5668523676880222E-2</v>
      </c>
      <c r="Z22" s="3" cm="1">
        <f t="array" ref="Z22">SUM(IF(ROUND(B$2:B$10000,0)=$X22,1))/COUNT(B:B)</f>
        <v>4.5506257110352671E-3</v>
      </c>
      <c r="AA22" s="3" cm="1">
        <f t="array" ref="AA22">SUM(IF(ROUND(C$2:C$10000,0)=$X22,1))/COUNT(C:C)</f>
        <v>3.0048076923076925E-3</v>
      </c>
      <c r="AB22" s="3" cm="1">
        <f t="array" ref="AB22">SUM(IF(ROUND(D$2:D$10000,0)=$X22,1))/COUNT(D:D)</f>
        <v>1.1415525114155251E-3</v>
      </c>
      <c r="AC22" s="3" cm="1">
        <f t="array" ref="AC22">SUM(IF(ROUND(E$2:E$10000,0)=$X22,1))/COUNT(E:E)</f>
        <v>2.7056277056277055E-3</v>
      </c>
      <c r="AD22" s="3" cm="1">
        <f t="array" ref="AD22">SUM(IF(ROUND(F$2:F$10000,0)=$X22,1))/COUNT(F:F)</f>
        <v>4.2417815482502655E-3</v>
      </c>
      <c r="AE22" s="3" cm="1">
        <f t="array" ref="AE22">SUM(IF(ROUND(G$2:G$10000,0)=$X22,1))/COUNT(G:G)</f>
        <v>1.1278195488721804E-2</v>
      </c>
      <c r="AF22" s="3" cm="1">
        <f t="array" ref="AF22">SUM(IF(ROUND(H$2:H$10000,0)=$X22,1))/COUNT(H:H)</f>
        <v>9.0497737556561094E-3</v>
      </c>
      <c r="AG22" s="3" cm="1">
        <f t="array" ref="AG22">SUM(IF(ROUND(I$2:I$10000,0)=$X22,1))/COUNT(I:I)</f>
        <v>1.0611735330836454E-2</v>
      </c>
      <c r="AH22" s="3" cm="1">
        <f t="array" ref="AH22">SUM(IF(ROUND(J$2:J$10000,0)=$X22,1))/COUNT(J:J)</f>
        <v>1.7391304347826087E-2</v>
      </c>
      <c r="AI22" s="3" cm="1">
        <f t="array" ref="AI22">SUM(IF(ROUND(K$2:K$10000,0)=$X22,1))/COUNT(K:K)</f>
        <v>1.6407599309153715E-2</v>
      </c>
      <c r="AJ22" s="3" cm="1">
        <f t="array" ref="AJ22">SUM(IF(ROUND(L$2:L$10000,0)=$X22,1))/COUNT(L:L)</f>
        <v>7.575757575757576E-3</v>
      </c>
      <c r="AK22" s="3" cm="1">
        <f t="array" ref="AK22">SUM(IF(ROUND(M$2:M$10000,0)=$X22,1))/COUNT(M:M)</f>
        <v>3.3333333333333333E-2</v>
      </c>
      <c r="AL22" s="3" cm="1">
        <f t="array" ref="AL22">SUM(IF(ROUND(N$2:N$10000,0)=$X22,1))/COUNT(N:N)</f>
        <v>3.2467532467532464E-2</v>
      </c>
      <c r="AM22" s="3" cm="1">
        <f t="array" ref="AM22">SUM(IF(ROUND(O$2:O$10000,0)=$X22,1))/COUNT(O:O)</f>
        <v>2.0833333333333332E-2</v>
      </c>
    </row>
    <row r="23" spans="1:39" s="1" customFormat="1" x14ac:dyDescent="0.25">
      <c r="A23" s="1">
        <v>25.26</v>
      </c>
      <c r="B23" s="1">
        <v>19.57</v>
      </c>
      <c r="C23" s="1">
        <v>31.73</v>
      </c>
      <c r="D23" s="1">
        <v>28.14</v>
      </c>
      <c r="E23" s="1">
        <v>26.32</v>
      </c>
      <c r="F23" s="1">
        <v>32.06</v>
      </c>
      <c r="G23" s="1">
        <v>34.28</v>
      </c>
      <c r="H23" s="1">
        <v>32.99</v>
      </c>
      <c r="I23" s="1">
        <v>25.72</v>
      </c>
      <c r="J23" s="1">
        <v>27.54</v>
      </c>
      <c r="K23" s="1">
        <v>31.77</v>
      </c>
      <c r="L23" s="1">
        <v>40</v>
      </c>
      <c r="M23" s="1">
        <v>32.81</v>
      </c>
      <c r="N23" s="1">
        <v>31.89</v>
      </c>
      <c r="O23" s="1">
        <v>40</v>
      </c>
      <c r="P23" s="1">
        <v>40</v>
      </c>
      <c r="R23">
        <v>39</v>
      </c>
      <c r="S23">
        <v>0</v>
      </c>
      <c r="U23">
        <v>39</v>
      </c>
      <c r="V23">
        <v>0</v>
      </c>
      <c r="X23">
        <f t="shared" si="3"/>
        <v>39</v>
      </c>
      <c r="Y23" s="3" cm="1">
        <f t="array" ref="Y23">SUM(IF(ROUND(A$2:A$10000,0)=$X23,1))/COUNT(A:A)</f>
        <v>3.4818941504178273E-4</v>
      </c>
      <c r="Z23" s="3" cm="1">
        <f t="array" ref="Z23">SUM(IF(ROUND(B$2:B$10000,0)=$X23,1))/COUNT(B:B)</f>
        <v>0</v>
      </c>
      <c r="AA23" s="3" cm="1">
        <f t="array" ref="AA23">SUM(IF(ROUND(C$2:C$10000,0)=$X23,1))/COUNT(C:C)</f>
        <v>6.0096153846153849E-4</v>
      </c>
      <c r="AB23" s="3" cm="1">
        <f t="array" ref="AB23">SUM(IF(ROUND(D$2:D$10000,0)=$X23,1))/COUNT(D:D)</f>
        <v>0</v>
      </c>
      <c r="AC23" s="3" cm="1">
        <f t="array" ref="AC23">SUM(IF(ROUND(E$2:E$10000,0)=$X23,1))/COUNT(E:E)</f>
        <v>0</v>
      </c>
      <c r="AD23" s="3" cm="1">
        <f t="array" ref="AD23">SUM(IF(ROUND(F$2:F$10000,0)=$X23,1))/COUNT(F:F)</f>
        <v>0</v>
      </c>
      <c r="AE23" s="3" cm="1">
        <f t="array" ref="AE23">SUM(IF(ROUND(G$2:G$10000,0)=$X23,1))/COUNT(G:G)</f>
        <v>5.3705692803437163E-4</v>
      </c>
      <c r="AF23" s="3" cm="1">
        <f t="array" ref="AF23">SUM(IF(ROUND(H$2:H$10000,0)=$X23,1))/COUNT(H:H)</f>
        <v>0</v>
      </c>
      <c r="AG23" s="3" cm="1">
        <f t="array" ref="AG23">SUM(IF(ROUND(I$2:I$10000,0)=$X23,1))/COUNT(I:I)</f>
        <v>6.2421972534332086E-4</v>
      </c>
      <c r="AH23" s="3" cm="1">
        <f t="array" ref="AH23">SUM(IF(ROUND(J$2:J$10000,0)=$X23,1))/COUNT(J:J)</f>
        <v>1.4492753623188406E-3</v>
      </c>
      <c r="AI23" s="3" cm="1">
        <f t="array" ref="AI23">SUM(IF(ROUND(K$2:K$10000,0)=$X23,1))/COUNT(K:K)</f>
        <v>8.6355785837651119E-4</v>
      </c>
      <c r="AJ23" s="3" cm="1">
        <f t="array" ref="AJ23">SUM(IF(ROUND(L$2:L$10000,0)=$X23,1))/COUNT(L:L)</f>
        <v>0</v>
      </c>
      <c r="AK23" s="3" cm="1">
        <f t="array" ref="AK23">SUM(IF(ROUND(M$2:M$10000,0)=$X23,1))/COUNT(M:M)</f>
        <v>3.7037037037037038E-3</v>
      </c>
      <c r="AL23" s="3" cm="1">
        <f t="array" ref="AL23">SUM(IF(ROUND(N$2:N$10000,0)=$X23,1))/COUNT(N:N)</f>
        <v>0</v>
      </c>
      <c r="AM23" s="3" cm="1">
        <f t="array" ref="AM23">SUM(IF(ROUND(O$2:O$10000,0)=$X23,1))/COUNT(O:O)</f>
        <v>0</v>
      </c>
    </row>
    <row r="24" spans="1:39" s="1" customFormat="1" x14ac:dyDescent="0.25">
      <c r="A24" s="1">
        <v>29.42</v>
      </c>
      <c r="B24" s="1">
        <v>27.9</v>
      </c>
      <c r="C24" s="1">
        <v>26.62</v>
      </c>
      <c r="D24" s="1">
        <v>24.9</v>
      </c>
      <c r="E24" s="1">
        <v>25.76</v>
      </c>
      <c r="F24" s="1">
        <v>22.56</v>
      </c>
      <c r="G24" s="1">
        <v>32.06</v>
      </c>
      <c r="H24" s="1">
        <v>29.12</v>
      </c>
      <c r="I24" s="1">
        <v>31.15</v>
      </c>
      <c r="J24" s="1">
        <v>29.94</v>
      </c>
      <c r="K24" s="1">
        <v>31.1</v>
      </c>
      <c r="L24" s="1">
        <v>32.630000000000003</v>
      </c>
      <c r="M24" s="1">
        <v>31.24</v>
      </c>
      <c r="N24" s="1">
        <v>40</v>
      </c>
      <c r="O24" s="1">
        <v>32.74</v>
      </c>
      <c r="P24" s="1">
        <v>40</v>
      </c>
      <c r="R24">
        <v>40</v>
      </c>
      <c r="S24">
        <v>0</v>
      </c>
      <c r="U24">
        <v>40</v>
      </c>
      <c r="V24">
        <v>0</v>
      </c>
      <c r="X24">
        <f t="shared" si="3"/>
        <v>40</v>
      </c>
      <c r="Y24" s="3" cm="1">
        <f t="array" ref="Y24">SUM(IF(ROUND(A$2:A$10000,0)=$X24,1))/COUNT(A:A)</f>
        <v>3.655988857938719E-2</v>
      </c>
      <c r="Z24" s="3" cm="1">
        <f t="array" ref="Z24">SUM(IF(ROUND(B$2:B$10000,0)=$X24,1))/COUNT(B:B)</f>
        <v>5.6313993174061432E-2</v>
      </c>
      <c r="AA24" s="3" cm="1">
        <f t="array" ref="AA24">SUM(IF(ROUND(C$2:C$10000,0)=$X24,1))/COUNT(C:C)</f>
        <v>3.6658653846153848E-2</v>
      </c>
      <c r="AB24" s="3" cm="1">
        <f t="array" ref="AB24">SUM(IF(ROUND(D$2:D$10000,0)=$X24,1))/COUNT(D:D)</f>
        <v>3.5958904109589039E-2</v>
      </c>
      <c r="AC24" s="3" cm="1">
        <f t="array" ref="AC24">SUM(IF(ROUND(E$2:E$10000,0)=$X24,1))/COUNT(E:E)</f>
        <v>4.3290043290043288E-2</v>
      </c>
      <c r="AD24" s="3" cm="1">
        <f t="array" ref="AD24">SUM(IF(ROUND(F$2:F$10000,0)=$X24,1))/COUNT(F:F)</f>
        <v>7.5821845174973493E-2</v>
      </c>
      <c r="AE24" s="3" cm="1">
        <f t="array" ref="AE24">SUM(IF(ROUND(G$2:G$10000,0)=$X24,1))/COUNT(G:G)</f>
        <v>0.12406015037593984</v>
      </c>
      <c r="AF24" s="3" cm="1">
        <f t="array" ref="AF24">SUM(IF(ROUND(H$2:H$10000,0)=$X24,1))/COUNT(H:H)</f>
        <v>0.16685520361990949</v>
      </c>
      <c r="AG24" s="3" cm="1">
        <f t="array" ref="AG24">SUM(IF(ROUND(I$2:I$10000,0)=$X24,1))/COUNT(I:I)</f>
        <v>0.22284644194756553</v>
      </c>
      <c r="AH24" s="3" cm="1">
        <f t="array" ref="AH24">SUM(IF(ROUND(J$2:J$10000,0)=$X24,1))/COUNT(J:J)</f>
        <v>0.28043478260869564</v>
      </c>
      <c r="AI24" s="3" cm="1">
        <f t="array" ref="AI24">SUM(IF(ROUND(K$2:K$10000,0)=$X24,1))/COUNT(K:K)</f>
        <v>0.32901554404145078</v>
      </c>
      <c r="AJ24" s="3" cm="1">
        <f t="array" ref="AJ24">SUM(IF(ROUND(L$2:L$10000,0)=$X24,1))/COUNT(L:L)</f>
        <v>0.33333333333333331</v>
      </c>
      <c r="AK24" s="3" cm="1">
        <f t="array" ref="AK24">SUM(IF(ROUND(M$2:M$10000,0)=$X24,1))/COUNT(M:M)</f>
        <v>0.34814814814814815</v>
      </c>
      <c r="AL24" s="3" cm="1">
        <f t="array" ref="AL24">SUM(IF(ROUND(N$2:N$10000,0)=$X24,1))/COUNT(N:N)</f>
        <v>0.48701298701298701</v>
      </c>
      <c r="AM24" s="3" cm="1">
        <f t="array" ref="AM24">SUM(IF(ROUND(O$2:O$10000,0)=$X24,1))/COUNT(O:O)</f>
        <v>0.625</v>
      </c>
    </row>
    <row r="25" spans="1:39" s="1" customFormat="1" x14ac:dyDescent="0.25">
      <c r="A25" s="1">
        <v>27.77</v>
      </c>
      <c r="B25" s="1">
        <v>32.880000000000003</v>
      </c>
      <c r="C25" s="1">
        <v>15.84</v>
      </c>
      <c r="D25" s="1">
        <v>29.51</v>
      </c>
      <c r="E25" s="1">
        <v>32.44</v>
      </c>
      <c r="F25" s="1">
        <v>28.97</v>
      </c>
      <c r="G25" s="1">
        <v>22.17</v>
      </c>
      <c r="H25" s="1">
        <v>29.65</v>
      </c>
      <c r="I25" s="1">
        <v>40</v>
      </c>
      <c r="J25" s="1">
        <v>32.590000000000003</v>
      </c>
      <c r="K25" s="1">
        <v>40</v>
      </c>
      <c r="L25" s="1">
        <v>30.79</v>
      </c>
      <c r="M25" s="1">
        <v>24.99</v>
      </c>
      <c r="N25" s="1">
        <v>31.46</v>
      </c>
      <c r="O25" s="1">
        <v>31.44</v>
      </c>
      <c r="P25" s="1">
        <v>32.83</v>
      </c>
      <c r="R25"/>
      <c r="S25"/>
      <c r="U25"/>
      <c r="V25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 s="1" customFormat="1" x14ac:dyDescent="0.25">
      <c r="A26" s="1">
        <v>28.12</v>
      </c>
      <c r="B26" s="1">
        <v>40</v>
      </c>
      <c r="C26" s="1">
        <v>29.47</v>
      </c>
      <c r="D26" s="1">
        <v>28.17</v>
      </c>
      <c r="E26" s="1">
        <v>28.94</v>
      </c>
      <c r="F26" s="1">
        <v>27.02</v>
      </c>
      <c r="G26" s="1">
        <v>26.99</v>
      </c>
      <c r="H26" s="1">
        <v>30.66</v>
      </c>
      <c r="I26" s="1">
        <v>40</v>
      </c>
      <c r="J26" s="1">
        <v>33.299999999999997</v>
      </c>
      <c r="K26" s="1">
        <v>33.03</v>
      </c>
      <c r="L26" s="1">
        <v>30.57</v>
      </c>
      <c r="M26" s="1">
        <v>40</v>
      </c>
      <c r="N26" s="1">
        <v>32.68</v>
      </c>
      <c r="O26" s="1">
        <v>30.69</v>
      </c>
      <c r="P26" s="1">
        <v>40</v>
      </c>
      <c r="R26"/>
      <c r="S26"/>
      <c r="U26"/>
      <c r="V26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 s="1" customFormat="1" x14ac:dyDescent="0.25">
      <c r="A27" s="1">
        <v>32.4</v>
      </c>
      <c r="B27" s="1">
        <v>23.9</v>
      </c>
      <c r="C27" s="1">
        <v>32.42</v>
      </c>
      <c r="D27" s="1">
        <v>30.8</v>
      </c>
      <c r="E27" s="1">
        <v>18.739999999999998</v>
      </c>
      <c r="F27" s="1">
        <v>30.02</v>
      </c>
      <c r="G27" s="1">
        <v>31.76</v>
      </c>
      <c r="H27" s="1">
        <v>40</v>
      </c>
      <c r="I27" s="1">
        <v>27.99</v>
      </c>
      <c r="J27" s="1">
        <v>28.85</v>
      </c>
      <c r="K27" s="1">
        <v>40</v>
      </c>
      <c r="L27" s="1">
        <v>26.48</v>
      </c>
      <c r="M27" s="1">
        <v>40</v>
      </c>
      <c r="N27" s="1">
        <v>40</v>
      </c>
      <c r="O27" s="1">
        <v>40</v>
      </c>
      <c r="P27" s="1">
        <v>40</v>
      </c>
      <c r="R27"/>
      <c r="S27"/>
      <c r="U27"/>
      <c r="V27"/>
      <c r="X27" s="1">
        <f>X2</f>
        <v>18</v>
      </c>
      <c r="Y27" s="3">
        <f>Y2*$S2</f>
        <v>5.0487465181058497E-3</v>
      </c>
      <c r="Z27" s="3">
        <f t="shared" ref="Z27:AM27" si="4">Z2*$S2</f>
        <v>4.948805460750853E-3</v>
      </c>
      <c r="AA27" s="3">
        <f t="shared" si="4"/>
        <v>4.1826923076923074E-3</v>
      </c>
      <c r="AB27" s="3">
        <f t="shared" si="4"/>
        <v>4.3036529680365292E-3</v>
      </c>
      <c r="AC27" s="3">
        <f t="shared" si="4"/>
        <v>3.766233766233766E-3</v>
      </c>
      <c r="AD27" s="3">
        <f t="shared" si="4"/>
        <v>2.1527041357370094E-3</v>
      </c>
      <c r="AE27" s="3">
        <f t="shared" si="4"/>
        <v>6.2298603651987107E-4</v>
      </c>
      <c r="AF27" s="3">
        <f t="shared" si="4"/>
        <v>6.5610859728506784E-4</v>
      </c>
      <c r="AG27" s="3">
        <f t="shared" si="4"/>
        <v>3.6204744069912606E-4</v>
      </c>
      <c r="AH27" s="3">
        <f t="shared" si="4"/>
        <v>0</v>
      </c>
      <c r="AI27" s="3">
        <f t="shared" si="4"/>
        <v>0</v>
      </c>
      <c r="AJ27" s="3">
        <f t="shared" si="4"/>
        <v>0</v>
      </c>
      <c r="AK27" s="3">
        <f t="shared" si="4"/>
        <v>0</v>
      </c>
      <c r="AL27" s="3">
        <f t="shared" si="4"/>
        <v>0</v>
      </c>
      <c r="AM27" s="3">
        <f t="shared" si="4"/>
        <v>0</v>
      </c>
    </row>
    <row r="28" spans="1:39" s="1" customFormat="1" x14ac:dyDescent="0.25">
      <c r="A28" s="1">
        <v>30.77</v>
      </c>
      <c r="B28" s="1">
        <v>40</v>
      </c>
      <c r="C28" s="1">
        <v>27.11</v>
      </c>
      <c r="D28" s="1">
        <v>32.51</v>
      </c>
      <c r="E28" s="1">
        <v>22.47</v>
      </c>
      <c r="F28" s="1">
        <v>24.45</v>
      </c>
      <c r="G28" s="1">
        <v>32.200000000000003</v>
      </c>
      <c r="H28" s="1">
        <v>22.88</v>
      </c>
      <c r="I28" s="1">
        <v>30.24</v>
      </c>
      <c r="J28" s="1">
        <v>33.19</v>
      </c>
      <c r="K28" s="1">
        <v>33.72</v>
      </c>
      <c r="L28" s="1">
        <v>40</v>
      </c>
      <c r="M28" s="1">
        <v>31.74</v>
      </c>
      <c r="N28" s="1">
        <v>31.35</v>
      </c>
      <c r="O28" s="1">
        <v>40</v>
      </c>
      <c r="P28" s="1">
        <v>30.34</v>
      </c>
      <c r="R28"/>
      <c r="S28"/>
      <c r="U28"/>
      <c r="V28"/>
      <c r="X28" s="1">
        <f t="shared" ref="X28:X48" si="5">X3</f>
        <v>19</v>
      </c>
      <c r="Y28" s="3">
        <f t="shared" ref="Y28:AM49" si="6">Y3*$S3</f>
        <v>1.1316155988857938E-2</v>
      </c>
      <c r="Z28" s="3">
        <f t="shared" si="6"/>
        <v>9.9544937428896474E-3</v>
      </c>
      <c r="AA28" s="3">
        <f t="shared" si="6"/>
        <v>1.5625E-2</v>
      </c>
      <c r="AB28" s="3">
        <f t="shared" si="6"/>
        <v>1.4840182648401826E-2</v>
      </c>
      <c r="AC28" s="3">
        <f t="shared" si="6"/>
        <v>4.0584415584415581E-3</v>
      </c>
      <c r="AD28" s="3">
        <f t="shared" si="6"/>
        <v>2.6511134676564158E-3</v>
      </c>
      <c r="AE28" s="3">
        <f t="shared" si="6"/>
        <v>5.3705692803437163E-4</v>
      </c>
      <c r="AF28" s="3">
        <f t="shared" si="6"/>
        <v>5.6561085972850684E-4</v>
      </c>
      <c r="AG28" s="3">
        <f t="shared" si="6"/>
        <v>2.1847690387016231E-3</v>
      </c>
      <c r="AH28" s="3">
        <f t="shared" si="6"/>
        <v>0</v>
      </c>
      <c r="AI28" s="3">
        <f t="shared" si="6"/>
        <v>0</v>
      </c>
      <c r="AJ28" s="3">
        <f t="shared" si="6"/>
        <v>0</v>
      </c>
      <c r="AK28" s="3">
        <f t="shared" si="6"/>
        <v>0</v>
      </c>
      <c r="AL28" s="3">
        <f t="shared" si="6"/>
        <v>0</v>
      </c>
      <c r="AM28" s="3">
        <f t="shared" si="6"/>
        <v>0</v>
      </c>
    </row>
    <row r="29" spans="1:39" s="1" customFormat="1" x14ac:dyDescent="0.25">
      <c r="A29" s="1">
        <v>21.58</v>
      </c>
      <c r="B29" s="1">
        <v>24.42</v>
      </c>
      <c r="C29" s="1">
        <v>29.72</v>
      </c>
      <c r="D29" s="1">
        <v>26.58</v>
      </c>
      <c r="E29" s="1">
        <v>26.67</v>
      </c>
      <c r="F29" s="1">
        <v>29.3</v>
      </c>
      <c r="G29" s="1">
        <v>27.81</v>
      </c>
      <c r="H29" s="1">
        <v>28.09</v>
      </c>
      <c r="I29" s="1">
        <v>33.03</v>
      </c>
      <c r="J29" s="1">
        <v>29.04</v>
      </c>
      <c r="K29" s="1">
        <v>35.19</v>
      </c>
      <c r="L29" s="1">
        <v>31.67</v>
      </c>
      <c r="M29" s="1">
        <v>31.45</v>
      </c>
      <c r="N29" s="1">
        <v>30.99</v>
      </c>
      <c r="O29" s="1">
        <v>40</v>
      </c>
      <c r="P29" s="1">
        <v>40</v>
      </c>
      <c r="R29"/>
      <c r="S29"/>
      <c r="U29"/>
      <c r="V29"/>
      <c r="X29" s="1">
        <f t="shared" si="5"/>
        <v>20</v>
      </c>
      <c r="Y29" s="3">
        <f t="shared" si="6"/>
        <v>1.1438022284122563E-2</v>
      </c>
      <c r="Z29" s="3">
        <f t="shared" si="6"/>
        <v>1.0750853242320821E-2</v>
      </c>
      <c r="AA29" s="3">
        <f t="shared" si="6"/>
        <v>1.6225961538461536E-2</v>
      </c>
      <c r="AB29" s="3">
        <f t="shared" si="6"/>
        <v>1.4383561643835616E-2</v>
      </c>
      <c r="AC29" s="3">
        <f t="shared" si="6"/>
        <v>9.74025974025974E-3</v>
      </c>
      <c r="AD29" s="3">
        <f t="shared" si="6"/>
        <v>4.5334040296924711E-3</v>
      </c>
      <c r="AE29" s="3">
        <f t="shared" si="6"/>
        <v>3.625134264232009E-3</v>
      </c>
      <c r="AF29" s="3">
        <f t="shared" si="6"/>
        <v>2.2907239819004526E-3</v>
      </c>
      <c r="AG29" s="3">
        <f t="shared" si="6"/>
        <v>5.6179775280898881E-4</v>
      </c>
      <c r="AH29" s="3">
        <f t="shared" si="6"/>
        <v>0</v>
      </c>
      <c r="AI29" s="3">
        <f t="shared" si="6"/>
        <v>0</v>
      </c>
      <c r="AJ29" s="3">
        <f t="shared" si="6"/>
        <v>0</v>
      </c>
      <c r="AK29" s="3">
        <f t="shared" si="6"/>
        <v>0</v>
      </c>
      <c r="AL29" s="3">
        <f t="shared" si="6"/>
        <v>0</v>
      </c>
      <c r="AM29" s="3">
        <f t="shared" si="6"/>
        <v>0</v>
      </c>
    </row>
    <row r="30" spans="1:39" s="1" customFormat="1" x14ac:dyDescent="0.25">
      <c r="A30" s="1">
        <v>32.5</v>
      </c>
      <c r="B30" s="1">
        <v>29.14</v>
      </c>
      <c r="C30" s="1">
        <v>29.04</v>
      </c>
      <c r="D30" s="1">
        <v>25.99</v>
      </c>
      <c r="E30" s="1">
        <v>25.2</v>
      </c>
      <c r="F30" s="1">
        <v>25.73</v>
      </c>
      <c r="G30" s="1">
        <v>32.99</v>
      </c>
      <c r="H30" s="1">
        <v>28.6</v>
      </c>
      <c r="I30" s="1">
        <v>32.64</v>
      </c>
      <c r="J30" s="1">
        <v>34.19</v>
      </c>
      <c r="K30" s="1">
        <v>33.049999999999997</v>
      </c>
      <c r="L30" s="1">
        <v>40</v>
      </c>
      <c r="M30" s="1">
        <v>40</v>
      </c>
      <c r="N30" s="1">
        <v>33.56</v>
      </c>
      <c r="O30" s="1">
        <v>32.409999999999997</v>
      </c>
      <c r="P30" s="1">
        <v>40</v>
      </c>
      <c r="R30"/>
      <c r="S30"/>
      <c r="U30"/>
      <c r="V30"/>
      <c r="X30" s="1">
        <f t="shared" si="5"/>
        <v>21</v>
      </c>
      <c r="Y30" s="3">
        <f t="shared" si="6"/>
        <v>1.5825208913649028E-2</v>
      </c>
      <c r="Z30" s="3">
        <f t="shared" si="6"/>
        <v>1.6382252559726963E-2</v>
      </c>
      <c r="AA30" s="3">
        <f t="shared" si="6"/>
        <v>2.4338942307692308E-2</v>
      </c>
      <c r="AB30" s="3">
        <f t="shared" si="6"/>
        <v>2.3116438356164382E-2</v>
      </c>
      <c r="AC30" s="3">
        <f t="shared" si="6"/>
        <v>1.5584415584415584E-2</v>
      </c>
      <c r="AD30" s="3">
        <f t="shared" si="6"/>
        <v>8.5896076352067873E-3</v>
      </c>
      <c r="AE30" s="3">
        <f t="shared" si="6"/>
        <v>5.0751879699248116E-3</v>
      </c>
      <c r="AF30" s="3">
        <f t="shared" si="6"/>
        <v>1.7816742081447963E-3</v>
      </c>
      <c r="AG30" s="3">
        <f t="shared" si="6"/>
        <v>1.1235955056179776E-3</v>
      </c>
      <c r="AH30" s="3">
        <f t="shared" si="6"/>
        <v>9.7826086956521747E-4</v>
      </c>
      <c r="AI30" s="3">
        <f t="shared" si="6"/>
        <v>0</v>
      </c>
      <c r="AJ30" s="3">
        <f t="shared" si="6"/>
        <v>0</v>
      </c>
      <c r="AK30" s="3">
        <f t="shared" si="6"/>
        <v>0</v>
      </c>
      <c r="AL30" s="3">
        <f t="shared" si="6"/>
        <v>0</v>
      </c>
      <c r="AM30" s="3">
        <f t="shared" si="6"/>
        <v>0</v>
      </c>
    </row>
    <row r="31" spans="1:39" s="1" customFormat="1" x14ac:dyDescent="0.25">
      <c r="A31" s="1">
        <v>21.04</v>
      </c>
      <c r="B31" s="1">
        <v>29.54</v>
      </c>
      <c r="C31" s="1">
        <v>30.04</v>
      </c>
      <c r="D31" s="1">
        <v>34.869999999999997</v>
      </c>
      <c r="E31" s="1">
        <v>29.93</v>
      </c>
      <c r="F31" s="1">
        <v>29.49</v>
      </c>
      <c r="G31" s="1">
        <v>31.27</v>
      </c>
      <c r="H31" s="1">
        <v>31.09</v>
      </c>
      <c r="I31" s="1">
        <v>27.39</v>
      </c>
      <c r="J31" s="1">
        <v>32.97</v>
      </c>
      <c r="K31" s="1">
        <v>40</v>
      </c>
      <c r="L31" s="1">
        <v>40</v>
      </c>
      <c r="M31" s="1">
        <v>40</v>
      </c>
      <c r="N31" s="1">
        <v>31.94</v>
      </c>
      <c r="O31" s="1">
        <v>33.950000000000003</v>
      </c>
      <c r="P31" s="1">
        <v>40</v>
      </c>
      <c r="R31"/>
      <c r="S31"/>
      <c r="U31"/>
      <c r="V31"/>
      <c r="X31" s="1">
        <f t="shared" si="5"/>
        <v>22</v>
      </c>
      <c r="Y31" s="3">
        <f t="shared" si="6"/>
        <v>1.9912952646239556E-2</v>
      </c>
      <c r="Z31" s="3">
        <f t="shared" si="6"/>
        <v>1.9078498293515357E-2</v>
      </c>
      <c r="AA31" s="3">
        <f t="shared" si="6"/>
        <v>2.1448317307692307E-2</v>
      </c>
      <c r="AB31" s="3">
        <f t="shared" si="6"/>
        <v>2.1843607305936073E-2</v>
      </c>
      <c r="AC31" s="3">
        <f t="shared" si="6"/>
        <v>2.2104978354978357E-2</v>
      </c>
      <c r="AD31" s="3">
        <f t="shared" si="6"/>
        <v>1.2767762460233298E-2</v>
      </c>
      <c r="AE31" s="3">
        <f t="shared" si="6"/>
        <v>9.468313641245972E-3</v>
      </c>
      <c r="AF31" s="3">
        <f t="shared" si="6"/>
        <v>3.6481900452488684E-3</v>
      </c>
      <c r="AG31" s="3">
        <f t="shared" si="6"/>
        <v>3.2209737827715358E-3</v>
      </c>
      <c r="AH31" s="3">
        <f t="shared" si="6"/>
        <v>3.4275362318840577E-3</v>
      </c>
      <c r="AI31" s="3">
        <f t="shared" si="6"/>
        <v>7.4265975820379956E-4</v>
      </c>
      <c r="AJ31" s="3">
        <f t="shared" si="6"/>
        <v>0</v>
      </c>
      <c r="AK31" s="3">
        <f t="shared" si="6"/>
        <v>0</v>
      </c>
      <c r="AL31" s="3">
        <f t="shared" si="6"/>
        <v>0</v>
      </c>
      <c r="AM31" s="3">
        <f t="shared" si="6"/>
        <v>0</v>
      </c>
    </row>
    <row r="32" spans="1:39" s="1" customFormat="1" x14ac:dyDescent="0.25">
      <c r="A32" s="1">
        <v>33.65</v>
      </c>
      <c r="B32" s="1">
        <v>28.39</v>
      </c>
      <c r="C32" s="1">
        <v>29.33</v>
      </c>
      <c r="D32" s="1">
        <v>22.88</v>
      </c>
      <c r="E32" s="1">
        <v>30.91</v>
      </c>
      <c r="F32" s="1">
        <v>32.549999999999997</v>
      </c>
      <c r="G32" s="1">
        <v>29.62</v>
      </c>
      <c r="H32" s="1">
        <v>30.92</v>
      </c>
      <c r="I32" s="1">
        <v>23.01</v>
      </c>
      <c r="J32" s="1">
        <v>33.81</v>
      </c>
      <c r="K32" s="1">
        <v>31.67</v>
      </c>
      <c r="L32" s="1">
        <v>40</v>
      </c>
      <c r="M32" s="1">
        <v>33.99</v>
      </c>
      <c r="N32" s="1">
        <v>31.82</v>
      </c>
      <c r="O32" s="1">
        <v>40</v>
      </c>
      <c r="P32" s="1">
        <v>31.89</v>
      </c>
      <c r="R32"/>
      <c r="S32"/>
      <c r="U32"/>
      <c r="V32"/>
      <c r="X32" s="1">
        <f t="shared" si="5"/>
        <v>23</v>
      </c>
      <c r="Y32" s="3">
        <f t="shared" si="6"/>
        <v>1.884401114206128E-2</v>
      </c>
      <c r="Z32" s="3">
        <f t="shared" si="6"/>
        <v>2.7286689419795222E-2</v>
      </c>
      <c r="AA32" s="3">
        <f t="shared" si="6"/>
        <v>2.5132211538461537E-2</v>
      </c>
      <c r="AB32" s="3">
        <f t="shared" si="6"/>
        <v>2.3401826484018264E-2</v>
      </c>
      <c r="AC32" s="3">
        <f t="shared" si="6"/>
        <v>2.4626623376623375E-2</v>
      </c>
      <c r="AD32" s="3">
        <f t="shared" si="6"/>
        <v>1.9782608695652171E-2</v>
      </c>
      <c r="AE32" s="3">
        <f t="shared" si="6"/>
        <v>7.9269602577873247E-3</v>
      </c>
      <c r="AF32" s="3">
        <f t="shared" si="6"/>
        <v>9.971719457013575E-3</v>
      </c>
      <c r="AG32" s="3">
        <f t="shared" si="6"/>
        <v>6.3982521847690387E-3</v>
      </c>
      <c r="AH32" s="3">
        <f t="shared" si="6"/>
        <v>2.3768115942028986E-3</v>
      </c>
      <c r="AI32" s="3">
        <f t="shared" si="6"/>
        <v>1.4162348877374783E-3</v>
      </c>
      <c r="AJ32" s="3">
        <f t="shared" si="6"/>
        <v>2.3295454545454544E-3</v>
      </c>
      <c r="AK32" s="3">
        <f t="shared" si="6"/>
        <v>0</v>
      </c>
      <c r="AL32" s="3">
        <f t="shared" si="6"/>
        <v>0</v>
      </c>
      <c r="AM32" s="3">
        <f t="shared" si="6"/>
        <v>0</v>
      </c>
    </row>
    <row r="33" spans="1:39" s="1" customFormat="1" x14ac:dyDescent="0.25">
      <c r="A33" s="1">
        <v>32.369999999999997</v>
      </c>
      <c r="B33" s="1">
        <v>23.41</v>
      </c>
      <c r="C33" s="1">
        <v>24.4</v>
      </c>
      <c r="D33" s="1">
        <v>26.32</v>
      </c>
      <c r="E33" s="1">
        <v>25.12</v>
      </c>
      <c r="F33" s="1">
        <v>31.25</v>
      </c>
      <c r="G33" s="1">
        <v>21.78</v>
      </c>
      <c r="H33" s="1">
        <v>25.75</v>
      </c>
      <c r="I33" s="1">
        <v>31.87</v>
      </c>
      <c r="J33" s="1">
        <v>32.08</v>
      </c>
      <c r="K33" s="1">
        <v>40</v>
      </c>
      <c r="L33" s="1">
        <v>31.55</v>
      </c>
      <c r="M33" s="1">
        <v>31.08</v>
      </c>
      <c r="N33" s="1">
        <v>31.87</v>
      </c>
      <c r="O33" s="1">
        <v>40</v>
      </c>
      <c r="P33" s="1">
        <v>40</v>
      </c>
      <c r="R33"/>
      <c r="S33"/>
      <c r="U33"/>
      <c r="V33"/>
      <c r="X33" s="1">
        <f t="shared" si="5"/>
        <v>24</v>
      </c>
      <c r="Y33" s="3">
        <f t="shared" si="6"/>
        <v>1.8467966573816157E-2</v>
      </c>
      <c r="Z33" s="3">
        <f t="shared" si="6"/>
        <v>2.6399317406143347E-2</v>
      </c>
      <c r="AA33" s="3">
        <f t="shared" si="6"/>
        <v>2.9296875E-2</v>
      </c>
      <c r="AB33" s="3">
        <f t="shared" si="6"/>
        <v>2.2928082191780823E-2</v>
      </c>
      <c r="AC33" s="3">
        <f t="shared" si="6"/>
        <v>2.1948051948051949E-2</v>
      </c>
      <c r="AD33" s="3">
        <f t="shared" si="6"/>
        <v>1.6542948038176037E-2</v>
      </c>
      <c r="AE33" s="3">
        <f t="shared" si="6"/>
        <v>1.5918367346938776E-2</v>
      </c>
      <c r="AF33" s="3">
        <f t="shared" si="6"/>
        <v>1.2132352941176471E-2</v>
      </c>
      <c r="AG33" s="3">
        <f t="shared" si="6"/>
        <v>7.0599250936329589E-3</v>
      </c>
      <c r="AH33" s="3">
        <f t="shared" si="6"/>
        <v>8.1956521739130431E-3</v>
      </c>
      <c r="AI33" s="3">
        <f t="shared" si="6"/>
        <v>4.7150259067357519E-3</v>
      </c>
      <c r="AJ33" s="3">
        <f t="shared" si="6"/>
        <v>1.4772727272727275E-3</v>
      </c>
      <c r="AK33" s="3">
        <f t="shared" si="6"/>
        <v>0</v>
      </c>
      <c r="AL33" s="3">
        <f t="shared" si="6"/>
        <v>0</v>
      </c>
      <c r="AM33" s="3">
        <f t="shared" si="6"/>
        <v>0</v>
      </c>
    </row>
    <row r="34" spans="1:39" s="1" customFormat="1" x14ac:dyDescent="0.25">
      <c r="A34" s="1">
        <v>34.96</v>
      </c>
      <c r="B34" s="1">
        <v>24.39</v>
      </c>
      <c r="C34" s="1">
        <v>33.43</v>
      </c>
      <c r="D34" s="1">
        <v>33.86</v>
      </c>
      <c r="E34" s="1">
        <v>21.73</v>
      </c>
      <c r="F34" s="1">
        <v>31.48</v>
      </c>
      <c r="G34" s="1">
        <v>27.48</v>
      </c>
      <c r="H34" s="1">
        <v>29.81</v>
      </c>
      <c r="I34" s="1">
        <v>28.92</v>
      </c>
      <c r="J34" s="1">
        <v>32.49</v>
      </c>
      <c r="K34" s="1">
        <v>32.83</v>
      </c>
      <c r="L34" s="1">
        <v>33.65</v>
      </c>
      <c r="M34" s="1">
        <v>40</v>
      </c>
      <c r="N34" s="1">
        <v>40</v>
      </c>
      <c r="O34" s="1">
        <v>40</v>
      </c>
      <c r="P34" s="1">
        <v>40</v>
      </c>
      <c r="R34"/>
      <c r="S34"/>
      <c r="U34"/>
      <c r="V34"/>
      <c r="X34" s="1">
        <f t="shared" si="5"/>
        <v>25</v>
      </c>
      <c r="Y34" s="3">
        <f t="shared" si="6"/>
        <v>2.2938718662952644E-2</v>
      </c>
      <c r="Z34" s="3">
        <f t="shared" si="6"/>
        <v>2.2116040955631397E-2</v>
      </c>
      <c r="AA34" s="3">
        <f t="shared" si="6"/>
        <v>2.141826923076923E-2</v>
      </c>
      <c r="AB34" s="3">
        <f t="shared" si="6"/>
        <v>2.3835616438356161E-2</v>
      </c>
      <c r="AC34" s="3">
        <f t="shared" si="6"/>
        <v>2.4545454545454544E-2</v>
      </c>
      <c r="AD34" s="3">
        <f t="shared" si="6"/>
        <v>1.6415694591728525E-2</v>
      </c>
      <c r="AE34" s="3">
        <f t="shared" si="6"/>
        <v>1.4887218045112781E-2</v>
      </c>
      <c r="AF34" s="3">
        <f t="shared" si="6"/>
        <v>1.0384615384615384E-2</v>
      </c>
      <c r="AG34" s="3">
        <f t="shared" si="6"/>
        <v>9.2134831460674149E-3</v>
      </c>
      <c r="AH34" s="3">
        <f t="shared" si="6"/>
        <v>7.5652173913043474E-3</v>
      </c>
      <c r="AI34" s="3">
        <f t="shared" si="6"/>
        <v>3.7305699481865284E-3</v>
      </c>
      <c r="AJ34" s="3">
        <f t="shared" si="6"/>
        <v>1.3636363636363635E-3</v>
      </c>
      <c r="AK34" s="3">
        <f t="shared" si="6"/>
        <v>2.6666666666666666E-3</v>
      </c>
      <c r="AL34" s="3">
        <f t="shared" si="6"/>
        <v>7.0129870129870125E-3</v>
      </c>
      <c r="AM34" s="3">
        <f t="shared" si="6"/>
        <v>0</v>
      </c>
    </row>
    <row r="35" spans="1:39" s="1" customFormat="1" x14ac:dyDescent="0.25">
      <c r="A35" s="1">
        <v>36.729999999999997</v>
      </c>
      <c r="B35" s="1">
        <v>33.76</v>
      </c>
      <c r="C35" s="1">
        <v>28.62</v>
      </c>
      <c r="D35" s="1">
        <v>25.69</v>
      </c>
      <c r="E35" s="1">
        <v>33.08</v>
      </c>
      <c r="F35" s="1">
        <v>29.18</v>
      </c>
      <c r="G35" s="1">
        <v>40</v>
      </c>
      <c r="H35" s="1">
        <v>30.8</v>
      </c>
      <c r="I35" s="1">
        <v>26.84</v>
      </c>
      <c r="J35" s="1">
        <v>27.86</v>
      </c>
      <c r="K35" s="1">
        <v>32.78</v>
      </c>
      <c r="L35" s="1">
        <v>27.32</v>
      </c>
      <c r="M35" s="1">
        <v>33.659999999999997</v>
      </c>
      <c r="N35" s="1">
        <v>40</v>
      </c>
      <c r="O35" s="1">
        <v>31.04</v>
      </c>
      <c r="P35" s="1">
        <v>40</v>
      </c>
      <c r="R35"/>
      <c r="S35"/>
      <c r="U35"/>
      <c r="V35"/>
      <c r="X35" s="1">
        <f t="shared" si="5"/>
        <v>26</v>
      </c>
      <c r="Y35" s="3">
        <f t="shared" si="6"/>
        <v>2.1309192200557103E-2</v>
      </c>
      <c r="Z35" s="3">
        <f t="shared" si="6"/>
        <v>1.8634812286689419E-2</v>
      </c>
      <c r="AA35" s="3">
        <f t="shared" si="6"/>
        <v>2.6177884615384617E-2</v>
      </c>
      <c r="AB35" s="3">
        <f t="shared" si="6"/>
        <v>2.8767123287671229E-2</v>
      </c>
      <c r="AC35" s="3">
        <f t="shared" si="6"/>
        <v>2.4740259740259739E-2</v>
      </c>
      <c r="AD35" s="3">
        <f t="shared" si="6"/>
        <v>2.2905620360551427E-2</v>
      </c>
      <c r="AE35" s="3">
        <f t="shared" si="6"/>
        <v>1.6047261009667024E-2</v>
      </c>
      <c r="AF35" s="3">
        <f t="shared" si="6"/>
        <v>1.5067873303167419E-2</v>
      </c>
      <c r="AG35" s="3">
        <f t="shared" si="6"/>
        <v>1.191011235955056E-2</v>
      </c>
      <c r="AH35" s="3">
        <f t="shared" si="6"/>
        <v>7.3043478260869559E-3</v>
      </c>
      <c r="AI35" s="3">
        <f t="shared" si="6"/>
        <v>6.5284974093264237E-3</v>
      </c>
      <c r="AJ35" s="3">
        <f t="shared" si="6"/>
        <v>5.4545454545454541E-3</v>
      </c>
      <c r="AK35" s="3">
        <f t="shared" si="6"/>
        <v>5.3333333333333332E-3</v>
      </c>
      <c r="AL35" s="3">
        <f t="shared" si="6"/>
        <v>2.3376623376623377E-3</v>
      </c>
      <c r="AM35" s="3">
        <f t="shared" si="6"/>
        <v>7.4999999999999997E-3</v>
      </c>
    </row>
    <row r="36" spans="1:39" s="1" customFormat="1" x14ac:dyDescent="0.25">
      <c r="A36" s="1">
        <v>32.19</v>
      </c>
      <c r="B36" s="1">
        <v>27.61</v>
      </c>
      <c r="C36" s="1">
        <v>26.95</v>
      </c>
      <c r="D36" s="1">
        <v>30.45</v>
      </c>
      <c r="E36" s="1">
        <v>28.56</v>
      </c>
      <c r="F36" s="1">
        <v>30.62</v>
      </c>
      <c r="G36" s="1">
        <v>31.29</v>
      </c>
      <c r="H36" s="1">
        <v>30.56</v>
      </c>
      <c r="I36" s="1">
        <v>33.119999999999997</v>
      </c>
      <c r="J36" s="1">
        <v>40</v>
      </c>
      <c r="K36" s="1">
        <v>26.76</v>
      </c>
      <c r="L36" s="1">
        <v>40</v>
      </c>
      <c r="M36" s="1">
        <v>35.56</v>
      </c>
      <c r="N36" s="1">
        <v>30.92</v>
      </c>
      <c r="O36" s="1">
        <v>28.79</v>
      </c>
      <c r="P36" s="1">
        <v>40</v>
      </c>
      <c r="R36"/>
      <c r="S36"/>
      <c r="U36"/>
      <c r="V36"/>
      <c r="X36" s="1">
        <f t="shared" si="5"/>
        <v>27</v>
      </c>
      <c r="Y36" s="3">
        <f t="shared" si="6"/>
        <v>1.8112813370473539E-2</v>
      </c>
      <c r="Z36" s="3">
        <f t="shared" si="6"/>
        <v>2.262798634812287E-2</v>
      </c>
      <c r="AA36" s="3">
        <f t="shared" si="6"/>
        <v>2.4110576923076926E-2</v>
      </c>
      <c r="AB36" s="3">
        <f t="shared" si="6"/>
        <v>2.6004566210045661E-2</v>
      </c>
      <c r="AC36" s="3">
        <f t="shared" si="6"/>
        <v>2.1893939393939396E-2</v>
      </c>
      <c r="AD36" s="3">
        <f t="shared" si="6"/>
        <v>2.1813361611876986E-2</v>
      </c>
      <c r="AE36" s="3">
        <f t="shared" si="6"/>
        <v>2.3920515574650913E-2</v>
      </c>
      <c r="AF36" s="3">
        <f t="shared" si="6"/>
        <v>1.8846153846153846E-2</v>
      </c>
      <c r="AG36" s="3">
        <f t="shared" si="6"/>
        <v>1.4856429463171039E-2</v>
      </c>
      <c r="AH36" s="3">
        <f t="shared" si="6"/>
        <v>7.391304347826087E-3</v>
      </c>
      <c r="AI36" s="3">
        <f t="shared" si="6"/>
        <v>8.8082901554404139E-3</v>
      </c>
      <c r="AJ36" s="3">
        <f t="shared" si="6"/>
        <v>7.0833333333333338E-3</v>
      </c>
      <c r="AK36" s="3">
        <f t="shared" si="6"/>
        <v>2.5185185185185189E-3</v>
      </c>
      <c r="AL36" s="3">
        <f t="shared" si="6"/>
        <v>0</v>
      </c>
      <c r="AM36" s="3">
        <f t="shared" si="6"/>
        <v>0</v>
      </c>
    </row>
    <row r="37" spans="1:39" s="1" customFormat="1" x14ac:dyDescent="0.25">
      <c r="A37" s="1">
        <v>32.93</v>
      </c>
      <c r="B37" s="1">
        <v>31.67</v>
      </c>
      <c r="C37" s="1">
        <v>23.27</v>
      </c>
      <c r="D37" s="1">
        <v>20.54</v>
      </c>
      <c r="E37" s="1">
        <v>31.89</v>
      </c>
      <c r="F37" s="1">
        <v>27.76</v>
      </c>
      <c r="G37" s="1">
        <v>29.3</v>
      </c>
      <c r="H37" s="1">
        <v>23.5</v>
      </c>
      <c r="I37" s="1">
        <v>40</v>
      </c>
      <c r="J37" s="1">
        <v>40</v>
      </c>
      <c r="K37" s="1">
        <v>32.020000000000003</v>
      </c>
      <c r="L37" s="1">
        <v>40</v>
      </c>
      <c r="M37" s="1">
        <v>25.8</v>
      </c>
      <c r="N37" s="1">
        <v>40</v>
      </c>
      <c r="O37" s="1">
        <v>32.75</v>
      </c>
      <c r="P37" s="1">
        <v>40</v>
      </c>
      <c r="R37"/>
      <c r="S37"/>
      <c r="U37"/>
      <c r="V37"/>
      <c r="X37" s="1">
        <f t="shared" si="5"/>
        <v>28</v>
      </c>
      <c r="Y37" s="3">
        <f t="shared" si="6"/>
        <v>2.2848189415041784E-2</v>
      </c>
      <c r="Z37" s="3">
        <f t="shared" si="6"/>
        <v>2.4368600682593857E-2</v>
      </c>
      <c r="AA37" s="3">
        <f t="shared" si="6"/>
        <v>2.3088942307692307E-2</v>
      </c>
      <c r="AB37" s="3">
        <f t="shared" si="6"/>
        <v>2.5034246575342468E-2</v>
      </c>
      <c r="AC37" s="3">
        <f t="shared" si="6"/>
        <v>2.5021645021645025E-2</v>
      </c>
      <c r="AD37" s="3">
        <f t="shared" si="6"/>
        <v>2.5058324496288441E-2</v>
      </c>
      <c r="AE37" s="3">
        <f t="shared" si="6"/>
        <v>2.1911922663802368E-2</v>
      </c>
      <c r="AF37" s="3">
        <f t="shared" si="6"/>
        <v>2.3076923076923078E-2</v>
      </c>
      <c r="AG37" s="3">
        <f t="shared" si="6"/>
        <v>1.5917602996254682E-2</v>
      </c>
      <c r="AH37" s="3">
        <f t="shared" si="6"/>
        <v>1.1579710144927537E-2</v>
      </c>
      <c r="AI37" s="3">
        <f t="shared" si="6"/>
        <v>7.9274611398963742E-3</v>
      </c>
      <c r="AJ37" s="3">
        <f t="shared" si="6"/>
        <v>7.7272727272727285E-3</v>
      </c>
      <c r="AK37" s="3">
        <f t="shared" si="6"/>
        <v>7.5555555555555567E-3</v>
      </c>
      <c r="AL37" s="3">
        <f t="shared" si="6"/>
        <v>2.207792207792208E-3</v>
      </c>
      <c r="AM37" s="3">
        <f t="shared" si="6"/>
        <v>0</v>
      </c>
    </row>
    <row r="38" spans="1:39" s="1" customFormat="1" x14ac:dyDescent="0.25">
      <c r="A38" s="1">
        <v>26.18</v>
      </c>
      <c r="B38" s="1">
        <v>29.52</v>
      </c>
      <c r="C38" s="1">
        <v>20.5</v>
      </c>
      <c r="D38" s="1">
        <v>27.59</v>
      </c>
      <c r="E38" s="1">
        <v>28.77</v>
      </c>
      <c r="F38" s="1">
        <v>29.28</v>
      </c>
      <c r="G38" s="1">
        <v>40</v>
      </c>
      <c r="H38" s="1">
        <v>28.91</v>
      </c>
      <c r="I38" s="1">
        <v>30.73</v>
      </c>
      <c r="J38" s="1">
        <v>32.630000000000003</v>
      </c>
      <c r="K38" s="1">
        <v>40</v>
      </c>
      <c r="L38" s="1">
        <v>27.62</v>
      </c>
      <c r="M38" s="1">
        <v>30.05</v>
      </c>
      <c r="N38" s="1">
        <v>29.74</v>
      </c>
      <c r="O38" s="1">
        <v>40</v>
      </c>
      <c r="P38" s="1">
        <v>35.85</v>
      </c>
      <c r="R38"/>
      <c r="S38"/>
      <c r="U38"/>
      <c r="V38"/>
      <c r="X38" s="1">
        <f t="shared" si="5"/>
        <v>29</v>
      </c>
      <c r="Y38" s="3">
        <f t="shared" si="6"/>
        <v>1.9428969359331475E-2</v>
      </c>
      <c r="Z38" s="3">
        <f t="shared" si="6"/>
        <v>2.1689419795221841E-2</v>
      </c>
      <c r="AA38" s="3">
        <f t="shared" si="6"/>
        <v>2.4963942307692309E-2</v>
      </c>
      <c r="AB38" s="3">
        <f t="shared" si="6"/>
        <v>2.0348173515981737E-2</v>
      </c>
      <c r="AC38" s="3">
        <f t="shared" si="6"/>
        <v>2.4994588744588746E-2</v>
      </c>
      <c r="AD38" s="3">
        <f t="shared" si="6"/>
        <v>2.6463414634146344E-2</v>
      </c>
      <c r="AE38" s="3">
        <f t="shared" si="6"/>
        <v>2.4473684210526314E-2</v>
      </c>
      <c r="AF38" s="3">
        <f t="shared" si="6"/>
        <v>2.1391402714932128E-2</v>
      </c>
      <c r="AG38" s="3">
        <f t="shared" si="6"/>
        <v>1.877028714107366E-2</v>
      </c>
      <c r="AH38" s="3">
        <f t="shared" si="6"/>
        <v>1.527536231884058E-2</v>
      </c>
      <c r="AI38" s="3">
        <f t="shared" si="6"/>
        <v>1.0440414507772021E-2</v>
      </c>
      <c r="AJ38" s="3">
        <f t="shared" si="6"/>
        <v>1.5852272727272729E-2</v>
      </c>
      <c r="AK38" s="3">
        <f t="shared" si="6"/>
        <v>1.0333333333333333E-2</v>
      </c>
      <c r="AL38" s="3">
        <f t="shared" si="6"/>
        <v>2.0129870129870133E-3</v>
      </c>
      <c r="AM38" s="3">
        <f t="shared" si="6"/>
        <v>3.2291666666666666E-3</v>
      </c>
    </row>
    <row r="39" spans="1:39" s="1" customFormat="1" x14ac:dyDescent="0.25">
      <c r="A39" s="1">
        <v>33.630000000000003</v>
      </c>
      <c r="B39" s="1">
        <v>31.94</v>
      </c>
      <c r="C39" s="1">
        <v>32.71</v>
      </c>
      <c r="D39" s="1">
        <v>30.76</v>
      </c>
      <c r="E39" s="1">
        <v>28.45</v>
      </c>
      <c r="F39" s="1">
        <v>40</v>
      </c>
      <c r="G39" s="1">
        <v>21.46</v>
      </c>
      <c r="H39" s="1">
        <v>40</v>
      </c>
      <c r="I39" s="1">
        <v>28.39</v>
      </c>
      <c r="J39" s="1">
        <v>32.32</v>
      </c>
      <c r="K39" s="1">
        <v>40</v>
      </c>
      <c r="L39" s="1">
        <v>29.1</v>
      </c>
      <c r="M39" s="1">
        <v>40</v>
      </c>
      <c r="N39" s="1">
        <v>34.409999999999997</v>
      </c>
      <c r="O39" s="1">
        <v>40</v>
      </c>
      <c r="P39" s="1">
        <v>40</v>
      </c>
      <c r="R39"/>
      <c r="S39"/>
      <c r="U39"/>
      <c r="V39"/>
      <c r="X39" s="1">
        <f t="shared" si="5"/>
        <v>30</v>
      </c>
      <c r="Y39" s="3">
        <f t="shared" si="6"/>
        <v>1.9644846796657383E-2</v>
      </c>
      <c r="Z39" s="3">
        <f t="shared" si="6"/>
        <v>2.2747440273037541E-2</v>
      </c>
      <c r="AA39" s="3">
        <f t="shared" si="6"/>
        <v>1.7884615384615384E-2</v>
      </c>
      <c r="AB39" s="3">
        <f t="shared" si="6"/>
        <v>2.2471461187214613E-2</v>
      </c>
      <c r="AC39" s="3">
        <f t="shared" si="6"/>
        <v>2.2813852813852814E-2</v>
      </c>
      <c r="AD39" s="3">
        <f t="shared" si="6"/>
        <v>2.4984093319194062E-2</v>
      </c>
      <c r="AE39" s="3">
        <f t="shared" si="6"/>
        <v>2.4640171858216972E-2</v>
      </c>
      <c r="AF39" s="3">
        <f t="shared" si="6"/>
        <v>2.2443438914027152E-2</v>
      </c>
      <c r="AG39" s="3">
        <f t="shared" si="6"/>
        <v>1.877028714107366E-2</v>
      </c>
      <c r="AH39" s="3">
        <f t="shared" si="6"/>
        <v>2.1789855072463768E-2</v>
      </c>
      <c r="AI39" s="3">
        <f t="shared" si="6"/>
        <v>1.4723661485319516E-2</v>
      </c>
      <c r="AJ39" s="3">
        <f t="shared" si="6"/>
        <v>1.4678030303030302E-2</v>
      </c>
      <c r="AK39" s="3">
        <f t="shared" si="6"/>
        <v>1.3777777777777778E-2</v>
      </c>
      <c r="AL39" s="3">
        <f t="shared" si="6"/>
        <v>6.0389610389610391E-3</v>
      </c>
      <c r="AM39" s="3">
        <f t="shared" si="6"/>
        <v>3.2291666666666666E-3</v>
      </c>
    </row>
    <row r="40" spans="1:39" s="1" customFormat="1" x14ac:dyDescent="0.25">
      <c r="A40" s="1">
        <v>22.64</v>
      </c>
      <c r="B40" s="1">
        <v>20.56</v>
      </c>
      <c r="C40" s="1">
        <v>28.77</v>
      </c>
      <c r="D40" s="1">
        <v>30.9</v>
      </c>
      <c r="E40" s="1">
        <v>36.58</v>
      </c>
      <c r="F40" s="1">
        <v>31.78</v>
      </c>
      <c r="G40" s="1">
        <v>30.44</v>
      </c>
      <c r="H40" s="1">
        <v>29.79</v>
      </c>
      <c r="I40" s="1">
        <v>24.14</v>
      </c>
      <c r="J40" s="1">
        <v>28.67</v>
      </c>
      <c r="K40" s="1">
        <v>40</v>
      </c>
      <c r="L40" s="1">
        <v>40</v>
      </c>
      <c r="M40" s="1">
        <v>29.51</v>
      </c>
      <c r="N40" s="1">
        <v>40</v>
      </c>
      <c r="O40" s="1">
        <v>25.66</v>
      </c>
      <c r="P40" s="1">
        <v>40</v>
      </c>
      <c r="R40"/>
      <c r="S40"/>
      <c r="U40"/>
      <c r="V40"/>
      <c r="X40" s="1">
        <f t="shared" si="5"/>
        <v>31</v>
      </c>
      <c r="Y40" s="3">
        <f t="shared" si="6"/>
        <v>1.7670612813370474E-2</v>
      </c>
      <c r="Z40" s="3">
        <f t="shared" si="6"/>
        <v>1.6496018202502842E-2</v>
      </c>
      <c r="AA40" s="3">
        <f t="shared" si="6"/>
        <v>1.7253605769230768E-2</v>
      </c>
      <c r="AB40" s="3">
        <f t="shared" si="6"/>
        <v>1.9200913242009131E-2</v>
      </c>
      <c r="AC40" s="3">
        <f t="shared" si="6"/>
        <v>2.291125541125541E-2</v>
      </c>
      <c r="AD40" s="3">
        <f t="shared" si="6"/>
        <v>2.3833510074231175E-2</v>
      </c>
      <c r="AE40" s="3">
        <f t="shared" si="6"/>
        <v>2.6788399570354456E-2</v>
      </c>
      <c r="AF40" s="3">
        <f t="shared" si="6"/>
        <v>2.3455882352941177E-2</v>
      </c>
      <c r="AG40" s="3">
        <f t="shared" si="6"/>
        <v>2.3714107365792759E-2</v>
      </c>
      <c r="AH40" s="3">
        <f t="shared" si="6"/>
        <v>2.2275362318840579E-2</v>
      </c>
      <c r="AI40" s="3">
        <f t="shared" si="6"/>
        <v>2.1787564766839379E-2</v>
      </c>
      <c r="AJ40" s="3">
        <f t="shared" si="6"/>
        <v>2.4715909090909087E-2</v>
      </c>
      <c r="AK40" s="3">
        <f t="shared" si="6"/>
        <v>2.148148148148148E-2</v>
      </c>
      <c r="AL40" s="3">
        <f t="shared" si="6"/>
        <v>2.0714285714285713E-2</v>
      </c>
      <c r="AM40" s="3">
        <f t="shared" si="6"/>
        <v>9.0624999999999994E-3</v>
      </c>
    </row>
    <row r="41" spans="1:39" s="1" customFormat="1" x14ac:dyDescent="0.25">
      <c r="A41" s="1">
        <v>23.84</v>
      </c>
      <c r="B41" s="1">
        <v>29.29</v>
      </c>
      <c r="C41" s="1">
        <v>24.67</v>
      </c>
      <c r="D41" s="1">
        <v>32.43</v>
      </c>
      <c r="E41" s="1">
        <v>23.1</v>
      </c>
      <c r="F41" s="1">
        <v>30.46</v>
      </c>
      <c r="G41" s="1">
        <v>30.47</v>
      </c>
      <c r="H41" s="1">
        <v>28.77</v>
      </c>
      <c r="I41" s="1">
        <v>32.630000000000003</v>
      </c>
      <c r="J41" s="1">
        <v>33.28</v>
      </c>
      <c r="K41" s="1">
        <v>40</v>
      </c>
      <c r="L41" s="1">
        <v>40</v>
      </c>
      <c r="M41" s="1">
        <v>40</v>
      </c>
      <c r="N41" s="1">
        <v>35.08</v>
      </c>
      <c r="O41" s="1">
        <v>40</v>
      </c>
      <c r="P41" s="1">
        <v>40</v>
      </c>
      <c r="R41"/>
      <c r="S41"/>
      <c r="U41"/>
      <c r="V41"/>
      <c r="X41" s="1">
        <f t="shared" si="5"/>
        <v>32</v>
      </c>
      <c r="Y41" s="3">
        <f t="shared" si="6"/>
        <v>1.8175487465181057E-2</v>
      </c>
      <c r="Z41" s="3">
        <f t="shared" si="6"/>
        <v>1.9630261660978383E-2</v>
      </c>
      <c r="AA41" s="3">
        <f t="shared" si="6"/>
        <v>1.8299278846153844E-2</v>
      </c>
      <c r="AB41" s="3">
        <f t="shared" si="6"/>
        <v>1.6221461187214611E-2</v>
      </c>
      <c r="AC41" s="3">
        <f t="shared" si="6"/>
        <v>2.0086580086580087E-2</v>
      </c>
      <c r="AD41" s="3">
        <f t="shared" si="6"/>
        <v>2.2910922587486744E-2</v>
      </c>
      <c r="AE41" s="3">
        <f t="shared" si="6"/>
        <v>2.5853920515574648E-2</v>
      </c>
      <c r="AF41" s="3">
        <f t="shared" si="6"/>
        <v>2.5588235294117648E-2</v>
      </c>
      <c r="AG41" s="3">
        <f t="shared" si="6"/>
        <v>2.6067415730337076E-2</v>
      </c>
      <c r="AH41" s="3">
        <f t="shared" si="6"/>
        <v>2.6268115942028984E-2</v>
      </c>
      <c r="AI41" s="3">
        <f t="shared" si="6"/>
        <v>3.0051813471502587E-2</v>
      </c>
      <c r="AJ41" s="3">
        <f t="shared" si="6"/>
        <v>2.7462121212121209E-2</v>
      </c>
      <c r="AK41" s="3">
        <f t="shared" si="6"/>
        <v>2.6851851851851849E-2</v>
      </c>
      <c r="AL41" s="3">
        <f t="shared" si="6"/>
        <v>2.2597402597402595E-2</v>
      </c>
      <c r="AM41" s="3">
        <f t="shared" si="6"/>
        <v>1.2083333333333331E-2</v>
      </c>
    </row>
    <row r="42" spans="1:39" s="1" customFormat="1" x14ac:dyDescent="0.25">
      <c r="A42" s="1">
        <v>32.85</v>
      </c>
      <c r="B42" s="1">
        <v>20.350000000000001</v>
      </c>
      <c r="C42" s="1">
        <v>22.4</v>
      </c>
      <c r="D42" s="1">
        <v>20.100000000000001</v>
      </c>
      <c r="E42" s="1">
        <v>30.28</v>
      </c>
      <c r="F42" s="1">
        <v>40</v>
      </c>
      <c r="G42" s="1">
        <v>40</v>
      </c>
      <c r="H42" s="1">
        <v>40</v>
      </c>
      <c r="I42" s="1">
        <v>40</v>
      </c>
      <c r="J42" s="1">
        <v>40</v>
      </c>
      <c r="K42" s="1">
        <v>33.770000000000003</v>
      </c>
      <c r="L42" s="1">
        <v>30.06</v>
      </c>
      <c r="M42" s="1">
        <v>40</v>
      </c>
      <c r="N42" s="1">
        <v>30.14</v>
      </c>
      <c r="O42" s="1">
        <v>32.85</v>
      </c>
      <c r="P42" s="1">
        <v>40</v>
      </c>
      <c r="R42"/>
      <c r="S42"/>
      <c r="U42"/>
      <c r="V42"/>
      <c r="X42" s="1">
        <f t="shared" si="5"/>
        <v>33</v>
      </c>
      <c r="Y42" s="3">
        <f t="shared" si="6"/>
        <v>1.8328690807799444E-2</v>
      </c>
      <c r="Z42" s="3">
        <f t="shared" si="6"/>
        <v>1.5767918088737204E-2</v>
      </c>
      <c r="AA42" s="3">
        <f t="shared" si="6"/>
        <v>1.2451923076923079E-2</v>
      </c>
      <c r="AB42" s="3">
        <f t="shared" si="6"/>
        <v>1.3584474885844749E-2</v>
      </c>
      <c r="AC42" s="3">
        <f t="shared" si="6"/>
        <v>1.5909090909090911E-2</v>
      </c>
      <c r="AD42" s="3">
        <f t="shared" si="6"/>
        <v>2.0636267232237542E-2</v>
      </c>
      <c r="AE42" s="3">
        <f t="shared" si="6"/>
        <v>2.2255639097744365E-2</v>
      </c>
      <c r="AF42" s="3">
        <f t="shared" si="6"/>
        <v>2.2963800904977377E-2</v>
      </c>
      <c r="AG42" s="3">
        <f t="shared" si="6"/>
        <v>2.7091136079900126E-2</v>
      </c>
      <c r="AH42" s="3">
        <f t="shared" si="6"/>
        <v>3.0231884057971017E-2</v>
      </c>
      <c r="AI42" s="3">
        <f t="shared" si="6"/>
        <v>2.8290155440414511E-2</v>
      </c>
      <c r="AJ42" s="3">
        <f t="shared" si="6"/>
        <v>3.7651515151515151E-2</v>
      </c>
      <c r="AK42" s="3">
        <f t="shared" si="6"/>
        <v>3.0074074074074076E-2</v>
      </c>
      <c r="AL42" s="3">
        <f t="shared" si="6"/>
        <v>2.3636363636363639E-2</v>
      </c>
      <c r="AM42" s="3">
        <f t="shared" si="6"/>
        <v>1.4583333333333335E-2</v>
      </c>
    </row>
    <row r="43" spans="1:39" s="1" customFormat="1" x14ac:dyDescent="0.25">
      <c r="A43" s="1">
        <v>27.07</v>
      </c>
      <c r="B43" s="1">
        <v>26.8</v>
      </c>
      <c r="C43" s="1">
        <v>30.45</v>
      </c>
      <c r="D43" s="1">
        <v>29.78</v>
      </c>
      <c r="E43" s="1">
        <v>27.85</v>
      </c>
      <c r="F43" s="1">
        <v>30.7</v>
      </c>
      <c r="G43" s="1">
        <v>32.9</v>
      </c>
      <c r="H43" s="1">
        <v>23.77</v>
      </c>
      <c r="I43" s="1">
        <v>40</v>
      </c>
      <c r="J43" s="1">
        <v>40</v>
      </c>
      <c r="K43" s="1">
        <v>30.74</v>
      </c>
      <c r="L43" s="1">
        <v>27.74</v>
      </c>
      <c r="M43" s="1">
        <v>40</v>
      </c>
      <c r="N43" s="1">
        <v>32.229999999999997</v>
      </c>
      <c r="O43" s="1">
        <v>40</v>
      </c>
      <c r="P43" s="1">
        <v>40</v>
      </c>
      <c r="R43"/>
      <c r="S43"/>
      <c r="U43"/>
      <c r="V43"/>
      <c r="X43" s="1">
        <f t="shared" si="5"/>
        <v>34</v>
      </c>
      <c r="Y43" s="3">
        <f t="shared" si="6"/>
        <v>1.5605849582172704E-2</v>
      </c>
      <c r="Z43" s="3">
        <f t="shared" si="6"/>
        <v>1.10580204778157E-2</v>
      </c>
      <c r="AA43" s="3">
        <f t="shared" si="6"/>
        <v>7.1394230769230771E-3</v>
      </c>
      <c r="AB43" s="3">
        <f t="shared" si="6"/>
        <v>7.3972602739726025E-3</v>
      </c>
      <c r="AC43" s="3">
        <f t="shared" si="6"/>
        <v>8.7662337662337657E-3</v>
      </c>
      <c r="AD43" s="3">
        <f t="shared" si="6"/>
        <v>1.2741251325556733E-2</v>
      </c>
      <c r="AE43" s="3">
        <f t="shared" si="6"/>
        <v>1.3920515574650915E-2</v>
      </c>
      <c r="AF43" s="3">
        <f t="shared" si="6"/>
        <v>1.8173076923076924E-2</v>
      </c>
      <c r="AG43" s="3">
        <f t="shared" si="6"/>
        <v>1.9044943820224723E-2</v>
      </c>
      <c r="AH43" s="3">
        <f t="shared" si="6"/>
        <v>1.8195652173913043E-2</v>
      </c>
      <c r="AI43" s="3">
        <f t="shared" si="6"/>
        <v>1.88860103626943E-2</v>
      </c>
      <c r="AJ43" s="3">
        <f t="shared" si="6"/>
        <v>1.8920454545454546E-2</v>
      </c>
      <c r="AK43" s="3">
        <f t="shared" si="6"/>
        <v>2.1000000000000001E-2</v>
      </c>
      <c r="AL43" s="3">
        <f t="shared" si="6"/>
        <v>2.4545454545454547E-2</v>
      </c>
      <c r="AM43" s="3">
        <f t="shared" si="6"/>
        <v>2.2499999999999999E-2</v>
      </c>
    </row>
    <row r="44" spans="1:39" s="1" customFormat="1" x14ac:dyDescent="0.25">
      <c r="A44" s="1">
        <v>29.34</v>
      </c>
      <c r="B44" s="1">
        <v>24.27</v>
      </c>
      <c r="C44" s="1">
        <v>22.17</v>
      </c>
      <c r="D44" s="1">
        <v>26.38</v>
      </c>
      <c r="E44" s="1">
        <v>34.56</v>
      </c>
      <c r="F44" s="1">
        <v>28.11</v>
      </c>
      <c r="G44" s="1">
        <v>32.65</v>
      </c>
      <c r="H44" s="1">
        <v>32.119999999999997</v>
      </c>
      <c r="I44" s="1">
        <v>30.88</v>
      </c>
      <c r="J44" s="1">
        <v>32.46</v>
      </c>
      <c r="K44" s="1">
        <v>40</v>
      </c>
      <c r="L44" s="1">
        <v>30.6</v>
      </c>
      <c r="M44" s="1">
        <v>40</v>
      </c>
      <c r="N44" s="1">
        <v>40</v>
      </c>
      <c r="O44" s="1">
        <v>32.21</v>
      </c>
      <c r="P44" s="1">
        <v>40</v>
      </c>
      <c r="R44"/>
      <c r="S44"/>
      <c r="U44"/>
      <c r="V44"/>
      <c r="X44" s="1">
        <f t="shared" si="5"/>
        <v>35</v>
      </c>
      <c r="Y44" s="3">
        <f t="shared" si="6"/>
        <v>9.0250696378830087E-3</v>
      </c>
      <c r="Z44" s="3">
        <f t="shared" si="6"/>
        <v>6.006825938566553E-3</v>
      </c>
      <c r="AA44" s="3">
        <f t="shared" si="6"/>
        <v>4.4711538461538461E-3</v>
      </c>
      <c r="AB44" s="3">
        <f t="shared" si="6"/>
        <v>5.068493150684931E-3</v>
      </c>
      <c r="AC44" s="3">
        <f t="shared" si="6"/>
        <v>6.2337662337662338E-3</v>
      </c>
      <c r="AD44" s="3">
        <f t="shared" si="6"/>
        <v>6.7444326617179208E-3</v>
      </c>
      <c r="AE44" s="3">
        <f t="shared" si="6"/>
        <v>8.8936627282491937E-3</v>
      </c>
      <c r="AF44" s="3">
        <f t="shared" si="6"/>
        <v>1.004524886877828E-2</v>
      </c>
      <c r="AG44" s="3">
        <f t="shared" si="6"/>
        <v>1.3183520599250936E-2</v>
      </c>
      <c r="AH44" s="3">
        <f t="shared" si="6"/>
        <v>1.0434782608695651E-2</v>
      </c>
      <c r="AI44" s="3">
        <f t="shared" ref="Z44:AM49" si="7">AI19*$S19</f>
        <v>1.4093264248704662E-2</v>
      </c>
      <c r="AJ44" s="3">
        <f t="shared" si="7"/>
        <v>1.1818181818181818E-2</v>
      </c>
      <c r="AK44" s="3">
        <f t="shared" si="7"/>
        <v>1.2444444444444444E-2</v>
      </c>
      <c r="AL44" s="3">
        <f t="shared" si="7"/>
        <v>9.3506493506493506E-3</v>
      </c>
      <c r="AM44" s="3">
        <f t="shared" si="7"/>
        <v>7.4999999999999997E-3</v>
      </c>
    </row>
    <row r="45" spans="1:39" s="1" customFormat="1" x14ac:dyDescent="0.25">
      <c r="A45" s="1">
        <v>27.05</v>
      </c>
      <c r="B45" s="1">
        <v>40</v>
      </c>
      <c r="C45" s="1">
        <v>28.22</v>
      </c>
      <c r="D45" s="1">
        <v>32.61</v>
      </c>
      <c r="E45" s="1">
        <v>24.83</v>
      </c>
      <c r="F45" s="1">
        <v>28.26</v>
      </c>
      <c r="G45" s="1">
        <v>30.85</v>
      </c>
      <c r="H45" s="1">
        <v>40</v>
      </c>
      <c r="I45" s="1">
        <v>32.86</v>
      </c>
      <c r="J45" s="1">
        <v>40</v>
      </c>
      <c r="K45" s="1">
        <v>30.78</v>
      </c>
      <c r="L45" s="1">
        <v>40</v>
      </c>
      <c r="M45" s="1">
        <v>33.11</v>
      </c>
      <c r="N45" s="1">
        <v>30.3</v>
      </c>
      <c r="O45" s="1">
        <v>40</v>
      </c>
      <c r="P45" s="1">
        <v>40</v>
      </c>
      <c r="R45"/>
      <c r="S45"/>
      <c r="U45"/>
      <c r="V45"/>
      <c r="X45" s="1">
        <f t="shared" si="5"/>
        <v>36</v>
      </c>
      <c r="Y45" s="3">
        <f t="shared" si="6"/>
        <v>7.3537604456824519E-3</v>
      </c>
      <c r="Z45" s="3">
        <f t="shared" si="7"/>
        <v>3.629124004550626E-3</v>
      </c>
      <c r="AA45" s="3">
        <f t="shared" si="7"/>
        <v>1.8509615384615383E-3</v>
      </c>
      <c r="AB45" s="3">
        <f t="shared" si="7"/>
        <v>2.7625570776255706E-3</v>
      </c>
      <c r="AC45" s="3">
        <f t="shared" si="7"/>
        <v>2.7380952380952383E-3</v>
      </c>
      <c r="AD45" s="3">
        <f t="shared" si="7"/>
        <v>4.8992576882290568E-3</v>
      </c>
      <c r="AE45" s="3">
        <f t="shared" si="7"/>
        <v>3.8990332975295384E-3</v>
      </c>
      <c r="AF45" s="3">
        <f t="shared" si="7"/>
        <v>6.2217194570135751E-3</v>
      </c>
      <c r="AG45" s="3">
        <f t="shared" si="7"/>
        <v>5.3558052434456932E-3</v>
      </c>
      <c r="AH45" s="3">
        <f t="shared" si="7"/>
        <v>7.9710144927536229E-3</v>
      </c>
      <c r="AI45" s="3">
        <f t="shared" si="7"/>
        <v>8.3592400690846291E-3</v>
      </c>
      <c r="AJ45" s="3">
        <f t="shared" si="7"/>
        <v>9.5833333333333343E-3</v>
      </c>
      <c r="AK45" s="3">
        <f t="shared" si="7"/>
        <v>1.0592592592592593E-2</v>
      </c>
      <c r="AL45" s="3">
        <f t="shared" si="7"/>
        <v>8.5714285714285719E-3</v>
      </c>
      <c r="AM45" s="3">
        <f t="shared" si="7"/>
        <v>1.375E-2</v>
      </c>
    </row>
    <row r="46" spans="1:39" s="1" customFormat="1" x14ac:dyDescent="0.25">
      <c r="A46" s="1">
        <v>18.989999999999998</v>
      </c>
      <c r="B46" s="1">
        <v>21.46</v>
      </c>
      <c r="C46" s="1">
        <v>25.16</v>
      </c>
      <c r="D46" s="1">
        <v>26.92</v>
      </c>
      <c r="E46" s="1">
        <v>35.61</v>
      </c>
      <c r="F46" s="1">
        <v>27.35</v>
      </c>
      <c r="G46" s="1">
        <v>32.700000000000003</v>
      </c>
      <c r="H46" s="1">
        <v>40</v>
      </c>
      <c r="I46" s="1">
        <v>31.33</v>
      </c>
      <c r="J46" s="1">
        <v>40</v>
      </c>
      <c r="K46" s="1">
        <v>31.01</v>
      </c>
      <c r="L46" s="1">
        <v>33.39</v>
      </c>
      <c r="M46" s="1">
        <v>31.74</v>
      </c>
      <c r="N46" s="1">
        <v>30.52</v>
      </c>
      <c r="O46" s="1">
        <v>40</v>
      </c>
      <c r="P46" s="1">
        <v>35.35</v>
      </c>
      <c r="R46"/>
      <c r="S46"/>
      <c r="U46"/>
      <c r="V46"/>
      <c r="X46" s="1">
        <f t="shared" si="5"/>
        <v>37</v>
      </c>
      <c r="Y46" s="3">
        <f t="shared" si="6"/>
        <v>4.6309192200557105E-3</v>
      </c>
      <c r="Z46" s="3">
        <f t="shared" si="7"/>
        <v>1.2969283276450512E-3</v>
      </c>
      <c r="AA46" s="3">
        <f t="shared" si="7"/>
        <v>7.9927884615384615E-4</v>
      </c>
      <c r="AB46" s="3">
        <f t="shared" si="7"/>
        <v>1.0844748858447489E-3</v>
      </c>
      <c r="AC46" s="3">
        <f t="shared" si="7"/>
        <v>1.5422077922077921E-3</v>
      </c>
      <c r="AD46" s="3">
        <f t="shared" si="7"/>
        <v>2.8207847295864262E-3</v>
      </c>
      <c r="AE46" s="3">
        <f t="shared" si="7"/>
        <v>2.6530612244897961E-3</v>
      </c>
      <c r="AF46" s="3">
        <f t="shared" si="7"/>
        <v>4.5135746606334839E-3</v>
      </c>
      <c r="AG46" s="3">
        <f t="shared" si="7"/>
        <v>5.2184769038701624E-3</v>
      </c>
      <c r="AH46" s="3">
        <f t="shared" si="7"/>
        <v>4.6811594202898557E-3</v>
      </c>
      <c r="AI46" s="3">
        <f t="shared" si="7"/>
        <v>5.9067357512953365E-3</v>
      </c>
      <c r="AJ46" s="3">
        <f t="shared" si="7"/>
        <v>2.1590909090909091E-3</v>
      </c>
      <c r="AK46" s="3">
        <f t="shared" si="7"/>
        <v>6.3333333333333332E-3</v>
      </c>
      <c r="AL46" s="3">
        <f t="shared" si="7"/>
        <v>3.7012987012987014E-3</v>
      </c>
      <c r="AM46" s="3">
        <f t="shared" si="7"/>
        <v>1.9791666666666664E-3</v>
      </c>
    </row>
    <row r="47" spans="1:39" s="1" customFormat="1" x14ac:dyDescent="0.25">
      <c r="A47" s="1">
        <v>22.41</v>
      </c>
      <c r="B47" s="1">
        <v>32.21</v>
      </c>
      <c r="C47" s="1">
        <v>40</v>
      </c>
      <c r="D47" s="1">
        <v>21.67</v>
      </c>
      <c r="E47" s="1">
        <v>22.26</v>
      </c>
      <c r="F47" s="1">
        <v>34.630000000000003</v>
      </c>
      <c r="G47" s="1">
        <v>32.630000000000003</v>
      </c>
      <c r="H47" s="1">
        <v>30.89</v>
      </c>
      <c r="I47" s="1">
        <v>40</v>
      </c>
      <c r="J47" s="1">
        <v>40</v>
      </c>
      <c r="K47" s="1">
        <v>40</v>
      </c>
      <c r="L47" s="1">
        <v>32.799999999999997</v>
      </c>
      <c r="M47" s="1">
        <v>31.98</v>
      </c>
      <c r="N47" s="1">
        <v>32.200000000000003</v>
      </c>
      <c r="O47" s="1">
        <v>33.53</v>
      </c>
      <c r="P47" s="1">
        <v>40</v>
      </c>
      <c r="R47"/>
      <c r="S47"/>
      <c r="U47"/>
      <c r="V47"/>
      <c r="X47" s="1">
        <f t="shared" si="5"/>
        <v>38</v>
      </c>
      <c r="Y47" s="3">
        <f t="shared" si="6"/>
        <v>2.0369080779944291E-3</v>
      </c>
      <c r="Z47" s="3">
        <f t="shared" si="7"/>
        <v>5.915813424345848E-4</v>
      </c>
      <c r="AA47" s="3">
        <f t="shared" si="7"/>
        <v>3.9062500000000002E-4</v>
      </c>
      <c r="AB47" s="3">
        <f t="shared" si="7"/>
        <v>1.4840182648401826E-4</v>
      </c>
      <c r="AC47" s="3">
        <f t="shared" si="7"/>
        <v>3.517316017316017E-4</v>
      </c>
      <c r="AD47" s="3">
        <f t="shared" si="7"/>
        <v>5.5143160127253449E-4</v>
      </c>
      <c r="AE47" s="3">
        <f t="shared" si="7"/>
        <v>1.4661654135338345E-3</v>
      </c>
      <c r="AF47" s="3">
        <f t="shared" si="7"/>
        <v>1.1764705882352942E-3</v>
      </c>
      <c r="AG47" s="3">
        <f t="shared" si="7"/>
        <v>1.3795255930087391E-3</v>
      </c>
      <c r="AH47" s="3">
        <f t="shared" si="7"/>
        <v>2.2608695652173915E-3</v>
      </c>
      <c r="AI47" s="3">
        <f t="shared" si="7"/>
        <v>2.1329879101899831E-3</v>
      </c>
      <c r="AJ47" s="3">
        <f t="shared" si="7"/>
        <v>9.848484848484849E-4</v>
      </c>
      <c r="AK47" s="3">
        <f t="shared" si="7"/>
        <v>4.3333333333333331E-3</v>
      </c>
      <c r="AL47" s="3">
        <f t="shared" si="7"/>
        <v>4.2207792207792205E-3</v>
      </c>
      <c r="AM47" s="3">
        <f t="shared" si="7"/>
        <v>2.7083333333333334E-3</v>
      </c>
    </row>
    <row r="48" spans="1:39" s="1" customFormat="1" x14ac:dyDescent="0.25">
      <c r="A48" s="1">
        <v>31.43</v>
      </c>
      <c r="B48" s="1">
        <v>21.24</v>
      </c>
      <c r="C48" s="1">
        <v>20.77</v>
      </c>
      <c r="D48" s="1">
        <v>40</v>
      </c>
      <c r="E48" s="1">
        <v>30.28</v>
      </c>
      <c r="F48" s="1">
        <v>30.98</v>
      </c>
      <c r="G48" s="1">
        <v>29.92</v>
      </c>
      <c r="H48" s="1">
        <v>30.27</v>
      </c>
      <c r="I48" s="1">
        <v>40</v>
      </c>
      <c r="J48" s="1">
        <v>30.04</v>
      </c>
      <c r="K48" s="1">
        <v>29.75</v>
      </c>
      <c r="L48" s="1">
        <v>40</v>
      </c>
      <c r="M48" s="1">
        <v>40</v>
      </c>
      <c r="N48" s="1">
        <v>32.89</v>
      </c>
      <c r="O48" s="1">
        <v>40</v>
      </c>
      <c r="P48" s="1">
        <v>36.340000000000003</v>
      </c>
      <c r="R48"/>
      <c r="S48"/>
      <c r="U48"/>
      <c r="V48"/>
      <c r="X48" s="1">
        <f t="shared" si="5"/>
        <v>39</v>
      </c>
      <c r="Y48" s="3">
        <f t="shared" si="6"/>
        <v>0</v>
      </c>
      <c r="Z48" s="3">
        <f t="shared" si="7"/>
        <v>0</v>
      </c>
      <c r="AA48" s="3">
        <f t="shared" si="7"/>
        <v>0</v>
      </c>
      <c r="AB48" s="3">
        <f t="shared" si="7"/>
        <v>0</v>
      </c>
      <c r="AC48" s="3">
        <f t="shared" si="7"/>
        <v>0</v>
      </c>
      <c r="AD48" s="3">
        <f t="shared" si="7"/>
        <v>0</v>
      </c>
      <c r="AE48" s="3">
        <f t="shared" si="7"/>
        <v>0</v>
      </c>
      <c r="AF48" s="3">
        <f t="shared" si="7"/>
        <v>0</v>
      </c>
      <c r="AG48" s="3">
        <f t="shared" si="7"/>
        <v>0</v>
      </c>
      <c r="AH48" s="3">
        <f t="shared" si="7"/>
        <v>0</v>
      </c>
      <c r="AI48" s="3">
        <f t="shared" si="7"/>
        <v>0</v>
      </c>
      <c r="AJ48" s="3">
        <f t="shared" si="7"/>
        <v>0</v>
      </c>
      <c r="AK48" s="3">
        <f t="shared" si="7"/>
        <v>0</v>
      </c>
      <c r="AL48" s="3">
        <f t="shared" si="7"/>
        <v>0</v>
      </c>
      <c r="AM48" s="3">
        <f t="shared" si="7"/>
        <v>0</v>
      </c>
    </row>
    <row r="49" spans="1:39" s="1" customFormat="1" x14ac:dyDescent="0.25">
      <c r="A49" s="1">
        <v>40</v>
      </c>
      <c r="B49" s="1">
        <v>27.88</v>
      </c>
      <c r="C49" s="1">
        <v>29.87</v>
      </c>
      <c r="D49" s="1">
        <v>23.79</v>
      </c>
      <c r="E49" s="1">
        <v>31.39</v>
      </c>
      <c r="F49" s="1">
        <v>32.5</v>
      </c>
      <c r="G49" s="1">
        <v>33.68</v>
      </c>
      <c r="H49" s="1">
        <v>33.54</v>
      </c>
      <c r="I49" s="1">
        <v>40</v>
      </c>
      <c r="J49" s="1">
        <v>26.07</v>
      </c>
      <c r="K49" s="1">
        <v>27.29</v>
      </c>
      <c r="L49" s="1">
        <v>33.28</v>
      </c>
      <c r="M49" s="1">
        <v>33.57</v>
      </c>
      <c r="N49" s="1">
        <v>40</v>
      </c>
      <c r="O49" s="1">
        <v>40</v>
      </c>
      <c r="P49" s="1">
        <v>32.56</v>
      </c>
      <c r="R49"/>
      <c r="S49"/>
      <c r="U49"/>
      <c r="V49"/>
      <c r="X49" s="1">
        <f>X24</f>
        <v>40</v>
      </c>
      <c r="Y49" s="3">
        <f t="shared" si="6"/>
        <v>0</v>
      </c>
      <c r="Z49" s="3">
        <f t="shared" si="7"/>
        <v>0</v>
      </c>
      <c r="AA49" s="3">
        <f t="shared" si="7"/>
        <v>0</v>
      </c>
      <c r="AB49" s="3">
        <f t="shared" si="7"/>
        <v>0</v>
      </c>
      <c r="AC49" s="3">
        <f t="shared" si="7"/>
        <v>0</v>
      </c>
      <c r="AD49" s="3">
        <f t="shared" si="7"/>
        <v>0</v>
      </c>
      <c r="AE49" s="3">
        <f t="shared" si="7"/>
        <v>0</v>
      </c>
      <c r="AF49" s="3">
        <f t="shared" si="7"/>
        <v>0</v>
      </c>
      <c r="AG49" s="3">
        <f t="shared" si="7"/>
        <v>0</v>
      </c>
      <c r="AH49" s="3">
        <f t="shared" si="7"/>
        <v>0</v>
      </c>
      <c r="AI49" s="3">
        <f t="shared" si="7"/>
        <v>0</v>
      </c>
      <c r="AJ49" s="3">
        <f t="shared" si="7"/>
        <v>0</v>
      </c>
      <c r="AK49" s="3">
        <f t="shared" si="7"/>
        <v>0</v>
      </c>
      <c r="AL49" s="3">
        <f t="shared" si="7"/>
        <v>0</v>
      </c>
      <c r="AM49" s="3">
        <f t="shared" si="7"/>
        <v>0</v>
      </c>
    </row>
    <row r="50" spans="1:39" s="1" customFormat="1" x14ac:dyDescent="0.25">
      <c r="A50" s="1">
        <v>31.21</v>
      </c>
      <c r="B50" s="1">
        <v>32.200000000000003</v>
      </c>
      <c r="C50" s="1">
        <v>19.47</v>
      </c>
      <c r="D50" s="1">
        <v>30.79</v>
      </c>
      <c r="E50" s="1">
        <v>29.83</v>
      </c>
      <c r="F50" s="1">
        <v>22.84</v>
      </c>
      <c r="G50" s="1">
        <v>23.68</v>
      </c>
      <c r="H50" s="1">
        <v>35.18</v>
      </c>
      <c r="I50" s="1">
        <v>31.2</v>
      </c>
      <c r="J50" s="1">
        <v>32.450000000000003</v>
      </c>
      <c r="K50" s="1">
        <v>32.33</v>
      </c>
      <c r="L50" s="1">
        <v>40</v>
      </c>
      <c r="M50" s="1">
        <v>31.46</v>
      </c>
      <c r="N50" s="1">
        <v>32.369999999999997</v>
      </c>
      <c r="O50" s="1">
        <v>40</v>
      </c>
      <c r="P50" s="1">
        <v>40</v>
      </c>
      <c r="R50"/>
      <c r="S50"/>
      <c r="U50"/>
      <c r="V50"/>
    </row>
    <row r="51" spans="1:39" s="1" customFormat="1" x14ac:dyDescent="0.25">
      <c r="A51" s="1">
        <v>31.98</v>
      </c>
      <c r="B51" s="1">
        <v>21.8</v>
      </c>
      <c r="C51" s="1">
        <v>30.45</v>
      </c>
      <c r="D51" s="1">
        <v>21.9</v>
      </c>
      <c r="E51" s="1">
        <v>22.57</v>
      </c>
      <c r="F51" s="1">
        <v>28.3</v>
      </c>
      <c r="G51" s="1">
        <v>33.29</v>
      </c>
      <c r="H51" s="1">
        <v>40</v>
      </c>
      <c r="I51" s="1">
        <v>34.29</v>
      </c>
      <c r="J51" s="1">
        <v>27.46</v>
      </c>
      <c r="K51" s="1">
        <v>30.19</v>
      </c>
      <c r="L51" s="1">
        <v>26.47</v>
      </c>
      <c r="M51" s="1">
        <v>40</v>
      </c>
      <c r="N51" s="1">
        <v>40</v>
      </c>
      <c r="O51" s="1">
        <v>40</v>
      </c>
      <c r="P51" s="1">
        <v>37.72</v>
      </c>
      <c r="R51"/>
      <c r="S51"/>
      <c r="U51"/>
      <c r="V51"/>
      <c r="X51" s="5" t="s">
        <v>21</v>
      </c>
      <c r="Y51" s="6">
        <f>SUM(Y27:Y49)</f>
        <v>0.31796309192200561</v>
      </c>
      <c r="Z51" s="6">
        <f t="shared" ref="Z51:AM51" si="8">SUM(Z27:Z49)</f>
        <v>0.32146188850967006</v>
      </c>
      <c r="AA51" s="6">
        <f t="shared" si="8"/>
        <v>0.33655048076923066</v>
      </c>
      <c r="AB51" s="6">
        <f t="shared" si="8"/>
        <v>0.33674657534246566</v>
      </c>
      <c r="AC51" s="6">
        <f t="shared" si="8"/>
        <v>0.32437770562770568</v>
      </c>
      <c r="AD51" s="6">
        <f t="shared" si="8"/>
        <v>0.29979851537645813</v>
      </c>
      <c r="AE51" s="6">
        <f t="shared" si="8"/>
        <v>0.27478517722878626</v>
      </c>
      <c r="AF51" s="6">
        <f t="shared" si="8"/>
        <v>0.25439479638009049</v>
      </c>
      <c r="AG51" s="6">
        <f t="shared" si="8"/>
        <v>0.23140449438202254</v>
      </c>
      <c r="AH51" s="6">
        <f t="shared" si="8"/>
        <v>0.20820289855072466</v>
      </c>
      <c r="AI51" s="6">
        <f t="shared" si="8"/>
        <v>0.18854058721934366</v>
      </c>
      <c r="AJ51" s="6">
        <f t="shared" si="8"/>
        <v>0.18926136363636364</v>
      </c>
      <c r="AK51" s="6">
        <f t="shared" si="8"/>
        <v>0.17529629629629628</v>
      </c>
      <c r="AL51" s="6">
        <f t="shared" si="8"/>
        <v>0.13694805194805193</v>
      </c>
      <c r="AM51" s="6">
        <f t="shared" si="8"/>
        <v>9.812499999999999E-2</v>
      </c>
    </row>
    <row r="52" spans="1:39" s="1" customFormat="1" x14ac:dyDescent="0.25">
      <c r="A52" s="1">
        <v>23.06</v>
      </c>
      <c r="B52" s="1">
        <v>31.19</v>
      </c>
      <c r="C52" s="1">
        <v>27.46</v>
      </c>
      <c r="D52" s="1">
        <v>23.97</v>
      </c>
      <c r="E52" s="1">
        <v>29.95</v>
      </c>
      <c r="F52" s="1">
        <v>28.31</v>
      </c>
      <c r="G52" s="1">
        <v>28.58</v>
      </c>
      <c r="H52" s="1">
        <v>33.619999999999997</v>
      </c>
      <c r="I52" s="1">
        <v>40</v>
      </c>
      <c r="J52" s="1">
        <v>30.03</v>
      </c>
      <c r="K52" s="1">
        <v>31.36</v>
      </c>
      <c r="L52" s="1">
        <v>40</v>
      </c>
      <c r="M52" s="1">
        <v>28.97</v>
      </c>
      <c r="N52" s="1">
        <v>40</v>
      </c>
      <c r="O52" s="1">
        <v>40</v>
      </c>
      <c r="P52" s="1">
        <v>40</v>
      </c>
      <c r="R52"/>
      <c r="S52"/>
      <c r="U52"/>
      <c r="V52"/>
    </row>
    <row r="53" spans="1:39" s="1" customFormat="1" x14ac:dyDescent="0.25">
      <c r="A53" s="1">
        <v>26.15</v>
      </c>
      <c r="B53" s="1">
        <v>28.88</v>
      </c>
      <c r="C53" s="1">
        <v>28.25</v>
      </c>
      <c r="D53" s="1">
        <v>28.41</v>
      </c>
      <c r="E53" s="1">
        <v>25.94</v>
      </c>
      <c r="F53" s="1">
        <v>23.28</v>
      </c>
      <c r="G53" s="1">
        <v>40</v>
      </c>
      <c r="H53" s="1">
        <v>29.14</v>
      </c>
      <c r="I53" s="1">
        <v>29.79</v>
      </c>
      <c r="J53" s="1">
        <v>33.5</v>
      </c>
      <c r="K53" s="1">
        <v>40</v>
      </c>
      <c r="L53" s="1">
        <v>29.26</v>
      </c>
      <c r="M53" s="1">
        <v>32.54</v>
      </c>
      <c r="N53" s="1">
        <v>40</v>
      </c>
      <c r="O53" s="1">
        <v>40</v>
      </c>
      <c r="P53" s="1">
        <v>40</v>
      </c>
      <c r="R53"/>
      <c r="S53"/>
      <c r="U53"/>
      <c r="V53"/>
    </row>
    <row r="54" spans="1:39" s="1" customFormat="1" x14ac:dyDescent="0.25">
      <c r="A54" s="1">
        <v>28.48</v>
      </c>
      <c r="B54" s="1">
        <v>32.72</v>
      </c>
      <c r="C54" s="1">
        <v>19.12</v>
      </c>
      <c r="D54" s="1">
        <v>28.04</v>
      </c>
      <c r="E54" s="1">
        <v>20.61</v>
      </c>
      <c r="F54" s="1">
        <v>33.43</v>
      </c>
      <c r="G54" s="1">
        <v>29.11</v>
      </c>
      <c r="H54" s="1">
        <v>40</v>
      </c>
      <c r="I54" s="1">
        <v>40</v>
      </c>
      <c r="J54" s="1">
        <v>24.6</v>
      </c>
      <c r="K54" s="1">
        <v>40</v>
      </c>
      <c r="L54" s="1">
        <v>34.590000000000003</v>
      </c>
      <c r="M54" s="1">
        <v>34.53</v>
      </c>
      <c r="N54" s="1">
        <v>32.08</v>
      </c>
      <c r="O54" s="1">
        <v>40</v>
      </c>
      <c r="P54" s="1">
        <v>31.67</v>
      </c>
      <c r="R54"/>
      <c r="S54"/>
      <c r="U54"/>
      <c r="V54"/>
      <c r="X54" s="1">
        <f>X2</f>
        <v>18</v>
      </c>
      <c r="Y54" s="3">
        <f>Y2*$V2</f>
        <v>8.7047353760445687E-3</v>
      </c>
      <c r="Z54" s="3">
        <f t="shared" ref="Z54:AM54" si="9">Z2*$V2</f>
        <v>8.5324232081911266E-3</v>
      </c>
      <c r="AA54" s="3">
        <f t="shared" si="9"/>
        <v>7.2115384615384619E-3</v>
      </c>
      <c r="AB54" s="3">
        <f t="shared" si="9"/>
        <v>7.4200913242009128E-3</v>
      </c>
      <c r="AC54" s="3">
        <f t="shared" si="9"/>
        <v>6.4935064935064939E-3</v>
      </c>
      <c r="AD54" s="3">
        <f t="shared" si="9"/>
        <v>3.711558854718982E-3</v>
      </c>
      <c r="AE54" s="3">
        <f t="shared" si="9"/>
        <v>1.0741138560687433E-3</v>
      </c>
      <c r="AF54" s="3">
        <f t="shared" si="9"/>
        <v>1.1312217194570137E-3</v>
      </c>
      <c r="AG54" s="3">
        <f t="shared" si="9"/>
        <v>6.2421972534332086E-4</v>
      </c>
      <c r="AH54" s="3">
        <f t="shared" si="9"/>
        <v>0</v>
      </c>
      <c r="AI54" s="3">
        <f t="shared" si="9"/>
        <v>0</v>
      </c>
      <c r="AJ54" s="3">
        <f t="shared" si="9"/>
        <v>0</v>
      </c>
      <c r="AK54" s="3">
        <f t="shared" si="9"/>
        <v>0</v>
      </c>
      <c r="AL54" s="3">
        <f t="shared" si="9"/>
        <v>0</v>
      </c>
      <c r="AM54" s="3">
        <f t="shared" si="9"/>
        <v>0</v>
      </c>
    </row>
    <row r="55" spans="1:39" s="1" customFormat="1" x14ac:dyDescent="0.25">
      <c r="A55" s="1">
        <v>28.98</v>
      </c>
      <c r="B55" s="1">
        <v>32.69</v>
      </c>
      <c r="C55" s="1">
        <v>21.33</v>
      </c>
      <c r="D55" s="1">
        <v>21.25</v>
      </c>
      <c r="E55" s="1">
        <v>22.73</v>
      </c>
      <c r="F55" s="1">
        <v>40</v>
      </c>
      <c r="G55" s="1">
        <v>33.43</v>
      </c>
      <c r="H55" s="1">
        <v>30.6</v>
      </c>
      <c r="I55" s="1">
        <v>31.69</v>
      </c>
      <c r="J55" s="1">
        <v>32.369999999999997</v>
      </c>
      <c r="K55" s="1">
        <v>40</v>
      </c>
      <c r="L55" s="1">
        <v>40</v>
      </c>
      <c r="M55" s="1">
        <v>31.55</v>
      </c>
      <c r="N55" s="1">
        <v>32.130000000000003</v>
      </c>
      <c r="O55" s="1">
        <v>40</v>
      </c>
      <c r="P55" s="1">
        <v>40</v>
      </c>
      <c r="R55"/>
      <c r="S55"/>
      <c r="U55"/>
      <c r="V55"/>
      <c r="X55" s="1">
        <f t="shared" ref="X55:X76" si="10">X3</f>
        <v>19</v>
      </c>
      <c r="Y55" s="3">
        <f t="shared" ref="Y55:AM76" si="11">Y3*$V3</f>
        <v>2.2632311977715876E-2</v>
      </c>
      <c r="Z55" s="3">
        <f t="shared" si="11"/>
        <v>1.9908987485779295E-2</v>
      </c>
      <c r="AA55" s="3">
        <f t="shared" si="11"/>
        <v>3.125E-2</v>
      </c>
      <c r="AB55" s="3">
        <f t="shared" si="11"/>
        <v>2.9680365296803651E-2</v>
      </c>
      <c r="AC55" s="3">
        <f t="shared" si="11"/>
        <v>8.1168831168831161E-3</v>
      </c>
      <c r="AD55" s="3">
        <f t="shared" si="11"/>
        <v>5.3022269353128317E-3</v>
      </c>
      <c r="AE55" s="3">
        <f t="shared" si="11"/>
        <v>1.0741138560687433E-3</v>
      </c>
      <c r="AF55" s="3">
        <f t="shared" si="11"/>
        <v>1.1312217194570137E-3</v>
      </c>
      <c r="AG55" s="3">
        <f t="shared" si="11"/>
        <v>4.3695380774032462E-3</v>
      </c>
      <c r="AH55" s="3">
        <f t="shared" si="11"/>
        <v>0</v>
      </c>
      <c r="AI55" s="3">
        <f t="shared" si="11"/>
        <v>0</v>
      </c>
      <c r="AJ55" s="3">
        <f t="shared" si="11"/>
        <v>0</v>
      </c>
      <c r="AK55" s="3">
        <f t="shared" si="11"/>
        <v>0</v>
      </c>
      <c r="AL55" s="3">
        <f t="shared" si="11"/>
        <v>0</v>
      </c>
      <c r="AM55" s="3">
        <f t="shared" si="11"/>
        <v>0</v>
      </c>
    </row>
    <row r="56" spans="1:39" s="1" customFormat="1" x14ac:dyDescent="0.25">
      <c r="A56" s="1">
        <v>33.81</v>
      </c>
      <c r="B56" s="1">
        <v>28.06</v>
      </c>
      <c r="C56" s="1">
        <v>26.27</v>
      </c>
      <c r="D56" s="1">
        <v>27.65</v>
      </c>
      <c r="E56" s="1">
        <v>30.72</v>
      </c>
      <c r="F56" s="1">
        <v>31.03</v>
      </c>
      <c r="G56" s="1">
        <v>26.95</v>
      </c>
      <c r="H56" s="1">
        <v>40</v>
      </c>
      <c r="I56" s="1">
        <v>28.84</v>
      </c>
      <c r="J56" s="1">
        <v>29.27</v>
      </c>
      <c r="K56" s="1">
        <v>30.62</v>
      </c>
      <c r="L56" s="1">
        <v>32.770000000000003</v>
      </c>
      <c r="M56" s="1">
        <v>31.24</v>
      </c>
      <c r="N56" s="1">
        <v>32.96</v>
      </c>
      <c r="O56" s="1">
        <v>40</v>
      </c>
      <c r="P56" s="1">
        <v>37.89</v>
      </c>
      <c r="R56"/>
      <c r="S56"/>
      <c r="U56"/>
      <c r="V56"/>
      <c r="X56" s="1">
        <f t="shared" si="10"/>
        <v>20</v>
      </c>
      <c r="Y56" s="3">
        <f t="shared" si="11"/>
        <v>2.5417827298050141E-2</v>
      </c>
      <c r="Z56" s="3">
        <f t="shared" si="11"/>
        <v>2.3890784982935155E-2</v>
      </c>
      <c r="AA56" s="3">
        <f t="shared" si="11"/>
        <v>3.6057692307692304E-2</v>
      </c>
      <c r="AB56" s="3">
        <f t="shared" si="11"/>
        <v>3.1963470319634701E-2</v>
      </c>
      <c r="AC56" s="3">
        <f t="shared" si="11"/>
        <v>2.1645021645021644E-2</v>
      </c>
      <c r="AD56" s="3">
        <f t="shared" si="11"/>
        <v>1.007423117709438E-2</v>
      </c>
      <c r="AE56" s="3">
        <f t="shared" si="11"/>
        <v>8.0558539205155752E-3</v>
      </c>
      <c r="AF56" s="3">
        <f t="shared" si="11"/>
        <v>5.0904977375565612E-3</v>
      </c>
      <c r="AG56" s="3">
        <f t="shared" si="11"/>
        <v>1.2484394506866417E-3</v>
      </c>
      <c r="AH56" s="3">
        <f t="shared" si="11"/>
        <v>0</v>
      </c>
      <c r="AI56" s="3">
        <f t="shared" si="11"/>
        <v>0</v>
      </c>
      <c r="AJ56" s="3">
        <f t="shared" si="11"/>
        <v>0</v>
      </c>
      <c r="AK56" s="3">
        <f t="shared" si="11"/>
        <v>0</v>
      </c>
      <c r="AL56" s="3">
        <f t="shared" si="11"/>
        <v>0</v>
      </c>
      <c r="AM56" s="3">
        <f t="shared" si="11"/>
        <v>0</v>
      </c>
    </row>
    <row r="57" spans="1:39" s="1" customFormat="1" x14ac:dyDescent="0.25">
      <c r="A57" s="1">
        <v>27.12</v>
      </c>
      <c r="B57" s="1">
        <v>23.81</v>
      </c>
      <c r="C57" s="1">
        <v>34.24</v>
      </c>
      <c r="D57" s="1">
        <v>20.059999999999999</v>
      </c>
      <c r="E57" s="1">
        <v>40</v>
      </c>
      <c r="F57" s="1">
        <v>40</v>
      </c>
      <c r="G57" s="1">
        <v>28.11</v>
      </c>
      <c r="H57" s="1">
        <v>30.29</v>
      </c>
      <c r="I57" s="1">
        <v>31.67</v>
      </c>
      <c r="J57" s="1">
        <v>29.55</v>
      </c>
      <c r="K57" s="1">
        <v>33.380000000000003</v>
      </c>
      <c r="L57" s="1">
        <v>30.54</v>
      </c>
      <c r="M57" s="1">
        <v>28.81</v>
      </c>
      <c r="N57" s="1">
        <v>40</v>
      </c>
      <c r="O57" s="1">
        <v>40</v>
      </c>
      <c r="P57" s="1">
        <v>40</v>
      </c>
      <c r="R57"/>
      <c r="S57"/>
      <c r="U57"/>
      <c r="V57"/>
      <c r="X57" s="1">
        <f t="shared" si="10"/>
        <v>21</v>
      </c>
      <c r="Y57" s="3">
        <f t="shared" si="11"/>
        <v>3.5167130919220059E-2</v>
      </c>
      <c r="Z57" s="3">
        <f t="shared" si="11"/>
        <v>3.6405005688282137E-2</v>
      </c>
      <c r="AA57" s="3">
        <f t="shared" si="11"/>
        <v>5.4086538461538464E-2</v>
      </c>
      <c r="AB57" s="3">
        <f t="shared" si="11"/>
        <v>5.1369863013698627E-2</v>
      </c>
      <c r="AC57" s="3">
        <f t="shared" si="11"/>
        <v>3.4632034632034632E-2</v>
      </c>
      <c r="AD57" s="3">
        <f t="shared" si="11"/>
        <v>1.9088016967126194E-2</v>
      </c>
      <c r="AE57" s="3">
        <f t="shared" si="11"/>
        <v>1.1278195488721804E-2</v>
      </c>
      <c r="AF57" s="3">
        <f t="shared" si="11"/>
        <v>3.9592760180995473E-3</v>
      </c>
      <c r="AG57" s="3">
        <f t="shared" si="11"/>
        <v>2.4968789013732834E-3</v>
      </c>
      <c r="AH57" s="3">
        <f t="shared" si="11"/>
        <v>2.1739130434782609E-3</v>
      </c>
      <c r="AI57" s="3">
        <f t="shared" si="11"/>
        <v>0</v>
      </c>
      <c r="AJ57" s="3">
        <f t="shared" si="11"/>
        <v>0</v>
      </c>
      <c r="AK57" s="3">
        <f t="shared" si="11"/>
        <v>0</v>
      </c>
      <c r="AL57" s="3">
        <f t="shared" si="11"/>
        <v>0</v>
      </c>
      <c r="AM57" s="3">
        <f t="shared" si="11"/>
        <v>0</v>
      </c>
    </row>
    <row r="58" spans="1:39" s="1" customFormat="1" x14ac:dyDescent="0.25">
      <c r="A58" s="1">
        <v>30.67</v>
      </c>
      <c r="B58" s="1">
        <v>40</v>
      </c>
      <c r="C58" s="1">
        <v>32.25</v>
      </c>
      <c r="D58" s="1">
        <v>19.71</v>
      </c>
      <c r="E58" s="1">
        <v>25.81</v>
      </c>
      <c r="F58" s="1">
        <v>23.06</v>
      </c>
      <c r="G58" s="1">
        <v>25.88</v>
      </c>
      <c r="H58" s="1">
        <v>31.25</v>
      </c>
      <c r="I58" s="1">
        <v>31.49</v>
      </c>
      <c r="J58" s="1">
        <v>30.43</v>
      </c>
      <c r="K58" s="1">
        <v>32.869999999999997</v>
      </c>
      <c r="L58" s="1">
        <v>40</v>
      </c>
      <c r="M58" s="1">
        <v>32.159999999999997</v>
      </c>
      <c r="N58" s="1">
        <v>31.38</v>
      </c>
      <c r="O58" s="1">
        <v>40</v>
      </c>
      <c r="P58" s="1">
        <v>36.44</v>
      </c>
      <c r="R58"/>
      <c r="S58"/>
      <c r="U58"/>
      <c r="V58"/>
      <c r="X58" s="1">
        <f t="shared" si="10"/>
        <v>22</v>
      </c>
      <c r="Y58" s="3">
        <f t="shared" si="11"/>
        <v>4.6309192200557105E-2</v>
      </c>
      <c r="Z58" s="3">
        <f t="shared" si="11"/>
        <v>4.4368600682593858E-2</v>
      </c>
      <c r="AA58" s="3">
        <f t="shared" si="11"/>
        <v>4.9879807692307696E-2</v>
      </c>
      <c r="AB58" s="3">
        <f t="shared" si="11"/>
        <v>5.0799086757990865E-2</v>
      </c>
      <c r="AC58" s="3">
        <f t="shared" si="11"/>
        <v>5.1406926406926408E-2</v>
      </c>
      <c r="AD58" s="3">
        <f t="shared" si="11"/>
        <v>2.9692470837751856E-2</v>
      </c>
      <c r="AE58" s="3">
        <f t="shared" si="11"/>
        <v>2.2019334049409239E-2</v>
      </c>
      <c r="AF58" s="3">
        <f t="shared" si="11"/>
        <v>8.4841628959276012E-3</v>
      </c>
      <c r="AG58" s="3">
        <f t="shared" si="11"/>
        <v>7.4906367041198503E-3</v>
      </c>
      <c r="AH58" s="3">
        <f t="shared" si="11"/>
        <v>7.9710144927536229E-3</v>
      </c>
      <c r="AI58" s="3">
        <f t="shared" si="11"/>
        <v>1.7271157167530224E-3</v>
      </c>
      <c r="AJ58" s="3">
        <f t="shared" si="11"/>
        <v>0</v>
      </c>
      <c r="AK58" s="3">
        <f t="shared" si="11"/>
        <v>0</v>
      </c>
      <c r="AL58" s="3">
        <f t="shared" si="11"/>
        <v>0</v>
      </c>
      <c r="AM58" s="3">
        <f t="shared" si="11"/>
        <v>0</v>
      </c>
    </row>
    <row r="59" spans="1:39" s="1" customFormat="1" x14ac:dyDescent="0.25">
      <c r="A59" s="1">
        <v>24.27</v>
      </c>
      <c r="B59" s="1">
        <v>29.14</v>
      </c>
      <c r="C59" s="1">
        <v>22.67</v>
      </c>
      <c r="D59" s="1">
        <v>32.93</v>
      </c>
      <c r="E59" s="1">
        <v>26.51</v>
      </c>
      <c r="F59" s="1">
        <v>32.03</v>
      </c>
      <c r="G59" s="1">
        <v>31.91</v>
      </c>
      <c r="H59" s="1">
        <v>30.63</v>
      </c>
      <c r="I59" s="1">
        <v>29.52</v>
      </c>
      <c r="J59" s="1">
        <v>40</v>
      </c>
      <c r="K59" s="1">
        <v>29.22</v>
      </c>
      <c r="L59" s="1">
        <v>40</v>
      </c>
      <c r="M59" s="1">
        <v>30.47</v>
      </c>
      <c r="N59" s="1">
        <v>40</v>
      </c>
      <c r="O59" s="1">
        <v>37.729999999999997</v>
      </c>
      <c r="P59" s="1">
        <v>40</v>
      </c>
      <c r="R59"/>
      <c r="S59"/>
      <c r="U59"/>
      <c r="V59"/>
      <c r="X59" s="1">
        <f t="shared" si="10"/>
        <v>23</v>
      </c>
      <c r="Y59" s="3">
        <f t="shared" si="11"/>
        <v>4.5409470752089134E-2</v>
      </c>
      <c r="Z59" s="3">
        <f t="shared" si="11"/>
        <v>6.5754266211604101E-2</v>
      </c>
      <c r="AA59" s="3">
        <f t="shared" si="11"/>
        <v>6.0562499999999998E-2</v>
      </c>
      <c r="AB59" s="3">
        <f t="shared" si="11"/>
        <v>5.639269406392694E-2</v>
      </c>
      <c r="AC59" s="3">
        <f t="shared" si="11"/>
        <v>5.9344155844155845E-2</v>
      </c>
      <c r="AD59" s="3">
        <f t="shared" si="11"/>
        <v>4.7671261930010603E-2</v>
      </c>
      <c r="AE59" s="3">
        <f t="shared" si="11"/>
        <v>1.9102040816326531E-2</v>
      </c>
      <c r="AF59" s="3">
        <f t="shared" si="11"/>
        <v>2.4029411764705882E-2</v>
      </c>
      <c r="AG59" s="3">
        <f t="shared" si="11"/>
        <v>1.5418227215980025E-2</v>
      </c>
      <c r="AH59" s="3">
        <f t="shared" si="11"/>
        <v>5.727536231884058E-3</v>
      </c>
      <c r="AI59" s="3">
        <f t="shared" si="11"/>
        <v>3.4127806563039723E-3</v>
      </c>
      <c r="AJ59" s="3">
        <f t="shared" si="11"/>
        <v>5.613636363636364E-3</v>
      </c>
      <c r="AK59" s="3">
        <f t="shared" si="11"/>
        <v>0</v>
      </c>
      <c r="AL59" s="3">
        <f t="shared" si="11"/>
        <v>0</v>
      </c>
      <c r="AM59" s="3">
        <f t="shared" si="11"/>
        <v>0</v>
      </c>
    </row>
    <row r="60" spans="1:39" s="1" customFormat="1" x14ac:dyDescent="0.25">
      <c r="A60" s="1">
        <v>29.36</v>
      </c>
      <c r="B60" s="1">
        <v>23.79</v>
      </c>
      <c r="C60" s="1">
        <v>19.87</v>
      </c>
      <c r="D60" s="1">
        <v>22.96</v>
      </c>
      <c r="E60" s="1">
        <v>28.86</v>
      </c>
      <c r="F60" s="1">
        <v>29.02</v>
      </c>
      <c r="G60" s="1">
        <v>27.72</v>
      </c>
      <c r="H60" s="1">
        <v>28.41</v>
      </c>
      <c r="I60" s="1">
        <v>40</v>
      </c>
      <c r="J60" s="1">
        <v>40</v>
      </c>
      <c r="K60" s="1">
        <v>30.54</v>
      </c>
      <c r="L60" s="1">
        <v>28.4</v>
      </c>
      <c r="M60" s="1">
        <v>34.53</v>
      </c>
      <c r="N60" s="1">
        <v>40</v>
      </c>
      <c r="O60" s="1">
        <v>35.9</v>
      </c>
      <c r="P60" s="1">
        <v>40</v>
      </c>
      <c r="R60"/>
      <c r="S60"/>
      <c r="U60"/>
      <c r="V60"/>
      <c r="X60" s="1">
        <f t="shared" si="10"/>
        <v>24</v>
      </c>
      <c r="Y60" s="3">
        <f t="shared" si="11"/>
        <v>4.5601671309192196E-2</v>
      </c>
      <c r="Z60" s="3">
        <f t="shared" si="11"/>
        <v>6.5186006825938572E-2</v>
      </c>
      <c r="AA60" s="3">
        <f t="shared" si="11"/>
        <v>7.2340745192307682E-2</v>
      </c>
      <c r="AB60" s="3">
        <f t="shared" si="11"/>
        <v>5.6614726027397255E-2</v>
      </c>
      <c r="AC60" s="3">
        <f t="shared" si="11"/>
        <v>5.4194805194805198E-2</v>
      </c>
      <c r="AD60" s="3">
        <f t="shared" si="11"/>
        <v>4.0848356309650051E-2</v>
      </c>
      <c r="AE60" s="3">
        <f t="shared" si="11"/>
        <v>3.9306122448979589E-2</v>
      </c>
      <c r="AF60" s="3">
        <f t="shared" si="11"/>
        <v>2.9957579185520361E-2</v>
      </c>
      <c r="AG60" s="3">
        <f t="shared" si="11"/>
        <v>1.7432584269662921E-2</v>
      </c>
      <c r="AH60" s="3">
        <f t="shared" si="11"/>
        <v>2.0236956521739128E-2</v>
      </c>
      <c r="AI60" s="3">
        <f t="shared" si="11"/>
        <v>1.1642487046632125E-2</v>
      </c>
      <c r="AJ60" s="3">
        <f t="shared" si="11"/>
        <v>3.6477272727272725E-3</v>
      </c>
      <c r="AK60" s="3">
        <f t="shared" si="11"/>
        <v>0</v>
      </c>
      <c r="AL60" s="3">
        <f t="shared" si="11"/>
        <v>0</v>
      </c>
      <c r="AM60" s="3">
        <f t="shared" si="11"/>
        <v>0</v>
      </c>
    </row>
    <row r="61" spans="1:39" s="1" customFormat="1" x14ac:dyDescent="0.25">
      <c r="A61" s="1">
        <v>32.61</v>
      </c>
      <c r="B61" s="1">
        <v>30.49</v>
      </c>
      <c r="C61" s="1">
        <v>25.94</v>
      </c>
      <c r="D61" s="1">
        <v>31.78</v>
      </c>
      <c r="E61" s="1">
        <v>20.51</v>
      </c>
      <c r="F61" s="1">
        <v>26.69</v>
      </c>
      <c r="G61" s="1">
        <v>28.12</v>
      </c>
      <c r="H61" s="1">
        <v>28.31</v>
      </c>
      <c r="I61" s="1">
        <v>26.86</v>
      </c>
      <c r="J61" s="1">
        <v>40</v>
      </c>
      <c r="K61" s="1">
        <v>33.24</v>
      </c>
      <c r="L61" s="1">
        <v>33.47</v>
      </c>
      <c r="M61" s="1">
        <v>31.56</v>
      </c>
      <c r="N61" s="1">
        <v>25.09</v>
      </c>
      <c r="O61" s="1">
        <v>33.770000000000003</v>
      </c>
      <c r="P61" s="1">
        <v>31.28</v>
      </c>
      <c r="R61"/>
      <c r="S61"/>
      <c r="U61"/>
      <c r="V61"/>
      <c r="X61" s="1">
        <f t="shared" si="10"/>
        <v>25</v>
      </c>
      <c r="Y61" s="3">
        <f t="shared" si="11"/>
        <v>5.9194637883008355E-2</v>
      </c>
      <c r="Z61" s="3">
        <f t="shared" si="11"/>
        <v>5.7071672354948803E-2</v>
      </c>
      <c r="AA61" s="3">
        <f t="shared" si="11"/>
        <v>5.5271033653846155E-2</v>
      </c>
      <c r="AB61" s="3">
        <f t="shared" si="11"/>
        <v>6.1509132420091324E-2</v>
      </c>
      <c r="AC61" s="3">
        <f t="shared" si="11"/>
        <v>6.3340909090909087E-2</v>
      </c>
      <c r="AD61" s="3">
        <f t="shared" si="11"/>
        <v>4.2361611876988337E-2</v>
      </c>
      <c r="AE61" s="3">
        <f t="shared" si="11"/>
        <v>3.8417293233082704E-2</v>
      </c>
      <c r="AF61" s="3">
        <f t="shared" si="11"/>
        <v>2.6798076923076924E-2</v>
      </c>
      <c r="AG61" s="3">
        <f t="shared" si="11"/>
        <v>2.377590511860175E-2</v>
      </c>
      <c r="AH61" s="3">
        <f t="shared" si="11"/>
        <v>1.9522463768115943E-2</v>
      </c>
      <c r="AI61" s="3">
        <f t="shared" si="11"/>
        <v>9.6269430051813473E-3</v>
      </c>
      <c r="AJ61" s="3">
        <f t="shared" si="11"/>
        <v>3.5189393939393941E-3</v>
      </c>
      <c r="AK61" s="3">
        <f t="shared" si="11"/>
        <v>6.8814814814814823E-3</v>
      </c>
      <c r="AL61" s="3">
        <f t="shared" si="11"/>
        <v>1.8097402597402598E-2</v>
      </c>
      <c r="AM61" s="3">
        <f t="shared" si="11"/>
        <v>0</v>
      </c>
    </row>
    <row r="62" spans="1:39" s="1" customFormat="1" x14ac:dyDescent="0.25">
      <c r="A62" s="1">
        <v>34.04</v>
      </c>
      <c r="B62" s="1">
        <v>22.77</v>
      </c>
      <c r="C62" s="1">
        <v>27.46</v>
      </c>
      <c r="D62" s="1">
        <v>29.85</v>
      </c>
      <c r="E62" s="1">
        <v>31.24</v>
      </c>
      <c r="F62" s="1">
        <v>27.86</v>
      </c>
      <c r="G62" s="1">
        <v>31.65</v>
      </c>
      <c r="H62" s="1">
        <v>29.78</v>
      </c>
      <c r="I62" s="1">
        <v>33.79</v>
      </c>
      <c r="J62" s="1">
        <v>31.24</v>
      </c>
      <c r="K62" s="1">
        <v>33.49</v>
      </c>
      <c r="L62" s="1">
        <v>26.24</v>
      </c>
      <c r="M62" s="1">
        <v>30.98</v>
      </c>
      <c r="N62" s="1">
        <v>33.590000000000003</v>
      </c>
      <c r="O62" s="1">
        <v>37.39</v>
      </c>
      <c r="P62" s="1">
        <v>37.94</v>
      </c>
      <c r="R62"/>
      <c r="S62"/>
      <c r="U62"/>
      <c r="V62"/>
      <c r="X62" s="1">
        <f t="shared" si="10"/>
        <v>26</v>
      </c>
      <c r="Y62" s="3">
        <f t="shared" si="11"/>
        <v>5.244428969359332E-2</v>
      </c>
      <c r="Z62" s="3">
        <f t="shared" si="11"/>
        <v>4.5862343572241185E-2</v>
      </c>
      <c r="AA62" s="3">
        <f t="shared" si="11"/>
        <v>6.4426682692307696E-2</v>
      </c>
      <c r="AB62" s="3">
        <f t="shared" si="11"/>
        <v>7.0799086757990862E-2</v>
      </c>
      <c r="AC62" s="3">
        <f t="shared" si="11"/>
        <v>6.0888528138528145E-2</v>
      </c>
      <c r="AD62" s="3">
        <f t="shared" si="11"/>
        <v>5.6373276776246019E-2</v>
      </c>
      <c r="AE62" s="3">
        <f t="shared" si="11"/>
        <v>3.9494092373791617E-2</v>
      </c>
      <c r="AF62" s="3">
        <f t="shared" si="11"/>
        <v>3.7083710407239817E-2</v>
      </c>
      <c r="AG62" s="3">
        <f t="shared" si="11"/>
        <v>2.9312109862671659E-2</v>
      </c>
      <c r="AH62" s="3">
        <f t="shared" si="11"/>
        <v>1.7976811594202897E-2</v>
      </c>
      <c r="AI62" s="3">
        <f t="shared" si="11"/>
        <v>1.6067357512953368E-2</v>
      </c>
      <c r="AJ62" s="3">
        <f t="shared" si="11"/>
        <v>1.3424242424242425E-2</v>
      </c>
      <c r="AK62" s="3">
        <f t="shared" si="11"/>
        <v>1.3125925925925926E-2</v>
      </c>
      <c r="AL62" s="3">
        <f t="shared" si="11"/>
        <v>5.7532467532467541E-3</v>
      </c>
      <c r="AM62" s="3">
        <f t="shared" si="11"/>
        <v>1.8458333333333334E-2</v>
      </c>
    </row>
    <row r="63" spans="1:39" s="1" customFormat="1" x14ac:dyDescent="0.25">
      <c r="A63" s="1">
        <v>26.95</v>
      </c>
      <c r="B63" s="1">
        <v>27.62</v>
      </c>
      <c r="C63" s="1">
        <v>26.11</v>
      </c>
      <c r="D63" s="1">
        <v>21.16</v>
      </c>
      <c r="E63" s="1">
        <v>17.690000000000001</v>
      </c>
      <c r="F63" s="1">
        <v>27.65</v>
      </c>
      <c r="G63" s="1">
        <v>32.770000000000003</v>
      </c>
      <c r="H63" s="1">
        <v>27.45</v>
      </c>
      <c r="I63" s="1">
        <v>22.88</v>
      </c>
      <c r="J63" s="1">
        <v>32.46</v>
      </c>
      <c r="K63" s="1">
        <v>40</v>
      </c>
      <c r="L63" s="1">
        <v>26.4</v>
      </c>
      <c r="M63" s="1">
        <v>32.01</v>
      </c>
      <c r="N63" s="1">
        <v>40</v>
      </c>
      <c r="O63" s="1">
        <v>35.43</v>
      </c>
      <c r="P63" s="1">
        <v>40</v>
      </c>
      <c r="R63"/>
      <c r="S63"/>
      <c r="U63"/>
      <c r="V63"/>
      <c r="X63" s="1">
        <f t="shared" si="10"/>
        <v>27</v>
      </c>
      <c r="Y63" s="3">
        <f t="shared" si="11"/>
        <v>4.4482938718662948E-2</v>
      </c>
      <c r="Z63" s="3">
        <f t="shared" si="11"/>
        <v>5.5571672354948809E-2</v>
      </c>
      <c r="AA63" s="3">
        <f t="shared" si="11"/>
        <v>5.9212740384615381E-2</v>
      </c>
      <c r="AB63" s="3">
        <f t="shared" si="11"/>
        <v>6.3864155251141544E-2</v>
      </c>
      <c r="AC63" s="3">
        <f t="shared" si="11"/>
        <v>5.376893939393939E-2</v>
      </c>
      <c r="AD63" s="3">
        <f t="shared" si="11"/>
        <v>5.3571049840933187E-2</v>
      </c>
      <c r="AE63" s="3">
        <f t="shared" si="11"/>
        <v>5.8745972073039734E-2</v>
      </c>
      <c r="AF63" s="3">
        <f t="shared" si="11"/>
        <v>4.6283936651583708E-2</v>
      </c>
      <c r="AG63" s="3">
        <f t="shared" si="11"/>
        <v>3.6485642946317107E-2</v>
      </c>
      <c r="AH63" s="3">
        <f t="shared" si="11"/>
        <v>1.8152173913043478E-2</v>
      </c>
      <c r="AI63" s="3">
        <f t="shared" si="11"/>
        <v>2.1632124352331604E-2</v>
      </c>
      <c r="AJ63" s="3">
        <f t="shared" si="11"/>
        <v>1.7395833333333333E-2</v>
      </c>
      <c r="AK63" s="3">
        <f t="shared" si="11"/>
        <v>6.1851851851851851E-3</v>
      </c>
      <c r="AL63" s="3">
        <f t="shared" si="11"/>
        <v>0</v>
      </c>
      <c r="AM63" s="3">
        <f t="shared" si="11"/>
        <v>0</v>
      </c>
    </row>
    <row r="64" spans="1:39" s="1" customFormat="1" x14ac:dyDescent="0.25">
      <c r="A64" s="1">
        <v>24.58</v>
      </c>
      <c r="B64" s="1">
        <v>23.69</v>
      </c>
      <c r="C64" s="1">
        <v>27.17</v>
      </c>
      <c r="D64" s="1">
        <v>27.63</v>
      </c>
      <c r="E64" s="1">
        <v>23.72</v>
      </c>
      <c r="F64" s="1">
        <v>31.85</v>
      </c>
      <c r="G64" s="1">
        <v>40</v>
      </c>
      <c r="H64" s="1">
        <v>32.630000000000003</v>
      </c>
      <c r="I64" s="1">
        <v>29.23</v>
      </c>
      <c r="J64" s="1">
        <v>30.23</v>
      </c>
      <c r="K64" s="1">
        <v>31.94</v>
      </c>
      <c r="L64" s="1">
        <v>40</v>
      </c>
      <c r="M64" s="1">
        <v>28.25</v>
      </c>
      <c r="N64" s="1">
        <v>40</v>
      </c>
      <c r="O64" s="1">
        <v>36.270000000000003</v>
      </c>
      <c r="P64" s="1">
        <v>40</v>
      </c>
      <c r="R64"/>
      <c r="S64"/>
      <c r="U64"/>
      <c r="V64"/>
      <c r="X64" s="1">
        <f t="shared" si="10"/>
        <v>28</v>
      </c>
      <c r="Y64" s="3">
        <f t="shared" si="11"/>
        <v>5.2080431754874652E-2</v>
      </c>
      <c r="Z64" s="3">
        <f t="shared" si="11"/>
        <v>5.5546075085324234E-2</v>
      </c>
      <c r="AA64" s="3">
        <f t="shared" si="11"/>
        <v>5.2629206730769228E-2</v>
      </c>
      <c r="AB64" s="3">
        <f t="shared" si="11"/>
        <v>5.7063356164383565E-2</v>
      </c>
      <c r="AC64" s="3">
        <f t="shared" si="11"/>
        <v>5.7034632034632042E-2</v>
      </c>
      <c r="AD64" s="3">
        <f t="shared" si="11"/>
        <v>5.7118239660657474E-2</v>
      </c>
      <c r="AE64" s="3">
        <f t="shared" si="11"/>
        <v>4.9946294307196569E-2</v>
      </c>
      <c r="AF64" s="3">
        <f t="shared" si="11"/>
        <v>5.2601809954751132E-2</v>
      </c>
      <c r="AG64" s="3">
        <f t="shared" si="11"/>
        <v>3.628277153558053E-2</v>
      </c>
      <c r="AH64" s="3">
        <f t="shared" si="11"/>
        <v>2.6394927536231884E-2</v>
      </c>
      <c r="AI64" s="3">
        <f t="shared" si="11"/>
        <v>1.8069948186528496E-2</v>
      </c>
      <c r="AJ64" s="3">
        <f t="shared" si="11"/>
        <v>1.7613636363636366E-2</v>
      </c>
      <c r="AK64" s="3">
        <f t="shared" si="11"/>
        <v>1.7222222222222222E-2</v>
      </c>
      <c r="AL64" s="3">
        <f t="shared" si="11"/>
        <v>5.0324675324675333E-3</v>
      </c>
      <c r="AM64" s="3">
        <f t="shared" si="11"/>
        <v>0</v>
      </c>
    </row>
    <row r="65" spans="1:39" s="1" customFormat="1" x14ac:dyDescent="0.25">
      <c r="A65" s="1">
        <v>27.72</v>
      </c>
      <c r="B65" s="1">
        <v>28.39</v>
      </c>
      <c r="C65" s="1">
        <v>27.75</v>
      </c>
      <c r="D65" s="1">
        <v>21.79</v>
      </c>
      <c r="E65" s="1">
        <v>24.33</v>
      </c>
      <c r="F65" s="1">
        <v>40</v>
      </c>
      <c r="G65" s="1">
        <v>40</v>
      </c>
      <c r="H65" s="1">
        <v>23.1</v>
      </c>
      <c r="I65" s="1">
        <v>33.24</v>
      </c>
      <c r="J65" s="1">
        <v>30.44</v>
      </c>
      <c r="K65" s="1">
        <v>40</v>
      </c>
      <c r="L65" s="1">
        <v>28.27</v>
      </c>
      <c r="M65" s="1">
        <v>33.36</v>
      </c>
      <c r="N65" s="1">
        <v>40</v>
      </c>
      <c r="O65" s="1">
        <v>40</v>
      </c>
      <c r="P65" s="1">
        <v>33.75</v>
      </c>
      <c r="R65"/>
      <c r="S65"/>
      <c r="U65"/>
      <c r="V65"/>
      <c r="X65" s="1">
        <f t="shared" si="10"/>
        <v>29</v>
      </c>
      <c r="Y65" s="3">
        <f t="shared" si="11"/>
        <v>4.4247910863509744E-2</v>
      </c>
      <c r="Z65" s="3">
        <f t="shared" si="11"/>
        <v>4.9395904436860066E-2</v>
      </c>
      <c r="AA65" s="3">
        <f t="shared" si="11"/>
        <v>5.6853365384615384E-2</v>
      </c>
      <c r="AB65" s="3">
        <f t="shared" si="11"/>
        <v>4.6341324200913241E-2</v>
      </c>
      <c r="AC65" s="3">
        <f t="shared" si="11"/>
        <v>5.6923160173160174E-2</v>
      </c>
      <c r="AD65" s="3">
        <f t="shared" si="11"/>
        <v>6.0268292682926827E-2</v>
      </c>
      <c r="AE65" s="3">
        <f t="shared" si="11"/>
        <v>5.5736842105263154E-2</v>
      </c>
      <c r="AF65" s="3">
        <f t="shared" si="11"/>
        <v>4.8717194570135749E-2</v>
      </c>
      <c r="AG65" s="3">
        <f t="shared" si="11"/>
        <v>4.27478152309613E-2</v>
      </c>
      <c r="AH65" s="3">
        <f t="shared" si="11"/>
        <v>3.4788405797101449E-2</v>
      </c>
      <c r="AI65" s="3">
        <f t="shared" si="11"/>
        <v>2.3777202072538861E-2</v>
      </c>
      <c r="AJ65" s="3">
        <f t="shared" si="11"/>
        <v>3.6102272727272726E-2</v>
      </c>
      <c r="AK65" s="3">
        <f t="shared" si="11"/>
        <v>2.3533333333333333E-2</v>
      </c>
      <c r="AL65" s="3">
        <f t="shared" si="11"/>
        <v>4.5844155844155842E-3</v>
      </c>
      <c r="AM65" s="3">
        <f t="shared" si="11"/>
        <v>7.354166666666666E-3</v>
      </c>
    </row>
    <row r="66" spans="1:39" s="1" customFormat="1" x14ac:dyDescent="0.25">
      <c r="A66" s="1">
        <v>29.19</v>
      </c>
      <c r="B66" s="1">
        <v>31.51</v>
      </c>
      <c r="C66" s="1">
        <v>30.77</v>
      </c>
      <c r="D66" s="1">
        <v>27.42</v>
      </c>
      <c r="E66" s="1">
        <v>24.22</v>
      </c>
      <c r="F66" s="1">
        <v>30.52</v>
      </c>
      <c r="G66" s="1">
        <v>24.23</v>
      </c>
      <c r="H66" s="1">
        <v>30.05</v>
      </c>
      <c r="I66" s="1">
        <v>30.9</v>
      </c>
      <c r="J66" s="1">
        <v>30.1</v>
      </c>
      <c r="K66" s="1">
        <v>32.86</v>
      </c>
      <c r="L66" s="1">
        <v>31.19</v>
      </c>
      <c r="M66" s="1">
        <v>32.19</v>
      </c>
      <c r="N66" s="1">
        <v>40</v>
      </c>
      <c r="O66" s="1">
        <v>40</v>
      </c>
      <c r="P66" s="1">
        <v>40</v>
      </c>
      <c r="R66"/>
      <c r="S66"/>
      <c r="U66"/>
      <c r="V66"/>
      <c r="X66" s="1">
        <f t="shared" si="10"/>
        <v>30</v>
      </c>
      <c r="Y66" s="3">
        <f t="shared" si="11"/>
        <v>3.9796657381615599E-2</v>
      </c>
      <c r="Z66" s="3">
        <f t="shared" si="11"/>
        <v>4.6081911262798633E-2</v>
      </c>
      <c r="AA66" s="3">
        <f t="shared" si="11"/>
        <v>3.6230769230769233E-2</v>
      </c>
      <c r="AB66" s="3">
        <f t="shared" si="11"/>
        <v>4.5522831050228314E-2</v>
      </c>
      <c r="AC66" s="3">
        <f t="shared" si="11"/>
        <v>4.6216450216450218E-2</v>
      </c>
      <c r="AD66" s="3">
        <f t="shared" si="11"/>
        <v>5.0612937433722166E-2</v>
      </c>
      <c r="AE66" s="3">
        <f t="shared" si="11"/>
        <v>4.991621911922664E-2</v>
      </c>
      <c r="AF66" s="3">
        <f t="shared" si="11"/>
        <v>4.5466063348416297E-2</v>
      </c>
      <c r="AG66" s="3">
        <f t="shared" si="11"/>
        <v>3.8024968789013736E-2</v>
      </c>
      <c r="AH66" s="3">
        <f t="shared" si="11"/>
        <v>4.4142028985507245E-2</v>
      </c>
      <c r="AI66" s="3">
        <f t="shared" si="11"/>
        <v>2.9827288428324696E-2</v>
      </c>
      <c r="AJ66" s="3">
        <f t="shared" si="11"/>
        <v>2.9734848484848486E-2</v>
      </c>
      <c r="AK66" s="3">
        <f t="shared" si="11"/>
        <v>2.7911111111111112E-2</v>
      </c>
      <c r="AL66" s="3">
        <f t="shared" si="11"/>
        <v>1.2233766233766234E-2</v>
      </c>
      <c r="AM66" s="3">
        <f t="shared" si="11"/>
        <v>6.5416666666666661E-3</v>
      </c>
    </row>
    <row r="67" spans="1:39" s="1" customFormat="1" x14ac:dyDescent="0.25">
      <c r="A67" s="1">
        <v>32.369999999999997</v>
      </c>
      <c r="B67" s="1">
        <v>32.53</v>
      </c>
      <c r="C67" s="1">
        <v>28.43</v>
      </c>
      <c r="D67" s="1">
        <v>27.03</v>
      </c>
      <c r="E67" s="1">
        <v>33.76</v>
      </c>
      <c r="F67" s="1">
        <v>29.94</v>
      </c>
      <c r="G67" s="1">
        <v>25.07</v>
      </c>
      <c r="H67" s="1">
        <v>25.23</v>
      </c>
      <c r="I67" s="1">
        <v>33.299999999999997</v>
      </c>
      <c r="J67" s="1">
        <v>29.83</v>
      </c>
      <c r="K67" s="1">
        <v>34.979999999999997</v>
      </c>
      <c r="L67" s="1">
        <v>32.72</v>
      </c>
      <c r="M67" s="1">
        <v>40</v>
      </c>
      <c r="N67" s="1">
        <v>40</v>
      </c>
      <c r="O67" s="1">
        <v>40</v>
      </c>
      <c r="P67" s="1">
        <v>40</v>
      </c>
      <c r="R67"/>
      <c r="S67"/>
      <c r="U67"/>
      <c r="V67"/>
      <c r="X67" s="1">
        <f t="shared" si="10"/>
        <v>31</v>
      </c>
      <c r="Y67" s="3">
        <f t="shared" si="11"/>
        <v>3.3025766016713094E-2</v>
      </c>
      <c r="Z67" s="3">
        <f t="shared" si="11"/>
        <v>3.0830489192263937E-2</v>
      </c>
      <c r="AA67" s="3">
        <f t="shared" si="11"/>
        <v>3.2246394230769235E-2</v>
      </c>
      <c r="AB67" s="3">
        <f t="shared" si="11"/>
        <v>3.5885844748858448E-2</v>
      </c>
      <c r="AC67" s="3">
        <f t="shared" si="11"/>
        <v>4.2820346320346328E-2</v>
      </c>
      <c r="AD67" s="3">
        <f t="shared" si="11"/>
        <v>4.4544008483563095E-2</v>
      </c>
      <c r="AE67" s="3">
        <f t="shared" si="11"/>
        <v>5.0066595059076263E-2</v>
      </c>
      <c r="AF67" s="3">
        <f t="shared" si="11"/>
        <v>4.383823529411765E-2</v>
      </c>
      <c r="AG67" s="3">
        <f t="shared" si="11"/>
        <v>4.4320848938826471E-2</v>
      </c>
      <c r="AH67" s="3">
        <f t="shared" si="11"/>
        <v>4.1631884057971018E-2</v>
      </c>
      <c r="AI67" s="3">
        <f t="shared" si="11"/>
        <v>4.0720207253886018E-2</v>
      </c>
      <c r="AJ67" s="3">
        <f t="shared" si="11"/>
        <v>4.6193181818181821E-2</v>
      </c>
      <c r="AK67" s="3">
        <f t="shared" si="11"/>
        <v>4.0148148148148148E-2</v>
      </c>
      <c r="AL67" s="3">
        <f t="shared" si="11"/>
        <v>3.8714285714285715E-2</v>
      </c>
      <c r="AM67" s="3">
        <f t="shared" si="11"/>
        <v>1.6937500000000001E-2</v>
      </c>
    </row>
    <row r="68" spans="1:39" s="1" customFormat="1" x14ac:dyDescent="0.25">
      <c r="A68" s="1">
        <v>35.31</v>
      </c>
      <c r="B68" s="1">
        <v>34.97</v>
      </c>
      <c r="C68" s="1">
        <v>34.11</v>
      </c>
      <c r="D68" s="1">
        <v>23.88</v>
      </c>
      <c r="E68" s="1">
        <v>40</v>
      </c>
      <c r="F68" s="1">
        <v>21.38</v>
      </c>
      <c r="G68" s="1">
        <v>29.05</v>
      </c>
      <c r="H68" s="1">
        <v>34.54</v>
      </c>
      <c r="I68" s="1">
        <v>40</v>
      </c>
      <c r="J68" s="1">
        <v>33.01</v>
      </c>
      <c r="K68" s="1">
        <v>30.59</v>
      </c>
      <c r="L68" s="1">
        <v>32.54</v>
      </c>
      <c r="M68" s="1">
        <v>33.32</v>
      </c>
      <c r="N68" s="1">
        <v>40</v>
      </c>
      <c r="O68" s="1">
        <v>36.42</v>
      </c>
      <c r="R68"/>
      <c r="S68"/>
      <c r="U68"/>
      <c r="V68"/>
      <c r="X68" s="1">
        <f>X16</f>
        <v>32</v>
      </c>
      <c r="Y68" s="3">
        <f t="shared" si="11"/>
        <v>2.8015320334261837E-2</v>
      </c>
      <c r="Z68" s="3">
        <f t="shared" si="11"/>
        <v>3.0257679180887374E-2</v>
      </c>
      <c r="AA68" s="3">
        <f t="shared" si="11"/>
        <v>2.8206129807692309E-2</v>
      </c>
      <c r="AB68" s="3">
        <f t="shared" si="11"/>
        <v>2.5003424657534246E-2</v>
      </c>
      <c r="AC68" s="3">
        <f t="shared" si="11"/>
        <v>3.096103896103896E-2</v>
      </c>
      <c r="AD68" s="3">
        <f t="shared" si="11"/>
        <v>3.5314422057264053E-2</v>
      </c>
      <c r="AE68" s="3">
        <f t="shared" si="11"/>
        <v>3.9850698174006445E-2</v>
      </c>
      <c r="AF68" s="3">
        <f t="shared" si="11"/>
        <v>3.9441176470588236E-2</v>
      </c>
      <c r="AG68" s="3">
        <f t="shared" si="11"/>
        <v>4.0179775280898875E-2</v>
      </c>
      <c r="AH68" s="3">
        <f t="shared" si="11"/>
        <v>4.0489130434782611E-2</v>
      </c>
      <c r="AI68" s="3">
        <f t="shared" si="11"/>
        <v>4.6321243523316062E-2</v>
      </c>
      <c r="AJ68" s="3">
        <f t="shared" si="11"/>
        <v>4.2329545454545453E-2</v>
      </c>
      <c r="AK68" s="3">
        <f t="shared" si="11"/>
        <v>4.1388888888888885E-2</v>
      </c>
      <c r="AL68" s="3">
        <f t="shared" si="11"/>
        <v>3.4831168831168831E-2</v>
      </c>
      <c r="AM68" s="3">
        <f t="shared" si="11"/>
        <v>1.8624999999999999E-2</v>
      </c>
    </row>
    <row r="69" spans="1:39" s="1" customFormat="1" x14ac:dyDescent="0.25">
      <c r="A69" s="1">
        <v>40</v>
      </c>
      <c r="B69" s="1">
        <v>31.98</v>
      </c>
      <c r="C69" s="1">
        <v>31.95</v>
      </c>
      <c r="D69" s="1">
        <v>27.04</v>
      </c>
      <c r="E69" s="1">
        <v>27.32</v>
      </c>
      <c r="F69" s="1">
        <v>24.71</v>
      </c>
      <c r="G69" s="1">
        <v>29.35</v>
      </c>
      <c r="H69" s="1">
        <v>40</v>
      </c>
      <c r="I69" s="1">
        <v>28.18</v>
      </c>
      <c r="J69" s="1">
        <v>33.22</v>
      </c>
      <c r="K69" s="1">
        <v>32.46</v>
      </c>
      <c r="L69" s="1">
        <v>30.72</v>
      </c>
      <c r="M69" s="1">
        <v>28.8</v>
      </c>
      <c r="N69" s="1">
        <v>32.86</v>
      </c>
      <c r="O69" s="1">
        <v>40</v>
      </c>
      <c r="R69"/>
      <c r="S69"/>
      <c r="U69"/>
      <c r="V69"/>
      <c r="X69" s="1">
        <f t="shared" si="10"/>
        <v>33</v>
      </c>
      <c r="Y69" s="3">
        <f t="shared" si="11"/>
        <v>2.2518105849582169E-2</v>
      </c>
      <c r="Z69" s="3">
        <f t="shared" si="11"/>
        <v>1.9372013651877133E-2</v>
      </c>
      <c r="AA69" s="3">
        <f t="shared" si="11"/>
        <v>1.5298076923076923E-2</v>
      </c>
      <c r="AB69" s="3">
        <f t="shared" si="11"/>
        <v>1.6689497716894975E-2</v>
      </c>
      <c r="AC69" s="3">
        <f t="shared" si="11"/>
        <v>1.9545454545454543E-2</v>
      </c>
      <c r="AD69" s="3">
        <f t="shared" si="11"/>
        <v>2.5353128313891832E-2</v>
      </c>
      <c r="AE69" s="3">
        <f t="shared" si="11"/>
        <v>2.7342642320085927E-2</v>
      </c>
      <c r="AF69" s="3">
        <f t="shared" si="11"/>
        <v>2.8212669683257915E-2</v>
      </c>
      <c r="AG69" s="3">
        <f t="shared" si="11"/>
        <v>3.3283395755305867E-2</v>
      </c>
      <c r="AH69" s="3">
        <f t="shared" si="11"/>
        <v>3.7142028985507239E-2</v>
      </c>
      <c r="AI69" s="3">
        <f t="shared" si="11"/>
        <v>3.4756476683937818E-2</v>
      </c>
      <c r="AJ69" s="3">
        <f t="shared" si="11"/>
        <v>4.6257575757575754E-2</v>
      </c>
      <c r="AK69" s="3">
        <f t="shared" si="11"/>
        <v>3.6948148148148147E-2</v>
      </c>
      <c r="AL69" s="3">
        <f t="shared" si="11"/>
        <v>2.9038961038961038E-2</v>
      </c>
      <c r="AM69" s="3">
        <f t="shared" si="11"/>
        <v>1.7916666666666668E-2</v>
      </c>
    </row>
    <row r="70" spans="1:39" s="1" customFormat="1" x14ac:dyDescent="0.25">
      <c r="A70" s="1">
        <v>31.19</v>
      </c>
      <c r="B70" s="1">
        <v>24.95</v>
      </c>
      <c r="C70" s="1">
        <v>23.37</v>
      </c>
      <c r="D70" s="1">
        <v>25.01</v>
      </c>
      <c r="E70" s="1">
        <v>20.91</v>
      </c>
      <c r="F70" s="1">
        <v>28.12</v>
      </c>
      <c r="G70" s="1">
        <v>19.79</v>
      </c>
      <c r="H70" s="1">
        <v>27.59</v>
      </c>
      <c r="I70" s="1">
        <v>24.92</v>
      </c>
      <c r="J70" s="1">
        <v>29.78</v>
      </c>
      <c r="K70" s="1">
        <v>24.69</v>
      </c>
      <c r="L70" s="1">
        <v>40</v>
      </c>
      <c r="M70" s="1">
        <v>32.21</v>
      </c>
      <c r="N70" s="1">
        <v>40</v>
      </c>
      <c r="O70" s="1">
        <v>40</v>
      </c>
      <c r="R70"/>
      <c r="S70"/>
      <c r="U70"/>
      <c r="V70"/>
      <c r="X70" s="1">
        <f t="shared" si="10"/>
        <v>34</v>
      </c>
      <c r="Y70" s="3">
        <f t="shared" si="11"/>
        <v>1.3409470752089137E-2</v>
      </c>
      <c r="Z70" s="3">
        <f t="shared" si="11"/>
        <v>9.501706484641638E-3</v>
      </c>
      <c r="AA70" s="3">
        <f t="shared" si="11"/>
        <v>6.1346153846153851E-3</v>
      </c>
      <c r="AB70" s="3">
        <f t="shared" si="11"/>
        <v>6.3561643835616435E-3</v>
      </c>
      <c r="AC70" s="3">
        <f t="shared" si="11"/>
        <v>7.532467532467532E-3</v>
      </c>
      <c r="AD70" s="3">
        <f t="shared" si="11"/>
        <v>1.0948038176033934E-2</v>
      </c>
      <c r="AE70" s="3">
        <f t="shared" si="11"/>
        <v>1.1961331901181526E-2</v>
      </c>
      <c r="AF70" s="3">
        <f t="shared" si="11"/>
        <v>1.5615384615384616E-2</v>
      </c>
      <c r="AG70" s="3">
        <f t="shared" si="11"/>
        <v>1.6364544319600501E-2</v>
      </c>
      <c r="AH70" s="3">
        <f t="shared" si="11"/>
        <v>1.5634782608695653E-2</v>
      </c>
      <c r="AI70" s="3">
        <f t="shared" si="11"/>
        <v>1.62279792746114E-2</v>
      </c>
      <c r="AJ70" s="3">
        <f t="shared" si="11"/>
        <v>1.6257575757575755E-2</v>
      </c>
      <c r="AK70" s="3">
        <f t="shared" si="11"/>
        <v>1.8044444444444446E-2</v>
      </c>
      <c r="AL70" s="3">
        <f t="shared" si="11"/>
        <v>2.1090909090909094E-2</v>
      </c>
      <c r="AM70" s="3">
        <f t="shared" si="11"/>
        <v>1.9333333333333334E-2</v>
      </c>
    </row>
    <row r="71" spans="1:39" s="1" customFormat="1" x14ac:dyDescent="0.25">
      <c r="A71" s="1">
        <v>27.57</v>
      </c>
      <c r="B71" s="1">
        <v>40</v>
      </c>
      <c r="C71" s="1">
        <v>32.31</v>
      </c>
      <c r="D71" s="1">
        <v>22.93</v>
      </c>
      <c r="E71" s="1">
        <v>23.61</v>
      </c>
      <c r="F71" s="1">
        <v>18.59</v>
      </c>
      <c r="G71" s="1">
        <v>33.06</v>
      </c>
      <c r="H71" s="1">
        <v>21.78</v>
      </c>
      <c r="I71" s="1">
        <v>29.5</v>
      </c>
      <c r="J71" s="1">
        <v>32.32</v>
      </c>
      <c r="K71" s="1">
        <v>31.1</v>
      </c>
      <c r="L71" s="1">
        <v>31.21</v>
      </c>
      <c r="M71" s="1">
        <v>28.49</v>
      </c>
      <c r="N71" s="1">
        <v>40</v>
      </c>
      <c r="O71" s="1">
        <v>40</v>
      </c>
      <c r="R71"/>
      <c r="S71"/>
      <c r="U71"/>
      <c r="V71"/>
      <c r="X71" s="1">
        <f>X19</f>
        <v>35</v>
      </c>
      <c r="Y71" s="3">
        <f t="shared" si="11"/>
        <v>4.1740947075208914E-3</v>
      </c>
      <c r="Z71" s="3">
        <f t="shared" si="11"/>
        <v>2.7781569965870307E-3</v>
      </c>
      <c r="AA71" s="3">
        <f t="shared" si="11"/>
        <v>2.0679086538461537E-3</v>
      </c>
      <c r="AB71" s="3">
        <f t="shared" si="11"/>
        <v>2.3441780821917809E-3</v>
      </c>
      <c r="AC71" s="3">
        <f t="shared" si="11"/>
        <v>2.8831168831168832E-3</v>
      </c>
      <c r="AD71" s="3">
        <f t="shared" si="11"/>
        <v>3.1193001060445388E-3</v>
      </c>
      <c r="AE71" s="3">
        <f t="shared" si="11"/>
        <v>4.1133190118152517E-3</v>
      </c>
      <c r="AF71" s="3">
        <f t="shared" si="11"/>
        <v>4.6459276018099545E-3</v>
      </c>
      <c r="AG71" s="3">
        <f t="shared" si="11"/>
        <v>6.0973782771535584E-3</v>
      </c>
      <c r="AH71" s="3">
        <f t="shared" si="11"/>
        <v>4.8260869565217388E-3</v>
      </c>
      <c r="AI71" s="3">
        <f t="shared" ref="Z71:AM76" si="12">AI19*$V19</f>
        <v>6.5181347150259066E-3</v>
      </c>
      <c r="AJ71" s="3">
        <f t="shared" si="12"/>
        <v>5.4659090909090907E-3</v>
      </c>
      <c r="AK71" s="3">
        <f t="shared" si="12"/>
        <v>5.7555555555555554E-3</v>
      </c>
      <c r="AL71" s="3">
        <f t="shared" si="12"/>
        <v>4.3246753246753249E-3</v>
      </c>
      <c r="AM71" s="3">
        <f t="shared" si="12"/>
        <v>3.46875E-3</v>
      </c>
    </row>
    <row r="72" spans="1:39" s="1" customFormat="1" x14ac:dyDescent="0.25">
      <c r="A72" s="1">
        <v>29.81</v>
      </c>
      <c r="B72" s="1">
        <v>21.45</v>
      </c>
      <c r="C72" s="1">
        <v>27.48</v>
      </c>
      <c r="D72" s="1">
        <v>25.29</v>
      </c>
      <c r="E72" s="1">
        <v>26.56</v>
      </c>
      <c r="F72" s="1">
        <v>26.52</v>
      </c>
      <c r="G72" s="1">
        <v>27.44</v>
      </c>
      <c r="H72" s="1">
        <v>30.03</v>
      </c>
      <c r="I72" s="1">
        <v>26.05</v>
      </c>
      <c r="J72" s="1">
        <v>32.700000000000003</v>
      </c>
      <c r="K72" s="1">
        <v>40</v>
      </c>
      <c r="L72" s="1">
        <v>31.5</v>
      </c>
      <c r="M72" s="1">
        <v>31.47</v>
      </c>
      <c r="N72" s="1">
        <v>40</v>
      </c>
      <c r="O72" s="1">
        <v>34.03</v>
      </c>
      <c r="R72"/>
      <c r="S72"/>
      <c r="U72"/>
      <c r="V72"/>
      <c r="X72" s="1">
        <f t="shared" si="10"/>
        <v>36</v>
      </c>
      <c r="Y72" s="3">
        <f t="shared" si="11"/>
        <v>0</v>
      </c>
      <c r="Z72" s="3">
        <f t="shared" si="12"/>
        <v>0</v>
      </c>
      <c r="AA72" s="3">
        <f t="shared" si="12"/>
        <v>0</v>
      </c>
      <c r="AB72" s="3">
        <f t="shared" si="12"/>
        <v>0</v>
      </c>
      <c r="AC72" s="3">
        <f t="shared" si="12"/>
        <v>0</v>
      </c>
      <c r="AD72" s="3">
        <f t="shared" si="12"/>
        <v>0</v>
      </c>
      <c r="AE72" s="3">
        <f t="shared" si="12"/>
        <v>0</v>
      </c>
      <c r="AF72" s="3">
        <f t="shared" si="12"/>
        <v>0</v>
      </c>
      <c r="AG72" s="3">
        <f t="shared" si="12"/>
        <v>0</v>
      </c>
      <c r="AH72" s="3">
        <f t="shared" si="12"/>
        <v>0</v>
      </c>
      <c r="AI72" s="3">
        <f t="shared" si="12"/>
        <v>0</v>
      </c>
      <c r="AJ72" s="3">
        <f t="shared" si="12"/>
        <v>0</v>
      </c>
      <c r="AK72" s="3">
        <f t="shared" si="12"/>
        <v>0</v>
      </c>
      <c r="AL72" s="3">
        <f t="shared" si="12"/>
        <v>0</v>
      </c>
      <c r="AM72" s="3">
        <f t="shared" si="12"/>
        <v>0</v>
      </c>
    </row>
    <row r="73" spans="1:39" s="1" customFormat="1" x14ac:dyDescent="0.25">
      <c r="A73" s="1">
        <v>31.5</v>
      </c>
      <c r="B73" s="1">
        <v>31.72</v>
      </c>
      <c r="C73" s="1">
        <v>31.42</v>
      </c>
      <c r="D73" s="1">
        <v>28.33</v>
      </c>
      <c r="E73" s="1">
        <v>30.27</v>
      </c>
      <c r="F73" s="1">
        <v>30.71</v>
      </c>
      <c r="G73" s="1">
        <v>32.65</v>
      </c>
      <c r="H73" s="1">
        <v>30.94</v>
      </c>
      <c r="I73" s="1">
        <v>29.38</v>
      </c>
      <c r="J73" s="1">
        <v>33.090000000000003</v>
      </c>
      <c r="K73" s="1">
        <v>40</v>
      </c>
      <c r="L73" s="1">
        <v>40</v>
      </c>
      <c r="M73" s="1">
        <v>29.63</v>
      </c>
      <c r="N73" s="1">
        <v>40</v>
      </c>
      <c r="O73" s="1">
        <v>33.14</v>
      </c>
      <c r="R73"/>
      <c r="S73"/>
      <c r="U73"/>
      <c r="V73"/>
      <c r="X73" s="1">
        <f t="shared" si="10"/>
        <v>37</v>
      </c>
      <c r="Y73" s="3">
        <f t="shared" si="11"/>
        <v>0</v>
      </c>
      <c r="Z73" s="3">
        <f t="shared" si="12"/>
        <v>0</v>
      </c>
      <c r="AA73" s="3">
        <f t="shared" si="12"/>
        <v>0</v>
      </c>
      <c r="AB73" s="3">
        <f t="shared" si="12"/>
        <v>0</v>
      </c>
      <c r="AC73" s="3">
        <f t="shared" si="12"/>
        <v>0</v>
      </c>
      <c r="AD73" s="3">
        <f t="shared" si="12"/>
        <v>0</v>
      </c>
      <c r="AE73" s="3">
        <f t="shared" si="12"/>
        <v>0</v>
      </c>
      <c r="AF73" s="3">
        <f t="shared" si="12"/>
        <v>0</v>
      </c>
      <c r="AG73" s="3">
        <f t="shared" si="12"/>
        <v>0</v>
      </c>
      <c r="AH73" s="3">
        <f t="shared" si="12"/>
        <v>0</v>
      </c>
      <c r="AI73" s="3">
        <f t="shared" si="12"/>
        <v>0</v>
      </c>
      <c r="AJ73" s="3">
        <f t="shared" si="12"/>
        <v>0</v>
      </c>
      <c r="AK73" s="3">
        <f t="shared" si="12"/>
        <v>0</v>
      </c>
      <c r="AL73" s="3">
        <f t="shared" si="12"/>
        <v>0</v>
      </c>
      <c r="AM73" s="3">
        <f t="shared" si="12"/>
        <v>0</v>
      </c>
    </row>
    <row r="74" spans="1:39" s="1" customFormat="1" x14ac:dyDescent="0.25">
      <c r="A74" s="1">
        <v>40</v>
      </c>
      <c r="B74" s="1">
        <v>18.91</v>
      </c>
      <c r="C74" s="1">
        <v>17.23</v>
      </c>
      <c r="D74" s="1">
        <v>30.72</v>
      </c>
      <c r="E74" s="1">
        <v>21.15</v>
      </c>
      <c r="F74" s="1">
        <v>22.55</v>
      </c>
      <c r="G74" s="1">
        <v>25.53</v>
      </c>
      <c r="H74" s="1">
        <v>21.28</v>
      </c>
      <c r="I74" s="1">
        <v>31.03</v>
      </c>
      <c r="J74" s="1">
        <v>29.26</v>
      </c>
      <c r="K74" s="1">
        <v>35.58</v>
      </c>
      <c r="L74" s="1">
        <v>40</v>
      </c>
      <c r="M74" s="1">
        <v>32.299999999999997</v>
      </c>
      <c r="N74" s="1">
        <v>40</v>
      </c>
      <c r="O74" s="1">
        <v>31.91</v>
      </c>
      <c r="R74"/>
      <c r="S74"/>
      <c r="U74"/>
      <c r="V74"/>
      <c r="X74" s="1">
        <f t="shared" si="10"/>
        <v>38</v>
      </c>
      <c r="Y74" s="3">
        <f t="shared" si="11"/>
        <v>0</v>
      </c>
      <c r="Z74" s="3">
        <f t="shared" si="12"/>
        <v>0</v>
      </c>
      <c r="AA74" s="3">
        <f t="shared" si="12"/>
        <v>0</v>
      </c>
      <c r="AB74" s="3">
        <f t="shared" si="12"/>
        <v>0</v>
      </c>
      <c r="AC74" s="3">
        <f t="shared" si="12"/>
        <v>0</v>
      </c>
      <c r="AD74" s="3">
        <f t="shared" si="12"/>
        <v>0</v>
      </c>
      <c r="AE74" s="3">
        <f t="shared" si="12"/>
        <v>0</v>
      </c>
      <c r="AF74" s="3">
        <f t="shared" si="12"/>
        <v>0</v>
      </c>
      <c r="AG74" s="3">
        <f t="shared" si="12"/>
        <v>0</v>
      </c>
      <c r="AH74" s="3">
        <f t="shared" si="12"/>
        <v>0</v>
      </c>
      <c r="AI74" s="3">
        <f t="shared" si="12"/>
        <v>0</v>
      </c>
      <c r="AJ74" s="3">
        <f t="shared" si="12"/>
        <v>0</v>
      </c>
      <c r="AK74" s="3">
        <f t="shared" si="12"/>
        <v>0</v>
      </c>
      <c r="AL74" s="3">
        <f t="shared" si="12"/>
        <v>0</v>
      </c>
      <c r="AM74" s="3">
        <f t="shared" si="12"/>
        <v>0</v>
      </c>
    </row>
    <row r="75" spans="1:39" s="1" customFormat="1" x14ac:dyDescent="0.25">
      <c r="A75" s="1">
        <v>40</v>
      </c>
      <c r="B75" s="1">
        <v>32.28</v>
      </c>
      <c r="C75" s="1">
        <v>33.4</v>
      </c>
      <c r="D75" s="1">
        <v>30.16</v>
      </c>
      <c r="E75" s="1">
        <v>29.32</v>
      </c>
      <c r="F75" s="1">
        <v>24.48</v>
      </c>
      <c r="G75" s="1">
        <v>23.9</v>
      </c>
      <c r="H75" s="1">
        <v>29.56</v>
      </c>
      <c r="I75" s="1">
        <v>32.35</v>
      </c>
      <c r="J75" s="1">
        <v>40</v>
      </c>
      <c r="K75" s="1">
        <v>40</v>
      </c>
      <c r="L75" s="1">
        <v>40</v>
      </c>
      <c r="M75" s="1">
        <v>32.450000000000003</v>
      </c>
      <c r="N75" s="1">
        <v>32.630000000000003</v>
      </c>
      <c r="O75" s="1">
        <v>40</v>
      </c>
      <c r="R75"/>
      <c r="S75"/>
      <c r="U75"/>
      <c r="V75"/>
      <c r="X75" s="1">
        <f>X23</f>
        <v>39</v>
      </c>
      <c r="Y75" s="3">
        <f t="shared" si="11"/>
        <v>0</v>
      </c>
      <c r="Z75" s="3">
        <f t="shared" si="12"/>
        <v>0</v>
      </c>
      <c r="AA75" s="3">
        <f t="shared" si="12"/>
        <v>0</v>
      </c>
      <c r="AB75" s="3">
        <f t="shared" si="12"/>
        <v>0</v>
      </c>
      <c r="AC75" s="3">
        <f t="shared" si="12"/>
        <v>0</v>
      </c>
      <c r="AD75" s="3">
        <f t="shared" si="12"/>
        <v>0</v>
      </c>
      <c r="AE75" s="3">
        <f t="shared" si="12"/>
        <v>0</v>
      </c>
      <c r="AF75" s="3">
        <f t="shared" si="12"/>
        <v>0</v>
      </c>
      <c r="AG75" s="3">
        <f t="shared" si="12"/>
        <v>0</v>
      </c>
      <c r="AH75" s="3">
        <f t="shared" si="12"/>
        <v>0</v>
      </c>
      <c r="AI75" s="3">
        <f t="shared" si="12"/>
        <v>0</v>
      </c>
      <c r="AJ75" s="3">
        <f t="shared" si="12"/>
        <v>0</v>
      </c>
      <c r="AK75" s="3">
        <f t="shared" si="12"/>
        <v>0</v>
      </c>
      <c r="AL75" s="3">
        <f t="shared" si="12"/>
        <v>0</v>
      </c>
      <c r="AM75" s="3">
        <f t="shared" si="12"/>
        <v>0</v>
      </c>
    </row>
    <row r="76" spans="1:39" s="1" customFormat="1" x14ac:dyDescent="0.25">
      <c r="A76" s="1">
        <v>27.93</v>
      </c>
      <c r="B76" s="1">
        <v>27.45</v>
      </c>
      <c r="C76" s="1">
        <v>40</v>
      </c>
      <c r="D76" s="1">
        <v>25.35</v>
      </c>
      <c r="E76" s="1">
        <v>30.31</v>
      </c>
      <c r="F76" s="1">
        <v>32.31</v>
      </c>
      <c r="G76" s="1">
        <v>28.83</v>
      </c>
      <c r="H76" s="1">
        <v>29.77</v>
      </c>
      <c r="I76" s="1">
        <v>28.87</v>
      </c>
      <c r="J76" s="1">
        <v>31.66</v>
      </c>
      <c r="K76" s="1">
        <v>40</v>
      </c>
      <c r="L76" s="1">
        <v>32.200000000000003</v>
      </c>
      <c r="M76" s="1">
        <v>32.42</v>
      </c>
      <c r="N76" s="1">
        <v>40</v>
      </c>
      <c r="O76" s="1">
        <v>40</v>
      </c>
      <c r="R76"/>
      <c r="S76"/>
      <c r="U76"/>
      <c r="V76"/>
      <c r="X76" s="1">
        <f t="shared" si="10"/>
        <v>40</v>
      </c>
      <c r="Y76" s="3">
        <f t="shared" si="11"/>
        <v>0</v>
      </c>
      <c r="Z76" s="3">
        <f t="shared" si="12"/>
        <v>0</v>
      </c>
      <c r="AA76" s="3">
        <f t="shared" si="12"/>
        <v>0</v>
      </c>
      <c r="AB76" s="3">
        <f t="shared" si="12"/>
        <v>0</v>
      </c>
      <c r="AC76" s="3">
        <f t="shared" si="12"/>
        <v>0</v>
      </c>
      <c r="AD76" s="3">
        <f t="shared" si="12"/>
        <v>0</v>
      </c>
      <c r="AE76" s="3">
        <f t="shared" si="12"/>
        <v>0</v>
      </c>
      <c r="AF76" s="3">
        <f t="shared" si="12"/>
        <v>0</v>
      </c>
      <c r="AG76" s="3">
        <f t="shared" si="12"/>
        <v>0</v>
      </c>
      <c r="AH76" s="3">
        <f t="shared" si="12"/>
        <v>0</v>
      </c>
      <c r="AI76" s="3">
        <f t="shared" si="12"/>
        <v>0</v>
      </c>
      <c r="AJ76" s="3">
        <f t="shared" si="12"/>
        <v>0</v>
      </c>
      <c r="AK76" s="3">
        <f t="shared" si="12"/>
        <v>0</v>
      </c>
      <c r="AL76" s="3">
        <f t="shared" si="12"/>
        <v>0</v>
      </c>
      <c r="AM76" s="3">
        <f t="shared" si="12"/>
        <v>0</v>
      </c>
    </row>
    <row r="77" spans="1:39" s="1" customFormat="1" x14ac:dyDescent="0.25">
      <c r="A77" s="1">
        <v>26.75</v>
      </c>
      <c r="B77" s="1">
        <v>34.04</v>
      </c>
      <c r="C77" s="1">
        <v>30.94</v>
      </c>
      <c r="D77" s="1">
        <v>29.29</v>
      </c>
      <c r="E77" s="1">
        <v>32.6</v>
      </c>
      <c r="F77" s="1">
        <v>27.34</v>
      </c>
      <c r="G77" s="1">
        <v>29.5</v>
      </c>
      <c r="H77" s="1">
        <v>22.5</v>
      </c>
      <c r="I77" s="1">
        <v>24.79</v>
      </c>
      <c r="J77" s="1">
        <v>26.43</v>
      </c>
      <c r="K77" s="1">
        <v>32.130000000000003</v>
      </c>
      <c r="L77" s="1">
        <v>40</v>
      </c>
      <c r="M77" s="1">
        <v>40</v>
      </c>
      <c r="N77" s="1">
        <v>40</v>
      </c>
      <c r="O77" s="1">
        <v>40</v>
      </c>
      <c r="R77"/>
      <c r="S77"/>
      <c r="U77"/>
      <c r="V77"/>
      <c r="X77" s="7" t="s">
        <v>22</v>
      </c>
      <c r="Y77" s="8">
        <f>SUM(Y54:Y76)</f>
        <v>0.62263196378830066</v>
      </c>
      <c r="Z77" s="8">
        <f t="shared" ref="Z77:AM77" si="13">SUM(Z54:Z76)</f>
        <v>0.66631569965870308</v>
      </c>
      <c r="AA77" s="8">
        <f t="shared" si="13"/>
        <v>0.71996574519230783</v>
      </c>
      <c r="AB77" s="8">
        <f t="shared" si="13"/>
        <v>0.71561929223744292</v>
      </c>
      <c r="AC77" s="8">
        <f t="shared" si="13"/>
        <v>0.67774837662337672</v>
      </c>
      <c r="AD77" s="8">
        <f t="shared" si="13"/>
        <v>0.59597242841993647</v>
      </c>
      <c r="AE77" s="8">
        <f t="shared" si="13"/>
        <v>0.52750107411385594</v>
      </c>
      <c r="AF77" s="8">
        <f t="shared" si="13"/>
        <v>0.46248755656108603</v>
      </c>
      <c r="AG77" s="8">
        <f t="shared" si="13"/>
        <v>0.39595568039950063</v>
      </c>
      <c r="AH77" s="8">
        <f t="shared" si="13"/>
        <v>0.33681014492753625</v>
      </c>
      <c r="AI77" s="8">
        <f t="shared" si="13"/>
        <v>0.28032728842832466</v>
      </c>
      <c r="AJ77" s="8">
        <f t="shared" si="13"/>
        <v>0.28355492424242423</v>
      </c>
      <c r="AK77" s="8">
        <f t="shared" si="13"/>
        <v>0.23714444444444444</v>
      </c>
      <c r="AL77" s="8">
        <f t="shared" si="13"/>
        <v>0.17370129870129869</v>
      </c>
      <c r="AM77" s="8">
        <f t="shared" si="13"/>
        <v>0.10863541666666666</v>
      </c>
    </row>
    <row r="78" spans="1:39" s="1" customFormat="1" x14ac:dyDescent="0.25">
      <c r="A78" s="1">
        <v>32.4</v>
      </c>
      <c r="B78" s="1">
        <v>29.24</v>
      </c>
      <c r="C78" s="1">
        <v>33.6</v>
      </c>
      <c r="D78" s="1">
        <v>29.06</v>
      </c>
      <c r="E78" s="1">
        <v>19.739999999999998</v>
      </c>
      <c r="F78" s="1">
        <v>31.06</v>
      </c>
      <c r="G78" s="1">
        <v>29.09</v>
      </c>
      <c r="H78" s="1">
        <v>31.63</v>
      </c>
      <c r="I78" s="1">
        <v>33.08</v>
      </c>
      <c r="J78" s="1">
        <v>30.68</v>
      </c>
      <c r="K78" s="1">
        <v>40</v>
      </c>
      <c r="L78" s="1">
        <v>40</v>
      </c>
      <c r="M78" s="1">
        <v>33.049999999999997</v>
      </c>
      <c r="N78" s="1">
        <v>32.44</v>
      </c>
      <c r="O78" s="1">
        <v>33.75</v>
      </c>
      <c r="R78"/>
      <c r="S78"/>
      <c r="U78"/>
      <c r="V78"/>
      <c r="X78" s="7" t="s">
        <v>23</v>
      </c>
      <c r="Y78" s="8">
        <f>1-Y77</f>
        <v>0.37736803621169934</v>
      </c>
      <c r="Z78" s="8">
        <f t="shared" ref="Z78:AM78" si="14">1-Z77</f>
        <v>0.33368430034129692</v>
      </c>
      <c r="AA78" s="8">
        <f t="shared" si="14"/>
        <v>0.28003425480769217</v>
      </c>
      <c r="AB78" s="8">
        <f t="shared" si="14"/>
        <v>0.28438070776255708</v>
      </c>
      <c r="AC78" s="8">
        <f t="shared" si="14"/>
        <v>0.32225162337662328</v>
      </c>
      <c r="AD78" s="8">
        <f t="shared" si="14"/>
        <v>0.40402757158006353</v>
      </c>
      <c r="AE78" s="8">
        <f t="shared" si="14"/>
        <v>0.47249892588614406</v>
      </c>
      <c r="AF78" s="8">
        <f t="shared" si="14"/>
        <v>0.53751244343891402</v>
      </c>
      <c r="AG78" s="8">
        <f t="shared" si="14"/>
        <v>0.60404431960049942</v>
      </c>
      <c r="AH78" s="8">
        <f t="shared" si="14"/>
        <v>0.66318985507246375</v>
      </c>
      <c r="AI78" s="8">
        <f t="shared" si="14"/>
        <v>0.71967271157167534</v>
      </c>
      <c r="AJ78" s="8">
        <f t="shared" si="14"/>
        <v>0.71644507575757577</v>
      </c>
      <c r="AK78" s="8">
        <f t="shared" si="14"/>
        <v>0.76285555555555562</v>
      </c>
      <c r="AL78" s="8">
        <f t="shared" si="14"/>
        <v>0.82629870129870131</v>
      </c>
      <c r="AM78" s="8">
        <f t="shared" si="14"/>
        <v>0.89136458333333335</v>
      </c>
    </row>
    <row r="79" spans="1:39" s="1" customFormat="1" x14ac:dyDescent="0.25">
      <c r="A79" s="1">
        <v>31.45</v>
      </c>
      <c r="B79" s="1">
        <v>21.31</v>
      </c>
      <c r="C79" s="1">
        <v>27.02</v>
      </c>
      <c r="D79" s="1">
        <v>27.66</v>
      </c>
      <c r="E79" s="1">
        <v>27.19</v>
      </c>
      <c r="F79" s="1">
        <v>33.39</v>
      </c>
      <c r="G79" s="1">
        <v>34.29</v>
      </c>
      <c r="H79" s="1">
        <v>30.85</v>
      </c>
      <c r="I79" s="1">
        <v>33.01</v>
      </c>
      <c r="J79" s="1">
        <v>31.02</v>
      </c>
      <c r="K79" s="1">
        <v>26.16</v>
      </c>
      <c r="L79" s="1">
        <v>40</v>
      </c>
      <c r="M79" s="1">
        <v>33.450000000000003</v>
      </c>
      <c r="N79" s="1">
        <v>40</v>
      </c>
      <c r="O79" s="1">
        <v>37.83</v>
      </c>
      <c r="R79"/>
      <c r="S79"/>
      <c r="U79"/>
      <c r="V79"/>
    </row>
    <row r="80" spans="1:39" s="1" customFormat="1" x14ac:dyDescent="0.25">
      <c r="A80" s="1">
        <v>24.82</v>
      </c>
      <c r="B80" s="1">
        <v>40</v>
      </c>
      <c r="C80" s="1">
        <v>24.69</v>
      </c>
      <c r="D80" s="1">
        <v>18.12</v>
      </c>
      <c r="E80" s="1">
        <v>27.04</v>
      </c>
      <c r="F80" s="1">
        <v>23.29</v>
      </c>
      <c r="G80" s="1">
        <v>26.58</v>
      </c>
      <c r="H80" s="1">
        <v>24.75</v>
      </c>
      <c r="I80" s="1">
        <v>27.9</v>
      </c>
      <c r="J80" s="1">
        <v>40</v>
      </c>
      <c r="K80" s="1">
        <v>25.89</v>
      </c>
      <c r="L80" s="1">
        <v>30.93</v>
      </c>
      <c r="M80" s="1">
        <v>40</v>
      </c>
      <c r="N80" s="1">
        <v>40</v>
      </c>
      <c r="O80" s="1">
        <v>40</v>
      </c>
      <c r="R80"/>
      <c r="S80"/>
      <c r="U80"/>
      <c r="V80"/>
    </row>
    <row r="81" spans="1:22" s="1" customFormat="1" x14ac:dyDescent="0.25">
      <c r="A81" s="1">
        <v>32.43</v>
      </c>
      <c r="B81" s="1">
        <v>33.450000000000003</v>
      </c>
      <c r="C81" s="1">
        <v>29.08</v>
      </c>
      <c r="D81" s="1">
        <v>32.369999999999997</v>
      </c>
      <c r="E81" s="1">
        <v>32.299999999999997</v>
      </c>
      <c r="F81" s="1">
        <v>27.1</v>
      </c>
      <c r="G81" s="1">
        <v>23.49</v>
      </c>
      <c r="H81" s="1">
        <v>32.46</v>
      </c>
      <c r="I81" s="1">
        <v>30.55</v>
      </c>
      <c r="J81" s="1">
        <v>32.85</v>
      </c>
      <c r="K81" s="1">
        <v>40</v>
      </c>
      <c r="L81" s="1">
        <v>29.1</v>
      </c>
      <c r="M81" s="1">
        <v>30.56</v>
      </c>
      <c r="N81" s="1">
        <v>37.840000000000003</v>
      </c>
      <c r="O81" s="1">
        <v>40</v>
      </c>
      <c r="R81"/>
      <c r="S81"/>
      <c r="U81"/>
      <c r="V81"/>
    </row>
    <row r="82" spans="1:22" s="1" customFormat="1" x14ac:dyDescent="0.25">
      <c r="A82" s="1">
        <v>33.25</v>
      </c>
      <c r="B82" s="1">
        <v>26.26</v>
      </c>
      <c r="C82" s="1">
        <v>28.71</v>
      </c>
      <c r="D82" s="1">
        <v>19.47</v>
      </c>
      <c r="E82" s="1">
        <v>31.95</v>
      </c>
      <c r="F82" s="1">
        <v>23.03</v>
      </c>
      <c r="G82" s="1">
        <v>32.630000000000003</v>
      </c>
      <c r="H82" s="1">
        <v>29.66</v>
      </c>
      <c r="I82" s="1">
        <v>25.8</v>
      </c>
      <c r="J82" s="1">
        <v>40</v>
      </c>
      <c r="K82" s="1">
        <v>40</v>
      </c>
      <c r="L82" s="1">
        <v>30.49</v>
      </c>
      <c r="M82" s="1">
        <v>32.18</v>
      </c>
      <c r="N82" s="1">
        <v>28.8</v>
      </c>
      <c r="O82" s="1">
        <v>40</v>
      </c>
      <c r="R82"/>
      <c r="S82"/>
      <c r="U82"/>
      <c r="V82"/>
    </row>
    <row r="83" spans="1:22" s="1" customFormat="1" x14ac:dyDescent="0.25">
      <c r="A83" s="1">
        <v>19.22</v>
      </c>
      <c r="B83" s="1">
        <v>32.06</v>
      </c>
      <c r="C83" s="1">
        <v>31.88</v>
      </c>
      <c r="D83" s="1">
        <v>28.02</v>
      </c>
      <c r="E83" s="1">
        <v>33.75</v>
      </c>
      <c r="F83" s="1">
        <v>33.17</v>
      </c>
      <c r="G83" s="1">
        <v>31.25</v>
      </c>
      <c r="H83" s="1">
        <v>33.47</v>
      </c>
      <c r="I83" s="1">
        <v>40</v>
      </c>
      <c r="J83" s="1">
        <v>40</v>
      </c>
      <c r="K83" s="1">
        <v>26.12</v>
      </c>
      <c r="L83" s="1">
        <v>30.93</v>
      </c>
      <c r="M83" s="1">
        <v>30.78</v>
      </c>
      <c r="N83" s="1">
        <v>33.85</v>
      </c>
      <c r="O83" s="1">
        <v>33.35</v>
      </c>
      <c r="R83"/>
      <c r="S83"/>
      <c r="U83"/>
      <c r="V83"/>
    </row>
    <row r="84" spans="1:22" s="1" customFormat="1" x14ac:dyDescent="0.25">
      <c r="A84" s="1">
        <v>32.549999999999997</v>
      </c>
      <c r="B84" s="1">
        <v>31.24</v>
      </c>
      <c r="C84" s="1">
        <v>25.8</v>
      </c>
      <c r="D84" s="1">
        <v>20.03</v>
      </c>
      <c r="E84" s="1">
        <v>28.23</v>
      </c>
      <c r="F84" s="1">
        <v>27.32</v>
      </c>
      <c r="G84" s="1">
        <v>23.66</v>
      </c>
      <c r="H84" s="1">
        <v>31.08</v>
      </c>
      <c r="I84" s="1">
        <v>32.56</v>
      </c>
      <c r="J84" s="1">
        <v>40</v>
      </c>
      <c r="K84" s="1">
        <v>26.73</v>
      </c>
      <c r="L84" s="1">
        <v>30.86</v>
      </c>
      <c r="M84" s="1">
        <v>40</v>
      </c>
      <c r="N84" s="1">
        <v>40</v>
      </c>
      <c r="O84" s="1">
        <v>29.54</v>
      </c>
      <c r="R84"/>
      <c r="S84"/>
      <c r="U84"/>
      <c r="V84"/>
    </row>
    <row r="85" spans="1:22" s="1" customFormat="1" x14ac:dyDescent="0.25">
      <c r="A85" s="1">
        <v>29.02</v>
      </c>
      <c r="B85" s="1">
        <v>27.28</v>
      </c>
      <c r="C85" s="1">
        <v>26.51</v>
      </c>
      <c r="D85" s="1">
        <v>23.2</v>
      </c>
      <c r="E85" s="1">
        <v>21.38</v>
      </c>
      <c r="F85" s="1">
        <v>23.4</v>
      </c>
      <c r="G85" s="1">
        <v>21.76</v>
      </c>
      <c r="H85" s="1">
        <v>28.73</v>
      </c>
      <c r="I85" s="1">
        <v>26.93</v>
      </c>
      <c r="J85" s="1">
        <v>32.65</v>
      </c>
      <c r="K85" s="1">
        <v>40</v>
      </c>
      <c r="L85" s="1">
        <v>40</v>
      </c>
      <c r="M85" s="1">
        <v>40</v>
      </c>
      <c r="N85" s="1">
        <v>40</v>
      </c>
      <c r="O85" s="1">
        <v>35.19</v>
      </c>
      <c r="R85"/>
      <c r="S85"/>
      <c r="U85"/>
      <c r="V85"/>
    </row>
    <row r="86" spans="1:22" s="1" customFormat="1" x14ac:dyDescent="0.25">
      <c r="A86" s="1">
        <v>31.67</v>
      </c>
      <c r="B86" s="1">
        <v>27.43</v>
      </c>
      <c r="C86" s="1">
        <v>20.62</v>
      </c>
      <c r="D86" s="1">
        <v>32.909999999999997</v>
      </c>
      <c r="E86" s="1">
        <v>30.4</v>
      </c>
      <c r="F86" s="1">
        <v>20.3</v>
      </c>
      <c r="G86" s="1">
        <v>21.77</v>
      </c>
      <c r="H86" s="1">
        <v>27.13</v>
      </c>
      <c r="I86" s="1">
        <v>31.9</v>
      </c>
      <c r="J86" s="1">
        <v>40</v>
      </c>
      <c r="K86" s="1">
        <v>27.98</v>
      </c>
      <c r="L86" s="1">
        <v>34.020000000000003</v>
      </c>
      <c r="M86" s="1">
        <v>40</v>
      </c>
      <c r="N86" s="1">
        <v>40</v>
      </c>
      <c r="O86" s="1">
        <v>36.47</v>
      </c>
      <c r="R86"/>
      <c r="S86"/>
      <c r="U86"/>
      <c r="V86"/>
    </row>
    <row r="87" spans="1:22" s="1" customFormat="1" x14ac:dyDescent="0.25">
      <c r="A87" s="1">
        <v>23.79</v>
      </c>
      <c r="B87" s="1">
        <v>23.17</v>
      </c>
      <c r="C87" s="1">
        <v>31.88</v>
      </c>
      <c r="D87" s="1">
        <v>26.88</v>
      </c>
      <c r="E87" s="1">
        <v>22.41</v>
      </c>
      <c r="F87" s="1">
        <v>26.68</v>
      </c>
      <c r="G87" s="1">
        <v>40</v>
      </c>
      <c r="H87" s="1">
        <v>33.299999999999997</v>
      </c>
      <c r="I87" s="1">
        <v>31.39</v>
      </c>
      <c r="J87" s="1">
        <v>40</v>
      </c>
      <c r="K87" s="1">
        <v>31.47</v>
      </c>
      <c r="L87" s="1">
        <v>33.450000000000003</v>
      </c>
      <c r="M87" s="1">
        <v>40</v>
      </c>
      <c r="N87" s="1">
        <v>31.71</v>
      </c>
      <c r="O87" s="1">
        <v>40</v>
      </c>
      <c r="R87"/>
      <c r="S87"/>
      <c r="U87"/>
      <c r="V87"/>
    </row>
    <row r="88" spans="1:22" s="1" customFormat="1" x14ac:dyDescent="0.25">
      <c r="A88" s="1">
        <v>33.11</v>
      </c>
      <c r="B88" s="1">
        <v>22.91</v>
      </c>
      <c r="C88" s="1">
        <v>32.049999999999997</v>
      </c>
      <c r="D88" s="1">
        <v>22.77</v>
      </c>
      <c r="E88" s="1">
        <v>24.5</v>
      </c>
      <c r="F88" s="1">
        <v>40</v>
      </c>
      <c r="G88" s="1">
        <v>33.06</v>
      </c>
      <c r="H88" s="1">
        <v>27.86</v>
      </c>
      <c r="I88" s="1">
        <v>36.520000000000003</v>
      </c>
      <c r="J88" s="1">
        <v>30.55</v>
      </c>
      <c r="K88" s="1">
        <v>31.62</v>
      </c>
      <c r="L88" s="1">
        <v>40</v>
      </c>
      <c r="M88" s="1">
        <v>29.66</v>
      </c>
      <c r="N88" s="1">
        <v>40</v>
      </c>
      <c r="O88" s="1">
        <v>25.82</v>
      </c>
      <c r="R88"/>
      <c r="S88"/>
      <c r="U88"/>
      <c r="V88"/>
    </row>
    <row r="89" spans="1:22" s="1" customFormat="1" x14ac:dyDescent="0.25">
      <c r="A89" s="1">
        <v>26.32</v>
      </c>
      <c r="B89" s="1">
        <v>32.47</v>
      </c>
      <c r="C89" s="1">
        <v>18.600000000000001</v>
      </c>
      <c r="D89" s="1">
        <v>30.03</v>
      </c>
      <c r="E89" s="1">
        <v>26.83</v>
      </c>
      <c r="F89" s="1">
        <v>28.77</v>
      </c>
      <c r="G89" s="1">
        <v>28.6</v>
      </c>
      <c r="H89" s="1">
        <v>24.7</v>
      </c>
      <c r="I89" s="1">
        <v>33.82</v>
      </c>
      <c r="J89" s="1">
        <v>40</v>
      </c>
      <c r="K89" s="1">
        <v>30.05</v>
      </c>
      <c r="L89" s="1">
        <v>40</v>
      </c>
      <c r="M89" s="1">
        <v>30.49</v>
      </c>
      <c r="N89" s="1">
        <v>40</v>
      </c>
      <c r="O89" s="1">
        <v>40</v>
      </c>
      <c r="R89"/>
      <c r="S89"/>
      <c r="U89"/>
      <c r="V89"/>
    </row>
    <row r="90" spans="1:22" s="1" customFormat="1" x14ac:dyDescent="0.25">
      <c r="A90" s="1">
        <v>35.479999999999997</v>
      </c>
      <c r="B90" s="1">
        <v>21.41</v>
      </c>
      <c r="C90" s="1">
        <v>27.51</v>
      </c>
      <c r="D90" s="1">
        <v>32.74</v>
      </c>
      <c r="E90" s="1">
        <v>22.62</v>
      </c>
      <c r="F90" s="1">
        <v>28.84</v>
      </c>
      <c r="G90" s="1">
        <v>30.57</v>
      </c>
      <c r="H90" s="1">
        <v>28.68</v>
      </c>
      <c r="I90" s="1">
        <v>33.49</v>
      </c>
      <c r="J90" s="1">
        <v>23.94</v>
      </c>
      <c r="K90" s="1">
        <v>32.729999999999997</v>
      </c>
      <c r="L90" s="1">
        <v>26.8</v>
      </c>
      <c r="M90" s="1">
        <v>34.369999999999997</v>
      </c>
      <c r="N90" s="1">
        <v>34.659999999999997</v>
      </c>
      <c r="O90" s="1">
        <v>36.24</v>
      </c>
      <c r="R90"/>
      <c r="S90"/>
      <c r="U90"/>
      <c r="V90"/>
    </row>
    <row r="91" spans="1:22" s="1" customFormat="1" x14ac:dyDescent="0.25">
      <c r="A91" s="1">
        <v>34.090000000000003</v>
      </c>
      <c r="B91" s="1">
        <v>29.1</v>
      </c>
      <c r="C91" s="1">
        <v>26.51</v>
      </c>
      <c r="D91" s="1">
        <v>27.76</v>
      </c>
      <c r="E91" s="1">
        <v>32.659999999999997</v>
      </c>
      <c r="F91" s="1">
        <v>30.9</v>
      </c>
      <c r="G91" s="1">
        <v>40</v>
      </c>
      <c r="H91" s="1">
        <v>30.61</v>
      </c>
      <c r="I91" s="1">
        <v>40</v>
      </c>
      <c r="J91" s="1">
        <v>28.71</v>
      </c>
      <c r="K91" s="1">
        <v>33.1</v>
      </c>
      <c r="L91" s="1">
        <v>30.95</v>
      </c>
      <c r="M91" s="1">
        <v>40</v>
      </c>
      <c r="N91" s="1">
        <v>40</v>
      </c>
      <c r="O91" s="1">
        <v>40</v>
      </c>
      <c r="R91"/>
      <c r="S91"/>
      <c r="U91"/>
      <c r="V91"/>
    </row>
    <row r="92" spans="1:22" s="1" customFormat="1" x14ac:dyDescent="0.25">
      <c r="A92" s="1">
        <v>28.06</v>
      </c>
      <c r="B92" s="1">
        <v>28.04</v>
      </c>
      <c r="C92" s="1">
        <v>27.8</v>
      </c>
      <c r="D92" s="1">
        <v>30.74</v>
      </c>
      <c r="E92" s="1">
        <v>26.01</v>
      </c>
      <c r="F92" s="1">
        <v>34.200000000000003</v>
      </c>
      <c r="G92" s="1">
        <v>32.369999999999997</v>
      </c>
      <c r="H92" s="1">
        <v>34.79</v>
      </c>
      <c r="I92" s="1">
        <v>36.619999999999997</v>
      </c>
      <c r="J92" s="1">
        <v>29.27</v>
      </c>
      <c r="K92" s="1">
        <v>40</v>
      </c>
      <c r="L92" s="1">
        <v>31.33</v>
      </c>
      <c r="M92" s="1">
        <v>35.57</v>
      </c>
      <c r="N92" s="1">
        <v>40</v>
      </c>
      <c r="O92" s="1">
        <v>33.729999999999997</v>
      </c>
      <c r="R92"/>
      <c r="S92"/>
      <c r="U92"/>
      <c r="V92"/>
    </row>
    <row r="93" spans="1:22" s="1" customFormat="1" x14ac:dyDescent="0.25">
      <c r="A93" s="1">
        <v>28.3</v>
      </c>
      <c r="B93" s="1">
        <v>30.24</v>
      </c>
      <c r="C93" s="1">
        <v>30.63</v>
      </c>
      <c r="D93" s="1">
        <v>27.66</v>
      </c>
      <c r="E93" s="1">
        <v>23.86</v>
      </c>
      <c r="F93" s="1">
        <v>32.1</v>
      </c>
      <c r="G93" s="1">
        <v>30.51</v>
      </c>
      <c r="H93" s="1">
        <v>32.67</v>
      </c>
      <c r="I93" s="1">
        <v>32.53</v>
      </c>
      <c r="J93" s="1">
        <v>40</v>
      </c>
      <c r="K93" s="1">
        <v>32.130000000000003</v>
      </c>
      <c r="L93" s="1">
        <v>32.700000000000003</v>
      </c>
      <c r="M93" s="1">
        <v>33.979999999999997</v>
      </c>
      <c r="N93" s="1">
        <v>40</v>
      </c>
      <c r="O93" s="1">
        <v>40</v>
      </c>
      <c r="R93"/>
      <c r="S93"/>
      <c r="U93"/>
      <c r="V93"/>
    </row>
    <row r="94" spans="1:22" s="1" customFormat="1" x14ac:dyDescent="0.25">
      <c r="A94" s="1">
        <v>40</v>
      </c>
      <c r="B94" s="1">
        <v>29.21</v>
      </c>
      <c r="C94" s="1">
        <v>22.56</v>
      </c>
      <c r="D94" s="1">
        <v>27.27</v>
      </c>
      <c r="E94" s="1">
        <v>26.72</v>
      </c>
      <c r="F94" s="1">
        <v>32.42</v>
      </c>
      <c r="G94" s="1">
        <v>30.86</v>
      </c>
      <c r="H94" s="1">
        <v>30.14</v>
      </c>
      <c r="I94" s="1">
        <v>32.26</v>
      </c>
      <c r="J94" s="1">
        <v>40</v>
      </c>
      <c r="K94" s="1">
        <v>30.81</v>
      </c>
      <c r="L94" s="1">
        <v>30.78</v>
      </c>
      <c r="M94" s="1">
        <v>31.32</v>
      </c>
      <c r="N94" s="1">
        <v>37.06</v>
      </c>
      <c r="O94" s="1">
        <v>40</v>
      </c>
      <c r="R94"/>
      <c r="S94"/>
      <c r="U94"/>
      <c r="V94"/>
    </row>
    <row r="95" spans="1:22" s="1" customFormat="1" x14ac:dyDescent="0.25">
      <c r="A95" s="1">
        <v>27.08</v>
      </c>
      <c r="B95" s="1">
        <v>22.07</v>
      </c>
      <c r="C95" s="1">
        <v>19.649999999999999</v>
      </c>
      <c r="D95" s="1">
        <v>25.1</v>
      </c>
      <c r="E95" s="1">
        <v>33.69</v>
      </c>
      <c r="F95" s="1">
        <v>32.479999999999997</v>
      </c>
      <c r="G95" s="1">
        <v>40</v>
      </c>
      <c r="H95" s="1">
        <v>34.61</v>
      </c>
      <c r="I95" s="1">
        <v>40</v>
      </c>
      <c r="J95" s="1">
        <v>22.81</v>
      </c>
      <c r="K95" s="1">
        <v>29.96</v>
      </c>
      <c r="L95" s="1">
        <v>28.44</v>
      </c>
      <c r="M95" s="1">
        <v>25.51</v>
      </c>
      <c r="N95" s="1">
        <v>25.38</v>
      </c>
      <c r="O95" s="1">
        <v>35.89</v>
      </c>
      <c r="R95"/>
      <c r="S95"/>
      <c r="U95"/>
      <c r="V95"/>
    </row>
    <row r="96" spans="1:22" s="1" customFormat="1" x14ac:dyDescent="0.25">
      <c r="A96" s="1">
        <v>24.32</v>
      </c>
      <c r="B96" s="1">
        <v>20.09</v>
      </c>
      <c r="C96" s="1">
        <v>24.83</v>
      </c>
      <c r="D96" s="1">
        <v>33.72</v>
      </c>
      <c r="E96" s="1">
        <v>32.18</v>
      </c>
      <c r="F96" s="1">
        <v>40</v>
      </c>
      <c r="G96" s="1">
        <v>28.83</v>
      </c>
      <c r="H96" s="1">
        <v>33.08</v>
      </c>
      <c r="I96" s="1">
        <v>40</v>
      </c>
      <c r="J96" s="1">
        <v>30.25</v>
      </c>
      <c r="K96" s="1">
        <v>32.4</v>
      </c>
      <c r="L96" s="1">
        <v>30.5</v>
      </c>
      <c r="M96" s="1">
        <v>40</v>
      </c>
      <c r="N96" s="1">
        <v>35.56</v>
      </c>
      <c r="O96" s="1">
        <v>40</v>
      </c>
      <c r="R96"/>
      <c r="S96"/>
      <c r="U96"/>
      <c r="V96"/>
    </row>
    <row r="97" spans="1:22" s="1" customFormat="1" x14ac:dyDescent="0.25">
      <c r="A97" s="1">
        <v>40</v>
      </c>
      <c r="B97" s="1">
        <v>24.81</v>
      </c>
      <c r="C97" s="1">
        <v>29.35</v>
      </c>
      <c r="D97" s="1">
        <v>27.46</v>
      </c>
      <c r="E97" s="1">
        <v>28.63</v>
      </c>
      <c r="F97" s="1">
        <v>30.86</v>
      </c>
      <c r="G97" s="1">
        <v>32.340000000000003</v>
      </c>
      <c r="H97" s="1">
        <v>33.130000000000003</v>
      </c>
      <c r="I97" s="1">
        <v>26.48</v>
      </c>
      <c r="J97" s="1">
        <v>40</v>
      </c>
      <c r="K97" s="1">
        <v>40</v>
      </c>
      <c r="L97" s="1">
        <v>31</v>
      </c>
      <c r="M97" s="1">
        <v>28.79</v>
      </c>
      <c r="N97" s="1">
        <v>40</v>
      </c>
      <c r="O97" s="1">
        <v>40</v>
      </c>
      <c r="R97"/>
      <c r="S97"/>
      <c r="U97"/>
      <c r="V97"/>
    </row>
    <row r="98" spans="1:22" s="1" customFormat="1" x14ac:dyDescent="0.25">
      <c r="A98" s="1">
        <v>34.270000000000003</v>
      </c>
      <c r="B98" s="1">
        <v>31.08</v>
      </c>
      <c r="C98" s="1">
        <v>19.64</v>
      </c>
      <c r="D98" s="1">
        <v>24.32</v>
      </c>
      <c r="E98" s="1">
        <v>29.06</v>
      </c>
      <c r="F98" s="1">
        <v>29.8</v>
      </c>
      <c r="G98" s="1">
        <v>32.520000000000003</v>
      </c>
      <c r="H98" s="1">
        <v>32.08</v>
      </c>
      <c r="I98" s="1">
        <v>40</v>
      </c>
      <c r="J98" s="1">
        <v>40</v>
      </c>
      <c r="K98" s="1">
        <v>32.950000000000003</v>
      </c>
      <c r="L98" s="1">
        <v>26.32</v>
      </c>
      <c r="M98" s="1">
        <v>40</v>
      </c>
      <c r="N98" s="1">
        <v>40</v>
      </c>
      <c r="R98"/>
      <c r="S98"/>
      <c r="U98"/>
      <c r="V98"/>
    </row>
    <row r="99" spans="1:22" s="1" customFormat="1" x14ac:dyDescent="0.25">
      <c r="A99" s="1">
        <v>35.01</v>
      </c>
      <c r="B99" s="1">
        <v>31.76</v>
      </c>
      <c r="C99" s="1">
        <v>21.67</v>
      </c>
      <c r="D99" s="1">
        <v>28.86</v>
      </c>
      <c r="E99" s="1">
        <v>33.32</v>
      </c>
      <c r="F99" s="1">
        <v>26.1</v>
      </c>
      <c r="G99" s="1">
        <v>35.200000000000003</v>
      </c>
      <c r="H99" s="1">
        <v>34.590000000000003</v>
      </c>
      <c r="I99" s="1">
        <v>40</v>
      </c>
      <c r="J99" s="1">
        <v>27.7</v>
      </c>
      <c r="K99" s="1">
        <v>31.63</v>
      </c>
      <c r="L99" s="1">
        <v>32.61</v>
      </c>
      <c r="M99" s="1">
        <v>32.729999999999997</v>
      </c>
      <c r="N99" s="1">
        <v>40</v>
      </c>
      <c r="R99"/>
      <c r="S99"/>
      <c r="U99"/>
      <c r="V99"/>
    </row>
    <row r="100" spans="1:22" s="1" customFormat="1" x14ac:dyDescent="0.25">
      <c r="A100" s="1">
        <v>26.72</v>
      </c>
      <c r="B100" s="1">
        <v>30.42</v>
      </c>
      <c r="C100" s="1">
        <v>31.41</v>
      </c>
      <c r="D100" s="1">
        <v>28.85</v>
      </c>
      <c r="E100" s="1">
        <v>32.270000000000003</v>
      </c>
      <c r="F100" s="1">
        <v>32.4</v>
      </c>
      <c r="G100" s="1">
        <v>30.84</v>
      </c>
      <c r="H100" s="1">
        <v>32.880000000000003</v>
      </c>
      <c r="I100" s="1">
        <v>33.78</v>
      </c>
      <c r="J100" s="1">
        <v>29.21</v>
      </c>
      <c r="K100" s="1">
        <v>30.4</v>
      </c>
      <c r="L100" s="1">
        <v>40</v>
      </c>
      <c r="M100" s="1">
        <v>40</v>
      </c>
      <c r="N100" s="1">
        <v>33.950000000000003</v>
      </c>
      <c r="R100"/>
      <c r="S100"/>
      <c r="U100"/>
      <c r="V100"/>
    </row>
    <row r="101" spans="1:22" s="1" customFormat="1" x14ac:dyDescent="0.25">
      <c r="A101" s="1">
        <v>31.88</v>
      </c>
      <c r="B101" s="1">
        <v>31.19</v>
      </c>
      <c r="C101" s="1">
        <v>27.06</v>
      </c>
      <c r="D101" s="1">
        <v>35.22</v>
      </c>
      <c r="E101" s="1">
        <v>32.130000000000003</v>
      </c>
      <c r="F101" s="1">
        <v>26.15</v>
      </c>
      <c r="G101" s="1">
        <v>30.09</v>
      </c>
      <c r="H101" s="1">
        <v>28.61</v>
      </c>
      <c r="I101" s="1">
        <v>26.12</v>
      </c>
      <c r="J101" s="1">
        <v>32.6</v>
      </c>
      <c r="K101" s="1">
        <v>34.119999999999997</v>
      </c>
      <c r="L101" s="1">
        <v>33.67</v>
      </c>
      <c r="M101" s="1">
        <v>27.67</v>
      </c>
      <c r="N101" s="1">
        <v>40</v>
      </c>
      <c r="R101"/>
      <c r="S101"/>
      <c r="U101"/>
      <c r="V101"/>
    </row>
    <row r="102" spans="1:22" s="1" customFormat="1" x14ac:dyDescent="0.25">
      <c r="A102" s="1">
        <v>34.950000000000003</v>
      </c>
      <c r="B102" s="1">
        <v>40</v>
      </c>
      <c r="C102" s="1">
        <v>26.79</v>
      </c>
      <c r="D102" s="1">
        <v>26.13</v>
      </c>
      <c r="E102" s="1">
        <v>25.07</v>
      </c>
      <c r="F102" s="1">
        <v>29.86</v>
      </c>
      <c r="G102" s="1">
        <v>25.27</v>
      </c>
      <c r="H102" s="1">
        <v>33.76</v>
      </c>
      <c r="I102" s="1">
        <v>31.68</v>
      </c>
      <c r="J102" s="1">
        <v>40</v>
      </c>
      <c r="K102" s="1">
        <v>24.33</v>
      </c>
      <c r="L102" s="1">
        <v>28.54</v>
      </c>
      <c r="M102" s="1">
        <v>31.46</v>
      </c>
      <c r="N102" s="1">
        <v>32.86</v>
      </c>
      <c r="R102"/>
      <c r="S102"/>
      <c r="U102"/>
      <c r="V102"/>
    </row>
    <row r="103" spans="1:22" s="1" customFormat="1" x14ac:dyDescent="0.25">
      <c r="A103" s="1">
        <v>31.6</v>
      </c>
      <c r="B103" s="1">
        <v>29.5</v>
      </c>
      <c r="C103" s="1">
        <v>28.73</v>
      </c>
      <c r="D103" s="1">
        <v>31.67</v>
      </c>
      <c r="E103" s="1">
        <v>27.59</v>
      </c>
      <c r="F103" s="1">
        <v>27.02</v>
      </c>
      <c r="G103" s="1">
        <v>35.32</v>
      </c>
      <c r="H103" s="1">
        <v>40</v>
      </c>
      <c r="I103" s="1">
        <v>29.9</v>
      </c>
      <c r="J103" s="1">
        <v>40</v>
      </c>
      <c r="K103" s="1">
        <v>34.979999999999997</v>
      </c>
      <c r="L103" s="1">
        <v>40</v>
      </c>
      <c r="M103" s="1">
        <v>34.99</v>
      </c>
      <c r="N103" s="1">
        <v>35.520000000000003</v>
      </c>
      <c r="R103"/>
      <c r="S103"/>
      <c r="U103"/>
      <c r="V103"/>
    </row>
    <row r="104" spans="1:22" s="1" customFormat="1" x14ac:dyDescent="0.25">
      <c r="A104" s="1">
        <v>28.77</v>
      </c>
      <c r="B104" s="1">
        <v>26.29</v>
      </c>
      <c r="C104" s="1">
        <v>22.14</v>
      </c>
      <c r="D104" s="1">
        <v>21.19</v>
      </c>
      <c r="E104" s="1">
        <v>23.5</v>
      </c>
      <c r="F104" s="1">
        <v>40</v>
      </c>
      <c r="G104" s="1">
        <v>28.13</v>
      </c>
      <c r="H104" s="1">
        <v>33.68</v>
      </c>
      <c r="I104" s="1">
        <v>33.799999999999997</v>
      </c>
      <c r="J104" s="1">
        <v>40</v>
      </c>
      <c r="K104" s="1">
        <v>31.09</v>
      </c>
      <c r="L104" s="1">
        <v>31.84</v>
      </c>
      <c r="M104" s="1">
        <v>40</v>
      </c>
      <c r="N104" s="1">
        <v>35.97</v>
      </c>
      <c r="R104"/>
      <c r="S104"/>
      <c r="U104"/>
      <c r="V104"/>
    </row>
    <row r="105" spans="1:22" s="1" customFormat="1" x14ac:dyDescent="0.25">
      <c r="A105" s="1">
        <v>26.04</v>
      </c>
      <c r="B105" s="1">
        <v>34.33</v>
      </c>
      <c r="C105" s="1">
        <v>24.09</v>
      </c>
      <c r="D105" s="1">
        <v>24.6</v>
      </c>
      <c r="E105" s="1">
        <v>34.869999999999997</v>
      </c>
      <c r="F105" s="1">
        <v>21.91</v>
      </c>
      <c r="G105" s="1">
        <v>33.619999999999997</v>
      </c>
      <c r="H105" s="1">
        <v>28.62</v>
      </c>
      <c r="I105" s="1">
        <v>25.72</v>
      </c>
      <c r="J105" s="1">
        <v>30.15</v>
      </c>
      <c r="K105" s="1">
        <v>40</v>
      </c>
      <c r="L105" s="1">
        <v>29.1</v>
      </c>
      <c r="M105" s="1">
        <v>26.54</v>
      </c>
      <c r="N105" s="1">
        <v>32.799999999999997</v>
      </c>
      <c r="R105"/>
      <c r="S105"/>
      <c r="U105"/>
      <c r="V105"/>
    </row>
    <row r="106" spans="1:22" s="1" customFormat="1" x14ac:dyDescent="0.25">
      <c r="A106" s="1">
        <v>31.95</v>
      </c>
      <c r="B106" s="1">
        <v>22.71</v>
      </c>
      <c r="C106" s="1">
        <v>29.87</v>
      </c>
      <c r="D106" s="1">
        <v>29.89</v>
      </c>
      <c r="E106" s="1">
        <v>26</v>
      </c>
      <c r="F106" s="1">
        <v>34.68</v>
      </c>
      <c r="G106" s="1">
        <v>32.200000000000003</v>
      </c>
      <c r="H106" s="1">
        <v>30</v>
      </c>
      <c r="I106" s="1">
        <v>33.340000000000003</v>
      </c>
      <c r="J106" s="1">
        <v>40</v>
      </c>
      <c r="K106" s="1">
        <v>33.380000000000003</v>
      </c>
      <c r="L106" s="1">
        <v>32.65</v>
      </c>
      <c r="M106" s="1">
        <v>32.26</v>
      </c>
      <c r="N106" s="1">
        <v>32.51</v>
      </c>
      <c r="R106"/>
      <c r="S106"/>
      <c r="U106"/>
      <c r="V106"/>
    </row>
    <row r="107" spans="1:22" s="1" customFormat="1" x14ac:dyDescent="0.25">
      <c r="A107" s="1">
        <v>30.59</v>
      </c>
      <c r="B107" s="1">
        <v>24.83</v>
      </c>
      <c r="C107" s="1">
        <v>20.28</v>
      </c>
      <c r="D107" s="1">
        <v>21.21</v>
      </c>
      <c r="E107" s="1">
        <v>29.48</v>
      </c>
      <c r="F107" s="1">
        <v>30.12</v>
      </c>
      <c r="G107" s="1">
        <v>28.63</v>
      </c>
      <c r="H107" s="1">
        <v>27.85</v>
      </c>
      <c r="I107" s="1">
        <v>40</v>
      </c>
      <c r="J107" s="1">
        <v>32.32</v>
      </c>
      <c r="K107" s="1">
        <v>40</v>
      </c>
      <c r="L107" s="1">
        <v>40</v>
      </c>
      <c r="M107" s="1">
        <v>31.07</v>
      </c>
      <c r="N107" s="1">
        <v>36.200000000000003</v>
      </c>
      <c r="R107"/>
      <c r="S107"/>
      <c r="U107"/>
      <c r="V107"/>
    </row>
    <row r="108" spans="1:22" s="1" customFormat="1" x14ac:dyDescent="0.25">
      <c r="A108" s="1">
        <v>30.65</v>
      </c>
      <c r="B108" s="1">
        <v>28.18</v>
      </c>
      <c r="C108" s="1">
        <v>23.55</v>
      </c>
      <c r="D108" s="1">
        <v>18.91</v>
      </c>
      <c r="E108" s="1">
        <v>23.31</v>
      </c>
      <c r="F108" s="1">
        <v>26.02</v>
      </c>
      <c r="G108" s="1">
        <v>31.31</v>
      </c>
      <c r="H108" s="1">
        <v>33.83</v>
      </c>
      <c r="I108" s="1">
        <v>40</v>
      </c>
      <c r="J108" s="1">
        <v>33.869999999999997</v>
      </c>
      <c r="K108" s="1">
        <v>40</v>
      </c>
      <c r="L108" s="1">
        <v>30.33</v>
      </c>
      <c r="M108" s="1">
        <v>40</v>
      </c>
      <c r="N108" s="1">
        <v>33.659999999999997</v>
      </c>
      <c r="R108"/>
      <c r="S108"/>
      <c r="U108"/>
      <c r="V108"/>
    </row>
    <row r="109" spans="1:22" s="1" customFormat="1" x14ac:dyDescent="0.25">
      <c r="A109" s="1">
        <v>22.46</v>
      </c>
      <c r="B109" s="1">
        <v>32.35</v>
      </c>
      <c r="C109" s="1">
        <v>25.52</v>
      </c>
      <c r="D109" s="1">
        <v>31.36</v>
      </c>
      <c r="E109" s="1">
        <v>28.65</v>
      </c>
      <c r="F109" s="1">
        <v>31.02</v>
      </c>
      <c r="G109" s="1">
        <v>33.54</v>
      </c>
      <c r="H109" s="1">
        <v>31.31</v>
      </c>
      <c r="I109" s="1">
        <v>31.72</v>
      </c>
      <c r="J109" s="1">
        <v>30.59</v>
      </c>
      <c r="K109" s="1">
        <v>40</v>
      </c>
      <c r="L109" s="1">
        <v>31.21</v>
      </c>
      <c r="M109" s="1">
        <v>40</v>
      </c>
      <c r="N109" s="1">
        <v>33.6</v>
      </c>
      <c r="R109"/>
      <c r="S109"/>
      <c r="U109"/>
      <c r="V109"/>
    </row>
    <row r="110" spans="1:22" s="1" customFormat="1" x14ac:dyDescent="0.25">
      <c r="A110" s="1">
        <v>29.27</v>
      </c>
      <c r="B110" s="1">
        <v>23.6</v>
      </c>
      <c r="C110" s="1">
        <v>23.23</v>
      </c>
      <c r="D110" s="1">
        <v>40</v>
      </c>
      <c r="E110" s="1">
        <v>30.05</v>
      </c>
      <c r="F110" s="1">
        <v>33.49</v>
      </c>
      <c r="G110" s="1">
        <v>28.47</v>
      </c>
      <c r="H110" s="1">
        <v>40</v>
      </c>
      <c r="I110" s="1">
        <v>29.68</v>
      </c>
      <c r="J110" s="1">
        <v>40</v>
      </c>
      <c r="K110" s="1">
        <v>40</v>
      </c>
      <c r="L110" s="1">
        <v>27.85</v>
      </c>
      <c r="M110" s="1">
        <v>30.99</v>
      </c>
      <c r="N110" s="1">
        <v>33.89</v>
      </c>
      <c r="R110"/>
      <c r="S110"/>
      <c r="U110"/>
      <c r="V110"/>
    </row>
    <row r="111" spans="1:22" s="1" customFormat="1" x14ac:dyDescent="0.25">
      <c r="A111" s="1">
        <v>24.15</v>
      </c>
      <c r="B111" s="1">
        <v>28.52</v>
      </c>
      <c r="C111" s="1">
        <v>24.27</v>
      </c>
      <c r="D111" s="1">
        <v>29.39</v>
      </c>
      <c r="E111" s="1">
        <v>22.4</v>
      </c>
      <c r="F111" s="1">
        <v>27.08</v>
      </c>
      <c r="G111" s="1">
        <v>27.68</v>
      </c>
      <c r="H111" s="1">
        <v>31.52</v>
      </c>
      <c r="I111" s="1">
        <v>31.9</v>
      </c>
      <c r="J111" s="1">
        <v>24.56</v>
      </c>
      <c r="K111" s="1">
        <v>40</v>
      </c>
      <c r="L111" s="1">
        <v>40</v>
      </c>
      <c r="M111" s="1">
        <v>29.69</v>
      </c>
      <c r="N111" s="1">
        <v>40</v>
      </c>
      <c r="R111"/>
      <c r="S111"/>
      <c r="U111"/>
      <c r="V111"/>
    </row>
    <row r="112" spans="1:22" s="1" customFormat="1" x14ac:dyDescent="0.25">
      <c r="A112" s="1">
        <v>33.69</v>
      </c>
      <c r="B112" s="1">
        <v>25.44</v>
      </c>
      <c r="C112" s="1">
        <v>17.28</v>
      </c>
      <c r="D112" s="1">
        <v>31.56</v>
      </c>
      <c r="E112" s="1">
        <v>28.59</v>
      </c>
      <c r="F112" s="1">
        <v>26.93</v>
      </c>
      <c r="G112" s="1">
        <v>29.06</v>
      </c>
      <c r="H112" s="1">
        <v>29.57</v>
      </c>
      <c r="I112" s="1">
        <v>33.409999999999997</v>
      </c>
      <c r="J112" s="1">
        <v>31.26</v>
      </c>
      <c r="K112" s="1">
        <v>34.14</v>
      </c>
      <c r="L112" s="1">
        <v>28.94</v>
      </c>
      <c r="M112" s="1">
        <v>40</v>
      </c>
      <c r="N112" s="1">
        <v>37.89</v>
      </c>
      <c r="R112"/>
      <c r="S112"/>
      <c r="U112"/>
      <c r="V112"/>
    </row>
    <row r="113" spans="1:22" s="1" customFormat="1" x14ac:dyDescent="0.25">
      <c r="A113" s="1">
        <v>18.920000000000002</v>
      </c>
      <c r="B113" s="1">
        <v>28.1</v>
      </c>
      <c r="C113" s="1">
        <v>30.66</v>
      </c>
      <c r="D113" s="1">
        <v>21.79</v>
      </c>
      <c r="E113" s="1">
        <v>29.91</v>
      </c>
      <c r="F113" s="1">
        <v>34</v>
      </c>
      <c r="G113" s="1">
        <v>28.52</v>
      </c>
      <c r="H113" s="1">
        <v>33.76</v>
      </c>
      <c r="I113" s="1">
        <v>40</v>
      </c>
      <c r="J113" s="1">
        <v>40</v>
      </c>
      <c r="K113" s="1">
        <v>31.71</v>
      </c>
      <c r="L113" s="1">
        <v>29.92</v>
      </c>
      <c r="M113" s="1">
        <v>40</v>
      </c>
      <c r="N113" s="1">
        <v>32.75</v>
      </c>
      <c r="R113"/>
      <c r="S113"/>
      <c r="U113"/>
      <c r="V113"/>
    </row>
    <row r="114" spans="1:22" s="1" customFormat="1" x14ac:dyDescent="0.25">
      <c r="A114" s="1">
        <v>30.94</v>
      </c>
      <c r="B114" s="1">
        <v>23.65</v>
      </c>
      <c r="C114" s="1">
        <v>32.380000000000003</v>
      </c>
      <c r="D114" s="1">
        <v>26.19</v>
      </c>
      <c r="E114" s="1">
        <v>27.81</v>
      </c>
      <c r="F114" s="1">
        <v>32.96</v>
      </c>
      <c r="G114" s="1">
        <v>34.97</v>
      </c>
      <c r="H114" s="1">
        <v>40</v>
      </c>
      <c r="I114" s="1">
        <v>40</v>
      </c>
      <c r="J114" s="1">
        <v>33.01</v>
      </c>
      <c r="K114" s="1">
        <v>40</v>
      </c>
      <c r="L114" s="1">
        <v>29.18</v>
      </c>
      <c r="M114" s="1">
        <v>33.81</v>
      </c>
      <c r="N114" s="1">
        <v>40</v>
      </c>
      <c r="R114"/>
      <c r="S114"/>
      <c r="U114"/>
      <c r="V114"/>
    </row>
    <row r="115" spans="1:22" s="1" customFormat="1" x14ac:dyDescent="0.25">
      <c r="A115" s="1">
        <v>31.01</v>
      </c>
      <c r="B115" s="1">
        <v>23.91</v>
      </c>
      <c r="C115" s="1">
        <v>29.47</v>
      </c>
      <c r="D115" s="1">
        <v>21.14</v>
      </c>
      <c r="E115" s="1">
        <v>28.84</v>
      </c>
      <c r="F115" s="1">
        <v>34.590000000000003</v>
      </c>
      <c r="G115" s="1">
        <v>31.41</v>
      </c>
      <c r="H115" s="1">
        <v>34.31</v>
      </c>
      <c r="I115" s="1">
        <v>40</v>
      </c>
      <c r="J115" s="1">
        <v>31.59</v>
      </c>
      <c r="K115" s="1">
        <v>29.48</v>
      </c>
      <c r="L115" s="1">
        <v>33.58</v>
      </c>
      <c r="M115" s="1">
        <v>40</v>
      </c>
      <c r="N115" s="1">
        <v>30.58</v>
      </c>
      <c r="R115"/>
      <c r="S115"/>
      <c r="U115"/>
      <c r="V115"/>
    </row>
    <row r="116" spans="1:22" s="1" customFormat="1" x14ac:dyDescent="0.25">
      <c r="A116" s="1">
        <v>29.67</v>
      </c>
      <c r="B116" s="1">
        <v>40</v>
      </c>
      <c r="C116" s="1">
        <v>28.03</v>
      </c>
      <c r="D116" s="1">
        <v>27.1</v>
      </c>
      <c r="E116" s="1">
        <v>23.07</v>
      </c>
      <c r="F116" s="1">
        <v>29.43</v>
      </c>
      <c r="G116" s="1">
        <v>34.380000000000003</v>
      </c>
      <c r="H116" s="1">
        <v>30.17</v>
      </c>
      <c r="I116" s="1">
        <v>30.7</v>
      </c>
      <c r="J116" s="1">
        <v>28.32</v>
      </c>
      <c r="K116" s="1">
        <v>40</v>
      </c>
      <c r="L116" s="1">
        <v>31.47</v>
      </c>
      <c r="M116" s="1">
        <v>31.58</v>
      </c>
      <c r="N116" s="1">
        <v>36.5</v>
      </c>
      <c r="R116"/>
      <c r="S116"/>
      <c r="U116"/>
      <c r="V116"/>
    </row>
    <row r="117" spans="1:22" s="1" customFormat="1" x14ac:dyDescent="0.25">
      <c r="A117" s="1">
        <v>33.630000000000003</v>
      </c>
      <c r="B117" s="1">
        <v>32.200000000000003</v>
      </c>
      <c r="C117" s="1">
        <v>26.59</v>
      </c>
      <c r="D117" s="1">
        <v>19.25</v>
      </c>
      <c r="E117" s="1">
        <v>29.11</v>
      </c>
      <c r="F117" s="1">
        <v>28.7</v>
      </c>
      <c r="G117" s="1">
        <v>31.52</v>
      </c>
      <c r="H117" s="1">
        <v>27.4</v>
      </c>
      <c r="I117" s="1">
        <v>40</v>
      </c>
      <c r="J117" s="1">
        <v>32.700000000000003</v>
      </c>
      <c r="K117" s="1">
        <v>32.08</v>
      </c>
      <c r="L117" s="1">
        <v>40</v>
      </c>
      <c r="M117" s="1">
        <v>40</v>
      </c>
      <c r="N117" s="1">
        <v>37.93</v>
      </c>
      <c r="R117"/>
      <c r="S117"/>
      <c r="U117"/>
      <c r="V117"/>
    </row>
    <row r="118" spans="1:22" s="1" customFormat="1" x14ac:dyDescent="0.25">
      <c r="A118" s="1">
        <v>34.520000000000003</v>
      </c>
      <c r="B118" s="1">
        <v>32.65</v>
      </c>
      <c r="C118" s="1">
        <v>26.92</v>
      </c>
      <c r="D118" s="1">
        <v>23.8</v>
      </c>
      <c r="E118" s="1">
        <v>29.49</v>
      </c>
      <c r="F118" s="1">
        <v>28.64</v>
      </c>
      <c r="G118" s="1">
        <v>32.049999999999997</v>
      </c>
      <c r="H118" s="1">
        <v>31.85</v>
      </c>
      <c r="I118" s="1">
        <v>32.51</v>
      </c>
      <c r="J118" s="1">
        <v>33.299999999999997</v>
      </c>
      <c r="K118" s="1">
        <v>40</v>
      </c>
      <c r="L118" s="1">
        <v>40</v>
      </c>
      <c r="M118" s="1">
        <v>40</v>
      </c>
      <c r="N118" s="1">
        <v>38.229999999999997</v>
      </c>
      <c r="R118"/>
      <c r="S118"/>
      <c r="U118"/>
      <c r="V118"/>
    </row>
    <row r="119" spans="1:22" s="1" customFormat="1" x14ac:dyDescent="0.25">
      <c r="A119" s="1">
        <v>22.92</v>
      </c>
      <c r="B119" s="1">
        <v>28.63</v>
      </c>
      <c r="C119" s="1">
        <v>19.850000000000001</v>
      </c>
      <c r="D119" s="1">
        <v>23.67</v>
      </c>
      <c r="E119" s="1">
        <v>29.78</v>
      </c>
      <c r="F119" s="1">
        <v>30.01</v>
      </c>
      <c r="G119" s="1">
        <v>30.09</v>
      </c>
      <c r="H119" s="1">
        <v>40</v>
      </c>
      <c r="I119" s="1">
        <v>32.369999999999997</v>
      </c>
      <c r="J119" s="1">
        <v>31.77</v>
      </c>
      <c r="K119" s="1">
        <v>30.69</v>
      </c>
      <c r="L119" s="1">
        <v>40</v>
      </c>
      <c r="M119" s="1">
        <v>40</v>
      </c>
      <c r="N119" s="1">
        <v>31.26</v>
      </c>
      <c r="R119"/>
      <c r="S119"/>
      <c r="U119"/>
      <c r="V119"/>
    </row>
    <row r="120" spans="1:22" s="1" customFormat="1" x14ac:dyDescent="0.25">
      <c r="A120" s="1">
        <v>27.83</v>
      </c>
      <c r="B120" s="1">
        <v>25.6</v>
      </c>
      <c r="C120" s="1">
        <v>30.47</v>
      </c>
      <c r="D120" s="1">
        <v>19.68</v>
      </c>
      <c r="E120" s="1">
        <v>20.28</v>
      </c>
      <c r="F120" s="1">
        <v>27.73</v>
      </c>
      <c r="G120" s="1">
        <v>26.62</v>
      </c>
      <c r="H120" s="1">
        <v>33.159999999999997</v>
      </c>
      <c r="I120" s="1">
        <v>34.69</v>
      </c>
      <c r="J120" s="1">
        <v>30.52</v>
      </c>
      <c r="K120" s="1">
        <v>34.75</v>
      </c>
      <c r="L120" s="1">
        <v>26.77</v>
      </c>
      <c r="M120" s="1">
        <v>32.31</v>
      </c>
      <c r="N120" s="1">
        <v>34.380000000000003</v>
      </c>
      <c r="R120"/>
      <c r="S120"/>
      <c r="U120"/>
      <c r="V120"/>
    </row>
    <row r="121" spans="1:22" s="1" customFormat="1" x14ac:dyDescent="0.25">
      <c r="A121" s="1">
        <v>32.159999999999997</v>
      </c>
      <c r="B121" s="1">
        <v>21.95</v>
      </c>
      <c r="C121" s="1">
        <v>31.3</v>
      </c>
      <c r="D121" s="1">
        <v>15.91</v>
      </c>
      <c r="E121" s="1">
        <v>20.23</v>
      </c>
      <c r="F121" s="1">
        <v>26.46</v>
      </c>
      <c r="G121" s="1">
        <v>28.08</v>
      </c>
      <c r="H121" s="1">
        <v>40</v>
      </c>
      <c r="I121" s="1">
        <v>34.18</v>
      </c>
      <c r="J121" s="1">
        <v>29.15</v>
      </c>
      <c r="K121" s="1">
        <v>35.4</v>
      </c>
      <c r="L121" s="1">
        <v>32.01</v>
      </c>
      <c r="M121" s="1">
        <v>33.31</v>
      </c>
      <c r="N121" s="1">
        <v>40</v>
      </c>
      <c r="R121"/>
      <c r="S121"/>
      <c r="U121"/>
      <c r="V121"/>
    </row>
    <row r="122" spans="1:22" s="1" customFormat="1" x14ac:dyDescent="0.25">
      <c r="A122" s="1">
        <v>31.3</v>
      </c>
      <c r="B122" s="1">
        <v>32.5</v>
      </c>
      <c r="C122" s="1">
        <v>35.76</v>
      </c>
      <c r="D122" s="1">
        <v>29.97</v>
      </c>
      <c r="E122" s="1">
        <v>25.17</v>
      </c>
      <c r="F122" s="1">
        <v>23.24</v>
      </c>
      <c r="G122" s="1">
        <v>29.88</v>
      </c>
      <c r="H122" s="1">
        <v>31.13</v>
      </c>
      <c r="I122" s="1">
        <v>24.09</v>
      </c>
      <c r="J122" s="1">
        <v>30.96</v>
      </c>
      <c r="K122" s="1">
        <v>29.12</v>
      </c>
      <c r="L122" s="1">
        <v>32.049999999999997</v>
      </c>
      <c r="M122" s="1">
        <v>40</v>
      </c>
      <c r="N122" s="1">
        <v>31.39</v>
      </c>
      <c r="R122"/>
      <c r="S122"/>
      <c r="U122"/>
      <c r="V122"/>
    </row>
    <row r="123" spans="1:22" s="1" customFormat="1" x14ac:dyDescent="0.25">
      <c r="A123" s="1">
        <v>33.47</v>
      </c>
      <c r="B123" s="1">
        <v>21.27</v>
      </c>
      <c r="C123" s="1">
        <v>21.14</v>
      </c>
      <c r="D123" s="1">
        <v>18.739999999999998</v>
      </c>
      <c r="E123" s="1">
        <v>20.25</v>
      </c>
      <c r="F123" s="1">
        <v>28.71</v>
      </c>
      <c r="G123" s="1">
        <v>22.07</v>
      </c>
      <c r="H123" s="1">
        <v>33.25</v>
      </c>
      <c r="I123" s="1">
        <v>30.89</v>
      </c>
      <c r="J123" s="1">
        <v>24.09</v>
      </c>
      <c r="K123" s="1">
        <v>40</v>
      </c>
      <c r="L123" s="1">
        <v>33.44</v>
      </c>
      <c r="M123" s="1">
        <v>29.09</v>
      </c>
      <c r="N123" s="1">
        <v>31.95</v>
      </c>
      <c r="R123"/>
      <c r="S123"/>
      <c r="U123"/>
      <c r="V123"/>
    </row>
    <row r="124" spans="1:22" s="1" customFormat="1" x14ac:dyDescent="0.25">
      <c r="A124" s="1">
        <v>32.270000000000003</v>
      </c>
      <c r="B124" s="1">
        <v>22.18</v>
      </c>
      <c r="C124" s="1">
        <v>21.8</v>
      </c>
      <c r="D124" s="1">
        <v>25.04</v>
      </c>
      <c r="E124" s="1">
        <v>28.94</v>
      </c>
      <c r="F124" s="1">
        <v>28.97</v>
      </c>
      <c r="G124" s="1">
        <v>31.71</v>
      </c>
      <c r="H124" s="1">
        <v>29.4</v>
      </c>
      <c r="I124" s="1">
        <v>25.44</v>
      </c>
      <c r="J124" s="1">
        <v>40</v>
      </c>
      <c r="K124" s="1">
        <v>31.14</v>
      </c>
      <c r="L124" s="1">
        <v>40</v>
      </c>
      <c r="M124" s="1">
        <v>35.15</v>
      </c>
      <c r="N124" s="1">
        <v>34.369999999999997</v>
      </c>
      <c r="R124"/>
      <c r="S124"/>
      <c r="U124"/>
      <c r="V124"/>
    </row>
    <row r="125" spans="1:22" s="1" customFormat="1" x14ac:dyDescent="0.25">
      <c r="A125" s="1">
        <v>34.380000000000003</v>
      </c>
      <c r="B125" s="1">
        <v>20.14</v>
      </c>
      <c r="C125" s="1">
        <v>31.62</v>
      </c>
      <c r="D125" s="1">
        <v>33.36</v>
      </c>
      <c r="E125" s="1">
        <v>30.8</v>
      </c>
      <c r="F125" s="1">
        <v>24.29</v>
      </c>
      <c r="G125" s="1">
        <v>30.87</v>
      </c>
      <c r="H125" s="1">
        <v>30.45</v>
      </c>
      <c r="I125" s="1">
        <v>30.94</v>
      </c>
      <c r="J125" s="1">
        <v>32.869999999999997</v>
      </c>
      <c r="K125" s="1">
        <v>32.29</v>
      </c>
      <c r="L125" s="1">
        <v>32.14</v>
      </c>
      <c r="M125" s="1">
        <v>40</v>
      </c>
      <c r="N125" s="1">
        <v>34.799999999999997</v>
      </c>
      <c r="R125"/>
      <c r="S125"/>
      <c r="U125"/>
      <c r="V125"/>
    </row>
    <row r="126" spans="1:22" s="1" customFormat="1" x14ac:dyDescent="0.25">
      <c r="A126" s="1">
        <v>27.69</v>
      </c>
      <c r="B126" s="1">
        <v>30.66</v>
      </c>
      <c r="C126" s="1">
        <v>19.11</v>
      </c>
      <c r="D126" s="1">
        <v>26.17</v>
      </c>
      <c r="E126" s="1">
        <v>27.71</v>
      </c>
      <c r="F126" s="1">
        <v>27.51</v>
      </c>
      <c r="G126" s="1">
        <v>31.76</v>
      </c>
      <c r="H126" s="1">
        <v>24.07</v>
      </c>
      <c r="I126" s="1">
        <v>32.04</v>
      </c>
      <c r="J126" s="1">
        <v>40</v>
      </c>
      <c r="K126" s="1">
        <v>32.75</v>
      </c>
      <c r="L126" s="1">
        <v>30.02</v>
      </c>
      <c r="M126" s="1">
        <v>40</v>
      </c>
      <c r="N126" s="1">
        <v>40</v>
      </c>
      <c r="R126"/>
      <c r="S126"/>
      <c r="U126"/>
      <c r="V126"/>
    </row>
    <row r="127" spans="1:22" s="1" customFormat="1" x14ac:dyDescent="0.25">
      <c r="A127" s="1">
        <v>30.22</v>
      </c>
      <c r="B127" s="1">
        <v>31.13</v>
      </c>
      <c r="C127" s="1">
        <v>29.48</v>
      </c>
      <c r="D127" s="1">
        <v>30.16</v>
      </c>
      <c r="E127" s="1">
        <v>26.23</v>
      </c>
      <c r="F127" s="1">
        <v>33.700000000000003</v>
      </c>
      <c r="G127" s="1">
        <v>30.03</v>
      </c>
      <c r="H127" s="1">
        <v>32.549999999999997</v>
      </c>
      <c r="I127" s="1">
        <v>30.11</v>
      </c>
      <c r="J127" s="1">
        <v>28.54</v>
      </c>
      <c r="K127" s="1">
        <v>40</v>
      </c>
      <c r="L127" s="1">
        <v>40</v>
      </c>
      <c r="M127" s="1">
        <v>33.14</v>
      </c>
      <c r="N127" s="1">
        <v>33.68</v>
      </c>
      <c r="R127"/>
      <c r="S127"/>
      <c r="U127"/>
      <c r="V127"/>
    </row>
    <row r="128" spans="1:22" s="1" customFormat="1" x14ac:dyDescent="0.25">
      <c r="A128" s="1">
        <v>32.590000000000003</v>
      </c>
      <c r="B128" s="1">
        <v>34.5</v>
      </c>
      <c r="C128" s="1">
        <v>27.85</v>
      </c>
      <c r="D128" s="1">
        <v>29.46</v>
      </c>
      <c r="E128" s="1">
        <v>25.5</v>
      </c>
      <c r="F128" s="1">
        <v>29.7</v>
      </c>
      <c r="G128" s="1">
        <v>24.93</v>
      </c>
      <c r="H128" s="1">
        <v>25.68</v>
      </c>
      <c r="I128" s="1">
        <v>40</v>
      </c>
      <c r="J128" s="1">
        <v>31.44</v>
      </c>
      <c r="K128" s="1">
        <v>35.03</v>
      </c>
      <c r="L128" s="1">
        <v>31.55</v>
      </c>
      <c r="M128" s="1">
        <v>31.39</v>
      </c>
      <c r="N128" s="1">
        <v>40</v>
      </c>
      <c r="R128"/>
      <c r="S128"/>
      <c r="U128"/>
      <c r="V128"/>
    </row>
    <row r="129" spans="1:22" s="1" customFormat="1" x14ac:dyDescent="0.25">
      <c r="A129" s="1">
        <v>33.130000000000003</v>
      </c>
      <c r="B129" s="1">
        <v>29.87</v>
      </c>
      <c r="C129" s="1">
        <v>30.42</v>
      </c>
      <c r="D129" s="1">
        <v>32.28</v>
      </c>
      <c r="E129" s="1">
        <v>32.57</v>
      </c>
      <c r="F129" s="1">
        <v>25.46</v>
      </c>
      <c r="G129" s="1">
        <v>28.92</v>
      </c>
      <c r="H129" s="1">
        <v>31.49</v>
      </c>
      <c r="I129" s="1">
        <v>40</v>
      </c>
      <c r="J129" s="1">
        <v>34.159999999999997</v>
      </c>
      <c r="K129" s="1">
        <v>30.03</v>
      </c>
      <c r="L129" s="1">
        <v>40</v>
      </c>
      <c r="M129" s="1">
        <v>40</v>
      </c>
      <c r="N129" s="1">
        <v>40</v>
      </c>
      <c r="R129"/>
      <c r="S129"/>
      <c r="U129"/>
      <c r="V129"/>
    </row>
    <row r="130" spans="1:22" s="1" customFormat="1" x14ac:dyDescent="0.25">
      <c r="A130" s="1">
        <v>40</v>
      </c>
      <c r="B130" s="1">
        <v>40</v>
      </c>
      <c r="C130" s="1">
        <v>19.27</v>
      </c>
      <c r="D130" s="1">
        <v>24.63</v>
      </c>
      <c r="E130" s="1">
        <v>25.16</v>
      </c>
      <c r="F130" s="1">
        <v>27.14</v>
      </c>
      <c r="G130" s="1">
        <v>40</v>
      </c>
      <c r="H130" s="1">
        <v>28.58</v>
      </c>
      <c r="I130" s="1">
        <v>30.2</v>
      </c>
      <c r="J130" s="1">
        <v>40</v>
      </c>
      <c r="K130" s="1">
        <v>30.73</v>
      </c>
      <c r="L130" s="1">
        <v>40</v>
      </c>
      <c r="M130" s="1">
        <v>29.77</v>
      </c>
      <c r="N130" s="1">
        <v>40</v>
      </c>
      <c r="R130"/>
      <c r="S130"/>
      <c r="U130"/>
      <c r="V130"/>
    </row>
    <row r="131" spans="1:22" s="1" customFormat="1" x14ac:dyDescent="0.25">
      <c r="A131" s="1">
        <v>29.86</v>
      </c>
      <c r="B131" s="1">
        <v>26.6</v>
      </c>
      <c r="C131" s="1">
        <v>28.81</v>
      </c>
      <c r="D131" s="1">
        <v>31.69</v>
      </c>
      <c r="E131" s="1">
        <v>25.29</v>
      </c>
      <c r="F131" s="1">
        <v>34.450000000000003</v>
      </c>
      <c r="G131" s="1">
        <v>23.69</v>
      </c>
      <c r="H131" s="1">
        <v>31.07</v>
      </c>
      <c r="I131" s="1">
        <v>31.44</v>
      </c>
      <c r="J131" s="1">
        <v>40</v>
      </c>
      <c r="K131" s="1">
        <v>40</v>
      </c>
      <c r="L131" s="1">
        <v>31.99</v>
      </c>
      <c r="M131" s="1">
        <v>40</v>
      </c>
      <c r="N131" s="1">
        <v>33.32</v>
      </c>
      <c r="R131"/>
      <c r="S131"/>
      <c r="U131"/>
      <c r="V131"/>
    </row>
    <row r="132" spans="1:22" s="1" customFormat="1" x14ac:dyDescent="0.25">
      <c r="A132" s="1">
        <v>27.42</v>
      </c>
      <c r="B132" s="1">
        <v>26.32</v>
      </c>
      <c r="C132" s="1">
        <v>20.18</v>
      </c>
      <c r="D132" s="1">
        <v>22.15</v>
      </c>
      <c r="E132" s="1">
        <v>24.59</v>
      </c>
      <c r="F132" s="1">
        <v>28.62</v>
      </c>
      <c r="G132" s="1">
        <v>25.86</v>
      </c>
      <c r="H132" s="1">
        <v>30.74</v>
      </c>
      <c r="I132" s="1">
        <v>28.69</v>
      </c>
      <c r="J132" s="1">
        <v>33.86</v>
      </c>
      <c r="K132" s="1">
        <v>31.97</v>
      </c>
      <c r="L132" s="1">
        <v>32.590000000000003</v>
      </c>
      <c r="M132" s="1">
        <v>40</v>
      </c>
      <c r="N132" s="1">
        <v>33.76</v>
      </c>
      <c r="R132"/>
      <c r="S132"/>
      <c r="U132"/>
      <c r="V132"/>
    </row>
    <row r="133" spans="1:22" s="1" customFormat="1" x14ac:dyDescent="0.25">
      <c r="A133" s="1">
        <v>32.85</v>
      </c>
      <c r="B133" s="1">
        <v>33.78</v>
      </c>
      <c r="C133" s="1">
        <v>31.76</v>
      </c>
      <c r="D133" s="1">
        <v>29.13</v>
      </c>
      <c r="E133" s="1">
        <v>30.5</v>
      </c>
      <c r="F133" s="1">
        <v>23.41</v>
      </c>
      <c r="G133" s="1">
        <v>23.94</v>
      </c>
      <c r="H133" s="1">
        <v>28.72</v>
      </c>
      <c r="I133" s="1">
        <v>30.88</v>
      </c>
      <c r="J133" s="1">
        <v>40</v>
      </c>
      <c r="K133" s="1">
        <v>40</v>
      </c>
      <c r="L133" s="1">
        <v>29.12</v>
      </c>
      <c r="M133" s="1">
        <v>34.700000000000003</v>
      </c>
      <c r="N133" s="1">
        <v>34.369999999999997</v>
      </c>
      <c r="R133"/>
      <c r="S133"/>
      <c r="U133"/>
      <c r="V133"/>
    </row>
    <row r="134" spans="1:22" s="1" customFormat="1" x14ac:dyDescent="0.25">
      <c r="A134" s="1">
        <v>30.11</v>
      </c>
      <c r="B134" s="1">
        <v>23.79</v>
      </c>
      <c r="C134" s="1">
        <v>31.31</v>
      </c>
      <c r="D134" s="1">
        <v>24.4</v>
      </c>
      <c r="E134" s="1">
        <v>29.71</v>
      </c>
      <c r="F134" s="1">
        <v>24.61</v>
      </c>
      <c r="G134" s="1">
        <v>27.01</v>
      </c>
      <c r="H134" s="1">
        <v>40</v>
      </c>
      <c r="I134" s="1">
        <v>19.559999999999999</v>
      </c>
      <c r="J134" s="1">
        <v>40</v>
      </c>
      <c r="K134" s="1">
        <v>40</v>
      </c>
      <c r="L134" s="1">
        <v>40</v>
      </c>
      <c r="M134" s="1">
        <v>40</v>
      </c>
      <c r="N134" s="1">
        <v>40</v>
      </c>
      <c r="R134"/>
      <c r="S134"/>
      <c r="U134"/>
      <c r="V134"/>
    </row>
    <row r="135" spans="1:22" s="1" customFormat="1" x14ac:dyDescent="0.25">
      <c r="A135" s="1">
        <v>23.21</v>
      </c>
      <c r="B135" s="1">
        <v>32.090000000000003</v>
      </c>
      <c r="C135" s="1">
        <v>24.1</v>
      </c>
      <c r="D135" s="1">
        <v>32.700000000000003</v>
      </c>
      <c r="E135" s="1">
        <v>23.15</v>
      </c>
      <c r="F135" s="1">
        <v>29.46</v>
      </c>
      <c r="G135" s="1">
        <v>27.74</v>
      </c>
      <c r="H135" s="1">
        <v>40</v>
      </c>
      <c r="I135" s="1">
        <v>40</v>
      </c>
      <c r="J135" s="1">
        <v>31.62</v>
      </c>
      <c r="K135" s="1">
        <v>40</v>
      </c>
      <c r="L135" s="1">
        <v>29.7</v>
      </c>
      <c r="M135" s="1">
        <v>40</v>
      </c>
      <c r="N135" s="1">
        <v>33.46</v>
      </c>
      <c r="R135"/>
      <c r="S135"/>
      <c r="U135"/>
      <c r="V135"/>
    </row>
    <row r="136" spans="1:22" s="1" customFormat="1" x14ac:dyDescent="0.25">
      <c r="A136" s="1">
        <v>27.53</v>
      </c>
      <c r="B136" s="1">
        <v>30.89</v>
      </c>
      <c r="C136" s="1">
        <v>32.869999999999997</v>
      </c>
      <c r="D136" s="1">
        <v>25.7</v>
      </c>
      <c r="E136" s="1">
        <v>21.41</v>
      </c>
      <c r="F136" s="1">
        <v>21.21</v>
      </c>
      <c r="G136" s="1">
        <v>32.82</v>
      </c>
      <c r="H136" s="1">
        <v>32.369999999999997</v>
      </c>
      <c r="I136" s="1">
        <v>32.229999999999997</v>
      </c>
      <c r="J136" s="1">
        <v>40</v>
      </c>
      <c r="K136" s="1">
        <v>33.08</v>
      </c>
      <c r="L136" s="1">
        <v>33.22</v>
      </c>
      <c r="M136" s="1">
        <v>40</v>
      </c>
      <c r="N136" s="1">
        <v>40</v>
      </c>
      <c r="R136"/>
      <c r="S136"/>
      <c r="U136"/>
      <c r="V136"/>
    </row>
    <row r="137" spans="1:22" s="1" customFormat="1" x14ac:dyDescent="0.25">
      <c r="A137" s="1">
        <v>26.27</v>
      </c>
      <c r="B137" s="1">
        <v>22.91</v>
      </c>
      <c r="C137" s="1">
        <v>28.55</v>
      </c>
      <c r="D137" s="1">
        <v>29.67</v>
      </c>
      <c r="E137" s="1">
        <v>31.5</v>
      </c>
      <c r="F137" s="1">
        <v>32.43</v>
      </c>
      <c r="G137" s="1">
        <v>24.46</v>
      </c>
      <c r="H137" s="1">
        <v>29.25</v>
      </c>
      <c r="I137" s="1">
        <v>33.020000000000003</v>
      </c>
      <c r="J137" s="1">
        <v>31.56</v>
      </c>
      <c r="K137" s="1">
        <v>40</v>
      </c>
      <c r="L137" s="1">
        <v>29.98</v>
      </c>
      <c r="M137" s="1">
        <v>40</v>
      </c>
      <c r="N137" s="1">
        <v>40</v>
      </c>
      <c r="R137"/>
      <c r="S137"/>
      <c r="U137"/>
      <c r="V137"/>
    </row>
    <row r="138" spans="1:22" s="1" customFormat="1" x14ac:dyDescent="0.25">
      <c r="A138" s="1">
        <v>40</v>
      </c>
      <c r="B138" s="1">
        <v>40</v>
      </c>
      <c r="C138" s="1">
        <v>30.27</v>
      </c>
      <c r="D138" s="1">
        <v>33.229999999999997</v>
      </c>
      <c r="E138" s="1">
        <v>28.67</v>
      </c>
      <c r="F138" s="1">
        <v>28.99</v>
      </c>
      <c r="G138" s="1">
        <v>33.07</v>
      </c>
      <c r="H138" s="1">
        <v>27.97</v>
      </c>
      <c r="I138" s="1">
        <v>35.64</v>
      </c>
      <c r="J138" s="1">
        <v>31.64</v>
      </c>
      <c r="K138" s="1">
        <v>31.46</v>
      </c>
      <c r="L138" s="1">
        <v>32.090000000000003</v>
      </c>
      <c r="M138" s="1">
        <v>37.229999999999997</v>
      </c>
      <c r="N138" s="1">
        <v>25.58</v>
      </c>
      <c r="R138"/>
      <c r="S138"/>
      <c r="U138"/>
      <c r="V138"/>
    </row>
    <row r="139" spans="1:22" s="1" customFormat="1" x14ac:dyDescent="0.25">
      <c r="A139" s="1">
        <v>33.299999999999997</v>
      </c>
      <c r="B139" s="1">
        <v>20.64</v>
      </c>
      <c r="C139" s="1">
        <v>23.52</v>
      </c>
      <c r="D139" s="1">
        <v>33.200000000000003</v>
      </c>
      <c r="E139" s="1">
        <v>32.97</v>
      </c>
      <c r="F139" s="1">
        <v>30.56</v>
      </c>
      <c r="G139" s="1">
        <v>25.5</v>
      </c>
      <c r="H139" s="1">
        <v>28.25</v>
      </c>
      <c r="I139" s="1">
        <v>32.22</v>
      </c>
      <c r="J139" s="1">
        <v>40</v>
      </c>
      <c r="K139" s="1">
        <v>40</v>
      </c>
      <c r="L139" s="1">
        <v>40</v>
      </c>
      <c r="M139" s="1">
        <v>32.86</v>
      </c>
      <c r="N139" s="1">
        <v>36.200000000000003</v>
      </c>
      <c r="R139"/>
      <c r="S139"/>
      <c r="U139"/>
      <c r="V139"/>
    </row>
    <row r="140" spans="1:22" s="1" customFormat="1" x14ac:dyDescent="0.25">
      <c r="A140" s="1">
        <v>29.79</v>
      </c>
      <c r="B140" s="1">
        <v>24.88</v>
      </c>
      <c r="C140" s="1">
        <v>31.15</v>
      </c>
      <c r="D140" s="1">
        <v>17.899999999999999</v>
      </c>
      <c r="E140" s="1">
        <v>32.08</v>
      </c>
      <c r="F140" s="1">
        <v>25.52</v>
      </c>
      <c r="G140" s="1">
        <v>40</v>
      </c>
      <c r="H140" s="1">
        <v>30.65</v>
      </c>
      <c r="I140" s="1">
        <v>40</v>
      </c>
      <c r="J140" s="1">
        <v>40</v>
      </c>
      <c r="K140" s="1">
        <v>30.89</v>
      </c>
      <c r="L140" s="1">
        <v>31.65</v>
      </c>
      <c r="M140" s="1">
        <v>34.46</v>
      </c>
      <c r="N140" s="1">
        <v>40</v>
      </c>
      <c r="R140"/>
      <c r="S140"/>
      <c r="U140"/>
      <c r="V140"/>
    </row>
    <row r="141" spans="1:22" s="1" customFormat="1" x14ac:dyDescent="0.25">
      <c r="A141" s="1">
        <v>40</v>
      </c>
      <c r="B141" s="1">
        <v>33.659999999999997</v>
      </c>
      <c r="C141" s="1">
        <v>22.39</v>
      </c>
      <c r="D141" s="1">
        <v>30.69</v>
      </c>
      <c r="E141" s="1">
        <v>40</v>
      </c>
      <c r="F141" s="1">
        <v>29.59</v>
      </c>
      <c r="G141" s="1">
        <v>33.82</v>
      </c>
      <c r="H141" s="1">
        <v>22.64</v>
      </c>
      <c r="I141" s="1">
        <v>40</v>
      </c>
      <c r="J141" s="1">
        <v>31.52</v>
      </c>
      <c r="K141" s="1">
        <v>30.01</v>
      </c>
      <c r="L141" s="1">
        <v>40</v>
      </c>
      <c r="M141" s="1">
        <v>34.369999999999997</v>
      </c>
      <c r="N141" s="1">
        <v>38.21</v>
      </c>
      <c r="R141"/>
      <c r="S141"/>
      <c r="U141"/>
      <c r="V141"/>
    </row>
    <row r="142" spans="1:22" s="1" customFormat="1" x14ac:dyDescent="0.25">
      <c r="A142" s="1">
        <v>30.01</v>
      </c>
      <c r="B142" s="1">
        <v>23.72</v>
      </c>
      <c r="C142" s="1">
        <v>32.46</v>
      </c>
      <c r="D142" s="1">
        <v>21.85</v>
      </c>
      <c r="E142" s="1">
        <v>22.26</v>
      </c>
      <c r="F142" s="1">
        <v>32.79</v>
      </c>
      <c r="G142" s="1">
        <v>31.23</v>
      </c>
      <c r="H142" s="1">
        <v>40</v>
      </c>
      <c r="I142" s="1">
        <v>32.619999999999997</v>
      </c>
      <c r="J142" s="1">
        <v>40</v>
      </c>
      <c r="K142" s="1">
        <v>40</v>
      </c>
      <c r="L142" s="1">
        <v>31.95</v>
      </c>
      <c r="M142" s="1">
        <v>36.69</v>
      </c>
      <c r="N142" s="1">
        <v>40</v>
      </c>
      <c r="R142"/>
      <c r="S142"/>
      <c r="U142"/>
      <c r="V142"/>
    </row>
    <row r="143" spans="1:22" s="1" customFormat="1" x14ac:dyDescent="0.25">
      <c r="A143" s="1">
        <v>21.4</v>
      </c>
      <c r="B143" s="1">
        <v>27.95</v>
      </c>
      <c r="C143" s="1">
        <v>31.03</v>
      </c>
      <c r="D143" s="1">
        <v>21.34</v>
      </c>
      <c r="E143" s="1">
        <v>22.46</v>
      </c>
      <c r="F143" s="1">
        <v>40</v>
      </c>
      <c r="G143" s="1">
        <v>40</v>
      </c>
      <c r="H143" s="1">
        <v>29.97</v>
      </c>
      <c r="I143" s="1">
        <v>40</v>
      </c>
      <c r="J143" s="1">
        <v>40</v>
      </c>
      <c r="K143" s="1">
        <v>40</v>
      </c>
      <c r="L143" s="1">
        <v>28.56</v>
      </c>
      <c r="M143" s="1">
        <v>40</v>
      </c>
      <c r="N143" s="1">
        <v>40</v>
      </c>
      <c r="R143"/>
      <c r="S143"/>
      <c r="U143"/>
      <c r="V143"/>
    </row>
    <row r="144" spans="1:22" s="1" customFormat="1" x14ac:dyDescent="0.25">
      <c r="A144" s="1">
        <v>32.06</v>
      </c>
      <c r="B144" s="1">
        <v>23.36</v>
      </c>
      <c r="C144" s="1">
        <v>32.15</v>
      </c>
      <c r="D144" s="1">
        <v>30.46</v>
      </c>
      <c r="E144" s="1">
        <v>31.45</v>
      </c>
      <c r="F144" s="1">
        <v>40</v>
      </c>
      <c r="G144" s="1">
        <v>29.88</v>
      </c>
      <c r="H144" s="1">
        <v>33.020000000000003</v>
      </c>
      <c r="I144" s="1">
        <v>33.049999999999997</v>
      </c>
      <c r="J144" s="1">
        <v>40</v>
      </c>
      <c r="K144" s="1">
        <v>40</v>
      </c>
      <c r="L144" s="1">
        <v>27.77</v>
      </c>
      <c r="M144" s="1">
        <v>36.33</v>
      </c>
      <c r="N144" s="1">
        <v>40</v>
      </c>
      <c r="R144"/>
      <c r="S144"/>
      <c r="U144"/>
      <c r="V144"/>
    </row>
    <row r="145" spans="1:22" s="1" customFormat="1" x14ac:dyDescent="0.25">
      <c r="A145" s="1">
        <v>24.93</v>
      </c>
      <c r="B145" s="1">
        <v>27.04</v>
      </c>
      <c r="C145" s="1">
        <v>31.12</v>
      </c>
      <c r="D145" s="1">
        <v>26.07</v>
      </c>
      <c r="E145" s="1">
        <v>25.75</v>
      </c>
      <c r="F145" s="1">
        <v>31.01</v>
      </c>
      <c r="G145" s="1">
        <v>32.42</v>
      </c>
      <c r="H145" s="1">
        <v>40</v>
      </c>
      <c r="I145" s="1">
        <v>31.1</v>
      </c>
      <c r="J145" s="1">
        <v>27.13</v>
      </c>
      <c r="K145" s="1">
        <v>32.15</v>
      </c>
      <c r="L145" s="1">
        <v>33.880000000000003</v>
      </c>
      <c r="M145" s="1">
        <v>40</v>
      </c>
      <c r="N145" s="1">
        <v>40</v>
      </c>
      <c r="R145"/>
      <c r="S145"/>
      <c r="U145"/>
      <c r="V145"/>
    </row>
    <row r="146" spans="1:22" s="1" customFormat="1" x14ac:dyDescent="0.25">
      <c r="A146" s="1">
        <v>26.09</v>
      </c>
      <c r="B146" s="1">
        <v>29.94</v>
      </c>
      <c r="C146" s="1">
        <v>23.49</v>
      </c>
      <c r="D146" s="1">
        <v>31.8</v>
      </c>
      <c r="E146" s="1">
        <v>30.93</v>
      </c>
      <c r="F146" s="1">
        <v>26.12</v>
      </c>
      <c r="G146" s="1">
        <v>33.67</v>
      </c>
      <c r="H146" s="1">
        <v>28.11</v>
      </c>
      <c r="I146" s="1">
        <v>33.72</v>
      </c>
      <c r="J146" s="1">
        <v>30.58</v>
      </c>
      <c r="K146" s="1">
        <v>35.57</v>
      </c>
      <c r="L146" s="1">
        <v>40</v>
      </c>
      <c r="M146" s="1">
        <v>40</v>
      </c>
      <c r="N146" s="1">
        <v>35.229999999999997</v>
      </c>
      <c r="R146"/>
      <c r="S146"/>
      <c r="U146"/>
      <c r="V146"/>
    </row>
    <row r="147" spans="1:22" s="1" customFormat="1" x14ac:dyDescent="0.25">
      <c r="A147" s="1">
        <v>28.81</v>
      </c>
      <c r="B147" s="1">
        <v>32.299999999999997</v>
      </c>
      <c r="C147" s="1">
        <v>25.4</v>
      </c>
      <c r="D147" s="1">
        <v>40</v>
      </c>
      <c r="E147" s="1">
        <v>33.64</v>
      </c>
      <c r="F147" s="1">
        <v>31.59</v>
      </c>
      <c r="G147" s="1">
        <v>32.75</v>
      </c>
      <c r="H147" s="1">
        <v>40</v>
      </c>
      <c r="I147" s="1">
        <v>30.92</v>
      </c>
      <c r="J147" s="1">
        <v>40</v>
      </c>
      <c r="K147" s="1">
        <v>27.64</v>
      </c>
      <c r="L147" s="1">
        <v>40</v>
      </c>
      <c r="M147" s="1">
        <v>40</v>
      </c>
      <c r="N147" s="1">
        <v>40</v>
      </c>
      <c r="R147"/>
      <c r="S147"/>
      <c r="U147"/>
      <c r="V147"/>
    </row>
    <row r="148" spans="1:22" s="1" customFormat="1" x14ac:dyDescent="0.25">
      <c r="A148" s="1">
        <v>40</v>
      </c>
      <c r="B148" s="1">
        <v>24.49</v>
      </c>
      <c r="C148" s="1">
        <v>23.89</v>
      </c>
      <c r="D148" s="1">
        <v>31.77</v>
      </c>
      <c r="E148" s="1">
        <v>34.17</v>
      </c>
      <c r="F148" s="1">
        <v>40</v>
      </c>
      <c r="G148" s="1">
        <v>28.4</v>
      </c>
      <c r="H148" s="1">
        <v>40</v>
      </c>
      <c r="I148" s="1">
        <v>40</v>
      </c>
      <c r="J148" s="1">
        <v>40</v>
      </c>
      <c r="K148" s="1">
        <v>34.78</v>
      </c>
      <c r="L148" s="1">
        <v>33.369999999999997</v>
      </c>
      <c r="M148" s="1">
        <v>40</v>
      </c>
      <c r="N148" s="1">
        <v>40</v>
      </c>
      <c r="R148"/>
      <c r="S148"/>
      <c r="U148"/>
      <c r="V148"/>
    </row>
    <row r="149" spans="1:22" s="1" customFormat="1" x14ac:dyDescent="0.25">
      <c r="A149" s="1">
        <v>40</v>
      </c>
      <c r="B149" s="1">
        <v>31.65</v>
      </c>
      <c r="C149" s="1">
        <v>29.43</v>
      </c>
      <c r="D149" s="1">
        <v>29.45</v>
      </c>
      <c r="E149" s="1">
        <v>21.33</v>
      </c>
      <c r="F149" s="1">
        <v>31.72</v>
      </c>
      <c r="G149" s="1">
        <v>29.24</v>
      </c>
      <c r="H149" s="1">
        <v>33.479999999999997</v>
      </c>
      <c r="I149" s="1">
        <v>29.21</v>
      </c>
      <c r="J149" s="1">
        <v>33.11</v>
      </c>
      <c r="K149" s="1">
        <v>29.84</v>
      </c>
      <c r="L149" s="1">
        <v>31.97</v>
      </c>
      <c r="M149" s="1">
        <v>40</v>
      </c>
      <c r="N149" s="1">
        <v>40</v>
      </c>
      <c r="R149"/>
      <c r="S149"/>
      <c r="U149"/>
      <c r="V149"/>
    </row>
    <row r="150" spans="1:22" s="1" customFormat="1" x14ac:dyDescent="0.25">
      <c r="A150" s="1">
        <v>25.76</v>
      </c>
      <c r="B150" s="1">
        <v>31.13</v>
      </c>
      <c r="C150" s="1">
        <v>24</v>
      </c>
      <c r="D150" s="1">
        <v>21.13</v>
      </c>
      <c r="E150" s="1">
        <v>40</v>
      </c>
      <c r="F150" s="1">
        <v>24.46</v>
      </c>
      <c r="G150" s="1">
        <v>40</v>
      </c>
      <c r="H150" s="1">
        <v>31.5</v>
      </c>
      <c r="I150" s="1">
        <v>31.04</v>
      </c>
      <c r="J150" s="1">
        <v>26.69</v>
      </c>
      <c r="K150" s="1">
        <v>29.89</v>
      </c>
      <c r="L150" s="1">
        <v>35.17</v>
      </c>
      <c r="M150" s="1">
        <v>32.43</v>
      </c>
      <c r="N150" s="1">
        <v>40</v>
      </c>
      <c r="R150"/>
      <c r="S150"/>
      <c r="U150"/>
      <c r="V150"/>
    </row>
    <row r="151" spans="1:22" s="1" customFormat="1" x14ac:dyDescent="0.25">
      <c r="A151" s="1">
        <v>25.09</v>
      </c>
      <c r="B151" s="1">
        <v>29.02</v>
      </c>
      <c r="C151" s="1">
        <v>23.04</v>
      </c>
      <c r="D151" s="1">
        <v>21.31</v>
      </c>
      <c r="E151" s="1">
        <v>34.29</v>
      </c>
      <c r="F151" s="1">
        <v>40</v>
      </c>
      <c r="G151" s="1">
        <v>29.94</v>
      </c>
      <c r="H151" s="1">
        <v>31.49</v>
      </c>
      <c r="I151" s="1">
        <v>40</v>
      </c>
      <c r="J151" s="1">
        <v>24.22</v>
      </c>
      <c r="K151" s="1">
        <v>40</v>
      </c>
      <c r="L151" s="1">
        <v>32.340000000000003</v>
      </c>
      <c r="M151" s="1">
        <v>40</v>
      </c>
      <c r="N151" s="1">
        <v>37.479999999999997</v>
      </c>
      <c r="R151"/>
      <c r="S151"/>
      <c r="U151"/>
      <c r="V151"/>
    </row>
    <row r="152" spans="1:22" s="1" customFormat="1" x14ac:dyDescent="0.25">
      <c r="A152" s="1">
        <v>32.950000000000003</v>
      </c>
      <c r="B152" s="1">
        <v>40</v>
      </c>
      <c r="C152" s="1">
        <v>25.59</v>
      </c>
      <c r="D152" s="1">
        <v>31.61</v>
      </c>
      <c r="E152" s="1">
        <v>21.26</v>
      </c>
      <c r="F152" s="1">
        <v>33.39</v>
      </c>
      <c r="G152" s="1">
        <v>29.27</v>
      </c>
      <c r="H152" s="1">
        <v>30.52</v>
      </c>
      <c r="I152" s="1">
        <v>40</v>
      </c>
      <c r="J152" s="1">
        <v>31.29</v>
      </c>
      <c r="K152" s="1">
        <v>32.68</v>
      </c>
      <c r="L152" s="1">
        <v>31.78</v>
      </c>
      <c r="M152" s="1">
        <v>37.950000000000003</v>
      </c>
      <c r="N152" s="1">
        <v>33.93</v>
      </c>
      <c r="R152"/>
      <c r="S152"/>
      <c r="U152"/>
      <c r="V152"/>
    </row>
    <row r="153" spans="1:22" s="1" customFormat="1" x14ac:dyDescent="0.25">
      <c r="A153" s="1">
        <v>34.28</v>
      </c>
      <c r="B153" s="1">
        <v>32.22</v>
      </c>
      <c r="C153" s="1">
        <v>25.07</v>
      </c>
      <c r="D153" s="1">
        <v>27.61</v>
      </c>
      <c r="E153" s="1">
        <v>34.11</v>
      </c>
      <c r="F153" s="1">
        <v>26.55</v>
      </c>
      <c r="G153" s="1">
        <v>40</v>
      </c>
      <c r="H153" s="1">
        <v>32.979999999999997</v>
      </c>
      <c r="I153" s="1">
        <v>32.6</v>
      </c>
      <c r="J153" s="1">
        <v>32.299999999999997</v>
      </c>
      <c r="K153" s="1">
        <v>40</v>
      </c>
      <c r="L153" s="1">
        <v>31.23</v>
      </c>
      <c r="M153" s="1">
        <v>28.29</v>
      </c>
      <c r="N153" s="1">
        <v>40</v>
      </c>
      <c r="R153"/>
      <c r="S153"/>
      <c r="U153"/>
      <c r="V153"/>
    </row>
    <row r="154" spans="1:22" s="1" customFormat="1" x14ac:dyDescent="0.25">
      <c r="A154" s="1">
        <v>31.4</v>
      </c>
      <c r="B154" s="1">
        <v>31.33</v>
      </c>
      <c r="C154" s="1">
        <v>25.65</v>
      </c>
      <c r="D154" s="1">
        <v>30.67</v>
      </c>
      <c r="E154" s="1">
        <v>31.03</v>
      </c>
      <c r="F154" s="1">
        <v>40</v>
      </c>
      <c r="G154" s="1">
        <v>32.74</v>
      </c>
      <c r="H154" s="1">
        <v>33.630000000000003</v>
      </c>
      <c r="I154" s="1">
        <v>35.29</v>
      </c>
      <c r="J154" s="1">
        <v>28.64</v>
      </c>
      <c r="K154" s="1">
        <v>28.48</v>
      </c>
      <c r="L154" s="1">
        <v>33.549999999999997</v>
      </c>
      <c r="M154" s="1">
        <v>40</v>
      </c>
      <c r="N154" s="1">
        <v>36.1</v>
      </c>
      <c r="R154"/>
      <c r="S154"/>
      <c r="U154"/>
      <c r="V154"/>
    </row>
    <row r="155" spans="1:22" s="1" customFormat="1" x14ac:dyDescent="0.25">
      <c r="A155" s="1">
        <v>28.44</v>
      </c>
      <c r="B155" s="1">
        <v>29.31</v>
      </c>
      <c r="C155" s="1">
        <v>28.19</v>
      </c>
      <c r="D155" s="1">
        <v>36.01</v>
      </c>
      <c r="E155" s="1">
        <v>28.05</v>
      </c>
      <c r="F155" s="1">
        <v>25.32</v>
      </c>
      <c r="G155" s="1">
        <v>26.97</v>
      </c>
      <c r="H155" s="1">
        <v>32.14</v>
      </c>
      <c r="I155" s="1">
        <v>40</v>
      </c>
      <c r="J155" s="1">
        <v>40</v>
      </c>
      <c r="K155" s="1">
        <v>33.33</v>
      </c>
      <c r="L155" s="1">
        <v>31.5</v>
      </c>
      <c r="M155" s="1">
        <v>40</v>
      </c>
      <c r="N155" s="1">
        <v>34.58</v>
      </c>
      <c r="R155"/>
      <c r="S155"/>
      <c r="U155"/>
      <c r="V155"/>
    </row>
    <row r="156" spans="1:22" s="1" customFormat="1" x14ac:dyDescent="0.25">
      <c r="A156" s="1">
        <v>34.549999999999997</v>
      </c>
      <c r="B156" s="1">
        <v>27.11</v>
      </c>
      <c r="C156" s="1">
        <v>17.46</v>
      </c>
      <c r="D156" s="1">
        <v>23.41</v>
      </c>
      <c r="E156" s="1">
        <v>32.78</v>
      </c>
      <c r="F156" s="1">
        <v>30.01</v>
      </c>
      <c r="G156" s="1">
        <v>40</v>
      </c>
      <c r="H156" s="1">
        <v>40</v>
      </c>
      <c r="I156" s="1">
        <v>32.880000000000003</v>
      </c>
      <c r="J156" s="1">
        <v>40</v>
      </c>
      <c r="K156" s="1">
        <v>33.01</v>
      </c>
      <c r="L156" s="1">
        <v>40</v>
      </c>
      <c r="M156" s="1">
        <v>40</v>
      </c>
      <c r="R156"/>
      <c r="S156"/>
      <c r="U156"/>
      <c r="V156"/>
    </row>
    <row r="157" spans="1:22" s="1" customFormat="1" x14ac:dyDescent="0.25">
      <c r="A157" s="1">
        <v>34.29</v>
      </c>
      <c r="B157" s="1">
        <v>32.65</v>
      </c>
      <c r="C157" s="1">
        <v>26.54</v>
      </c>
      <c r="D157" s="1">
        <v>22.13</v>
      </c>
      <c r="E157" s="1">
        <v>40</v>
      </c>
      <c r="F157" s="1">
        <v>33.17</v>
      </c>
      <c r="G157" s="1">
        <v>27.22</v>
      </c>
      <c r="H157" s="1">
        <v>30.89</v>
      </c>
      <c r="I157" s="1">
        <v>34.43</v>
      </c>
      <c r="J157" s="1">
        <v>31.51</v>
      </c>
      <c r="K157" s="1">
        <v>40</v>
      </c>
      <c r="L157" s="1">
        <v>31.77</v>
      </c>
      <c r="M157" s="1">
        <v>34.479999999999997</v>
      </c>
      <c r="R157"/>
      <c r="S157"/>
      <c r="U157"/>
      <c r="V157"/>
    </row>
    <row r="158" spans="1:22" s="1" customFormat="1" x14ac:dyDescent="0.25">
      <c r="A158" s="1">
        <v>32.33</v>
      </c>
      <c r="B158" s="1">
        <v>34.979999999999997</v>
      </c>
      <c r="C158" s="1">
        <v>19.27</v>
      </c>
      <c r="D158" s="1">
        <v>24.75</v>
      </c>
      <c r="E158" s="1">
        <v>32.729999999999997</v>
      </c>
      <c r="F158" s="1">
        <v>40</v>
      </c>
      <c r="G158" s="1">
        <v>28.78</v>
      </c>
      <c r="H158" s="1">
        <v>27.06</v>
      </c>
      <c r="I158" s="1">
        <v>22.66</v>
      </c>
      <c r="J158" s="1">
        <v>40</v>
      </c>
      <c r="K158" s="1">
        <v>40</v>
      </c>
      <c r="L158" s="1">
        <v>30.73</v>
      </c>
      <c r="M158" s="1">
        <v>35.090000000000003</v>
      </c>
      <c r="R158"/>
      <c r="S158"/>
      <c r="U158"/>
      <c r="V158"/>
    </row>
    <row r="159" spans="1:22" s="1" customFormat="1" x14ac:dyDescent="0.25">
      <c r="A159" s="1">
        <v>27.28</v>
      </c>
      <c r="B159" s="1">
        <v>30.07</v>
      </c>
      <c r="C159" s="1">
        <v>29.75</v>
      </c>
      <c r="D159" s="1">
        <v>32.69</v>
      </c>
      <c r="E159" s="1">
        <v>26.73</v>
      </c>
      <c r="F159" s="1">
        <v>31.33</v>
      </c>
      <c r="G159" s="1">
        <v>40</v>
      </c>
      <c r="H159" s="1">
        <v>32.74</v>
      </c>
      <c r="I159" s="1">
        <v>40</v>
      </c>
      <c r="J159" s="1">
        <v>33.03</v>
      </c>
      <c r="K159" s="1">
        <v>32.6</v>
      </c>
      <c r="L159" s="1">
        <v>40</v>
      </c>
      <c r="M159" s="1">
        <v>33.270000000000003</v>
      </c>
      <c r="R159"/>
      <c r="S159"/>
      <c r="U159"/>
      <c r="V159"/>
    </row>
    <row r="160" spans="1:22" s="1" customFormat="1" x14ac:dyDescent="0.25">
      <c r="A160" s="1">
        <v>40</v>
      </c>
      <c r="B160" s="1">
        <v>32.4</v>
      </c>
      <c r="C160" s="1">
        <v>21.77</v>
      </c>
      <c r="D160" s="1">
        <v>29.4</v>
      </c>
      <c r="E160" s="1">
        <v>25.86</v>
      </c>
      <c r="F160" s="1">
        <v>27.85</v>
      </c>
      <c r="G160" s="1">
        <v>40</v>
      </c>
      <c r="H160" s="1">
        <v>33.6</v>
      </c>
      <c r="I160" s="1">
        <v>40</v>
      </c>
      <c r="J160" s="1">
        <v>32.549999999999997</v>
      </c>
      <c r="K160" s="1">
        <v>40</v>
      </c>
      <c r="L160" s="1">
        <v>33.83</v>
      </c>
      <c r="M160" s="1">
        <v>25.12</v>
      </c>
      <c r="R160"/>
      <c r="S160"/>
      <c r="U160"/>
      <c r="V160"/>
    </row>
    <row r="161" spans="1:22" s="1" customFormat="1" x14ac:dyDescent="0.25">
      <c r="A161" s="1">
        <v>40</v>
      </c>
      <c r="B161" s="1">
        <v>28.28</v>
      </c>
      <c r="C161" s="1">
        <v>31.37</v>
      </c>
      <c r="D161" s="1">
        <v>19.48</v>
      </c>
      <c r="E161" s="1">
        <v>27.03</v>
      </c>
      <c r="F161" s="1">
        <v>28.31</v>
      </c>
      <c r="G161" s="1">
        <v>40</v>
      </c>
      <c r="H161" s="1">
        <v>33.18</v>
      </c>
      <c r="I161" s="1">
        <v>40</v>
      </c>
      <c r="J161" s="1">
        <v>33.43</v>
      </c>
      <c r="K161" s="1">
        <v>28</v>
      </c>
      <c r="L161" s="1">
        <v>27.6</v>
      </c>
      <c r="M161" s="1">
        <v>40</v>
      </c>
      <c r="R161"/>
      <c r="S161"/>
      <c r="U161"/>
      <c r="V161"/>
    </row>
    <row r="162" spans="1:22" s="1" customFormat="1" x14ac:dyDescent="0.25">
      <c r="A162" s="1">
        <v>30.1</v>
      </c>
      <c r="B162" s="1">
        <v>22.99</v>
      </c>
      <c r="C162" s="1">
        <v>22.51</v>
      </c>
      <c r="D162" s="1">
        <v>30.18</v>
      </c>
      <c r="E162" s="1">
        <v>20.77</v>
      </c>
      <c r="F162" s="1">
        <v>31.68</v>
      </c>
      <c r="G162" s="1">
        <v>29.88</v>
      </c>
      <c r="H162" s="1">
        <v>40</v>
      </c>
      <c r="I162" s="1">
        <v>31.91</v>
      </c>
      <c r="J162" s="1">
        <v>40</v>
      </c>
      <c r="K162" s="1">
        <v>32.86</v>
      </c>
      <c r="L162" s="1">
        <v>29.45</v>
      </c>
      <c r="M162" s="1">
        <v>40</v>
      </c>
      <c r="R162"/>
      <c r="S162"/>
      <c r="U162"/>
      <c r="V162"/>
    </row>
    <row r="163" spans="1:22" s="1" customFormat="1" x14ac:dyDescent="0.25">
      <c r="A163" s="1">
        <v>40</v>
      </c>
      <c r="B163" s="1">
        <v>24.09</v>
      </c>
      <c r="C163" s="1">
        <v>27.6</v>
      </c>
      <c r="D163" s="1">
        <v>21.88</v>
      </c>
      <c r="E163" s="1">
        <v>24.75</v>
      </c>
      <c r="F163" s="1">
        <v>21.96</v>
      </c>
      <c r="G163" s="1">
        <v>23.99</v>
      </c>
      <c r="H163" s="1">
        <v>40</v>
      </c>
      <c r="I163" s="1">
        <v>27.86</v>
      </c>
      <c r="J163" s="1">
        <v>31.5</v>
      </c>
      <c r="K163" s="1">
        <v>40</v>
      </c>
      <c r="L163" s="1">
        <v>40</v>
      </c>
      <c r="M163" s="1">
        <v>33.299999999999997</v>
      </c>
      <c r="R163"/>
      <c r="S163"/>
      <c r="U163"/>
      <c r="V163"/>
    </row>
    <row r="164" spans="1:22" s="1" customFormat="1" x14ac:dyDescent="0.25">
      <c r="A164" s="1">
        <v>30.17</v>
      </c>
      <c r="B164" s="1">
        <v>27.23</v>
      </c>
      <c r="C164" s="1">
        <v>24.98</v>
      </c>
      <c r="D164" s="1">
        <v>27.99</v>
      </c>
      <c r="E164" s="1">
        <v>29.36</v>
      </c>
      <c r="F164" s="1">
        <v>28.59</v>
      </c>
      <c r="G164" s="1">
        <v>30.64</v>
      </c>
      <c r="H164" s="1">
        <v>40</v>
      </c>
      <c r="I164" s="1">
        <v>23.1</v>
      </c>
      <c r="J164" s="1">
        <v>30.25</v>
      </c>
      <c r="K164" s="1">
        <v>40</v>
      </c>
      <c r="L164" s="1">
        <v>40</v>
      </c>
      <c r="M164" s="1">
        <v>32.92</v>
      </c>
      <c r="R164"/>
      <c r="S164"/>
      <c r="U164"/>
      <c r="V164"/>
    </row>
    <row r="165" spans="1:22" s="1" customFormat="1" x14ac:dyDescent="0.25">
      <c r="A165" s="1">
        <v>28.44</v>
      </c>
      <c r="B165" s="1">
        <v>29.18</v>
      </c>
      <c r="C165" s="1">
        <v>30.98</v>
      </c>
      <c r="D165" s="1">
        <v>32.090000000000003</v>
      </c>
      <c r="E165" s="1">
        <v>31.06</v>
      </c>
      <c r="F165" s="1">
        <v>23.47</v>
      </c>
      <c r="G165" s="1">
        <v>21.63</v>
      </c>
      <c r="H165" s="1">
        <v>32.51</v>
      </c>
      <c r="I165" s="1">
        <v>40</v>
      </c>
      <c r="J165" s="1">
        <v>33.119999999999997</v>
      </c>
      <c r="K165" s="1">
        <v>33.409999999999997</v>
      </c>
      <c r="L165" s="1">
        <v>40</v>
      </c>
      <c r="M165" s="1">
        <v>37.270000000000003</v>
      </c>
      <c r="R165"/>
      <c r="S165"/>
      <c r="U165"/>
      <c r="V165"/>
    </row>
    <row r="166" spans="1:22" s="1" customFormat="1" x14ac:dyDescent="0.25">
      <c r="A166" s="1">
        <v>29.2</v>
      </c>
      <c r="B166" s="1">
        <v>24.67</v>
      </c>
      <c r="C166" s="1">
        <v>30.75</v>
      </c>
      <c r="D166" s="1">
        <v>19.22</v>
      </c>
      <c r="E166" s="1">
        <v>32.119999999999997</v>
      </c>
      <c r="F166" s="1">
        <v>21.89</v>
      </c>
      <c r="G166" s="1">
        <v>31.4</v>
      </c>
      <c r="H166" s="1">
        <v>25.62</v>
      </c>
      <c r="I166" s="1">
        <v>29.99</v>
      </c>
      <c r="J166" s="1">
        <v>40</v>
      </c>
      <c r="K166" s="1">
        <v>33.11</v>
      </c>
      <c r="L166" s="1">
        <v>40</v>
      </c>
      <c r="M166" s="1">
        <v>40</v>
      </c>
      <c r="R166"/>
      <c r="S166"/>
      <c r="U166"/>
      <c r="V166"/>
    </row>
    <row r="167" spans="1:22" s="1" customFormat="1" x14ac:dyDescent="0.25">
      <c r="A167" s="1">
        <v>34.22</v>
      </c>
      <c r="B167" s="1">
        <v>33.18</v>
      </c>
      <c r="C167" s="1">
        <v>20.62</v>
      </c>
      <c r="D167" s="1">
        <v>25.05</v>
      </c>
      <c r="E167" s="1">
        <v>18.66</v>
      </c>
      <c r="F167" s="1">
        <v>31.45</v>
      </c>
      <c r="G167" s="1">
        <v>23.8</v>
      </c>
      <c r="H167" s="1">
        <v>32.33</v>
      </c>
      <c r="I167" s="1">
        <v>27.37</v>
      </c>
      <c r="J167" s="1">
        <v>40</v>
      </c>
      <c r="K167" s="1">
        <v>32.340000000000003</v>
      </c>
      <c r="L167" s="1">
        <v>32.96</v>
      </c>
      <c r="M167" s="1">
        <v>36.44</v>
      </c>
      <c r="R167"/>
      <c r="S167"/>
      <c r="U167"/>
      <c r="V167"/>
    </row>
    <row r="168" spans="1:22" s="1" customFormat="1" x14ac:dyDescent="0.25">
      <c r="A168" s="1">
        <v>30.42</v>
      </c>
      <c r="B168" s="1">
        <v>30.75</v>
      </c>
      <c r="C168" s="1">
        <v>28.24</v>
      </c>
      <c r="D168" s="1">
        <v>24.49</v>
      </c>
      <c r="E168" s="1">
        <v>21.74</v>
      </c>
      <c r="F168" s="1">
        <v>25.49</v>
      </c>
      <c r="G168" s="1">
        <v>23.98</v>
      </c>
      <c r="H168" s="1">
        <v>23.53</v>
      </c>
      <c r="I168" s="1">
        <v>40</v>
      </c>
      <c r="J168" s="1">
        <v>40</v>
      </c>
      <c r="K168" s="1">
        <v>30.52</v>
      </c>
      <c r="L168" s="1">
        <v>34.01</v>
      </c>
      <c r="M168" s="1">
        <v>32.94</v>
      </c>
      <c r="R168"/>
      <c r="S168"/>
      <c r="U168"/>
      <c r="V168"/>
    </row>
    <row r="169" spans="1:22" s="1" customFormat="1" x14ac:dyDescent="0.25">
      <c r="A169" s="1">
        <v>31.37</v>
      </c>
      <c r="B169" s="1">
        <v>31.94</v>
      </c>
      <c r="C169" s="1">
        <v>22.95</v>
      </c>
      <c r="D169" s="1">
        <v>26.31</v>
      </c>
      <c r="E169" s="1">
        <v>26.49</v>
      </c>
      <c r="F169" s="1">
        <v>23.98</v>
      </c>
      <c r="G169" s="1">
        <v>40</v>
      </c>
      <c r="H169" s="1">
        <v>34.18</v>
      </c>
      <c r="I169" s="1">
        <v>31.18</v>
      </c>
      <c r="J169" s="1">
        <v>40</v>
      </c>
      <c r="K169" s="1">
        <v>36.94</v>
      </c>
      <c r="L169" s="1">
        <v>40</v>
      </c>
      <c r="M169" s="1">
        <v>40</v>
      </c>
      <c r="R169"/>
      <c r="S169"/>
      <c r="U169"/>
      <c r="V169"/>
    </row>
    <row r="170" spans="1:22" s="1" customFormat="1" x14ac:dyDescent="0.25">
      <c r="A170" s="1">
        <v>30.04</v>
      </c>
      <c r="B170" s="1">
        <v>25.31</v>
      </c>
      <c r="C170" s="1">
        <v>34.15</v>
      </c>
      <c r="D170" s="1">
        <v>28.19</v>
      </c>
      <c r="E170" s="1">
        <v>32.700000000000003</v>
      </c>
      <c r="F170" s="1">
        <v>22.83</v>
      </c>
      <c r="G170" s="1">
        <v>29.17</v>
      </c>
      <c r="H170" s="1">
        <v>31.64</v>
      </c>
      <c r="I170" s="1">
        <v>27.48</v>
      </c>
      <c r="J170" s="1">
        <v>31.14</v>
      </c>
      <c r="K170" s="1">
        <v>40</v>
      </c>
      <c r="L170" s="1">
        <v>40</v>
      </c>
      <c r="M170" s="1">
        <v>35.630000000000003</v>
      </c>
      <c r="R170"/>
      <c r="S170"/>
      <c r="U170"/>
      <c r="V170"/>
    </row>
    <row r="171" spans="1:22" s="1" customFormat="1" x14ac:dyDescent="0.25">
      <c r="A171" s="1">
        <v>24.09</v>
      </c>
      <c r="B171" s="1">
        <v>22.63</v>
      </c>
      <c r="C171" s="1">
        <v>30.82</v>
      </c>
      <c r="D171" s="1">
        <v>32.67</v>
      </c>
      <c r="E171" s="1">
        <v>28.94</v>
      </c>
      <c r="F171" s="1">
        <v>26.53</v>
      </c>
      <c r="G171" s="1">
        <v>25.73</v>
      </c>
      <c r="H171" s="1">
        <v>32.590000000000003</v>
      </c>
      <c r="I171" s="1">
        <v>40</v>
      </c>
      <c r="J171" s="1">
        <v>40</v>
      </c>
      <c r="K171" s="1">
        <v>33.32</v>
      </c>
      <c r="L171" s="1">
        <v>40</v>
      </c>
      <c r="M171" s="1">
        <v>40</v>
      </c>
      <c r="R171"/>
      <c r="S171"/>
      <c r="U171"/>
      <c r="V171"/>
    </row>
    <row r="172" spans="1:22" s="1" customFormat="1" x14ac:dyDescent="0.25">
      <c r="A172" s="1">
        <v>40</v>
      </c>
      <c r="B172" s="1">
        <v>22.77</v>
      </c>
      <c r="C172" s="1">
        <v>32.42</v>
      </c>
      <c r="D172" s="1">
        <v>19.66</v>
      </c>
      <c r="E172" s="1">
        <v>18.04</v>
      </c>
      <c r="F172" s="1">
        <v>20.58</v>
      </c>
      <c r="G172" s="1">
        <v>20.399999999999999</v>
      </c>
      <c r="H172" s="1">
        <v>40</v>
      </c>
      <c r="I172" s="1">
        <v>25.43</v>
      </c>
      <c r="J172" s="1">
        <v>40</v>
      </c>
      <c r="K172" s="1">
        <v>30.73</v>
      </c>
      <c r="L172" s="1">
        <v>34.03</v>
      </c>
      <c r="M172" s="1">
        <v>26.48</v>
      </c>
      <c r="R172"/>
      <c r="S172"/>
      <c r="U172"/>
      <c r="V172"/>
    </row>
    <row r="173" spans="1:22" s="1" customFormat="1" x14ac:dyDescent="0.25">
      <c r="A173" s="1">
        <v>40</v>
      </c>
      <c r="B173" s="1">
        <v>40</v>
      </c>
      <c r="C173" s="1">
        <v>40</v>
      </c>
      <c r="D173" s="1">
        <v>25.58</v>
      </c>
      <c r="E173" s="1">
        <v>30.64</v>
      </c>
      <c r="F173" s="1">
        <v>29.05</v>
      </c>
      <c r="G173" s="1">
        <v>30.73</v>
      </c>
      <c r="H173" s="1">
        <v>32.99</v>
      </c>
      <c r="I173" s="1">
        <v>32.700000000000003</v>
      </c>
      <c r="J173" s="1">
        <v>31.46</v>
      </c>
      <c r="K173" s="1">
        <v>32.950000000000003</v>
      </c>
      <c r="L173" s="1">
        <v>40</v>
      </c>
      <c r="M173" s="1">
        <v>31.08</v>
      </c>
      <c r="R173"/>
      <c r="S173"/>
      <c r="U173"/>
      <c r="V173"/>
    </row>
    <row r="174" spans="1:22" s="1" customFormat="1" x14ac:dyDescent="0.25">
      <c r="A174" s="1">
        <v>33.28</v>
      </c>
      <c r="B174" s="1">
        <v>30.69</v>
      </c>
      <c r="C174" s="1">
        <v>25.13</v>
      </c>
      <c r="D174" s="1">
        <v>28.75</v>
      </c>
      <c r="E174" s="1">
        <v>26.72</v>
      </c>
      <c r="F174" s="1">
        <v>21.19</v>
      </c>
      <c r="G174" s="1">
        <v>27.01</v>
      </c>
      <c r="H174" s="1">
        <v>26.56</v>
      </c>
      <c r="I174" s="1">
        <v>40</v>
      </c>
      <c r="J174" s="1">
        <v>40</v>
      </c>
      <c r="K174" s="1">
        <v>35</v>
      </c>
      <c r="L174" s="1">
        <v>32.119999999999997</v>
      </c>
      <c r="M174" s="1">
        <v>37.54</v>
      </c>
      <c r="R174"/>
      <c r="S174"/>
      <c r="U174"/>
      <c r="V174"/>
    </row>
    <row r="175" spans="1:22" s="1" customFormat="1" x14ac:dyDescent="0.25">
      <c r="A175" s="1">
        <v>27.43</v>
      </c>
      <c r="B175" s="1">
        <v>23.27</v>
      </c>
      <c r="C175" s="1">
        <v>31.45</v>
      </c>
      <c r="D175" s="1">
        <v>28.76</v>
      </c>
      <c r="E175" s="1">
        <v>21.78</v>
      </c>
      <c r="F175" s="1">
        <v>30.2</v>
      </c>
      <c r="G175" s="1">
        <v>23.8</v>
      </c>
      <c r="H175" s="1">
        <v>18.52</v>
      </c>
      <c r="I175" s="1">
        <v>32.51</v>
      </c>
      <c r="J175" s="1">
        <v>40</v>
      </c>
      <c r="K175" s="1">
        <v>27.01</v>
      </c>
      <c r="L175" s="1">
        <v>31.81</v>
      </c>
      <c r="M175" s="1">
        <v>30.54</v>
      </c>
      <c r="R175"/>
      <c r="S175"/>
      <c r="U175"/>
      <c r="V175"/>
    </row>
    <row r="176" spans="1:22" s="1" customFormat="1" x14ac:dyDescent="0.25">
      <c r="A176" s="1">
        <v>32.51</v>
      </c>
      <c r="B176" s="1">
        <v>19.05</v>
      </c>
      <c r="C176" s="1">
        <v>27.82</v>
      </c>
      <c r="D176" s="1">
        <v>34.61</v>
      </c>
      <c r="E176" s="1">
        <v>30.73</v>
      </c>
      <c r="F176" s="1">
        <v>31.01</v>
      </c>
      <c r="G176" s="1">
        <v>33.39</v>
      </c>
      <c r="H176" s="1">
        <v>40</v>
      </c>
      <c r="I176" s="1">
        <v>40</v>
      </c>
      <c r="J176" s="1">
        <v>40</v>
      </c>
      <c r="K176" s="1">
        <v>40</v>
      </c>
      <c r="L176" s="1">
        <v>28.57</v>
      </c>
      <c r="M176" s="1">
        <v>35.869999999999997</v>
      </c>
      <c r="R176"/>
      <c r="S176"/>
      <c r="U176"/>
      <c r="V176"/>
    </row>
    <row r="177" spans="1:22" s="1" customFormat="1" x14ac:dyDescent="0.25">
      <c r="A177" s="1">
        <v>40</v>
      </c>
      <c r="B177" s="1">
        <v>40</v>
      </c>
      <c r="C177" s="1">
        <v>26.25</v>
      </c>
      <c r="D177" s="1">
        <v>19.11</v>
      </c>
      <c r="E177" s="1">
        <v>30.15</v>
      </c>
      <c r="F177" s="1">
        <v>25.07</v>
      </c>
      <c r="G177" s="1">
        <v>31.48</v>
      </c>
      <c r="H177" s="1">
        <v>29.19</v>
      </c>
      <c r="I177" s="1">
        <v>32.46</v>
      </c>
      <c r="J177" s="1">
        <v>30.06</v>
      </c>
      <c r="K177" s="1">
        <v>40</v>
      </c>
      <c r="L177" s="1">
        <v>33.26</v>
      </c>
      <c r="M177" s="1">
        <v>40</v>
      </c>
      <c r="R177"/>
      <c r="S177"/>
      <c r="U177"/>
      <c r="V177"/>
    </row>
    <row r="178" spans="1:22" s="1" customFormat="1" x14ac:dyDescent="0.25">
      <c r="A178" s="1">
        <v>33.68</v>
      </c>
      <c r="B178" s="1">
        <v>24.31</v>
      </c>
      <c r="C178" s="1">
        <v>26.25</v>
      </c>
      <c r="D178" s="1">
        <v>29.96</v>
      </c>
      <c r="E178" s="1">
        <v>23.84</v>
      </c>
      <c r="F178" s="1">
        <v>31.38</v>
      </c>
      <c r="G178" s="1">
        <v>24.41</v>
      </c>
      <c r="H178" s="1">
        <v>24.36</v>
      </c>
      <c r="I178" s="1">
        <v>32.97</v>
      </c>
      <c r="J178" s="1">
        <v>21.4</v>
      </c>
      <c r="K178" s="1">
        <v>40</v>
      </c>
      <c r="L178" s="1">
        <v>31.7</v>
      </c>
      <c r="M178" s="1">
        <v>37.51</v>
      </c>
      <c r="R178"/>
      <c r="S178"/>
      <c r="U178"/>
      <c r="V178"/>
    </row>
    <row r="179" spans="1:22" s="1" customFormat="1" x14ac:dyDescent="0.25">
      <c r="A179" s="1">
        <v>28.71</v>
      </c>
      <c r="B179" s="1">
        <v>24.7</v>
      </c>
      <c r="C179" s="1">
        <v>21.63</v>
      </c>
      <c r="D179" s="1">
        <v>28.33</v>
      </c>
      <c r="E179" s="1">
        <v>20.02</v>
      </c>
      <c r="F179" s="1">
        <v>26.39</v>
      </c>
      <c r="G179" s="1">
        <v>22.49</v>
      </c>
      <c r="H179" s="1">
        <v>31.86</v>
      </c>
      <c r="I179" s="1">
        <v>40</v>
      </c>
      <c r="J179" s="1">
        <v>40</v>
      </c>
      <c r="K179" s="1">
        <v>40</v>
      </c>
      <c r="L179" s="1">
        <v>31.89</v>
      </c>
      <c r="M179" s="1">
        <v>40</v>
      </c>
      <c r="R179"/>
      <c r="S179"/>
      <c r="U179"/>
      <c r="V179"/>
    </row>
    <row r="180" spans="1:22" s="1" customFormat="1" x14ac:dyDescent="0.25">
      <c r="A180" s="1">
        <v>31.48</v>
      </c>
      <c r="B180" s="1">
        <v>26.86</v>
      </c>
      <c r="C180" s="1">
        <v>22.13</v>
      </c>
      <c r="D180" s="1">
        <v>25.86</v>
      </c>
      <c r="E180" s="1">
        <v>22.64</v>
      </c>
      <c r="F180" s="1">
        <v>31.99</v>
      </c>
      <c r="G180" s="1">
        <v>28.58</v>
      </c>
      <c r="H180" s="1">
        <v>26.98</v>
      </c>
      <c r="I180" s="1">
        <v>31.64</v>
      </c>
      <c r="J180" s="1">
        <v>40</v>
      </c>
      <c r="K180" s="1">
        <v>34.869999999999997</v>
      </c>
      <c r="L180" s="1">
        <v>40</v>
      </c>
      <c r="M180" s="1">
        <v>35.270000000000003</v>
      </c>
      <c r="R180"/>
      <c r="S180"/>
      <c r="U180"/>
      <c r="V180"/>
    </row>
    <row r="181" spans="1:22" s="1" customFormat="1" x14ac:dyDescent="0.25">
      <c r="A181" s="1">
        <v>33.200000000000003</v>
      </c>
      <c r="B181" s="1">
        <v>27.32</v>
      </c>
      <c r="C181" s="1">
        <v>25.34</v>
      </c>
      <c r="D181" s="1">
        <v>34.19</v>
      </c>
      <c r="E181" s="1">
        <v>30.07</v>
      </c>
      <c r="F181" s="1">
        <v>25.91</v>
      </c>
      <c r="G181" s="1">
        <v>25.5</v>
      </c>
      <c r="H181" s="1">
        <v>40</v>
      </c>
      <c r="I181" s="1">
        <v>33.99</v>
      </c>
      <c r="J181" s="1">
        <v>40</v>
      </c>
      <c r="K181" s="1">
        <v>30.49</v>
      </c>
      <c r="L181" s="1">
        <v>32.520000000000003</v>
      </c>
      <c r="M181" s="1">
        <v>34.04</v>
      </c>
      <c r="R181"/>
      <c r="S181"/>
      <c r="U181"/>
      <c r="V181"/>
    </row>
    <row r="182" spans="1:22" s="1" customFormat="1" x14ac:dyDescent="0.25">
      <c r="A182" s="1">
        <v>35.85</v>
      </c>
      <c r="B182" s="1">
        <v>26.67</v>
      </c>
      <c r="C182" s="1">
        <v>31.46</v>
      </c>
      <c r="D182" s="1">
        <v>31.35</v>
      </c>
      <c r="E182" s="1">
        <v>21.58</v>
      </c>
      <c r="F182" s="1">
        <v>28.06</v>
      </c>
      <c r="G182" s="1">
        <v>30.34</v>
      </c>
      <c r="H182" s="1">
        <v>40</v>
      </c>
      <c r="I182" s="1">
        <v>40</v>
      </c>
      <c r="J182" s="1">
        <v>40</v>
      </c>
      <c r="K182" s="1">
        <v>32.590000000000003</v>
      </c>
      <c r="L182" s="1">
        <v>30.92</v>
      </c>
      <c r="M182" s="1">
        <v>33.479999999999997</v>
      </c>
      <c r="R182"/>
      <c r="S182"/>
      <c r="U182"/>
      <c r="V182"/>
    </row>
    <row r="183" spans="1:22" s="1" customFormat="1" x14ac:dyDescent="0.25">
      <c r="A183" s="1">
        <v>33.840000000000003</v>
      </c>
      <c r="B183" s="1">
        <v>25.57</v>
      </c>
      <c r="C183" s="1">
        <v>20.49</v>
      </c>
      <c r="D183" s="1">
        <v>29.61</v>
      </c>
      <c r="E183" s="1">
        <v>32.450000000000003</v>
      </c>
      <c r="F183" s="1">
        <v>40</v>
      </c>
      <c r="G183" s="1">
        <v>31.68</v>
      </c>
      <c r="H183" s="1">
        <v>28.9</v>
      </c>
      <c r="I183" s="1">
        <v>27.5</v>
      </c>
      <c r="J183" s="1">
        <v>24.85</v>
      </c>
      <c r="K183" s="1">
        <v>40</v>
      </c>
      <c r="L183" s="1">
        <v>40</v>
      </c>
      <c r="M183" s="1">
        <v>40</v>
      </c>
      <c r="R183"/>
      <c r="S183"/>
      <c r="U183"/>
      <c r="V183"/>
    </row>
    <row r="184" spans="1:22" s="1" customFormat="1" x14ac:dyDescent="0.25">
      <c r="A184" s="1">
        <v>29.63</v>
      </c>
      <c r="B184" s="1">
        <v>28.92</v>
      </c>
      <c r="C184" s="1">
        <v>25.21</v>
      </c>
      <c r="D184" s="1">
        <v>33.729999999999997</v>
      </c>
      <c r="E184" s="1">
        <v>24.81</v>
      </c>
      <c r="F184" s="1">
        <v>33.549999999999997</v>
      </c>
      <c r="G184" s="1">
        <v>31.17</v>
      </c>
      <c r="H184" s="1">
        <v>33.380000000000003</v>
      </c>
      <c r="I184" s="1">
        <v>40</v>
      </c>
      <c r="J184" s="1">
        <v>32.04</v>
      </c>
      <c r="K184" s="1">
        <v>32.159999999999997</v>
      </c>
      <c r="L184" s="1">
        <v>40</v>
      </c>
      <c r="M184" s="1">
        <v>35.729999999999997</v>
      </c>
      <c r="R184"/>
      <c r="S184"/>
      <c r="U184"/>
      <c r="V184"/>
    </row>
    <row r="185" spans="1:22" s="1" customFormat="1" x14ac:dyDescent="0.25">
      <c r="A185" s="1">
        <v>32.56</v>
      </c>
      <c r="B185" s="1">
        <v>22.91</v>
      </c>
      <c r="C185" s="1">
        <v>29.31</v>
      </c>
      <c r="D185" s="1">
        <v>33.950000000000003</v>
      </c>
      <c r="E185" s="1">
        <v>28.38</v>
      </c>
      <c r="F185" s="1">
        <v>25.49</v>
      </c>
      <c r="G185" s="1">
        <v>31.09</v>
      </c>
      <c r="H185" s="1">
        <v>40</v>
      </c>
      <c r="I185" s="1">
        <v>34.67</v>
      </c>
      <c r="J185" s="1">
        <v>23.28</v>
      </c>
      <c r="K185" s="1">
        <v>40</v>
      </c>
      <c r="L185" s="1">
        <v>31.13</v>
      </c>
      <c r="M185" s="1">
        <v>33</v>
      </c>
      <c r="R185"/>
      <c r="S185"/>
      <c r="U185"/>
      <c r="V185"/>
    </row>
    <row r="186" spans="1:22" s="1" customFormat="1" x14ac:dyDescent="0.25">
      <c r="A186" s="1">
        <v>31.12</v>
      </c>
      <c r="B186" s="1">
        <v>20.03</v>
      </c>
      <c r="C186" s="1">
        <v>30.42</v>
      </c>
      <c r="D186" s="1">
        <v>26.28</v>
      </c>
      <c r="E186" s="1">
        <v>30.68</v>
      </c>
      <c r="F186" s="1">
        <v>22.34</v>
      </c>
      <c r="G186" s="1">
        <v>40</v>
      </c>
      <c r="H186" s="1">
        <v>29.83</v>
      </c>
      <c r="I186" s="1">
        <v>40</v>
      </c>
      <c r="J186" s="1">
        <v>33.11</v>
      </c>
      <c r="K186" s="1">
        <v>40</v>
      </c>
      <c r="L186" s="1">
        <v>40</v>
      </c>
      <c r="M186" s="1">
        <v>40</v>
      </c>
      <c r="R186"/>
      <c r="S186"/>
      <c r="U186"/>
      <c r="V186"/>
    </row>
    <row r="187" spans="1:22" s="1" customFormat="1" x14ac:dyDescent="0.25">
      <c r="A187" s="1">
        <v>26.49</v>
      </c>
      <c r="B187" s="1">
        <v>28.01</v>
      </c>
      <c r="C187" s="1">
        <v>21.38</v>
      </c>
      <c r="D187" s="1">
        <v>27</v>
      </c>
      <c r="E187" s="1">
        <v>23.14</v>
      </c>
      <c r="F187" s="1">
        <v>32.58</v>
      </c>
      <c r="G187" s="1">
        <v>33.159999999999997</v>
      </c>
      <c r="H187" s="1">
        <v>40</v>
      </c>
      <c r="I187" s="1">
        <v>29.15</v>
      </c>
      <c r="J187" s="1">
        <v>30.73</v>
      </c>
      <c r="K187" s="1">
        <v>32.99</v>
      </c>
      <c r="L187" s="1">
        <v>40</v>
      </c>
      <c r="M187" s="1">
        <v>30.05</v>
      </c>
      <c r="R187"/>
      <c r="S187"/>
      <c r="U187"/>
      <c r="V187"/>
    </row>
    <row r="188" spans="1:22" s="1" customFormat="1" x14ac:dyDescent="0.25">
      <c r="A188" s="1">
        <v>32.32</v>
      </c>
      <c r="B188" s="1">
        <v>29.27</v>
      </c>
      <c r="C188" s="1">
        <v>28.3</v>
      </c>
      <c r="D188" s="1">
        <v>27.28</v>
      </c>
      <c r="E188" s="1">
        <v>35.07</v>
      </c>
      <c r="F188" s="1">
        <v>26.14</v>
      </c>
      <c r="G188" s="1">
        <v>31.69</v>
      </c>
      <c r="H188" s="1">
        <v>24.35</v>
      </c>
      <c r="I188" s="1">
        <v>40</v>
      </c>
      <c r="J188" s="1">
        <v>31.78</v>
      </c>
      <c r="K188" s="1">
        <v>40</v>
      </c>
      <c r="L188" s="1">
        <v>40</v>
      </c>
      <c r="M188" s="1">
        <v>34.85</v>
      </c>
      <c r="R188"/>
      <c r="S188"/>
      <c r="U188"/>
      <c r="V188"/>
    </row>
    <row r="189" spans="1:22" s="1" customFormat="1" x14ac:dyDescent="0.25">
      <c r="A189" s="1">
        <v>31.94</v>
      </c>
      <c r="B189" s="1">
        <v>27.41</v>
      </c>
      <c r="C189" s="1">
        <v>32.619999999999997</v>
      </c>
      <c r="D189" s="1">
        <v>24.12</v>
      </c>
      <c r="E189" s="1">
        <v>22.66</v>
      </c>
      <c r="F189" s="1">
        <v>36.08</v>
      </c>
      <c r="G189" s="1">
        <v>28.83</v>
      </c>
      <c r="H189" s="1">
        <v>27.37</v>
      </c>
      <c r="I189" s="1">
        <v>40</v>
      </c>
      <c r="J189" s="1">
        <v>33.53</v>
      </c>
      <c r="K189" s="1">
        <v>35.229999999999997</v>
      </c>
      <c r="L189" s="1">
        <v>34.89</v>
      </c>
      <c r="M189" s="1">
        <v>36.99</v>
      </c>
      <c r="R189"/>
      <c r="S189"/>
      <c r="U189"/>
      <c r="V189"/>
    </row>
    <row r="190" spans="1:22" s="1" customFormat="1" x14ac:dyDescent="0.25">
      <c r="A190" s="1">
        <v>31.92</v>
      </c>
      <c r="B190" s="1">
        <v>23.75</v>
      </c>
      <c r="C190" s="1">
        <v>21.75</v>
      </c>
      <c r="D190" s="1">
        <v>20.9</v>
      </c>
      <c r="E190" s="1">
        <v>30.84</v>
      </c>
      <c r="F190" s="1">
        <v>31.83</v>
      </c>
      <c r="G190" s="1">
        <v>22.8</v>
      </c>
      <c r="H190" s="1">
        <v>40</v>
      </c>
      <c r="I190" s="1">
        <v>27.47</v>
      </c>
      <c r="J190" s="1">
        <v>32.54</v>
      </c>
      <c r="K190" s="1">
        <v>40</v>
      </c>
      <c r="L190" s="1">
        <v>40</v>
      </c>
      <c r="M190" s="1">
        <v>33.56</v>
      </c>
      <c r="R190"/>
      <c r="S190"/>
      <c r="U190"/>
      <c r="V190"/>
    </row>
    <row r="191" spans="1:22" s="1" customFormat="1" x14ac:dyDescent="0.25">
      <c r="A191" s="1">
        <v>26.93</v>
      </c>
      <c r="B191" s="1">
        <v>21.88</v>
      </c>
      <c r="C191" s="1">
        <v>32.229999999999997</v>
      </c>
      <c r="D191" s="1">
        <v>27.32</v>
      </c>
      <c r="E191" s="1">
        <v>28.57</v>
      </c>
      <c r="F191" s="1">
        <v>23.01</v>
      </c>
      <c r="G191" s="1">
        <v>40</v>
      </c>
      <c r="H191" s="1">
        <v>27.08</v>
      </c>
      <c r="I191" s="1">
        <v>34.35</v>
      </c>
      <c r="J191" s="1">
        <v>31.45</v>
      </c>
      <c r="K191" s="1">
        <v>31.94</v>
      </c>
      <c r="L191" s="1">
        <v>33.79</v>
      </c>
      <c r="M191" s="1">
        <v>32.36</v>
      </c>
      <c r="R191"/>
      <c r="S191"/>
      <c r="U191"/>
      <c r="V191"/>
    </row>
    <row r="192" spans="1:22" s="1" customFormat="1" x14ac:dyDescent="0.25">
      <c r="A192" s="1">
        <v>35.770000000000003</v>
      </c>
      <c r="B192" s="1">
        <v>24.77</v>
      </c>
      <c r="C192" s="1">
        <v>26.94</v>
      </c>
      <c r="D192" s="1">
        <v>27.09</v>
      </c>
      <c r="E192" s="1">
        <v>26.59</v>
      </c>
      <c r="F192" s="1">
        <v>32.700000000000003</v>
      </c>
      <c r="G192" s="1">
        <v>26.16</v>
      </c>
      <c r="H192" s="1">
        <v>33.5</v>
      </c>
      <c r="I192" s="1">
        <v>32.04</v>
      </c>
      <c r="J192" s="1">
        <v>32.549999999999997</v>
      </c>
      <c r="K192" s="1">
        <v>40</v>
      </c>
      <c r="L192" s="1">
        <v>40</v>
      </c>
      <c r="M192" s="1">
        <v>29.42</v>
      </c>
      <c r="R192"/>
      <c r="S192"/>
      <c r="U192"/>
      <c r="V192"/>
    </row>
    <row r="193" spans="1:22" s="1" customFormat="1" x14ac:dyDescent="0.25">
      <c r="A193" s="1">
        <v>31.89</v>
      </c>
      <c r="B193" s="1">
        <v>32.81</v>
      </c>
      <c r="C193" s="1">
        <v>25.59</v>
      </c>
      <c r="D193" s="1">
        <v>25.37</v>
      </c>
      <c r="E193" s="1">
        <v>33.03</v>
      </c>
      <c r="F193" s="1">
        <v>40</v>
      </c>
      <c r="G193" s="1">
        <v>33.76</v>
      </c>
      <c r="H193" s="1">
        <v>34.04</v>
      </c>
      <c r="I193" s="1">
        <v>19.09</v>
      </c>
      <c r="J193" s="1">
        <v>30.08</v>
      </c>
      <c r="K193" s="1">
        <v>32.39</v>
      </c>
      <c r="L193" s="1">
        <v>33.25</v>
      </c>
      <c r="M193" s="1">
        <v>33.33</v>
      </c>
      <c r="R193"/>
      <c r="S193"/>
      <c r="U193"/>
      <c r="V193"/>
    </row>
    <row r="194" spans="1:22" s="1" customFormat="1" x14ac:dyDescent="0.25">
      <c r="A194" s="1">
        <v>33.81</v>
      </c>
      <c r="B194" s="1">
        <v>23.2</v>
      </c>
      <c r="C194" s="1">
        <v>40</v>
      </c>
      <c r="D194" s="1">
        <v>23.31</v>
      </c>
      <c r="E194" s="1">
        <v>40</v>
      </c>
      <c r="F194" s="1">
        <v>31.9</v>
      </c>
      <c r="G194" s="1">
        <v>34.299999999999997</v>
      </c>
      <c r="H194" s="1">
        <v>40</v>
      </c>
      <c r="I194" s="1">
        <v>40</v>
      </c>
      <c r="J194" s="1">
        <v>32.79</v>
      </c>
      <c r="K194" s="1">
        <v>40</v>
      </c>
      <c r="L194" s="1">
        <v>30.41</v>
      </c>
      <c r="M194" s="1">
        <v>31.41</v>
      </c>
      <c r="R194"/>
      <c r="S194"/>
      <c r="U194"/>
      <c r="V194"/>
    </row>
    <row r="195" spans="1:22" s="1" customFormat="1" x14ac:dyDescent="0.25">
      <c r="A195" s="1">
        <v>24.09</v>
      </c>
      <c r="B195" s="1">
        <v>40</v>
      </c>
      <c r="C195" s="1">
        <v>28.29</v>
      </c>
      <c r="D195" s="1">
        <v>25.16</v>
      </c>
      <c r="E195" s="1">
        <v>30.3</v>
      </c>
      <c r="F195" s="1">
        <v>40</v>
      </c>
      <c r="G195" s="1">
        <v>33.49</v>
      </c>
      <c r="H195" s="1">
        <v>23.88</v>
      </c>
      <c r="I195" s="1">
        <v>40</v>
      </c>
      <c r="J195" s="1">
        <v>40</v>
      </c>
      <c r="K195" s="1">
        <v>40</v>
      </c>
      <c r="L195" s="1">
        <v>33.08</v>
      </c>
      <c r="M195" s="1">
        <v>38.090000000000003</v>
      </c>
      <c r="R195"/>
      <c r="S195"/>
      <c r="U195"/>
      <c r="V195"/>
    </row>
    <row r="196" spans="1:22" s="1" customFormat="1" x14ac:dyDescent="0.25">
      <c r="A196" s="1">
        <v>34.409999999999997</v>
      </c>
      <c r="B196" s="1">
        <v>25.89</v>
      </c>
      <c r="C196" s="1">
        <v>28.13</v>
      </c>
      <c r="D196" s="1">
        <v>28.58</v>
      </c>
      <c r="E196" s="1">
        <v>30.35</v>
      </c>
      <c r="F196" s="1">
        <v>32.6</v>
      </c>
      <c r="G196" s="1">
        <v>32.090000000000003</v>
      </c>
      <c r="H196" s="1">
        <v>40</v>
      </c>
      <c r="I196" s="1">
        <v>40</v>
      </c>
      <c r="J196" s="1">
        <v>40</v>
      </c>
      <c r="K196" s="1">
        <v>28.78</v>
      </c>
      <c r="L196" s="1">
        <v>40</v>
      </c>
      <c r="M196" s="1">
        <v>33</v>
      </c>
      <c r="R196"/>
      <c r="S196"/>
      <c r="U196"/>
      <c r="V196"/>
    </row>
    <row r="197" spans="1:22" s="1" customFormat="1" x14ac:dyDescent="0.25">
      <c r="A197" s="1">
        <v>28.39</v>
      </c>
      <c r="B197" s="1">
        <v>29.63</v>
      </c>
      <c r="C197" s="1">
        <v>33.869999999999997</v>
      </c>
      <c r="D197" s="1">
        <v>29.38</v>
      </c>
      <c r="E197" s="1">
        <v>30.63</v>
      </c>
      <c r="F197" s="1">
        <v>30.96</v>
      </c>
      <c r="G197" s="1">
        <v>34</v>
      </c>
      <c r="H197" s="1">
        <v>32.74</v>
      </c>
      <c r="I197" s="1">
        <v>27.37</v>
      </c>
      <c r="J197" s="1">
        <v>40</v>
      </c>
      <c r="K197" s="1">
        <v>33.61</v>
      </c>
      <c r="L197" s="1">
        <v>31.91</v>
      </c>
      <c r="M197" s="1">
        <v>31.89</v>
      </c>
      <c r="R197"/>
      <c r="S197"/>
      <c r="U197"/>
      <c r="V197"/>
    </row>
    <row r="198" spans="1:22" s="1" customFormat="1" x14ac:dyDescent="0.25">
      <c r="A198" s="1">
        <v>27.69</v>
      </c>
      <c r="B198" s="1">
        <v>28</v>
      </c>
      <c r="C198" s="1">
        <v>20.82</v>
      </c>
      <c r="D198" s="1">
        <v>28.95</v>
      </c>
      <c r="E198" s="1">
        <v>33.549999999999997</v>
      </c>
      <c r="F198" s="1">
        <v>32.17</v>
      </c>
      <c r="G198" s="1">
        <v>31.99</v>
      </c>
      <c r="H198" s="1">
        <v>40</v>
      </c>
      <c r="I198" s="1">
        <v>32.92</v>
      </c>
      <c r="J198" s="1">
        <v>40</v>
      </c>
      <c r="K198" s="1">
        <v>40</v>
      </c>
      <c r="L198" s="1">
        <v>32.299999999999997</v>
      </c>
      <c r="M198" s="1">
        <v>33.58</v>
      </c>
      <c r="R198"/>
      <c r="S198"/>
      <c r="U198"/>
      <c r="V198"/>
    </row>
    <row r="199" spans="1:22" s="1" customFormat="1" x14ac:dyDescent="0.25">
      <c r="A199" s="1">
        <v>32.25</v>
      </c>
      <c r="B199" s="1">
        <v>21.62</v>
      </c>
      <c r="C199" s="1">
        <v>26.18</v>
      </c>
      <c r="D199" s="1">
        <v>28.12</v>
      </c>
      <c r="E199" s="1">
        <v>29.45</v>
      </c>
      <c r="F199" s="1">
        <v>34.1</v>
      </c>
      <c r="G199" s="1">
        <v>29.88</v>
      </c>
      <c r="H199" s="1">
        <v>31.65</v>
      </c>
      <c r="I199" s="1">
        <v>25.93</v>
      </c>
      <c r="J199" s="1">
        <v>29.39</v>
      </c>
      <c r="K199" s="1">
        <v>27.75</v>
      </c>
      <c r="L199" s="1">
        <v>32.369999999999997</v>
      </c>
      <c r="M199" s="1">
        <v>28.94</v>
      </c>
      <c r="R199"/>
      <c r="S199"/>
      <c r="U199"/>
      <c r="V199"/>
    </row>
    <row r="200" spans="1:22" s="1" customFormat="1" x14ac:dyDescent="0.25">
      <c r="A200" s="1">
        <v>29.83</v>
      </c>
      <c r="B200" s="1">
        <v>33.42</v>
      </c>
      <c r="C200" s="1">
        <v>30.61</v>
      </c>
      <c r="D200" s="1">
        <v>31.84</v>
      </c>
      <c r="E200" s="1">
        <v>20.5</v>
      </c>
      <c r="F200" s="1">
        <v>27.77</v>
      </c>
      <c r="G200" s="1">
        <v>40</v>
      </c>
      <c r="H200" s="1">
        <v>30.36</v>
      </c>
      <c r="I200" s="1">
        <v>32.33</v>
      </c>
      <c r="J200" s="1">
        <v>33.18</v>
      </c>
      <c r="K200" s="1">
        <v>40</v>
      </c>
      <c r="L200" s="1">
        <v>31.24</v>
      </c>
      <c r="M200" s="1">
        <v>34.81</v>
      </c>
      <c r="R200"/>
      <c r="S200"/>
      <c r="U200"/>
      <c r="V200"/>
    </row>
    <row r="201" spans="1:22" s="1" customFormat="1" x14ac:dyDescent="0.25">
      <c r="A201" s="1">
        <v>27.92</v>
      </c>
      <c r="B201" s="1">
        <v>26.16</v>
      </c>
      <c r="C201" s="1">
        <v>25.76</v>
      </c>
      <c r="D201" s="1">
        <v>32.340000000000003</v>
      </c>
      <c r="E201" s="1">
        <v>28.01</v>
      </c>
      <c r="F201" s="1">
        <v>32.1</v>
      </c>
      <c r="G201" s="1">
        <v>40</v>
      </c>
      <c r="H201" s="1">
        <v>32.549999999999997</v>
      </c>
      <c r="I201" s="1">
        <v>26.02</v>
      </c>
      <c r="J201" s="1">
        <v>40</v>
      </c>
      <c r="K201" s="1">
        <v>31.35</v>
      </c>
      <c r="L201" s="1">
        <v>32.020000000000003</v>
      </c>
      <c r="M201" s="1">
        <v>33.619999999999997</v>
      </c>
      <c r="R201"/>
      <c r="S201"/>
      <c r="U201"/>
      <c r="V201"/>
    </row>
    <row r="202" spans="1:22" s="1" customFormat="1" x14ac:dyDescent="0.25">
      <c r="A202" s="1">
        <v>33.58</v>
      </c>
      <c r="B202" s="1">
        <v>31.14</v>
      </c>
      <c r="C202" s="1">
        <v>26.13</v>
      </c>
      <c r="D202" s="1">
        <v>21.59</v>
      </c>
      <c r="E202" s="1">
        <v>30.47</v>
      </c>
      <c r="F202" s="1">
        <v>32.200000000000003</v>
      </c>
      <c r="G202" s="1">
        <v>27.84</v>
      </c>
      <c r="H202" s="1">
        <v>27.12</v>
      </c>
      <c r="I202" s="1">
        <v>23.66</v>
      </c>
      <c r="J202" s="1">
        <v>32.880000000000003</v>
      </c>
      <c r="K202" s="1">
        <v>33.54</v>
      </c>
      <c r="L202" s="1">
        <v>32.44</v>
      </c>
      <c r="M202" s="1">
        <v>40</v>
      </c>
      <c r="R202"/>
      <c r="S202"/>
      <c r="U202"/>
      <c r="V202"/>
    </row>
    <row r="203" spans="1:22" s="1" customFormat="1" x14ac:dyDescent="0.25">
      <c r="A203" s="1">
        <v>30.05</v>
      </c>
      <c r="B203" s="1">
        <v>25.4</v>
      </c>
      <c r="C203" s="1">
        <v>24.18</v>
      </c>
      <c r="D203" s="1">
        <v>33.450000000000003</v>
      </c>
      <c r="E203" s="1">
        <v>22.1</v>
      </c>
      <c r="F203" s="1">
        <v>21.89</v>
      </c>
      <c r="G203" s="1">
        <v>33.130000000000003</v>
      </c>
      <c r="H203" s="1">
        <v>32.76</v>
      </c>
      <c r="I203" s="1">
        <v>28.12</v>
      </c>
      <c r="J203" s="1">
        <v>23.93</v>
      </c>
      <c r="K203" s="1">
        <v>30.44</v>
      </c>
      <c r="L203" s="1">
        <v>29.21</v>
      </c>
      <c r="M203" s="1">
        <v>35.86</v>
      </c>
      <c r="R203"/>
      <c r="S203"/>
      <c r="U203"/>
      <c r="V203"/>
    </row>
    <row r="204" spans="1:22" s="1" customFormat="1" x14ac:dyDescent="0.25">
      <c r="A204" s="1">
        <v>24.62</v>
      </c>
      <c r="B204" s="1">
        <v>20.78</v>
      </c>
      <c r="C204" s="1">
        <v>27.88</v>
      </c>
      <c r="D204" s="1">
        <v>32.93</v>
      </c>
      <c r="E204" s="1">
        <v>25.29</v>
      </c>
      <c r="F204" s="1">
        <v>32.299999999999997</v>
      </c>
      <c r="G204" s="1">
        <v>34.54</v>
      </c>
      <c r="H204" s="1">
        <v>40</v>
      </c>
      <c r="I204" s="1">
        <v>32.700000000000003</v>
      </c>
      <c r="J204" s="1">
        <v>31.47</v>
      </c>
      <c r="K204" s="1">
        <v>30.91</v>
      </c>
      <c r="L204" s="1">
        <v>30.84</v>
      </c>
      <c r="M204" s="1">
        <v>29.35</v>
      </c>
      <c r="R204"/>
      <c r="S204"/>
      <c r="U204"/>
      <c r="V204"/>
    </row>
    <row r="205" spans="1:22" s="1" customFormat="1" x14ac:dyDescent="0.25">
      <c r="A205" s="1">
        <v>32.159999999999997</v>
      </c>
      <c r="B205" s="1">
        <v>31.34</v>
      </c>
      <c r="C205" s="1">
        <v>31.23</v>
      </c>
      <c r="D205" s="1">
        <v>27.61</v>
      </c>
      <c r="E205" s="1">
        <v>34.68</v>
      </c>
      <c r="F205" s="1">
        <v>27.91</v>
      </c>
      <c r="G205" s="1">
        <v>32.06</v>
      </c>
      <c r="H205" s="1">
        <v>30.98</v>
      </c>
      <c r="I205" s="1">
        <v>40</v>
      </c>
      <c r="J205" s="1">
        <v>35.1</v>
      </c>
      <c r="K205" s="1">
        <v>40</v>
      </c>
      <c r="L205" s="1">
        <v>30.25</v>
      </c>
      <c r="M205" s="1">
        <v>34.479999999999997</v>
      </c>
      <c r="R205"/>
      <c r="S205"/>
      <c r="U205"/>
      <c r="V205"/>
    </row>
    <row r="206" spans="1:22" s="1" customFormat="1" x14ac:dyDescent="0.25">
      <c r="A206" s="1">
        <v>21.6</v>
      </c>
      <c r="B206" s="1">
        <v>28.32</v>
      </c>
      <c r="C206" s="1">
        <v>31.84</v>
      </c>
      <c r="D206" s="1">
        <v>22.66</v>
      </c>
      <c r="E206" s="1">
        <v>24.84</v>
      </c>
      <c r="F206" s="1">
        <v>24.74</v>
      </c>
      <c r="G206" s="1">
        <v>32.880000000000003</v>
      </c>
      <c r="H206" s="1">
        <v>24.95</v>
      </c>
      <c r="I206" s="1">
        <v>28.87</v>
      </c>
      <c r="J206" s="1">
        <v>31.74</v>
      </c>
      <c r="K206" s="1">
        <v>29.9</v>
      </c>
      <c r="L206" s="1">
        <v>40</v>
      </c>
      <c r="M206" s="1">
        <v>29.36</v>
      </c>
      <c r="R206"/>
      <c r="S206"/>
      <c r="U206"/>
      <c r="V206"/>
    </row>
    <row r="207" spans="1:22" s="1" customFormat="1" x14ac:dyDescent="0.25">
      <c r="A207" s="1">
        <v>24.48</v>
      </c>
      <c r="B207" s="1">
        <v>23.64</v>
      </c>
      <c r="C207" s="1">
        <v>25.3</v>
      </c>
      <c r="D207" s="1">
        <v>26.33</v>
      </c>
      <c r="E207" s="1">
        <v>28.48</v>
      </c>
      <c r="F207" s="1">
        <v>34.630000000000003</v>
      </c>
      <c r="G207" s="1">
        <v>25.87</v>
      </c>
      <c r="H207" s="1">
        <v>31.76</v>
      </c>
      <c r="I207" s="1">
        <v>31.81</v>
      </c>
      <c r="J207" s="1">
        <v>32.19</v>
      </c>
      <c r="K207" s="1">
        <v>31.58</v>
      </c>
      <c r="L207" s="1">
        <v>32.56</v>
      </c>
      <c r="M207" s="1">
        <v>32.619999999999997</v>
      </c>
      <c r="R207"/>
      <c r="S207"/>
      <c r="U207"/>
      <c r="V207"/>
    </row>
    <row r="208" spans="1:22" s="1" customFormat="1" x14ac:dyDescent="0.25">
      <c r="A208" s="1">
        <v>23.23</v>
      </c>
      <c r="B208" s="1">
        <v>31.8</v>
      </c>
      <c r="C208" s="1">
        <v>33.090000000000003</v>
      </c>
      <c r="D208" s="1">
        <v>40</v>
      </c>
      <c r="E208" s="1">
        <v>32.56</v>
      </c>
      <c r="F208" s="1">
        <v>21.82</v>
      </c>
      <c r="G208" s="1">
        <v>40</v>
      </c>
      <c r="H208" s="1">
        <v>34.74</v>
      </c>
      <c r="I208" s="1">
        <v>30.76</v>
      </c>
      <c r="J208" s="1">
        <v>40</v>
      </c>
      <c r="K208" s="1">
        <v>40</v>
      </c>
      <c r="L208" s="1">
        <v>32.86</v>
      </c>
      <c r="M208" s="1">
        <v>34.020000000000003</v>
      </c>
      <c r="R208"/>
      <c r="S208"/>
      <c r="U208"/>
      <c r="V208"/>
    </row>
    <row r="209" spans="1:22" s="1" customFormat="1" x14ac:dyDescent="0.25">
      <c r="A209" s="1">
        <v>21.39</v>
      </c>
      <c r="B209" s="1">
        <v>27.51</v>
      </c>
      <c r="C209" s="1">
        <v>28.41</v>
      </c>
      <c r="D209" s="1">
        <v>26.11</v>
      </c>
      <c r="E209" s="1">
        <v>28.56</v>
      </c>
      <c r="F209" s="1">
        <v>24.95</v>
      </c>
      <c r="G209" s="1">
        <v>27.8</v>
      </c>
      <c r="H209" s="1">
        <v>40</v>
      </c>
      <c r="I209" s="1">
        <v>32.99</v>
      </c>
      <c r="J209" s="1">
        <v>33.25</v>
      </c>
      <c r="K209" s="1">
        <v>32.56</v>
      </c>
      <c r="L209" s="1">
        <v>40</v>
      </c>
      <c r="M209" s="1">
        <v>34.14</v>
      </c>
      <c r="R209"/>
      <c r="S209"/>
      <c r="U209"/>
      <c r="V209"/>
    </row>
    <row r="210" spans="1:22" s="1" customFormat="1" x14ac:dyDescent="0.25">
      <c r="A210" s="1">
        <v>32.53</v>
      </c>
      <c r="B210" s="1">
        <v>27.06</v>
      </c>
      <c r="C210" s="1">
        <v>25.25</v>
      </c>
      <c r="D210" s="1">
        <v>28.62</v>
      </c>
      <c r="E210" s="1">
        <v>27.58</v>
      </c>
      <c r="F210" s="1">
        <v>31.04</v>
      </c>
      <c r="G210" s="1">
        <v>33.65</v>
      </c>
      <c r="H210" s="1">
        <v>40</v>
      </c>
      <c r="I210" s="1">
        <v>33.159999999999997</v>
      </c>
      <c r="J210" s="1">
        <v>31.16</v>
      </c>
      <c r="K210" s="1">
        <v>32.31</v>
      </c>
      <c r="L210" s="1">
        <v>30.95</v>
      </c>
      <c r="M210" s="1">
        <v>34.82</v>
      </c>
      <c r="R210"/>
      <c r="S210"/>
      <c r="U210"/>
      <c r="V210"/>
    </row>
    <row r="211" spans="1:22" s="1" customFormat="1" x14ac:dyDescent="0.25">
      <c r="A211" s="1">
        <v>26.41</v>
      </c>
      <c r="B211" s="1">
        <v>40</v>
      </c>
      <c r="C211" s="1">
        <v>31.32</v>
      </c>
      <c r="D211" s="1">
        <v>28.25</v>
      </c>
      <c r="E211" s="1">
        <v>27.68</v>
      </c>
      <c r="F211" s="1">
        <v>29.1</v>
      </c>
      <c r="G211" s="1">
        <v>40</v>
      </c>
      <c r="H211" s="1">
        <v>25.67</v>
      </c>
      <c r="I211" s="1">
        <v>40</v>
      </c>
      <c r="J211" s="1">
        <v>30.75</v>
      </c>
      <c r="K211" s="1">
        <v>40</v>
      </c>
      <c r="L211" s="1">
        <v>31.36</v>
      </c>
      <c r="M211" s="1">
        <v>35.22</v>
      </c>
      <c r="R211"/>
      <c r="S211"/>
      <c r="U211"/>
      <c r="V211"/>
    </row>
    <row r="212" spans="1:22" s="1" customFormat="1" x14ac:dyDescent="0.25">
      <c r="A212" s="1">
        <v>28.85</v>
      </c>
      <c r="B212" s="1">
        <v>23.41</v>
      </c>
      <c r="C212" s="1">
        <v>20.260000000000002</v>
      </c>
      <c r="D212" s="1">
        <v>27.2</v>
      </c>
      <c r="E212" s="1">
        <v>27.69</v>
      </c>
      <c r="F212" s="1">
        <v>24.23</v>
      </c>
      <c r="G212" s="1">
        <v>32.369999999999997</v>
      </c>
      <c r="H212" s="1">
        <v>26</v>
      </c>
      <c r="I212" s="1">
        <v>40</v>
      </c>
      <c r="J212" s="1">
        <v>34.81</v>
      </c>
      <c r="K212" s="1">
        <v>40</v>
      </c>
      <c r="L212" s="1">
        <v>33.06</v>
      </c>
      <c r="M212" s="1">
        <v>35.479999999999997</v>
      </c>
      <c r="R212"/>
      <c r="S212"/>
      <c r="U212"/>
      <c r="V212"/>
    </row>
    <row r="213" spans="1:22" s="1" customFormat="1" x14ac:dyDescent="0.25">
      <c r="A213" s="1">
        <v>40</v>
      </c>
      <c r="B213" s="1">
        <v>23.17</v>
      </c>
      <c r="C213" s="1">
        <v>23.21</v>
      </c>
      <c r="D213" s="1">
        <v>24.05</v>
      </c>
      <c r="E213" s="1">
        <v>34.71</v>
      </c>
      <c r="F213" s="1">
        <v>30.53</v>
      </c>
      <c r="G213" s="1">
        <v>31.58</v>
      </c>
      <c r="H213" s="1">
        <v>29.35</v>
      </c>
      <c r="I213" s="1">
        <v>32.700000000000003</v>
      </c>
      <c r="J213" s="1">
        <v>40</v>
      </c>
      <c r="K213" s="1">
        <v>32.22</v>
      </c>
      <c r="L213" s="1">
        <v>40</v>
      </c>
      <c r="M213" s="1">
        <v>35.9</v>
      </c>
      <c r="R213"/>
      <c r="S213"/>
      <c r="U213"/>
      <c r="V213"/>
    </row>
    <row r="214" spans="1:22" s="1" customFormat="1" x14ac:dyDescent="0.25">
      <c r="A214" s="1">
        <v>34.450000000000003</v>
      </c>
      <c r="B214" s="1">
        <v>25.52</v>
      </c>
      <c r="C214" s="1">
        <v>31.86</v>
      </c>
      <c r="D214" s="1">
        <v>31.16</v>
      </c>
      <c r="E214" s="1">
        <v>28.72</v>
      </c>
      <c r="F214" s="1">
        <v>26.11</v>
      </c>
      <c r="G214" s="1">
        <v>24.57</v>
      </c>
      <c r="H214" s="1">
        <v>40</v>
      </c>
      <c r="I214" s="1">
        <v>40</v>
      </c>
      <c r="J214" s="1">
        <v>30.39</v>
      </c>
      <c r="K214" s="1">
        <v>32.83</v>
      </c>
      <c r="L214" s="1">
        <v>32.659999999999997</v>
      </c>
      <c r="M214" s="1">
        <v>36.57</v>
      </c>
      <c r="R214"/>
      <c r="S214"/>
      <c r="U214"/>
      <c r="V214"/>
    </row>
    <row r="215" spans="1:22" s="1" customFormat="1" x14ac:dyDescent="0.25">
      <c r="A215" s="1">
        <v>31.29</v>
      </c>
      <c r="B215" s="1">
        <v>32.58</v>
      </c>
      <c r="C215" s="1">
        <v>24.32</v>
      </c>
      <c r="D215" s="1">
        <v>22.21</v>
      </c>
      <c r="E215" s="1">
        <v>30.55</v>
      </c>
      <c r="F215" s="1">
        <v>33.24</v>
      </c>
      <c r="G215" s="1">
        <v>32.24</v>
      </c>
      <c r="H215" s="1">
        <v>24</v>
      </c>
      <c r="I215" s="1">
        <v>29.1</v>
      </c>
      <c r="J215" s="1">
        <v>40</v>
      </c>
      <c r="K215" s="1">
        <v>31.01</v>
      </c>
      <c r="L215" s="1">
        <v>40</v>
      </c>
      <c r="M215" s="1">
        <v>40</v>
      </c>
      <c r="R215"/>
      <c r="S215"/>
      <c r="U215"/>
      <c r="V215"/>
    </row>
    <row r="216" spans="1:22" s="1" customFormat="1" x14ac:dyDescent="0.25">
      <c r="A216" s="1">
        <v>31.37</v>
      </c>
      <c r="B216" s="1">
        <v>21.28</v>
      </c>
      <c r="C216" s="1">
        <v>18.8</v>
      </c>
      <c r="D216" s="1">
        <v>22.21</v>
      </c>
      <c r="E216" s="1">
        <v>23.81</v>
      </c>
      <c r="F216" s="1">
        <v>33.72</v>
      </c>
      <c r="G216" s="1">
        <v>32.369999999999997</v>
      </c>
      <c r="H216" s="1">
        <v>34.119999999999997</v>
      </c>
      <c r="I216" s="1">
        <v>31.53</v>
      </c>
      <c r="J216" s="1">
        <v>30.27</v>
      </c>
      <c r="K216" s="1">
        <v>32</v>
      </c>
      <c r="L216" s="1">
        <v>40</v>
      </c>
      <c r="M216" s="1">
        <v>31.84</v>
      </c>
      <c r="R216"/>
      <c r="S216"/>
      <c r="U216"/>
      <c r="V216"/>
    </row>
    <row r="217" spans="1:22" s="1" customFormat="1" x14ac:dyDescent="0.25">
      <c r="A217" s="1">
        <v>27.25</v>
      </c>
      <c r="B217" s="1">
        <v>26.47</v>
      </c>
      <c r="C217" s="1">
        <v>25.83</v>
      </c>
      <c r="D217" s="1">
        <v>20.48</v>
      </c>
      <c r="E217" s="1">
        <v>40</v>
      </c>
      <c r="F217" s="1">
        <v>28.79</v>
      </c>
      <c r="G217" s="1">
        <v>27.89</v>
      </c>
      <c r="H217" s="1">
        <v>29.17</v>
      </c>
      <c r="I217" s="1">
        <v>40</v>
      </c>
      <c r="J217" s="1">
        <v>33.380000000000003</v>
      </c>
      <c r="K217" s="1">
        <v>40</v>
      </c>
      <c r="L217" s="1">
        <v>30.35</v>
      </c>
      <c r="M217" s="1">
        <v>33.99</v>
      </c>
      <c r="R217"/>
      <c r="S217"/>
      <c r="U217"/>
      <c r="V217"/>
    </row>
    <row r="218" spans="1:22" s="1" customFormat="1" x14ac:dyDescent="0.25">
      <c r="A218" s="1">
        <v>22.22</v>
      </c>
      <c r="B218" s="1">
        <v>28.05</v>
      </c>
      <c r="C218" s="1">
        <v>26.51</v>
      </c>
      <c r="D218" s="1">
        <v>29.34</v>
      </c>
      <c r="E218" s="1">
        <v>29.49</v>
      </c>
      <c r="F218" s="1">
        <v>27.86</v>
      </c>
      <c r="G218" s="1">
        <v>26.05</v>
      </c>
      <c r="H218" s="1">
        <v>33.049999999999997</v>
      </c>
      <c r="I218" s="1">
        <v>32.24</v>
      </c>
      <c r="J218" s="1">
        <v>27.09</v>
      </c>
      <c r="K218" s="1">
        <v>25.39</v>
      </c>
      <c r="L218" s="1">
        <v>23</v>
      </c>
      <c r="M218" s="1">
        <v>32.369999999999997</v>
      </c>
      <c r="R218"/>
      <c r="S218"/>
      <c r="U218"/>
      <c r="V218"/>
    </row>
    <row r="219" spans="1:22" s="1" customFormat="1" x14ac:dyDescent="0.25">
      <c r="A219" s="1">
        <v>27.26</v>
      </c>
      <c r="B219" s="1">
        <v>30.92</v>
      </c>
      <c r="C219" s="1">
        <v>23.14</v>
      </c>
      <c r="D219" s="1">
        <v>31.26</v>
      </c>
      <c r="E219" s="1">
        <v>19.3</v>
      </c>
      <c r="F219" s="1">
        <v>33.090000000000003</v>
      </c>
      <c r="G219" s="1">
        <v>19.75</v>
      </c>
      <c r="H219" s="1">
        <v>28.89</v>
      </c>
      <c r="I219" s="1">
        <v>29.38</v>
      </c>
      <c r="J219" s="1">
        <v>34.28</v>
      </c>
      <c r="K219" s="1">
        <v>40</v>
      </c>
      <c r="L219" s="1">
        <v>40</v>
      </c>
      <c r="M219" s="1">
        <v>40</v>
      </c>
      <c r="R219"/>
      <c r="S219"/>
      <c r="U219"/>
      <c r="V219"/>
    </row>
    <row r="220" spans="1:22" s="1" customFormat="1" x14ac:dyDescent="0.25">
      <c r="A220" s="1">
        <v>30.3</v>
      </c>
      <c r="B220" s="1">
        <v>18.78</v>
      </c>
      <c r="C220" s="1">
        <v>27.88</v>
      </c>
      <c r="D220" s="1">
        <v>26.45</v>
      </c>
      <c r="E220" s="1">
        <v>22.12</v>
      </c>
      <c r="F220" s="1">
        <v>26.65</v>
      </c>
      <c r="G220" s="1">
        <v>30.36</v>
      </c>
      <c r="H220" s="1">
        <v>33.35</v>
      </c>
      <c r="I220" s="1">
        <v>40</v>
      </c>
      <c r="J220" s="1">
        <v>40</v>
      </c>
      <c r="K220" s="1">
        <v>40</v>
      </c>
      <c r="L220" s="1">
        <v>28.88</v>
      </c>
      <c r="M220" s="1">
        <v>36.380000000000003</v>
      </c>
      <c r="R220"/>
      <c r="S220"/>
      <c r="U220"/>
      <c r="V220"/>
    </row>
    <row r="221" spans="1:22" s="1" customFormat="1" x14ac:dyDescent="0.25">
      <c r="A221" s="1">
        <v>31.4</v>
      </c>
      <c r="B221" s="1">
        <v>28.55</v>
      </c>
      <c r="C221" s="1">
        <v>19.059999999999999</v>
      </c>
      <c r="D221" s="1">
        <v>32.979999999999997</v>
      </c>
      <c r="E221" s="1">
        <v>29.84</v>
      </c>
      <c r="F221" s="1">
        <v>27.26</v>
      </c>
      <c r="G221" s="1">
        <v>31.5</v>
      </c>
      <c r="H221" s="1">
        <v>26.9</v>
      </c>
      <c r="I221" s="1">
        <v>40</v>
      </c>
      <c r="J221" s="1">
        <v>40</v>
      </c>
      <c r="K221" s="1">
        <v>31.63</v>
      </c>
      <c r="L221" s="1">
        <v>33.130000000000003</v>
      </c>
      <c r="M221" s="1">
        <v>37.58</v>
      </c>
      <c r="R221"/>
      <c r="S221"/>
      <c r="U221"/>
      <c r="V221"/>
    </row>
    <row r="222" spans="1:22" s="1" customFormat="1" x14ac:dyDescent="0.25">
      <c r="A222" s="1">
        <v>29.68</v>
      </c>
      <c r="B222" s="1">
        <v>24.01</v>
      </c>
      <c r="C222" s="1">
        <v>32.03</v>
      </c>
      <c r="D222" s="1">
        <v>26.01</v>
      </c>
      <c r="E222" s="1">
        <v>28.62</v>
      </c>
      <c r="F222" s="1">
        <v>31.08</v>
      </c>
      <c r="G222" s="1">
        <v>31.18</v>
      </c>
      <c r="H222" s="1">
        <v>30.4</v>
      </c>
      <c r="I222" s="1">
        <v>31.06</v>
      </c>
      <c r="J222" s="1">
        <v>40</v>
      </c>
      <c r="K222" s="1">
        <v>27.52</v>
      </c>
      <c r="L222" s="1">
        <v>40</v>
      </c>
      <c r="M222" s="1">
        <v>40</v>
      </c>
      <c r="R222"/>
      <c r="S222"/>
      <c r="U222"/>
      <c r="V222"/>
    </row>
    <row r="223" spans="1:22" s="1" customFormat="1" x14ac:dyDescent="0.25">
      <c r="A223" s="1">
        <v>22.13</v>
      </c>
      <c r="B223" s="1">
        <v>29.12</v>
      </c>
      <c r="C223" s="1">
        <v>21.34</v>
      </c>
      <c r="D223" s="1">
        <v>31.34</v>
      </c>
      <c r="E223" s="1">
        <v>29.38</v>
      </c>
      <c r="F223" s="1">
        <v>31.99</v>
      </c>
      <c r="G223" s="1">
        <v>27</v>
      </c>
      <c r="H223" s="1">
        <v>30.34</v>
      </c>
      <c r="I223" s="1">
        <v>31.22</v>
      </c>
      <c r="J223" s="1">
        <v>30.78</v>
      </c>
      <c r="K223" s="1">
        <v>31.7</v>
      </c>
      <c r="L223" s="1">
        <v>40</v>
      </c>
      <c r="M223" s="1">
        <v>30.12</v>
      </c>
      <c r="R223"/>
      <c r="S223"/>
      <c r="U223"/>
      <c r="V223"/>
    </row>
    <row r="224" spans="1:22" s="1" customFormat="1" x14ac:dyDescent="0.25">
      <c r="A224" s="1">
        <v>30.14</v>
      </c>
      <c r="B224" s="1">
        <v>40</v>
      </c>
      <c r="C224" s="1">
        <v>30.06</v>
      </c>
      <c r="D224" s="1">
        <v>28.86</v>
      </c>
      <c r="E224" s="1">
        <v>29.38</v>
      </c>
      <c r="F224" s="1">
        <v>26.78</v>
      </c>
      <c r="G224" s="1">
        <v>31.86</v>
      </c>
      <c r="H224" s="1">
        <v>31.84</v>
      </c>
      <c r="I224" s="1">
        <v>40</v>
      </c>
      <c r="J224" s="1">
        <v>27.58</v>
      </c>
      <c r="K224" s="1">
        <v>40</v>
      </c>
      <c r="L224" s="1">
        <v>31.43</v>
      </c>
      <c r="M224" s="1">
        <v>30.89</v>
      </c>
      <c r="R224"/>
      <c r="S224"/>
      <c r="U224"/>
      <c r="V224"/>
    </row>
    <row r="225" spans="1:22" s="1" customFormat="1" x14ac:dyDescent="0.25">
      <c r="A225" s="1">
        <v>31.26</v>
      </c>
      <c r="B225" s="1">
        <v>29.57</v>
      </c>
      <c r="C225" s="1">
        <v>24.44</v>
      </c>
      <c r="D225" s="1">
        <v>24.04</v>
      </c>
      <c r="E225" s="1">
        <v>26.06</v>
      </c>
      <c r="F225" s="1">
        <v>25.21</v>
      </c>
      <c r="G225" s="1">
        <v>29.85</v>
      </c>
      <c r="H225" s="1">
        <v>33.869999999999997</v>
      </c>
      <c r="I225" s="1">
        <v>33.64</v>
      </c>
      <c r="J225" s="1">
        <v>33.47</v>
      </c>
      <c r="K225" s="1">
        <v>40</v>
      </c>
      <c r="L225" s="1">
        <v>40</v>
      </c>
      <c r="M225" s="1">
        <v>36.82</v>
      </c>
      <c r="R225"/>
      <c r="S225"/>
      <c r="U225"/>
      <c r="V225"/>
    </row>
    <row r="226" spans="1:22" s="1" customFormat="1" x14ac:dyDescent="0.25">
      <c r="A226" s="1">
        <v>23.33</v>
      </c>
      <c r="B226" s="1">
        <v>27.45</v>
      </c>
      <c r="C226" s="1">
        <v>25.78</v>
      </c>
      <c r="D226" s="1">
        <v>21.59</v>
      </c>
      <c r="E226" s="1">
        <v>30.41</v>
      </c>
      <c r="F226" s="1">
        <v>30.68</v>
      </c>
      <c r="G226" s="1">
        <v>27.11</v>
      </c>
      <c r="H226" s="1">
        <v>32.93</v>
      </c>
      <c r="I226" s="1">
        <v>29.75</v>
      </c>
      <c r="J226" s="1">
        <v>35.53</v>
      </c>
      <c r="K226" s="1">
        <v>30.24</v>
      </c>
      <c r="L226" s="1">
        <v>30.81</v>
      </c>
      <c r="M226" s="1">
        <v>36.69</v>
      </c>
      <c r="R226"/>
      <c r="S226"/>
      <c r="U226"/>
      <c r="V226"/>
    </row>
    <row r="227" spans="1:22" s="1" customFormat="1" x14ac:dyDescent="0.25">
      <c r="A227" s="1">
        <v>25.38</v>
      </c>
      <c r="B227" s="1">
        <v>26.02</v>
      </c>
      <c r="C227" s="1">
        <v>28.68</v>
      </c>
      <c r="D227" s="1">
        <v>22.59</v>
      </c>
      <c r="E227" s="1">
        <v>32.520000000000003</v>
      </c>
      <c r="F227" s="1">
        <v>31.59</v>
      </c>
      <c r="G227" s="1">
        <v>24.82</v>
      </c>
      <c r="H227" s="1">
        <v>40</v>
      </c>
      <c r="I227" s="1">
        <v>40</v>
      </c>
      <c r="J227" s="1">
        <v>33.01</v>
      </c>
      <c r="K227" s="1">
        <v>32.82</v>
      </c>
      <c r="L227" s="1">
        <v>32.61</v>
      </c>
      <c r="M227" s="1">
        <v>38.72</v>
      </c>
      <c r="R227"/>
      <c r="S227"/>
      <c r="U227"/>
      <c r="V227"/>
    </row>
    <row r="228" spans="1:22" s="1" customFormat="1" x14ac:dyDescent="0.25">
      <c r="A228" s="1">
        <v>23.02</v>
      </c>
      <c r="B228" s="1">
        <v>33.26</v>
      </c>
      <c r="C228" s="1">
        <v>27.57</v>
      </c>
      <c r="D228" s="1">
        <v>23.78</v>
      </c>
      <c r="E228" s="1">
        <v>26.49</v>
      </c>
      <c r="F228" s="1">
        <v>31.02</v>
      </c>
      <c r="G228" s="1">
        <v>30.1</v>
      </c>
      <c r="H228" s="1">
        <v>34.01</v>
      </c>
      <c r="I228" s="1">
        <v>31.46</v>
      </c>
      <c r="J228" s="1">
        <v>40</v>
      </c>
      <c r="K228" s="1">
        <v>40</v>
      </c>
      <c r="L228" s="1">
        <v>32.54</v>
      </c>
      <c r="M228" s="1">
        <v>37.42</v>
      </c>
      <c r="R228"/>
      <c r="S228"/>
      <c r="U228"/>
      <c r="V228"/>
    </row>
    <row r="229" spans="1:22" s="1" customFormat="1" x14ac:dyDescent="0.25">
      <c r="A229" s="1">
        <v>26.02</v>
      </c>
      <c r="B229" s="1">
        <v>31.86</v>
      </c>
      <c r="C229" s="1">
        <v>25.88</v>
      </c>
      <c r="D229" s="1">
        <v>30.54</v>
      </c>
      <c r="E229" s="1">
        <v>31.18</v>
      </c>
      <c r="F229" s="1">
        <v>33.44</v>
      </c>
      <c r="G229" s="1">
        <v>26.67</v>
      </c>
      <c r="H229" s="1">
        <v>30.35</v>
      </c>
      <c r="I229" s="1">
        <v>30.34</v>
      </c>
      <c r="J229" s="1">
        <v>40</v>
      </c>
      <c r="K229" s="1">
        <v>40</v>
      </c>
      <c r="L229" s="1">
        <v>30.89</v>
      </c>
      <c r="M229" s="1">
        <v>33.380000000000003</v>
      </c>
      <c r="R229"/>
      <c r="S229"/>
      <c r="U229"/>
      <c r="V229"/>
    </row>
    <row r="230" spans="1:22" s="1" customFormat="1" x14ac:dyDescent="0.25">
      <c r="A230" s="1">
        <v>30.24</v>
      </c>
      <c r="B230" s="1">
        <v>23.37</v>
      </c>
      <c r="C230" s="1">
        <v>33.21</v>
      </c>
      <c r="D230" s="1">
        <v>24.87</v>
      </c>
      <c r="E230" s="1">
        <v>26.62</v>
      </c>
      <c r="F230" s="1">
        <v>23.45</v>
      </c>
      <c r="G230" s="1">
        <v>29.47</v>
      </c>
      <c r="H230" s="1">
        <v>32.42</v>
      </c>
      <c r="I230" s="1">
        <v>31.08</v>
      </c>
      <c r="J230" s="1">
        <v>31.54</v>
      </c>
      <c r="K230" s="1">
        <v>40</v>
      </c>
      <c r="L230" s="1">
        <v>30.19</v>
      </c>
      <c r="M230" s="1">
        <v>25.89</v>
      </c>
      <c r="R230"/>
      <c r="S230"/>
      <c r="U230"/>
      <c r="V230"/>
    </row>
    <row r="231" spans="1:22" s="1" customFormat="1" x14ac:dyDescent="0.25">
      <c r="A231" s="1">
        <v>28.32</v>
      </c>
      <c r="B231" s="1">
        <v>24.73</v>
      </c>
      <c r="C231" s="1">
        <v>30.74</v>
      </c>
      <c r="D231" s="1">
        <v>25.41</v>
      </c>
      <c r="E231" s="1">
        <v>32.369999999999997</v>
      </c>
      <c r="F231" s="1">
        <v>26.08</v>
      </c>
      <c r="G231" s="1">
        <v>32.549999999999997</v>
      </c>
      <c r="H231" s="1">
        <v>30.58</v>
      </c>
      <c r="I231" s="1">
        <v>29.69</v>
      </c>
      <c r="J231" s="1">
        <v>40</v>
      </c>
      <c r="K231" s="1">
        <v>40</v>
      </c>
      <c r="L231" s="1">
        <v>27.11</v>
      </c>
      <c r="M231" s="1">
        <v>40</v>
      </c>
      <c r="R231"/>
      <c r="S231"/>
      <c r="U231"/>
      <c r="V231"/>
    </row>
    <row r="232" spans="1:22" s="1" customFormat="1" x14ac:dyDescent="0.25">
      <c r="A232" s="1">
        <v>33.869999999999997</v>
      </c>
      <c r="B232" s="1">
        <v>24.68</v>
      </c>
      <c r="C232" s="1">
        <v>26.95</v>
      </c>
      <c r="D232" s="1">
        <v>26.63</v>
      </c>
      <c r="E232" s="1">
        <v>28.27</v>
      </c>
      <c r="F232" s="1">
        <v>40</v>
      </c>
      <c r="G232" s="1">
        <v>40</v>
      </c>
      <c r="H232" s="1">
        <v>24.64</v>
      </c>
      <c r="I232" s="1">
        <v>27.3</v>
      </c>
      <c r="J232" s="1">
        <v>40</v>
      </c>
      <c r="K232" s="1">
        <v>40</v>
      </c>
      <c r="L232" s="1">
        <v>28.55</v>
      </c>
      <c r="M232" s="1">
        <v>29.53</v>
      </c>
      <c r="R232"/>
      <c r="S232"/>
      <c r="U232"/>
      <c r="V232"/>
    </row>
    <row r="233" spans="1:22" s="1" customFormat="1" x14ac:dyDescent="0.25">
      <c r="A233" s="1">
        <v>26.52</v>
      </c>
      <c r="B233" s="1">
        <v>34.01</v>
      </c>
      <c r="C233" s="1">
        <v>24.31</v>
      </c>
      <c r="D233" s="1">
        <v>22.34</v>
      </c>
      <c r="E233" s="1">
        <v>30.51</v>
      </c>
      <c r="F233" s="1">
        <v>31.19</v>
      </c>
      <c r="G233" s="1">
        <v>25.92</v>
      </c>
      <c r="H233" s="1">
        <v>32.33</v>
      </c>
      <c r="I233" s="1">
        <v>31.97</v>
      </c>
      <c r="J233" s="1">
        <v>32.79</v>
      </c>
      <c r="K233" s="1">
        <v>31.19</v>
      </c>
      <c r="L233" s="1">
        <v>31.81</v>
      </c>
      <c r="M233" s="1">
        <v>40</v>
      </c>
      <c r="R233"/>
      <c r="S233"/>
      <c r="U233"/>
      <c r="V233"/>
    </row>
    <row r="234" spans="1:22" s="1" customFormat="1" x14ac:dyDescent="0.25">
      <c r="A234" s="1">
        <v>32.94</v>
      </c>
      <c r="B234" s="1">
        <v>40</v>
      </c>
      <c r="C234" s="1">
        <v>18.350000000000001</v>
      </c>
      <c r="D234" s="1">
        <v>21.26</v>
      </c>
      <c r="E234" s="1">
        <v>27.15</v>
      </c>
      <c r="F234" s="1">
        <v>28.84</v>
      </c>
      <c r="G234" s="1">
        <v>31.46</v>
      </c>
      <c r="H234" s="1">
        <v>30.85</v>
      </c>
      <c r="I234" s="1">
        <v>40</v>
      </c>
      <c r="J234" s="1">
        <v>35.18</v>
      </c>
      <c r="K234" s="1">
        <v>32.08</v>
      </c>
      <c r="L234" s="1">
        <v>40</v>
      </c>
      <c r="M234" s="1">
        <v>34.96</v>
      </c>
      <c r="R234"/>
      <c r="S234"/>
      <c r="U234"/>
      <c r="V234"/>
    </row>
    <row r="235" spans="1:22" s="1" customFormat="1" x14ac:dyDescent="0.25">
      <c r="A235" s="1">
        <v>32.18</v>
      </c>
      <c r="B235" s="1">
        <v>21.44</v>
      </c>
      <c r="C235" s="1">
        <v>30.76</v>
      </c>
      <c r="D235" s="1">
        <v>29.87</v>
      </c>
      <c r="E235" s="1">
        <v>29.1</v>
      </c>
      <c r="F235" s="1">
        <v>29.22</v>
      </c>
      <c r="G235" s="1">
        <v>30.05</v>
      </c>
      <c r="H235" s="1">
        <v>28.82</v>
      </c>
      <c r="I235" s="1">
        <v>40</v>
      </c>
      <c r="J235" s="1">
        <v>33.119999999999997</v>
      </c>
      <c r="K235" s="1">
        <v>32.82</v>
      </c>
      <c r="L235" s="1">
        <v>40</v>
      </c>
      <c r="M235" s="1">
        <v>40</v>
      </c>
      <c r="R235"/>
      <c r="S235"/>
      <c r="U235"/>
      <c r="V235"/>
    </row>
    <row r="236" spans="1:22" s="1" customFormat="1" x14ac:dyDescent="0.25">
      <c r="A236" s="1">
        <v>26.15</v>
      </c>
      <c r="B236" s="1">
        <v>40</v>
      </c>
      <c r="C236" s="1">
        <v>22.7</v>
      </c>
      <c r="D236" s="1">
        <v>25.22</v>
      </c>
      <c r="E236" s="1">
        <v>34.369999999999997</v>
      </c>
      <c r="F236" s="1">
        <v>40</v>
      </c>
      <c r="G236" s="1">
        <v>29.67</v>
      </c>
      <c r="H236" s="1">
        <v>30.25</v>
      </c>
      <c r="I236" s="1">
        <v>29.97</v>
      </c>
      <c r="J236" s="1">
        <v>34.54</v>
      </c>
      <c r="K236" s="1">
        <v>32.33</v>
      </c>
      <c r="L236" s="1">
        <v>25.34</v>
      </c>
      <c r="M236" s="1">
        <v>28.18</v>
      </c>
      <c r="R236"/>
      <c r="S236"/>
      <c r="U236"/>
      <c r="V236"/>
    </row>
    <row r="237" spans="1:22" s="1" customFormat="1" x14ac:dyDescent="0.25">
      <c r="A237" s="1">
        <v>40</v>
      </c>
      <c r="B237" s="1">
        <v>31.07</v>
      </c>
      <c r="C237" s="1">
        <v>31.99</v>
      </c>
      <c r="D237" s="1">
        <v>26.22</v>
      </c>
      <c r="E237" s="1">
        <v>30.5</v>
      </c>
      <c r="F237" s="1">
        <v>35.08</v>
      </c>
      <c r="G237" s="1">
        <v>24.45</v>
      </c>
      <c r="H237" s="1">
        <v>40</v>
      </c>
      <c r="I237" s="1">
        <v>40</v>
      </c>
      <c r="J237" s="1">
        <v>31.44</v>
      </c>
      <c r="K237" s="1">
        <v>40</v>
      </c>
      <c r="L237" s="1">
        <v>31.3</v>
      </c>
      <c r="M237" s="1">
        <v>32.880000000000003</v>
      </c>
      <c r="R237"/>
      <c r="S237"/>
      <c r="U237"/>
      <c r="V237"/>
    </row>
    <row r="238" spans="1:22" s="1" customFormat="1" x14ac:dyDescent="0.25">
      <c r="A238" s="1">
        <v>31.62</v>
      </c>
      <c r="B238" s="1">
        <v>26.37</v>
      </c>
      <c r="C238" s="1">
        <v>26.78</v>
      </c>
      <c r="D238" s="1">
        <v>23.09</v>
      </c>
      <c r="E238" s="1">
        <v>32.950000000000003</v>
      </c>
      <c r="F238" s="1">
        <v>32.979999999999997</v>
      </c>
      <c r="G238" s="1">
        <v>40</v>
      </c>
      <c r="H238" s="1">
        <v>33.31</v>
      </c>
      <c r="I238" s="1">
        <v>24.24</v>
      </c>
      <c r="J238" s="1">
        <v>40</v>
      </c>
      <c r="K238" s="1">
        <v>40</v>
      </c>
      <c r="L238" s="1">
        <v>33.4</v>
      </c>
      <c r="M238" s="1">
        <v>40</v>
      </c>
      <c r="R238"/>
      <c r="S238"/>
      <c r="U238"/>
      <c r="V238"/>
    </row>
    <row r="239" spans="1:22" s="1" customFormat="1" x14ac:dyDescent="0.25">
      <c r="A239" s="1">
        <v>33.35</v>
      </c>
      <c r="B239" s="1">
        <v>29.86</v>
      </c>
      <c r="C239" s="1">
        <v>22.47</v>
      </c>
      <c r="D239" s="1">
        <v>27.39</v>
      </c>
      <c r="E239" s="1">
        <v>33</v>
      </c>
      <c r="F239" s="1">
        <v>33.86</v>
      </c>
      <c r="G239" s="1">
        <v>28.06</v>
      </c>
      <c r="H239" s="1">
        <v>26.47</v>
      </c>
      <c r="I239" s="1">
        <v>33.369999999999997</v>
      </c>
      <c r="J239" s="1">
        <v>40</v>
      </c>
      <c r="K239" s="1">
        <v>29.52</v>
      </c>
      <c r="L239" s="1">
        <v>40</v>
      </c>
      <c r="M239" s="1">
        <v>40</v>
      </c>
      <c r="R239"/>
      <c r="S239"/>
      <c r="U239"/>
      <c r="V239"/>
    </row>
    <row r="240" spans="1:22" s="1" customFormat="1" x14ac:dyDescent="0.25">
      <c r="A240" s="1">
        <v>31.49</v>
      </c>
      <c r="B240" s="1">
        <v>31.54</v>
      </c>
      <c r="C240" s="1">
        <v>40</v>
      </c>
      <c r="D240" s="1">
        <v>27.57</v>
      </c>
      <c r="E240" s="1">
        <v>25.24</v>
      </c>
      <c r="F240" s="1">
        <v>40</v>
      </c>
      <c r="G240" s="1">
        <v>30.05</v>
      </c>
      <c r="H240" s="1">
        <v>27.99</v>
      </c>
      <c r="I240" s="1">
        <v>31.49</v>
      </c>
      <c r="J240" s="1">
        <v>28.3</v>
      </c>
      <c r="K240" s="1">
        <v>31.81</v>
      </c>
      <c r="L240" s="1">
        <v>31.26</v>
      </c>
      <c r="M240" s="1">
        <v>26.94</v>
      </c>
      <c r="R240"/>
      <c r="S240"/>
      <c r="U240"/>
      <c r="V240"/>
    </row>
    <row r="241" spans="1:22" s="1" customFormat="1" x14ac:dyDescent="0.25">
      <c r="A241" s="1">
        <v>28.62</v>
      </c>
      <c r="B241" s="1">
        <v>21.15</v>
      </c>
      <c r="C241" s="1">
        <v>29.1</v>
      </c>
      <c r="D241" s="1">
        <v>27.53</v>
      </c>
      <c r="E241" s="1">
        <v>21.9</v>
      </c>
      <c r="F241" s="1">
        <v>28.99</v>
      </c>
      <c r="G241" s="1">
        <v>28.8</v>
      </c>
      <c r="H241" s="1">
        <v>34.76</v>
      </c>
      <c r="I241" s="1">
        <v>31.46</v>
      </c>
      <c r="J241" s="1">
        <v>40</v>
      </c>
      <c r="K241" s="1">
        <v>40</v>
      </c>
      <c r="L241" s="1">
        <v>40</v>
      </c>
      <c r="M241" s="1">
        <v>33.53</v>
      </c>
      <c r="R241"/>
      <c r="S241"/>
      <c r="U241"/>
      <c r="V241"/>
    </row>
    <row r="242" spans="1:22" s="1" customFormat="1" x14ac:dyDescent="0.25">
      <c r="A242" s="1">
        <v>28.42</v>
      </c>
      <c r="B242" s="1">
        <v>21.79</v>
      </c>
      <c r="C242" s="1">
        <v>29.7</v>
      </c>
      <c r="D242" s="1">
        <v>33.28</v>
      </c>
      <c r="E242" s="1">
        <v>32.909999999999997</v>
      </c>
      <c r="F242" s="1">
        <v>32.909999999999997</v>
      </c>
      <c r="G242" s="1">
        <v>31.74</v>
      </c>
      <c r="H242" s="1">
        <v>30.3</v>
      </c>
      <c r="I242" s="1">
        <v>33.89</v>
      </c>
      <c r="J242" s="1">
        <v>31.86</v>
      </c>
      <c r="K242" s="1">
        <v>31.31</v>
      </c>
      <c r="L242" s="1">
        <v>40</v>
      </c>
      <c r="M242" s="1">
        <v>32.68</v>
      </c>
      <c r="R242"/>
      <c r="S242"/>
      <c r="U242"/>
      <c r="V242"/>
    </row>
    <row r="243" spans="1:22" s="1" customFormat="1" x14ac:dyDescent="0.25">
      <c r="A243" s="1">
        <v>25.14</v>
      </c>
      <c r="B243" s="1">
        <v>31.49</v>
      </c>
      <c r="C243" s="1">
        <v>31.44</v>
      </c>
      <c r="D243" s="1">
        <v>23.51</v>
      </c>
      <c r="E243" s="1">
        <v>29.61</v>
      </c>
      <c r="F243" s="1">
        <v>33.69</v>
      </c>
      <c r="G243" s="1">
        <v>40</v>
      </c>
      <c r="H243" s="1">
        <v>29.9</v>
      </c>
      <c r="I243" s="1">
        <v>40</v>
      </c>
      <c r="J243" s="1">
        <v>40</v>
      </c>
      <c r="K243" s="1">
        <v>30.77</v>
      </c>
      <c r="L243" s="1">
        <v>35.26</v>
      </c>
      <c r="M243" s="1">
        <v>40</v>
      </c>
      <c r="R243"/>
      <c r="S243"/>
      <c r="U243"/>
      <c r="V243"/>
    </row>
    <row r="244" spans="1:22" s="1" customFormat="1" x14ac:dyDescent="0.25">
      <c r="A244" s="1">
        <v>31.39</v>
      </c>
      <c r="B244" s="1">
        <v>40</v>
      </c>
      <c r="C244" s="1">
        <v>21.36</v>
      </c>
      <c r="D244" s="1">
        <v>26.04</v>
      </c>
      <c r="E244" s="1">
        <v>26.91</v>
      </c>
      <c r="F244" s="1">
        <v>30.78</v>
      </c>
      <c r="G244" s="1">
        <v>40</v>
      </c>
      <c r="H244" s="1">
        <v>19.78</v>
      </c>
      <c r="I244" s="1">
        <v>33.869999999999997</v>
      </c>
      <c r="J244" s="1">
        <v>21.26</v>
      </c>
      <c r="K244" s="1">
        <v>30.75</v>
      </c>
      <c r="L244" s="1">
        <v>40</v>
      </c>
      <c r="M244" s="1">
        <v>40</v>
      </c>
      <c r="R244"/>
      <c r="S244"/>
      <c r="U244"/>
      <c r="V244"/>
    </row>
    <row r="245" spans="1:22" s="1" customFormat="1" x14ac:dyDescent="0.25">
      <c r="A245" s="1">
        <v>28.41</v>
      </c>
      <c r="B245" s="1">
        <v>23</v>
      </c>
      <c r="C245" s="1">
        <v>31.67</v>
      </c>
      <c r="D245" s="1">
        <v>26.04</v>
      </c>
      <c r="E245" s="1">
        <v>27.17</v>
      </c>
      <c r="F245" s="1">
        <v>24.75</v>
      </c>
      <c r="G245" s="1">
        <v>40</v>
      </c>
      <c r="H245" s="1">
        <v>31.41</v>
      </c>
      <c r="I245" s="1">
        <v>40</v>
      </c>
      <c r="J245" s="1">
        <v>40</v>
      </c>
      <c r="K245" s="1">
        <v>33.69</v>
      </c>
      <c r="L245" s="1">
        <v>31.6</v>
      </c>
      <c r="M245" s="1">
        <v>31.96</v>
      </c>
      <c r="R245"/>
      <c r="S245"/>
      <c r="U245"/>
      <c r="V245"/>
    </row>
    <row r="246" spans="1:22" s="1" customFormat="1" x14ac:dyDescent="0.25">
      <c r="A246" s="1">
        <v>34.78</v>
      </c>
      <c r="B246" s="1">
        <v>24.91</v>
      </c>
      <c r="C246" s="1">
        <v>29.14</v>
      </c>
      <c r="D246" s="1">
        <v>25.65</v>
      </c>
      <c r="E246" s="1">
        <v>22.34</v>
      </c>
      <c r="F246" s="1">
        <v>26.61</v>
      </c>
      <c r="G246" s="1">
        <v>40</v>
      </c>
      <c r="H246" s="1">
        <v>40</v>
      </c>
      <c r="I246" s="1">
        <v>40</v>
      </c>
      <c r="J246" s="1">
        <v>31.93</v>
      </c>
      <c r="K246" s="1">
        <v>29.33</v>
      </c>
      <c r="L246" s="1">
        <v>40</v>
      </c>
      <c r="M246" s="1">
        <v>32.65</v>
      </c>
      <c r="R246"/>
      <c r="S246"/>
      <c r="U246"/>
      <c r="V246"/>
    </row>
    <row r="247" spans="1:22" s="1" customFormat="1" x14ac:dyDescent="0.25">
      <c r="A247" s="1">
        <v>27.87</v>
      </c>
      <c r="B247" s="1">
        <v>40</v>
      </c>
      <c r="C247" s="1">
        <v>23.98</v>
      </c>
      <c r="D247" s="1">
        <v>40</v>
      </c>
      <c r="E247" s="1">
        <v>20.93</v>
      </c>
      <c r="F247" s="1">
        <v>25.46</v>
      </c>
      <c r="G247" s="1">
        <v>31.54</v>
      </c>
      <c r="H247" s="1">
        <v>22.61</v>
      </c>
      <c r="I247" s="1">
        <v>27.29</v>
      </c>
      <c r="J247" s="1">
        <v>30.82</v>
      </c>
      <c r="K247" s="1">
        <v>23.54</v>
      </c>
      <c r="L247" s="1">
        <v>32.04</v>
      </c>
      <c r="M247" s="1">
        <v>40</v>
      </c>
      <c r="R247"/>
      <c r="S247"/>
      <c r="U247"/>
      <c r="V247"/>
    </row>
    <row r="248" spans="1:22" s="1" customFormat="1" x14ac:dyDescent="0.25">
      <c r="A248" s="1">
        <v>28.09</v>
      </c>
      <c r="B248" s="1">
        <v>26.07</v>
      </c>
      <c r="C248" s="1">
        <v>23.22</v>
      </c>
      <c r="D248" s="1">
        <v>26.65</v>
      </c>
      <c r="E248" s="1">
        <v>27.81</v>
      </c>
      <c r="F248" s="1">
        <v>21.86</v>
      </c>
      <c r="G248" s="1">
        <v>30.55</v>
      </c>
      <c r="H248" s="1">
        <v>32.51</v>
      </c>
      <c r="I248" s="1">
        <v>26.41</v>
      </c>
      <c r="J248" s="1">
        <v>27.73</v>
      </c>
      <c r="K248" s="1">
        <v>33.1</v>
      </c>
      <c r="L248" s="1">
        <v>22.72</v>
      </c>
      <c r="M248" s="1">
        <v>40</v>
      </c>
      <c r="R248"/>
      <c r="S248"/>
      <c r="U248"/>
      <c r="V248"/>
    </row>
    <row r="249" spans="1:22" s="1" customFormat="1" x14ac:dyDescent="0.25">
      <c r="A249" s="1">
        <v>19.82</v>
      </c>
      <c r="B249" s="1">
        <v>24.91</v>
      </c>
      <c r="C249" s="1">
        <v>32.6</v>
      </c>
      <c r="D249" s="1">
        <v>26.47</v>
      </c>
      <c r="E249" s="1">
        <v>32.770000000000003</v>
      </c>
      <c r="F249" s="1">
        <v>29.34</v>
      </c>
      <c r="G249" s="1">
        <v>31.36</v>
      </c>
      <c r="H249" s="1">
        <v>40</v>
      </c>
      <c r="I249" s="1">
        <v>31.37</v>
      </c>
      <c r="J249" s="1">
        <v>30.4</v>
      </c>
      <c r="K249" s="1">
        <v>32.380000000000003</v>
      </c>
      <c r="L249" s="1">
        <v>28.77</v>
      </c>
      <c r="M249" s="1">
        <v>35.71</v>
      </c>
      <c r="R249"/>
      <c r="S249"/>
      <c r="U249"/>
      <c r="V249"/>
    </row>
    <row r="250" spans="1:22" s="1" customFormat="1" x14ac:dyDescent="0.25">
      <c r="A250" s="1">
        <v>40</v>
      </c>
      <c r="B250" s="1">
        <v>23.08</v>
      </c>
      <c r="C250" s="1">
        <v>30.51</v>
      </c>
      <c r="D250" s="1">
        <v>25.28</v>
      </c>
      <c r="E250" s="1">
        <v>30.23</v>
      </c>
      <c r="F250" s="1">
        <v>29.56</v>
      </c>
      <c r="G250" s="1">
        <v>34.450000000000003</v>
      </c>
      <c r="H250" s="1">
        <v>33.56</v>
      </c>
      <c r="I250" s="1">
        <v>32.58</v>
      </c>
      <c r="J250" s="1">
        <v>40</v>
      </c>
      <c r="K250" s="1">
        <v>40</v>
      </c>
      <c r="L250" s="1">
        <v>31.58</v>
      </c>
      <c r="M250" s="1">
        <v>36.83</v>
      </c>
      <c r="R250"/>
      <c r="S250"/>
      <c r="U250"/>
      <c r="V250"/>
    </row>
    <row r="251" spans="1:22" s="1" customFormat="1" x14ac:dyDescent="0.25">
      <c r="A251" s="1">
        <v>34.46</v>
      </c>
      <c r="B251" s="1">
        <v>32.270000000000003</v>
      </c>
      <c r="C251" s="1">
        <v>40</v>
      </c>
      <c r="D251" s="1">
        <v>22.19</v>
      </c>
      <c r="E251" s="1">
        <v>23.48</v>
      </c>
      <c r="F251" s="1">
        <v>31.66</v>
      </c>
      <c r="G251" s="1">
        <v>28.71</v>
      </c>
      <c r="H251" s="1">
        <v>34.21</v>
      </c>
      <c r="I251" s="1">
        <v>32.65</v>
      </c>
      <c r="J251" s="1">
        <v>28.26</v>
      </c>
      <c r="K251" s="1">
        <v>33.090000000000003</v>
      </c>
      <c r="L251" s="1">
        <v>40</v>
      </c>
      <c r="M251" s="1">
        <v>33</v>
      </c>
      <c r="R251"/>
      <c r="S251"/>
      <c r="U251"/>
      <c r="V251"/>
    </row>
    <row r="252" spans="1:22" s="1" customFormat="1" x14ac:dyDescent="0.25">
      <c r="A252" s="1">
        <v>22.08</v>
      </c>
      <c r="B252" s="1">
        <v>29.56</v>
      </c>
      <c r="C252" s="1">
        <v>24.19</v>
      </c>
      <c r="D252" s="1">
        <v>27.19</v>
      </c>
      <c r="E252" s="1">
        <v>23.03</v>
      </c>
      <c r="F252" s="1">
        <v>22.21</v>
      </c>
      <c r="G252" s="1">
        <v>19.46</v>
      </c>
      <c r="H252" s="1">
        <v>32.369999999999997</v>
      </c>
      <c r="I252" s="1">
        <v>40</v>
      </c>
      <c r="J252" s="1">
        <v>29.71</v>
      </c>
      <c r="K252" s="1">
        <v>40</v>
      </c>
      <c r="L252" s="1">
        <v>40</v>
      </c>
      <c r="M252" s="1">
        <v>40</v>
      </c>
      <c r="R252"/>
      <c r="S252"/>
      <c r="U252"/>
      <c r="V252"/>
    </row>
    <row r="253" spans="1:22" s="1" customFormat="1" x14ac:dyDescent="0.25">
      <c r="A253" s="1">
        <v>31.74</v>
      </c>
      <c r="B253" s="1">
        <v>29.96</v>
      </c>
      <c r="C253" s="1">
        <v>23.89</v>
      </c>
      <c r="D253" s="1">
        <v>21.01</v>
      </c>
      <c r="E253" s="1">
        <v>23.96</v>
      </c>
      <c r="F253" s="1">
        <v>29.07</v>
      </c>
      <c r="G253" s="1">
        <v>30.61</v>
      </c>
      <c r="H253" s="1">
        <v>40</v>
      </c>
      <c r="I253" s="1">
        <v>24.15</v>
      </c>
      <c r="J253" s="1">
        <v>40</v>
      </c>
      <c r="K253" s="1">
        <v>33.020000000000003</v>
      </c>
      <c r="L253" s="1">
        <v>40</v>
      </c>
      <c r="M253" s="1">
        <v>40</v>
      </c>
      <c r="R253"/>
      <c r="S253"/>
      <c r="U253"/>
      <c r="V253"/>
    </row>
    <row r="254" spans="1:22" s="1" customFormat="1" x14ac:dyDescent="0.25">
      <c r="A254" s="1">
        <v>19.239999999999998</v>
      </c>
      <c r="B254" s="1">
        <v>24.78</v>
      </c>
      <c r="C254" s="1">
        <v>23.46</v>
      </c>
      <c r="D254" s="1">
        <v>40</v>
      </c>
      <c r="E254" s="1">
        <v>22.41</v>
      </c>
      <c r="F254" s="1">
        <v>28.3</v>
      </c>
      <c r="G254" s="1">
        <v>32.61</v>
      </c>
      <c r="H254" s="1">
        <v>25.24</v>
      </c>
      <c r="I254" s="1">
        <v>20.91</v>
      </c>
      <c r="J254" s="1">
        <v>30.54</v>
      </c>
      <c r="K254" s="1">
        <v>40</v>
      </c>
      <c r="L254" s="1">
        <v>40</v>
      </c>
      <c r="M254" s="1">
        <v>37.9</v>
      </c>
      <c r="R254"/>
      <c r="S254"/>
      <c r="U254"/>
      <c r="V254"/>
    </row>
    <row r="255" spans="1:22" s="1" customFormat="1" x14ac:dyDescent="0.25">
      <c r="A255" s="1">
        <v>33.32</v>
      </c>
      <c r="B255" s="1">
        <v>21.43</v>
      </c>
      <c r="C255" s="1">
        <v>40</v>
      </c>
      <c r="D255" s="1">
        <v>27.95</v>
      </c>
      <c r="E255" s="1">
        <v>30.54</v>
      </c>
      <c r="F255" s="1">
        <v>32.67</v>
      </c>
      <c r="G255" s="1">
        <v>32.56</v>
      </c>
      <c r="H255" s="1">
        <v>40</v>
      </c>
      <c r="I255" s="1">
        <v>40</v>
      </c>
      <c r="J255" s="1">
        <v>32.04</v>
      </c>
      <c r="K255" s="1">
        <v>40</v>
      </c>
      <c r="L255" s="1">
        <v>40</v>
      </c>
      <c r="M255" s="1">
        <v>34.33</v>
      </c>
      <c r="R255"/>
      <c r="S255"/>
      <c r="U255"/>
      <c r="V255"/>
    </row>
    <row r="256" spans="1:22" s="1" customFormat="1" x14ac:dyDescent="0.25">
      <c r="A256" s="1">
        <v>33.08</v>
      </c>
      <c r="B256" s="1">
        <v>27.21</v>
      </c>
      <c r="C256" s="1">
        <v>26.04</v>
      </c>
      <c r="D256" s="1">
        <v>25.93</v>
      </c>
      <c r="E256" s="1">
        <v>30.9</v>
      </c>
      <c r="F256" s="1">
        <v>23.65</v>
      </c>
      <c r="G256" s="1">
        <v>25.02</v>
      </c>
      <c r="H256" s="1">
        <v>29.12</v>
      </c>
      <c r="I256" s="1">
        <v>32.26</v>
      </c>
      <c r="J256" s="1">
        <v>40</v>
      </c>
      <c r="K256" s="1">
        <v>33.04</v>
      </c>
      <c r="L256" s="1">
        <v>30.07</v>
      </c>
      <c r="M256" s="1">
        <v>34.85</v>
      </c>
      <c r="R256"/>
      <c r="S256"/>
      <c r="U256"/>
      <c r="V256"/>
    </row>
    <row r="257" spans="1:22" s="1" customFormat="1" x14ac:dyDescent="0.25">
      <c r="A257" s="1">
        <v>33.74</v>
      </c>
      <c r="B257" s="1">
        <v>32.11</v>
      </c>
      <c r="C257" s="1">
        <v>31.79</v>
      </c>
      <c r="D257" s="1">
        <v>23.61</v>
      </c>
      <c r="E257" s="1">
        <v>23.15</v>
      </c>
      <c r="F257" s="1">
        <v>29.36</v>
      </c>
      <c r="G257" s="1">
        <v>24.74</v>
      </c>
      <c r="H257" s="1">
        <v>32.659999999999997</v>
      </c>
      <c r="I257" s="1">
        <v>40</v>
      </c>
      <c r="J257" s="1">
        <v>40</v>
      </c>
      <c r="K257" s="1">
        <v>32.65</v>
      </c>
      <c r="L257" s="1">
        <v>30.86</v>
      </c>
      <c r="M257" s="1">
        <v>40</v>
      </c>
      <c r="R257"/>
      <c r="S257"/>
      <c r="U257"/>
      <c r="V257"/>
    </row>
    <row r="258" spans="1:22" s="1" customFormat="1" x14ac:dyDescent="0.25">
      <c r="A258" s="1">
        <v>26.74</v>
      </c>
      <c r="B258" s="1">
        <v>20.55</v>
      </c>
      <c r="C258" s="1">
        <v>25.54</v>
      </c>
      <c r="D258" s="1">
        <v>33.340000000000003</v>
      </c>
      <c r="E258" s="1">
        <v>33.25</v>
      </c>
      <c r="F258" s="1">
        <v>35.770000000000003</v>
      </c>
      <c r="G258" s="1">
        <v>29.5</v>
      </c>
      <c r="H258" s="1">
        <v>33.26</v>
      </c>
      <c r="I258" s="1">
        <v>25.8</v>
      </c>
      <c r="J258" s="1">
        <v>28.06</v>
      </c>
      <c r="K258" s="1">
        <v>26.77</v>
      </c>
      <c r="L258" s="1">
        <v>31.68</v>
      </c>
      <c r="M258" s="1">
        <v>29.93</v>
      </c>
      <c r="R258"/>
      <c r="S258"/>
      <c r="U258"/>
      <c r="V258"/>
    </row>
    <row r="259" spans="1:22" s="1" customFormat="1" x14ac:dyDescent="0.25">
      <c r="A259" s="1">
        <v>31.74</v>
      </c>
      <c r="B259" s="1">
        <v>29.1</v>
      </c>
      <c r="C259" s="1">
        <v>26.03</v>
      </c>
      <c r="D259" s="1">
        <v>40</v>
      </c>
      <c r="E259" s="1">
        <v>21.92</v>
      </c>
      <c r="F259" s="1">
        <v>27.19</v>
      </c>
      <c r="G259" s="1">
        <v>31.95</v>
      </c>
      <c r="H259" s="1">
        <v>30.52</v>
      </c>
      <c r="I259" s="1">
        <v>28.91</v>
      </c>
      <c r="J259" s="1">
        <v>32.5</v>
      </c>
      <c r="K259" s="1">
        <v>33.380000000000003</v>
      </c>
      <c r="L259" s="1">
        <v>30.13</v>
      </c>
      <c r="M259" s="1">
        <v>37.770000000000003</v>
      </c>
      <c r="R259"/>
      <c r="S259"/>
      <c r="U259"/>
      <c r="V259"/>
    </row>
    <row r="260" spans="1:22" s="1" customFormat="1" x14ac:dyDescent="0.25">
      <c r="A260" s="1">
        <v>31.28</v>
      </c>
      <c r="B260" s="1">
        <v>40</v>
      </c>
      <c r="C260" s="1">
        <v>21.5</v>
      </c>
      <c r="D260" s="1">
        <v>19.989999999999998</v>
      </c>
      <c r="E260" s="1">
        <v>26.27</v>
      </c>
      <c r="F260" s="1">
        <v>29.11</v>
      </c>
      <c r="G260" s="1">
        <v>31.92</v>
      </c>
      <c r="H260" s="1">
        <v>30.58</v>
      </c>
      <c r="I260" s="1">
        <v>30.63</v>
      </c>
      <c r="J260" s="1">
        <v>25.21</v>
      </c>
      <c r="K260" s="1">
        <v>29.44</v>
      </c>
      <c r="L260" s="1">
        <v>40</v>
      </c>
      <c r="M260" s="1">
        <v>40</v>
      </c>
      <c r="R260"/>
      <c r="S260"/>
      <c r="U260"/>
      <c r="V260"/>
    </row>
    <row r="261" spans="1:22" s="1" customFormat="1" x14ac:dyDescent="0.25">
      <c r="A261" s="1">
        <v>28.4</v>
      </c>
      <c r="B261" s="1">
        <v>26.45</v>
      </c>
      <c r="C261" s="1">
        <v>32.35</v>
      </c>
      <c r="D261" s="1">
        <v>33.74</v>
      </c>
      <c r="E261" s="1">
        <v>33.61</v>
      </c>
      <c r="F261" s="1">
        <v>26.9</v>
      </c>
      <c r="G261" s="1">
        <v>35.25</v>
      </c>
      <c r="H261" s="1">
        <v>40</v>
      </c>
      <c r="I261" s="1">
        <v>27.09</v>
      </c>
      <c r="J261" s="1">
        <v>32.72</v>
      </c>
      <c r="K261" s="1">
        <v>31.88</v>
      </c>
      <c r="L261" s="1">
        <v>31.63</v>
      </c>
      <c r="M261" s="1">
        <v>40</v>
      </c>
      <c r="R261"/>
      <c r="S261"/>
      <c r="U261"/>
      <c r="V261"/>
    </row>
    <row r="262" spans="1:22" s="1" customFormat="1" x14ac:dyDescent="0.25">
      <c r="A262" s="1">
        <v>28.8</v>
      </c>
      <c r="B262" s="1">
        <v>24.29</v>
      </c>
      <c r="C262" s="1">
        <v>30.3</v>
      </c>
      <c r="D262" s="1">
        <v>32.92</v>
      </c>
      <c r="E262" s="1">
        <v>30.8</v>
      </c>
      <c r="F262" s="1">
        <v>30.42</v>
      </c>
      <c r="G262" s="1">
        <v>24.13</v>
      </c>
      <c r="H262" s="1">
        <v>32.78</v>
      </c>
      <c r="I262" s="1">
        <v>23.15</v>
      </c>
      <c r="J262" s="1">
        <v>31.85</v>
      </c>
      <c r="K262" s="1">
        <v>40</v>
      </c>
      <c r="L262" s="1">
        <v>33.58</v>
      </c>
      <c r="M262" s="1">
        <v>35.54</v>
      </c>
      <c r="R262"/>
      <c r="S262"/>
      <c r="U262"/>
      <c r="V262"/>
    </row>
    <row r="263" spans="1:22" s="1" customFormat="1" x14ac:dyDescent="0.25">
      <c r="A263" s="1">
        <v>28.28</v>
      </c>
      <c r="B263" s="1">
        <v>33.619999999999997</v>
      </c>
      <c r="C263" s="1">
        <v>23.38</v>
      </c>
      <c r="D263" s="1">
        <v>23.47</v>
      </c>
      <c r="E263" s="1">
        <v>40</v>
      </c>
      <c r="F263" s="1">
        <v>40</v>
      </c>
      <c r="G263" s="1">
        <v>29.84</v>
      </c>
      <c r="H263" s="1">
        <v>40</v>
      </c>
      <c r="I263" s="1">
        <v>31.83</v>
      </c>
      <c r="J263" s="1">
        <v>29.9</v>
      </c>
      <c r="K263" s="1">
        <v>40</v>
      </c>
      <c r="L263" s="1">
        <v>40</v>
      </c>
      <c r="M263" s="1">
        <v>32.840000000000003</v>
      </c>
      <c r="R263"/>
      <c r="S263"/>
      <c r="U263"/>
      <c r="V263"/>
    </row>
    <row r="264" spans="1:22" s="1" customFormat="1" x14ac:dyDescent="0.25">
      <c r="A264" s="1">
        <v>29.01</v>
      </c>
      <c r="B264" s="1">
        <v>27.59</v>
      </c>
      <c r="C264" s="1">
        <v>28.98</v>
      </c>
      <c r="D264" s="1">
        <v>27.85</v>
      </c>
      <c r="E264" s="1">
        <v>29.69</v>
      </c>
      <c r="F264" s="1">
        <v>22.91</v>
      </c>
      <c r="G264" s="1">
        <v>30.21</v>
      </c>
      <c r="H264" s="1">
        <v>30.71</v>
      </c>
      <c r="I264" s="1">
        <v>40</v>
      </c>
      <c r="J264" s="1">
        <v>40</v>
      </c>
      <c r="K264" s="1">
        <v>40</v>
      </c>
      <c r="L264" s="1">
        <v>40</v>
      </c>
      <c r="M264" s="1">
        <v>37.54</v>
      </c>
      <c r="R264"/>
      <c r="S264"/>
      <c r="U264"/>
      <c r="V264"/>
    </row>
    <row r="265" spans="1:22" s="1" customFormat="1" x14ac:dyDescent="0.25">
      <c r="A265" s="1">
        <v>30.76</v>
      </c>
      <c r="B265" s="1">
        <v>32.21</v>
      </c>
      <c r="C265" s="1">
        <v>33.49</v>
      </c>
      <c r="D265" s="1">
        <v>29.35</v>
      </c>
      <c r="E265" s="1">
        <v>25.8</v>
      </c>
      <c r="F265" s="1">
        <v>30.95</v>
      </c>
      <c r="G265" s="1">
        <v>26.02</v>
      </c>
      <c r="H265" s="1">
        <v>29.02</v>
      </c>
      <c r="I265" s="1">
        <v>27.92</v>
      </c>
      <c r="J265" s="1">
        <v>30.94</v>
      </c>
      <c r="K265" s="1">
        <v>23.74</v>
      </c>
      <c r="L265" s="1">
        <v>31.89</v>
      </c>
      <c r="M265" s="1">
        <v>31</v>
      </c>
      <c r="R265"/>
      <c r="S265"/>
      <c r="U265"/>
      <c r="V265"/>
    </row>
    <row r="266" spans="1:22" s="1" customFormat="1" x14ac:dyDescent="0.25">
      <c r="A266" s="1">
        <v>32.380000000000003</v>
      </c>
      <c r="B266" s="1">
        <v>31.67</v>
      </c>
      <c r="C266" s="1">
        <v>32.06</v>
      </c>
      <c r="D266" s="1">
        <v>20.82</v>
      </c>
      <c r="E266" s="1">
        <v>28.48</v>
      </c>
      <c r="F266" s="1">
        <v>29.87</v>
      </c>
      <c r="G266" s="1">
        <v>31.4</v>
      </c>
      <c r="H266" s="1">
        <v>33.619999999999997</v>
      </c>
      <c r="I266" s="1">
        <v>26.85</v>
      </c>
      <c r="J266" s="1">
        <v>33.19</v>
      </c>
      <c r="K266" s="1">
        <v>31.22</v>
      </c>
      <c r="L266" s="1">
        <v>34.520000000000003</v>
      </c>
      <c r="M266" s="1">
        <v>40</v>
      </c>
      <c r="R266"/>
      <c r="S266"/>
      <c r="U266"/>
      <c r="V266"/>
    </row>
    <row r="267" spans="1:22" s="1" customFormat="1" x14ac:dyDescent="0.25">
      <c r="A267" s="1">
        <v>28.73</v>
      </c>
      <c r="B267" s="1">
        <v>25.13</v>
      </c>
      <c r="C267" s="1">
        <v>32.49</v>
      </c>
      <c r="D267" s="1">
        <v>31.92</v>
      </c>
      <c r="E267" s="1">
        <v>18.920000000000002</v>
      </c>
      <c r="F267" s="1">
        <v>26.44</v>
      </c>
      <c r="G267" s="1">
        <v>33.18</v>
      </c>
      <c r="H267" s="1">
        <v>26.51</v>
      </c>
      <c r="I267" s="1">
        <v>32.57</v>
      </c>
      <c r="J267" s="1">
        <v>26.22</v>
      </c>
      <c r="K267" s="1">
        <v>40</v>
      </c>
      <c r="L267" s="1">
        <v>40</v>
      </c>
      <c r="M267" s="1">
        <v>40</v>
      </c>
      <c r="R267"/>
      <c r="S267"/>
      <c r="U267"/>
      <c r="V267"/>
    </row>
    <row r="268" spans="1:22" s="1" customFormat="1" x14ac:dyDescent="0.25">
      <c r="A268" s="1">
        <v>33.590000000000003</v>
      </c>
      <c r="B268" s="1">
        <v>28.6</v>
      </c>
      <c r="C268" s="1">
        <v>40</v>
      </c>
      <c r="D268" s="1">
        <v>29.63</v>
      </c>
      <c r="E268" s="1">
        <v>25.37</v>
      </c>
      <c r="F268" s="1">
        <v>24.32</v>
      </c>
      <c r="G268" s="1">
        <v>40</v>
      </c>
      <c r="H268" s="1">
        <v>35.22</v>
      </c>
      <c r="I268" s="1">
        <v>40</v>
      </c>
      <c r="J268" s="1">
        <v>40</v>
      </c>
      <c r="K268" s="1">
        <v>26.04</v>
      </c>
      <c r="L268" s="1">
        <v>32.299999999999997</v>
      </c>
      <c r="M268" s="1">
        <v>40</v>
      </c>
      <c r="R268"/>
      <c r="S268"/>
      <c r="U268"/>
      <c r="V268"/>
    </row>
    <row r="269" spans="1:22" s="1" customFormat="1" x14ac:dyDescent="0.25">
      <c r="A269" s="1">
        <v>32.64</v>
      </c>
      <c r="B269" s="1">
        <v>26.61</v>
      </c>
      <c r="C269" s="1">
        <v>19.899999999999999</v>
      </c>
      <c r="D269" s="1">
        <v>23.83</v>
      </c>
      <c r="E269" s="1">
        <v>23.09</v>
      </c>
      <c r="F269" s="1">
        <v>29.93</v>
      </c>
      <c r="G269" s="1">
        <v>24.77</v>
      </c>
      <c r="H269" s="1">
        <v>40</v>
      </c>
      <c r="I269" s="1">
        <v>30.91</v>
      </c>
      <c r="J269" s="1">
        <v>30.03</v>
      </c>
      <c r="K269" s="1">
        <v>32.65</v>
      </c>
      <c r="L269" s="1">
        <v>26.6</v>
      </c>
      <c r="M269" s="1">
        <v>40</v>
      </c>
      <c r="R269"/>
      <c r="S269"/>
      <c r="U269"/>
      <c r="V269"/>
    </row>
    <row r="270" spans="1:22" s="1" customFormat="1" x14ac:dyDescent="0.25">
      <c r="A270" s="1">
        <v>33.49</v>
      </c>
      <c r="B270" s="1">
        <v>24.53</v>
      </c>
      <c r="C270" s="1">
        <v>29.84</v>
      </c>
      <c r="D270" s="1">
        <v>21.8</v>
      </c>
      <c r="E270" s="1">
        <v>31.21</v>
      </c>
      <c r="F270" s="1">
        <v>30.44</v>
      </c>
      <c r="G270" s="1">
        <v>31.33</v>
      </c>
      <c r="H270" s="1">
        <v>23.8</v>
      </c>
      <c r="I270" s="1">
        <v>34.07</v>
      </c>
      <c r="J270" s="1">
        <v>32.479999999999997</v>
      </c>
      <c r="K270" s="1">
        <v>40</v>
      </c>
      <c r="L270" s="1">
        <v>35.06</v>
      </c>
      <c r="M270" s="1">
        <v>37.99</v>
      </c>
      <c r="R270"/>
      <c r="S270"/>
      <c r="U270"/>
      <c r="V270"/>
    </row>
    <row r="271" spans="1:22" s="1" customFormat="1" x14ac:dyDescent="0.25">
      <c r="A271" s="1">
        <v>32.880000000000003</v>
      </c>
      <c r="B271" s="1">
        <v>28.02</v>
      </c>
      <c r="C271" s="1">
        <v>25.91</v>
      </c>
      <c r="D271" s="1">
        <v>33.58</v>
      </c>
      <c r="E271" s="1">
        <v>27.29</v>
      </c>
      <c r="F271" s="1">
        <v>30.78</v>
      </c>
      <c r="G271" s="1">
        <v>40</v>
      </c>
      <c r="H271" s="1">
        <v>34.44</v>
      </c>
      <c r="I271" s="1">
        <v>40</v>
      </c>
      <c r="J271" s="1">
        <v>40</v>
      </c>
      <c r="K271" s="1">
        <v>31.14</v>
      </c>
      <c r="L271" s="1">
        <v>34.89</v>
      </c>
      <c r="M271" s="1">
        <v>40</v>
      </c>
      <c r="R271"/>
      <c r="S271"/>
      <c r="U271"/>
      <c r="V271"/>
    </row>
    <row r="272" spans="1:22" s="1" customFormat="1" x14ac:dyDescent="0.25">
      <c r="A272" s="1">
        <v>31.52</v>
      </c>
      <c r="B272" s="1">
        <v>30.98</v>
      </c>
      <c r="C272" s="1">
        <v>32.71</v>
      </c>
      <c r="D272" s="1">
        <v>22.43</v>
      </c>
      <c r="E272" s="1">
        <v>22.15</v>
      </c>
      <c r="F272" s="1">
        <v>31.67</v>
      </c>
      <c r="G272" s="1">
        <v>27.23</v>
      </c>
      <c r="H272" s="1">
        <v>26.98</v>
      </c>
      <c r="I272" s="1">
        <v>31.53</v>
      </c>
      <c r="J272" s="1">
        <v>29.56</v>
      </c>
      <c r="K272" s="1">
        <v>29.44</v>
      </c>
      <c r="L272" s="1">
        <v>34.770000000000003</v>
      </c>
      <c r="R272"/>
      <c r="S272"/>
      <c r="U272"/>
      <c r="V272"/>
    </row>
    <row r="273" spans="1:22" s="1" customFormat="1" x14ac:dyDescent="0.25">
      <c r="A273" s="1">
        <v>29.07</v>
      </c>
      <c r="B273" s="1">
        <v>32.26</v>
      </c>
      <c r="C273" s="1">
        <v>34.520000000000003</v>
      </c>
      <c r="D273" s="1">
        <v>30.18</v>
      </c>
      <c r="E273" s="1">
        <v>40</v>
      </c>
      <c r="F273" s="1">
        <v>32.71</v>
      </c>
      <c r="G273" s="1">
        <v>28.86</v>
      </c>
      <c r="H273" s="1">
        <v>40</v>
      </c>
      <c r="I273" s="1">
        <v>32.130000000000003</v>
      </c>
      <c r="J273" s="1">
        <v>29.83</v>
      </c>
      <c r="K273" s="1">
        <v>40</v>
      </c>
      <c r="L273" s="1">
        <v>40</v>
      </c>
      <c r="R273"/>
      <c r="S273"/>
      <c r="U273"/>
      <c r="V273"/>
    </row>
    <row r="274" spans="1:22" s="1" customFormat="1" x14ac:dyDescent="0.25">
      <c r="A274" s="1">
        <v>32.57</v>
      </c>
      <c r="B274" s="1">
        <v>33.119999999999997</v>
      </c>
      <c r="C274" s="1">
        <v>33.42</v>
      </c>
      <c r="D274" s="1">
        <v>24.43</v>
      </c>
      <c r="E274" s="1">
        <v>23.09</v>
      </c>
      <c r="F274" s="1">
        <v>23.41</v>
      </c>
      <c r="G274" s="1">
        <v>31.4</v>
      </c>
      <c r="H274" s="1">
        <v>30.13</v>
      </c>
      <c r="I274" s="1">
        <v>23.12</v>
      </c>
      <c r="J274" s="1">
        <v>33.520000000000003</v>
      </c>
      <c r="K274" s="1">
        <v>40</v>
      </c>
      <c r="L274" s="1">
        <v>33.67</v>
      </c>
      <c r="R274"/>
      <c r="S274"/>
      <c r="U274"/>
      <c r="V274"/>
    </row>
    <row r="275" spans="1:22" s="1" customFormat="1" x14ac:dyDescent="0.25">
      <c r="A275" s="1">
        <v>33.25</v>
      </c>
      <c r="B275" s="1">
        <v>40</v>
      </c>
      <c r="C275" s="1">
        <v>25.46</v>
      </c>
      <c r="D275" s="1">
        <v>24.9</v>
      </c>
      <c r="E275" s="1">
        <v>31.35</v>
      </c>
      <c r="F275" s="1">
        <v>22.45</v>
      </c>
      <c r="G275" s="1">
        <v>21.74</v>
      </c>
      <c r="H275" s="1">
        <v>32.01</v>
      </c>
      <c r="I275" s="1">
        <v>34.479999999999997</v>
      </c>
      <c r="J275" s="1">
        <v>33.159999999999997</v>
      </c>
      <c r="K275" s="1">
        <v>26.05</v>
      </c>
      <c r="L275" s="1">
        <v>32.97</v>
      </c>
      <c r="R275"/>
      <c r="S275"/>
      <c r="U275"/>
      <c r="V275"/>
    </row>
    <row r="276" spans="1:22" s="1" customFormat="1" x14ac:dyDescent="0.25">
      <c r="A276" s="1">
        <v>31.04</v>
      </c>
      <c r="B276" s="1">
        <v>22.5</v>
      </c>
      <c r="C276" s="1">
        <v>34.14</v>
      </c>
      <c r="D276" s="1">
        <v>21.83</v>
      </c>
      <c r="E276" s="1">
        <v>24.92</v>
      </c>
      <c r="F276" s="1">
        <v>31.78</v>
      </c>
      <c r="G276" s="1">
        <v>34.17</v>
      </c>
      <c r="H276" s="1">
        <v>40</v>
      </c>
      <c r="I276" s="1">
        <v>29.61</v>
      </c>
      <c r="J276" s="1">
        <v>33.200000000000003</v>
      </c>
      <c r="K276" s="1">
        <v>32.75</v>
      </c>
      <c r="L276" s="1">
        <v>34.49</v>
      </c>
      <c r="R276"/>
      <c r="S276"/>
      <c r="U276"/>
      <c r="V276"/>
    </row>
    <row r="277" spans="1:22" s="1" customFormat="1" x14ac:dyDescent="0.25">
      <c r="A277" s="1">
        <v>40</v>
      </c>
      <c r="B277" s="1">
        <v>29.77</v>
      </c>
      <c r="C277" s="1">
        <v>28.62</v>
      </c>
      <c r="D277" s="1">
        <v>30.42</v>
      </c>
      <c r="E277" s="1">
        <v>28.19</v>
      </c>
      <c r="F277" s="1">
        <v>25.61</v>
      </c>
      <c r="G277" s="1">
        <v>40</v>
      </c>
      <c r="H277" s="1">
        <v>27.06</v>
      </c>
      <c r="I277" s="1">
        <v>40</v>
      </c>
      <c r="J277" s="1">
        <v>40</v>
      </c>
      <c r="K277" s="1">
        <v>40</v>
      </c>
      <c r="L277" s="1">
        <v>40</v>
      </c>
      <c r="R277"/>
      <c r="S277"/>
      <c r="U277"/>
      <c r="V277"/>
    </row>
    <row r="278" spans="1:22" s="1" customFormat="1" x14ac:dyDescent="0.25">
      <c r="A278" s="1">
        <v>34.17</v>
      </c>
      <c r="B278" s="1">
        <v>22.43</v>
      </c>
      <c r="C278" s="1">
        <v>30.44</v>
      </c>
      <c r="D278" s="1">
        <v>30.5</v>
      </c>
      <c r="E278" s="1">
        <v>33.26</v>
      </c>
      <c r="F278" s="1">
        <v>31.83</v>
      </c>
      <c r="G278" s="1">
        <v>32.11</v>
      </c>
      <c r="H278" s="1">
        <v>28.12</v>
      </c>
      <c r="I278" s="1">
        <v>40</v>
      </c>
      <c r="J278" s="1">
        <v>40</v>
      </c>
      <c r="K278" s="1">
        <v>23.87</v>
      </c>
      <c r="L278" s="1">
        <v>33.46</v>
      </c>
      <c r="R278"/>
      <c r="S278"/>
      <c r="U278"/>
      <c r="V278"/>
    </row>
    <row r="279" spans="1:22" s="1" customFormat="1" x14ac:dyDescent="0.25">
      <c r="A279" s="1">
        <v>27.01</v>
      </c>
      <c r="B279" s="1">
        <v>40</v>
      </c>
      <c r="C279" s="1">
        <v>19.43</v>
      </c>
      <c r="D279" s="1">
        <v>29.37</v>
      </c>
      <c r="E279" s="1">
        <v>23.82</v>
      </c>
      <c r="F279" s="1">
        <v>40</v>
      </c>
      <c r="G279" s="1">
        <v>31.92</v>
      </c>
      <c r="H279" s="1">
        <v>30.99</v>
      </c>
      <c r="I279" s="1">
        <v>30.94</v>
      </c>
      <c r="J279" s="1">
        <v>33.43</v>
      </c>
      <c r="K279" s="1">
        <v>32.5</v>
      </c>
      <c r="L279" s="1">
        <v>34.659999999999997</v>
      </c>
      <c r="R279"/>
      <c r="S279"/>
      <c r="U279"/>
      <c r="V279"/>
    </row>
    <row r="280" spans="1:22" s="1" customFormat="1" x14ac:dyDescent="0.25">
      <c r="A280" s="1">
        <v>33.46</v>
      </c>
      <c r="B280" s="1">
        <v>29.01</v>
      </c>
      <c r="C280" s="1">
        <v>32.950000000000003</v>
      </c>
      <c r="D280" s="1">
        <v>33.18</v>
      </c>
      <c r="E280" s="1">
        <v>28.01</v>
      </c>
      <c r="F280" s="1">
        <v>28.88</v>
      </c>
      <c r="G280" s="1">
        <v>31.37</v>
      </c>
      <c r="H280" s="1">
        <v>32.659999999999997</v>
      </c>
      <c r="I280" s="1">
        <v>29.07</v>
      </c>
      <c r="J280" s="1">
        <v>33.58</v>
      </c>
      <c r="K280" s="1">
        <v>25.11</v>
      </c>
      <c r="L280" s="1">
        <v>36.82</v>
      </c>
      <c r="R280"/>
      <c r="S280"/>
      <c r="U280"/>
      <c r="V280"/>
    </row>
    <row r="281" spans="1:22" s="1" customFormat="1" x14ac:dyDescent="0.25">
      <c r="A281" s="1">
        <v>34.4</v>
      </c>
      <c r="B281" s="1">
        <v>34.020000000000003</v>
      </c>
      <c r="C281" s="1">
        <v>27.04</v>
      </c>
      <c r="D281" s="1">
        <v>29.64</v>
      </c>
      <c r="E281" s="1">
        <v>40</v>
      </c>
      <c r="F281" s="1">
        <v>27.32</v>
      </c>
      <c r="G281" s="1">
        <v>28.13</v>
      </c>
      <c r="H281" s="1">
        <v>31.2</v>
      </c>
      <c r="I281" s="1">
        <v>25.08</v>
      </c>
      <c r="J281" s="1">
        <v>29.51</v>
      </c>
      <c r="K281" s="1">
        <v>40</v>
      </c>
      <c r="L281" s="1">
        <v>28.63</v>
      </c>
      <c r="R281"/>
      <c r="S281"/>
      <c r="U281"/>
      <c r="V281"/>
    </row>
    <row r="282" spans="1:22" s="1" customFormat="1" x14ac:dyDescent="0.25">
      <c r="A282" s="1">
        <v>33.4</v>
      </c>
      <c r="B282" s="1">
        <v>33.31</v>
      </c>
      <c r="C282" s="1">
        <v>29.7</v>
      </c>
      <c r="D282" s="1">
        <v>25.71</v>
      </c>
      <c r="E282" s="1">
        <v>23.69</v>
      </c>
      <c r="F282" s="1">
        <v>40</v>
      </c>
      <c r="G282" s="1">
        <v>33.21</v>
      </c>
      <c r="H282" s="1">
        <v>29.22</v>
      </c>
      <c r="I282" s="1">
        <v>40</v>
      </c>
      <c r="J282" s="1">
        <v>29.08</v>
      </c>
      <c r="K282" s="1">
        <v>32.630000000000003</v>
      </c>
      <c r="L282" s="1">
        <v>40</v>
      </c>
      <c r="R282"/>
      <c r="S282"/>
      <c r="U282"/>
      <c r="V282"/>
    </row>
    <row r="283" spans="1:22" s="1" customFormat="1" x14ac:dyDescent="0.25">
      <c r="A283" s="1">
        <v>33.17</v>
      </c>
      <c r="B283" s="1">
        <v>27.58</v>
      </c>
      <c r="C283" s="1">
        <v>28.54</v>
      </c>
      <c r="D283" s="1">
        <v>32.32</v>
      </c>
      <c r="E283" s="1">
        <v>28.29</v>
      </c>
      <c r="F283" s="1">
        <v>24.69</v>
      </c>
      <c r="G283" s="1">
        <v>40</v>
      </c>
      <c r="H283" s="1">
        <v>40</v>
      </c>
      <c r="I283" s="1">
        <v>29.2</v>
      </c>
      <c r="J283" s="1">
        <v>32.97</v>
      </c>
      <c r="K283" s="1">
        <v>40</v>
      </c>
      <c r="L283" s="1">
        <v>24.79</v>
      </c>
      <c r="R283"/>
      <c r="S283"/>
      <c r="U283"/>
      <c r="V283"/>
    </row>
    <row r="284" spans="1:22" s="1" customFormat="1" x14ac:dyDescent="0.25">
      <c r="A284" s="1">
        <v>32.32</v>
      </c>
      <c r="B284" s="1">
        <v>25.96</v>
      </c>
      <c r="C284" s="1">
        <v>31.81</v>
      </c>
      <c r="D284" s="1">
        <v>30.02</v>
      </c>
      <c r="E284" s="1">
        <v>23.77</v>
      </c>
      <c r="F284" s="1">
        <v>26.23</v>
      </c>
      <c r="G284" s="1">
        <v>24.63</v>
      </c>
      <c r="H284" s="1">
        <v>24.66</v>
      </c>
      <c r="I284" s="1">
        <v>33.020000000000003</v>
      </c>
      <c r="J284" s="1">
        <v>33.08</v>
      </c>
      <c r="K284" s="1">
        <v>22.94</v>
      </c>
      <c r="L284" s="1">
        <v>40</v>
      </c>
      <c r="R284"/>
      <c r="S284"/>
      <c r="U284"/>
      <c r="V284"/>
    </row>
    <row r="285" spans="1:22" s="1" customFormat="1" x14ac:dyDescent="0.25">
      <c r="A285" s="1">
        <v>32.450000000000003</v>
      </c>
      <c r="B285" s="1">
        <v>20.88</v>
      </c>
      <c r="C285" s="1">
        <v>27.55</v>
      </c>
      <c r="D285" s="1">
        <v>29.69</v>
      </c>
      <c r="E285" s="1">
        <v>40</v>
      </c>
      <c r="F285" s="1">
        <v>30.04</v>
      </c>
      <c r="G285" s="1">
        <v>24.69</v>
      </c>
      <c r="H285" s="1">
        <v>28.61</v>
      </c>
      <c r="I285" s="1">
        <v>40</v>
      </c>
      <c r="J285" s="1">
        <v>40</v>
      </c>
      <c r="K285" s="1">
        <v>32.86</v>
      </c>
      <c r="L285" s="1">
        <v>40</v>
      </c>
      <c r="R285"/>
      <c r="S285"/>
      <c r="U285"/>
      <c r="V285"/>
    </row>
    <row r="286" spans="1:22" s="1" customFormat="1" x14ac:dyDescent="0.25">
      <c r="A286" s="1">
        <v>32.39</v>
      </c>
      <c r="B286" s="1">
        <v>40</v>
      </c>
      <c r="C286" s="1">
        <v>33.1</v>
      </c>
      <c r="D286" s="1">
        <v>29.01</v>
      </c>
      <c r="E286" s="1">
        <v>30.04</v>
      </c>
      <c r="F286" s="1">
        <v>40</v>
      </c>
      <c r="G286" s="1">
        <v>27.93</v>
      </c>
      <c r="H286" s="1">
        <v>31.57</v>
      </c>
      <c r="I286" s="1">
        <v>26.43</v>
      </c>
      <c r="J286" s="1">
        <v>29.64</v>
      </c>
      <c r="K286" s="1">
        <v>40</v>
      </c>
      <c r="L286" s="1">
        <v>40</v>
      </c>
      <c r="R286"/>
      <c r="S286"/>
      <c r="U286"/>
      <c r="V286"/>
    </row>
    <row r="287" spans="1:22" s="1" customFormat="1" x14ac:dyDescent="0.25">
      <c r="A287" s="1">
        <v>28.89</v>
      </c>
      <c r="B287" s="1">
        <v>31.01</v>
      </c>
      <c r="C287" s="1">
        <v>22.84</v>
      </c>
      <c r="D287" s="1">
        <v>27.76</v>
      </c>
      <c r="E287" s="1">
        <v>28.26</v>
      </c>
      <c r="F287" s="1">
        <v>23.05</v>
      </c>
      <c r="G287" s="1">
        <v>28.69</v>
      </c>
      <c r="H287" s="1">
        <v>31.45</v>
      </c>
      <c r="I287" s="1">
        <v>31.43</v>
      </c>
      <c r="J287" s="1">
        <v>29.72</v>
      </c>
      <c r="K287" s="1">
        <v>23.83</v>
      </c>
      <c r="L287" s="1">
        <v>37.880000000000003</v>
      </c>
      <c r="R287"/>
      <c r="S287"/>
      <c r="U287"/>
      <c r="V287"/>
    </row>
    <row r="288" spans="1:22" s="1" customFormat="1" x14ac:dyDescent="0.25">
      <c r="A288" s="1">
        <v>30.12</v>
      </c>
      <c r="B288" s="1">
        <v>25.33</v>
      </c>
      <c r="C288" s="1">
        <v>25.66</v>
      </c>
      <c r="D288" s="1">
        <v>40</v>
      </c>
      <c r="E288" s="1">
        <v>20.6</v>
      </c>
      <c r="F288" s="1">
        <v>31.29</v>
      </c>
      <c r="G288" s="1">
        <v>30.93</v>
      </c>
      <c r="H288" s="1">
        <v>34.299999999999997</v>
      </c>
      <c r="I288" s="1">
        <v>29.58</v>
      </c>
      <c r="J288" s="1">
        <v>30.82</v>
      </c>
      <c r="K288" s="1">
        <v>31.64</v>
      </c>
      <c r="L288" s="1">
        <v>33.61</v>
      </c>
      <c r="R288"/>
      <c r="S288"/>
      <c r="U288"/>
      <c r="V288"/>
    </row>
    <row r="289" spans="1:22" s="1" customFormat="1" x14ac:dyDescent="0.25">
      <c r="A289" s="1">
        <v>24.62</v>
      </c>
      <c r="B289" s="1">
        <v>19.22</v>
      </c>
      <c r="C289" s="1">
        <v>28.54</v>
      </c>
      <c r="D289" s="1">
        <v>30.62</v>
      </c>
      <c r="E289" s="1">
        <v>22.67</v>
      </c>
      <c r="F289" s="1">
        <v>30.21</v>
      </c>
      <c r="G289" s="1">
        <v>25.66</v>
      </c>
      <c r="H289" s="1">
        <v>28.32</v>
      </c>
      <c r="I289" s="1">
        <v>32.18</v>
      </c>
      <c r="J289" s="1">
        <v>40</v>
      </c>
      <c r="K289" s="1">
        <v>28.07</v>
      </c>
      <c r="L289" s="1">
        <v>31.68</v>
      </c>
      <c r="R289"/>
      <c r="S289"/>
      <c r="U289"/>
      <c r="V289"/>
    </row>
    <row r="290" spans="1:22" s="1" customFormat="1" x14ac:dyDescent="0.25">
      <c r="A290" s="1">
        <v>24.32</v>
      </c>
      <c r="B290" s="1">
        <v>31.17</v>
      </c>
      <c r="C290" s="1">
        <v>20.68</v>
      </c>
      <c r="D290" s="1">
        <v>24.02</v>
      </c>
      <c r="E290" s="1">
        <v>40</v>
      </c>
      <c r="F290" s="1">
        <v>24.15</v>
      </c>
      <c r="G290" s="1">
        <v>40</v>
      </c>
      <c r="H290" s="1">
        <v>31.96</v>
      </c>
      <c r="I290" s="1">
        <v>26.31</v>
      </c>
      <c r="J290" s="1">
        <v>31.59</v>
      </c>
      <c r="K290" s="1">
        <v>34.29</v>
      </c>
      <c r="L290" s="1">
        <v>32.020000000000003</v>
      </c>
      <c r="R290"/>
      <c r="S290"/>
      <c r="U290"/>
      <c r="V290"/>
    </row>
    <row r="291" spans="1:22" s="1" customFormat="1" x14ac:dyDescent="0.25">
      <c r="A291" s="1">
        <v>40</v>
      </c>
      <c r="B291" s="1">
        <v>27.02</v>
      </c>
      <c r="C291" s="1">
        <v>25.44</v>
      </c>
      <c r="D291" s="1">
        <v>28.81</v>
      </c>
      <c r="E291" s="1">
        <v>26.98</v>
      </c>
      <c r="F291" s="1">
        <v>30.57</v>
      </c>
      <c r="G291" s="1">
        <v>18.14</v>
      </c>
      <c r="H291" s="1">
        <v>40</v>
      </c>
      <c r="I291" s="1">
        <v>32.58</v>
      </c>
      <c r="J291" s="1">
        <v>29.65</v>
      </c>
      <c r="K291" s="1">
        <v>31.77</v>
      </c>
      <c r="L291" s="1">
        <v>26.9</v>
      </c>
      <c r="R291"/>
      <c r="S291"/>
      <c r="U291"/>
      <c r="V291"/>
    </row>
    <row r="292" spans="1:22" s="1" customFormat="1" x14ac:dyDescent="0.25">
      <c r="A292" s="1">
        <v>29.43</v>
      </c>
      <c r="B292" s="1">
        <v>30.93</v>
      </c>
      <c r="C292" s="1">
        <v>18.98</v>
      </c>
      <c r="D292" s="1">
        <v>29.83</v>
      </c>
      <c r="E292" s="1">
        <v>31.98</v>
      </c>
      <c r="F292" s="1">
        <v>29.64</v>
      </c>
      <c r="G292" s="1">
        <v>27.76</v>
      </c>
      <c r="H292" s="1">
        <v>26.68</v>
      </c>
      <c r="I292" s="1">
        <v>29.5</v>
      </c>
      <c r="J292" s="1">
        <v>24.32</v>
      </c>
      <c r="K292" s="1">
        <v>33.01</v>
      </c>
      <c r="L292" s="1">
        <v>40</v>
      </c>
      <c r="R292"/>
      <c r="S292"/>
      <c r="U292"/>
      <c r="V292"/>
    </row>
    <row r="293" spans="1:22" s="1" customFormat="1" x14ac:dyDescent="0.25">
      <c r="A293" s="1">
        <v>24.51</v>
      </c>
      <c r="B293" s="1">
        <v>33.130000000000003</v>
      </c>
      <c r="C293" s="1">
        <v>29.14</v>
      </c>
      <c r="D293" s="1">
        <v>29.73</v>
      </c>
      <c r="E293" s="1">
        <v>32.229999999999997</v>
      </c>
      <c r="F293" s="1">
        <v>31.99</v>
      </c>
      <c r="G293" s="1">
        <v>29.58</v>
      </c>
      <c r="H293" s="1">
        <v>40</v>
      </c>
      <c r="I293" s="1">
        <v>32.549999999999997</v>
      </c>
      <c r="J293" s="1">
        <v>32.01</v>
      </c>
      <c r="K293" s="1">
        <v>40</v>
      </c>
      <c r="L293" s="1">
        <v>33.119999999999997</v>
      </c>
      <c r="R293"/>
      <c r="S293"/>
      <c r="U293"/>
      <c r="V293"/>
    </row>
    <row r="294" spans="1:22" s="1" customFormat="1" x14ac:dyDescent="0.25">
      <c r="A294" s="1">
        <v>24.64</v>
      </c>
      <c r="B294" s="1">
        <v>32.65</v>
      </c>
      <c r="C294" s="1">
        <v>23.18</v>
      </c>
      <c r="D294" s="1">
        <v>20.97</v>
      </c>
      <c r="E294" s="1">
        <v>24.56</v>
      </c>
      <c r="F294" s="1">
        <v>33.82</v>
      </c>
      <c r="G294" s="1">
        <v>29.31</v>
      </c>
      <c r="H294" s="1">
        <v>20.46</v>
      </c>
      <c r="I294" s="1">
        <v>32.44</v>
      </c>
      <c r="J294" s="1">
        <v>27.83</v>
      </c>
      <c r="K294" s="1">
        <v>32.25</v>
      </c>
      <c r="L294" s="1">
        <v>40</v>
      </c>
      <c r="R294"/>
      <c r="S294"/>
      <c r="U294"/>
      <c r="V294"/>
    </row>
    <row r="295" spans="1:22" s="1" customFormat="1" x14ac:dyDescent="0.25">
      <c r="A295" s="1">
        <v>23.79</v>
      </c>
      <c r="B295" s="1">
        <v>21.24</v>
      </c>
      <c r="C295" s="1">
        <v>31.65</v>
      </c>
      <c r="D295" s="1">
        <v>29.22</v>
      </c>
      <c r="E295" s="1">
        <v>29.09</v>
      </c>
      <c r="F295" s="1">
        <v>25.44</v>
      </c>
      <c r="G295" s="1">
        <v>28.28</v>
      </c>
      <c r="H295" s="1">
        <v>32.700000000000003</v>
      </c>
      <c r="I295" s="1">
        <v>29.51</v>
      </c>
      <c r="J295" s="1">
        <v>25.31</v>
      </c>
      <c r="K295" s="1">
        <v>31.36</v>
      </c>
      <c r="L295" s="1">
        <v>40</v>
      </c>
      <c r="R295"/>
      <c r="S295"/>
      <c r="U295"/>
      <c r="V295"/>
    </row>
    <row r="296" spans="1:22" s="1" customFormat="1" x14ac:dyDescent="0.25">
      <c r="A296" s="1">
        <v>27.86</v>
      </c>
      <c r="B296" s="1">
        <v>26.36</v>
      </c>
      <c r="C296" s="1">
        <v>26.66</v>
      </c>
      <c r="D296" s="1">
        <v>26.96</v>
      </c>
      <c r="E296" s="1">
        <v>40</v>
      </c>
      <c r="F296" s="1">
        <v>30.98</v>
      </c>
      <c r="G296" s="1">
        <v>26.4</v>
      </c>
      <c r="H296" s="1">
        <v>25.51</v>
      </c>
      <c r="I296" s="1">
        <v>32.479999999999997</v>
      </c>
      <c r="J296" s="1">
        <v>31.83</v>
      </c>
      <c r="K296" s="1">
        <v>40</v>
      </c>
      <c r="L296" s="1">
        <v>36.56</v>
      </c>
      <c r="R296"/>
      <c r="S296"/>
      <c r="U296"/>
      <c r="V296"/>
    </row>
    <row r="297" spans="1:22" s="1" customFormat="1" x14ac:dyDescent="0.25">
      <c r="A297" s="1">
        <v>28.62</v>
      </c>
      <c r="B297" s="1">
        <v>27.24</v>
      </c>
      <c r="C297" s="1">
        <v>23.85</v>
      </c>
      <c r="D297" s="1">
        <v>27.92</v>
      </c>
      <c r="E297" s="1">
        <v>25.91</v>
      </c>
      <c r="F297" s="1">
        <v>32.67</v>
      </c>
      <c r="G297" s="1">
        <v>32.22</v>
      </c>
      <c r="H297" s="1">
        <v>40</v>
      </c>
      <c r="I297" s="1">
        <v>32.78</v>
      </c>
      <c r="J297" s="1">
        <v>31.47</v>
      </c>
      <c r="K297" s="1">
        <v>33.47</v>
      </c>
      <c r="L297" s="1">
        <v>34.159999999999997</v>
      </c>
      <c r="R297"/>
      <c r="S297"/>
      <c r="U297"/>
      <c r="V297"/>
    </row>
    <row r="298" spans="1:22" s="1" customFormat="1" x14ac:dyDescent="0.25">
      <c r="A298" s="1">
        <v>35.9</v>
      </c>
      <c r="B298" s="1">
        <v>40</v>
      </c>
      <c r="C298" s="1">
        <v>20.81</v>
      </c>
      <c r="D298" s="1">
        <v>31.02</v>
      </c>
      <c r="E298" s="1">
        <v>27.66</v>
      </c>
      <c r="F298" s="1">
        <v>33.83</v>
      </c>
      <c r="G298" s="1">
        <v>40</v>
      </c>
      <c r="H298" s="1">
        <v>33.94</v>
      </c>
      <c r="I298" s="1">
        <v>40</v>
      </c>
      <c r="J298" s="1">
        <v>40</v>
      </c>
      <c r="K298" s="1">
        <v>30.49</v>
      </c>
      <c r="L298" s="1">
        <v>35.67</v>
      </c>
      <c r="R298"/>
      <c r="S298"/>
      <c r="U298"/>
      <c r="V298"/>
    </row>
    <row r="299" spans="1:22" s="1" customFormat="1" x14ac:dyDescent="0.25">
      <c r="A299" s="1">
        <v>26.36</v>
      </c>
      <c r="B299" s="1">
        <v>33.15</v>
      </c>
      <c r="C299" s="1">
        <v>32.15</v>
      </c>
      <c r="D299" s="1">
        <v>23.15</v>
      </c>
      <c r="E299" s="1">
        <v>26.51</v>
      </c>
      <c r="F299" s="1">
        <v>30.87</v>
      </c>
      <c r="G299" s="1">
        <v>27.3</v>
      </c>
      <c r="H299" s="1">
        <v>27.03</v>
      </c>
      <c r="I299" s="1">
        <v>31.79</v>
      </c>
      <c r="J299" s="1">
        <v>32.630000000000003</v>
      </c>
      <c r="K299" s="1">
        <v>31.09</v>
      </c>
      <c r="L299" s="1">
        <v>28.04</v>
      </c>
      <c r="R299"/>
      <c r="S299"/>
      <c r="U299"/>
      <c r="V299"/>
    </row>
    <row r="300" spans="1:22" s="1" customFormat="1" x14ac:dyDescent="0.25">
      <c r="A300" s="1">
        <v>26.95</v>
      </c>
      <c r="B300" s="1">
        <v>22.83</v>
      </c>
      <c r="C300" s="1">
        <v>28.77</v>
      </c>
      <c r="D300" s="1">
        <v>27.29</v>
      </c>
      <c r="E300" s="1">
        <v>30.93</v>
      </c>
      <c r="F300" s="1">
        <v>26.66</v>
      </c>
      <c r="G300" s="1">
        <v>28.6</v>
      </c>
      <c r="H300" s="1">
        <v>40</v>
      </c>
      <c r="I300" s="1">
        <v>29.2</v>
      </c>
      <c r="J300" s="1">
        <v>33.86</v>
      </c>
      <c r="K300" s="1">
        <v>40</v>
      </c>
      <c r="L300" s="1">
        <v>40</v>
      </c>
      <c r="R300"/>
      <c r="S300"/>
      <c r="U300"/>
      <c r="V300"/>
    </row>
    <row r="301" spans="1:22" s="1" customFormat="1" x14ac:dyDescent="0.25">
      <c r="A301" s="1">
        <v>40</v>
      </c>
      <c r="B301" s="1">
        <v>27.41</v>
      </c>
      <c r="C301" s="1">
        <v>26.99</v>
      </c>
      <c r="D301" s="1">
        <v>25.49</v>
      </c>
      <c r="E301" s="1">
        <v>26.71</v>
      </c>
      <c r="F301" s="1">
        <v>28.3</v>
      </c>
      <c r="G301" s="1">
        <v>21.54</v>
      </c>
      <c r="H301" s="1">
        <v>29.67</v>
      </c>
      <c r="I301" s="1">
        <v>28.95</v>
      </c>
      <c r="J301" s="1">
        <v>32.020000000000003</v>
      </c>
      <c r="K301" s="1">
        <v>30.75</v>
      </c>
      <c r="L301" s="1">
        <v>40</v>
      </c>
      <c r="R301"/>
      <c r="S301"/>
      <c r="U301"/>
      <c r="V301"/>
    </row>
    <row r="302" spans="1:22" s="1" customFormat="1" x14ac:dyDescent="0.25">
      <c r="A302" s="1">
        <v>24.06</v>
      </c>
      <c r="B302" s="1">
        <v>30.76</v>
      </c>
      <c r="C302" s="1">
        <v>25.16</v>
      </c>
      <c r="D302" s="1">
        <v>31.58</v>
      </c>
      <c r="E302" s="1">
        <v>26.36</v>
      </c>
      <c r="F302" s="1">
        <v>32.42</v>
      </c>
      <c r="G302" s="1">
        <v>27.66</v>
      </c>
      <c r="H302" s="1">
        <v>24.16</v>
      </c>
      <c r="I302" s="1">
        <v>32.31</v>
      </c>
      <c r="J302" s="1">
        <v>40</v>
      </c>
      <c r="K302" s="1">
        <v>40</v>
      </c>
      <c r="L302" s="1">
        <v>28.52</v>
      </c>
      <c r="R302"/>
      <c r="S302"/>
      <c r="U302"/>
      <c r="V302"/>
    </row>
    <row r="303" spans="1:22" s="1" customFormat="1" x14ac:dyDescent="0.25">
      <c r="A303" s="1">
        <v>25.87</v>
      </c>
      <c r="B303" s="1">
        <v>40</v>
      </c>
      <c r="C303" s="1">
        <v>31.86</v>
      </c>
      <c r="D303" s="1">
        <v>26.82</v>
      </c>
      <c r="E303" s="1">
        <v>30.88</v>
      </c>
      <c r="F303" s="1">
        <v>31.93</v>
      </c>
      <c r="G303" s="1">
        <v>30.37</v>
      </c>
      <c r="H303" s="1">
        <v>34.380000000000003</v>
      </c>
      <c r="I303" s="1">
        <v>28.72</v>
      </c>
      <c r="J303" s="1">
        <v>32.26</v>
      </c>
      <c r="K303" s="1">
        <v>28.92</v>
      </c>
      <c r="L303" s="1">
        <v>29.6</v>
      </c>
      <c r="R303"/>
      <c r="S303"/>
      <c r="U303"/>
      <c r="V303"/>
    </row>
    <row r="304" spans="1:22" s="1" customFormat="1" x14ac:dyDescent="0.25">
      <c r="A304" s="1">
        <v>40</v>
      </c>
      <c r="B304" s="1">
        <v>33.26</v>
      </c>
      <c r="C304" s="1">
        <v>21.83</v>
      </c>
      <c r="D304" s="1">
        <v>26.3</v>
      </c>
      <c r="E304" s="1">
        <v>33.39</v>
      </c>
      <c r="F304" s="1">
        <v>31.5</v>
      </c>
      <c r="G304" s="1">
        <v>32</v>
      </c>
      <c r="H304" s="1">
        <v>40</v>
      </c>
      <c r="I304" s="1">
        <v>28.94</v>
      </c>
      <c r="J304" s="1">
        <v>32.630000000000003</v>
      </c>
      <c r="K304" s="1">
        <v>40</v>
      </c>
      <c r="L304" s="1">
        <v>40</v>
      </c>
      <c r="R304"/>
      <c r="S304"/>
      <c r="U304"/>
      <c r="V304"/>
    </row>
    <row r="305" spans="1:22" s="1" customFormat="1" x14ac:dyDescent="0.25">
      <c r="A305" s="1">
        <v>31.35</v>
      </c>
      <c r="B305" s="1">
        <v>32.49</v>
      </c>
      <c r="C305" s="1">
        <v>34.67</v>
      </c>
      <c r="D305" s="1">
        <v>22.24</v>
      </c>
      <c r="E305" s="1">
        <v>32.380000000000003</v>
      </c>
      <c r="F305" s="1">
        <v>30.84</v>
      </c>
      <c r="G305" s="1">
        <v>32.630000000000003</v>
      </c>
      <c r="H305" s="1">
        <v>27.52</v>
      </c>
      <c r="I305" s="1">
        <v>26.98</v>
      </c>
      <c r="J305" s="1">
        <v>23.58</v>
      </c>
      <c r="K305" s="1">
        <v>40</v>
      </c>
      <c r="L305" s="1">
        <v>40</v>
      </c>
      <c r="R305"/>
      <c r="S305"/>
      <c r="U305"/>
      <c r="V305"/>
    </row>
    <row r="306" spans="1:22" s="1" customFormat="1" x14ac:dyDescent="0.25">
      <c r="A306" s="1">
        <v>24.83</v>
      </c>
      <c r="B306" s="1">
        <v>31.66</v>
      </c>
      <c r="C306" s="1">
        <v>18.71</v>
      </c>
      <c r="D306" s="1">
        <v>30.34</v>
      </c>
      <c r="E306" s="1">
        <v>32.619999999999997</v>
      </c>
      <c r="F306" s="1">
        <v>32.9</v>
      </c>
      <c r="G306" s="1">
        <v>40</v>
      </c>
      <c r="H306" s="1">
        <v>30.78</v>
      </c>
      <c r="I306" s="1">
        <v>27.61</v>
      </c>
      <c r="J306" s="1">
        <v>33.409999999999997</v>
      </c>
      <c r="K306" s="1">
        <v>33.450000000000003</v>
      </c>
      <c r="L306" s="1">
        <v>31.24</v>
      </c>
      <c r="R306"/>
      <c r="S306"/>
      <c r="U306"/>
      <c r="V306"/>
    </row>
    <row r="307" spans="1:22" s="1" customFormat="1" x14ac:dyDescent="0.25">
      <c r="A307" s="1">
        <v>20.96</v>
      </c>
      <c r="B307" s="1">
        <v>28.59</v>
      </c>
      <c r="C307" s="1">
        <v>26.32</v>
      </c>
      <c r="D307" s="1">
        <v>21.99</v>
      </c>
      <c r="E307" s="1">
        <v>32.15</v>
      </c>
      <c r="F307" s="1">
        <v>18.95</v>
      </c>
      <c r="G307" s="1">
        <v>35.26</v>
      </c>
      <c r="H307" s="1">
        <v>32.51</v>
      </c>
      <c r="I307" s="1">
        <v>32.71</v>
      </c>
      <c r="J307" s="1">
        <v>23.94</v>
      </c>
      <c r="K307" s="1">
        <v>40</v>
      </c>
      <c r="L307" s="1">
        <v>28.57</v>
      </c>
      <c r="R307"/>
      <c r="S307"/>
      <c r="U307"/>
      <c r="V307"/>
    </row>
    <row r="308" spans="1:22" s="1" customFormat="1" x14ac:dyDescent="0.25">
      <c r="A308" s="1">
        <v>30.27</v>
      </c>
      <c r="B308" s="1">
        <v>32.39</v>
      </c>
      <c r="C308" s="1">
        <v>24.36</v>
      </c>
      <c r="D308" s="1">
        <v>29.65</v>
      </c>
      <c r="E308" s="1">
        <v>40</v>
      </c>
      <c r="F308" s="1">
        <v>40</v>
      </c>
      <c r="G308" s="1">
        <v>28.39</v>
      </c>
      <c r="H308" s="1">
        <v>26.39</v>
      </c>
      <c r="I308" s="1">
        <v>26.27</v>
      </c>
      <c r="J308" s="1">
        <v>27.65</v>
      </c>
      <c r="K308" s="1">
        <v>31.7</v>
      </c>
      <c r="L308" s="1">
        <v>32.1</v>
      </c>
      <c r="R308"/>
      <c r="S308"/>
      <c r="U308"/>
      <c r="V308"/>
    </row>
    <row r="309" spans="1:22" s="1" customFormat="1" x14ac:dyDescent="0.25">
      <c r="A309" s="1">
        <v>33.57</v>
      </c>
      <c r="B309" s="1">
        <v>24.52</v>
      </c>
      <c r="C309" s="1">
        <v>17.77</v>
      </c>
      <c r="D309" s="1">
        <v>25.38</v>
      </c>
      <c r="E309" s="1">
        <v>40</v>
      </c>
      <c r="F309" s="1">
        <v>40</v>
      </c>
      <c r="G309" s="1">
        <v>40</v>
      </c>
      <c r="H309" s="1">
        <v>28.24</v>
      </c>
      <c r="I309" s="1">
        <v>28.31</v>
      </c>
      <c r="J309" s="1">
        <v>31.82</v>
      </c>
      <c r="K309" s="1">
        <v>33.76</v>
      </c>
      <c r="L309" s="1">
        <v>40</v>
      </c>
      <c r="R309"/>
      <c r="S309"/>
      <c r="U309"/>
      <c r="V309"/>
    </row>
    <row r="310" spans="1:22" s="1" customFormat="1" x14ac:dyDescent="0.25">
      <c r="A310" s="1">
        <v>33.92</v>
      </c>
      <c r="B310" s="1">
        <v>32.15</v>
      </c>
      <c r="C310" s="1">
        <v>32.57</v>
      </c>
      <c r="D310" s="1">
        <v>20.75</v>
      </c>
      <c r="E310" s="1">
        <v>30.52</v>
      </c>
      <c r="F310" s="1">
        <v>33.340000000000003</v>
      </c>
      <c r="G310" s="1">
        <v>30.43</v>
      </c>
      <c r="H310" s="1">
        <v>25.24</v>
      </c>
      <c r="I310" s="1">
        <v>27.03</v>
      </c>
      <c r="J310" s="1">
        <v>40</v>
      </c>
      <c r="K310" s="1">
        <v>40</v>
      </c>
      <c r="L310" s="1">
        <v>35.99</v>
      </c>
      <c r="R310"/>
      <c r="S310"/>
      <c r="U310"/>
      <c r="V310"/>
    </row>
    <row r="311" spans="1:22" s="1" customFormat="1" x14ac:dyDescent="0.25">
      <c r="A311" s="1">
        <v>30.42</v>
      </c>
      <c r="B311" s="1">
        <v>18.79</v>
      </c>
      <c r="C311" s="1">
        <v>22.07</v>
      </c>
      <c r="D311" s="1">
        <v>32.130000000000003</v>
      </c>
      <c r="E311" s="1">
        <v>25.48</v>
      </c>
      <c r="F311" s="1">
        <v>28.54</v>
      </c>
      <c r="G311" s="1">
        <v>20.46</v>
      </c>
      <c r="H311" s="1">
        <v>26.18</v>
      </c>
      <c r="I311" s="1">
        <v>34.200000000000003</v>
      </c>
      <c r="J311" s="1">
        <v>40</v>
      </c>
      <c r="K311" s="1">
        <v>32.93</v>
      </c>
      <c r="L311" s="1">
        <v>34.85</v>
      </c>
      <c r="R311"/>
      <c r="S311"/>
      <c r="U311"/>
      <c r="V311"/>
    </row>
    <row r="312" spans="1:22" s="1" customFormat="1" x14ac:dyDescent="0.25">
      <c r="A312" s="1">
        <v>31.48</v>
      </c>
      <c r="B312" s="1">
        <v>33.32</v>
      </c>
      <c r="C312" s="1">
        <v>23.21</v>
      </c>
      <c r="D312" s="1">
        <v>23.91</v>
      </c>
      <c r="E312" s="1">
        <v>24.51</v>
      </c>
      <c r="F312" s="1">
        <v>27.84</v>
      </c>
      <c r="G312" s="1">
        <v>40</v>
      </c>
      <c r="H312" s="1">
        <v>28</v>
      </c>
      <c r="I312" s="1">
        <v>32.44</v>
      </c>
      <c r="J312" s="1">
        <v>40</v>
      </c>
      <c r="K312" s="1">
        <v>30.74</v>
      </c>
      <c r="L312" s="1">
        <v>40</v>
      </c>
      <c r="R312"/>
      <c r="S312"/>
      <c r="U312"/>
      <c r="V312"/>
    </row>
    <row r="313" spans="1:22" s="1" customFormat="1" x14ac:dyDescent="0.25">
      <c r="A313" s="1">
        <v>30.39</v>
      </c>
      <c r="B313" s="1">
        <v>23.46</v>
      </c>
      <c r="C313" s="1">
        <v>20.68</v>
      </c>
      <c r="D313" s="1">
        <v>23.01</v>
      </c>
      <c r="E313" s="1">
        <v>35.44</v>
      </c>
      <c r="F313" s="1">
        <v>35.130000000000003</v>
      </c>
      <c r="G313" s="1">
        <v>34.28</v>
      </c>
      <c r="H313" s="1">
        <v>33.36</v>
      </c>
      <c r="I313" s="1">
        <v>28.08</v>
      </c>
      <c r="J313" s="1">
        <v>40</v>
      </c>
      <c r="K313" s="1">
        <v>40</v>
      </c>
      <c r="L313" s="1">
        <v>35.69</v>
      </c>
      <c r="R313"/>
      <c r="S313"/>
      <c r="U313"/>
      <c r="V313"/>
    </row>
    <row r="314" spans="1:22" s="1" customFormat="1" x14ac:dyDescent="0.25">
      <c r="A314" s="1">
        <v>31.74</v>
      </c>
      <c r="B314" s="1">
        <v>29.11</v>
      </c>
      <c r="C314" s="1">
        <v>31.72</v>
      </c>
      <c r="D314" s="1">
        <v>20.07</v>
      </c>
      <c r="E314" s="1">
        <v>28.8</v>
      </c>
      <c r="F314" s="1">
        <v>26.86</v>
      </c>
      <c r="G314" s="1">
        <v>28.37</v>
      </c>
      <c r="H314" s="1">
        <v>40</v>
      </c>
      <c r="I314" s="1">
        <v>33.950000000000003</v>
      </c>
      <c r="J314" s="1">
        <v>28.08</v>
      </c>
      <c r="K314" s="1">
        <v>31.95</v>
      </c>
      <c r="L314" s="1">
        <v>40</v>
      </c>
      <c r="R314"/>
      <c r="S314"/>
      <c r="U314"/>
      <c r="V314"/>
    </row>
    <row r="315" spans="1:22" s="1" customFormat="1" x14ac:dyDescent="0.25">
      <c r="A315" s="1">
        <v>34.729999999999997</v>
      </c>
      <c r="B315" s="1">
        <v>23.03</v>
      </c>
      <c r="C315" s="1">
        <v>24.55</v>
      </c>
      <c r="D315" s="1">
        <v>23.85</v>
      </c>
      <c r="E315" s="1">
        <v>23.43</v>
      </c>
      <c r="F315" s="1">
        <v>28.38</v>
      </c>
      <c r="G315" s="1">
        <v>27.54</v>
      </c>
      <c r="H315" s="1">
        <v>40</v>
      </c>
      <c r="I315" s="1">
        <v>40</v>
      </c>
      <c r="J315" s="1">
        <v>28.49</v>
      </c>
      <c r="K315" s="1">
        <v>30.51</v>
      </c>
      <c r="L315" s="1">
        <v>27.3</v>
      </c>
      <c r="R315"/>
      <c r="S315"/>
      <c r="U315"/>
      <c r="V315"/>
    </row>
    <row r="316" spans="1:22" s="1" customFormat="1" x14ac:dyDescent="0.25">
      <c r="A316" s="1">
        <v>26.52</v>
      </c>
      <c r="B316" s="1">
        <v>40</v>
      </c>
      <c r="C316" s="1">
        <v>31.69</v>
      </c>
      <c r="D316" s="1">
        <v>29.5</v>
      </c>
      <c r="E316" s="1">
        <v>26.96</v>
      </c>
      <c r="F316" s="1">
        <v>21.87</v>
      </c>
      <c r="G316" s="1">
        <v>33.79</v>
      </c>
      <c r="H316" s="1">
        <v>40</v>
      </c>
      <c r="I316" s="1">
        <v>28.02</v>
      </c>
      <c r="J316" s="1">
        <v>40</v>
      </c>
      <c r="K316" s="1">
        <v>40</v>
      </c>
      <c r="L316" s="1">
        <v>40</v>
      </c>
      <c r="R316"/>
      <c r="S316"/>
      <c r="U316"/>
      <c r="V316"/>
    </row>
    <row r="317" spans="1:22" s="1" customFormat="1" x14ac:dyDescent="0.25">
      <c r="A317" s="1">
        <v>33.36</v>
      </c>
      <c r="B317" s="1">
        <v>27.29</v>
      </c>
      <c r="C317" s="1">
        <v>31.82</v>
      </c>
      <c r="D317" s="1">
        <v>30.69</v>
      </c>
      <c r="E317" s="1">
        <v>28.2</v>
      </c>
      <c r="F317" s="1">
        <v>22.6</v>
      </c>
      <c r="G317" s="1">
        <v>30.85</v>
      </c>
      <c r="H317" s="1">
        <v>31.58</v>
      </c>
      <c r="I317" s="1">
        <v>29.88</v>
      </c>
      <c r="J317" s="1">
        <v>22.06</v>
      </c>
      <c r="K317" s="1">
        <v>27.74</v>
      </c>
      <c r="L317" s="1">
        <v>30.19</v>
      </c>
      <c r="R317"/>
      <c r="S317"/>
      <c r="U317"/>
      <c r="V317"/>
    </row>
    <row r="318" spans="1:22" s="1" customFormat="1" x14ac:dyDescent="0.25">
      <c r="A318" s="1">
        <v>33.799999999999997</v>
      </c>
      <c r="B318" s="1">
        <v>22.78</v>
      </c>
      <c r="C318" s="1">
        <v>29.76</v>
      </c>
      <c r="D318" s="1">
        <v>23.52</v>
      </c>
      <c r="E318" s="1">
        <v>23.78</v>
      </c>
      <c r="F318" s="1">
        <v>32.57</v>
      </c>
      <c r="G318" s="1">
        <v>29.87</v>
      </c>
      <c r="H318" s="1">
        <v>30.94</v>
      </c>
      <c r="I318" s="1">
        <v>40</v>
      </c>
      <c r="J318" s="1">
        <v>32.549999999999997</v>
      </c>
      <c r="K318" s="1">
        <v>26.92</v>
      </c>
      <c r="L318" s="1">
        <v>37.51</v>
      </c>
      <c r="R318"/>
      <c r="S318"/>
      <c r="U318"/>
      <c r="V318"/>
    </row>
    <row r="319" spans="1:22" s="1" customFormat="1" x14ac:dyDescent="0.25">
      <c r="A319" s="1">
        <v>32.83</v>
      </c>
      <c r="B319" s="1">
        <v>25.47</v>
      </c>
      <c r="C319" s="1">
        <v>22.35</v>
      </c>
      <c r="D319" s="1">
        <v>29</v>
      </c>
      <c r="E319" s="1">
        <v>31.44</v>
      </c>
      <c r="F319" s="1">
        <v>24.26</v>
      </c>
      <c r="G319" s="1">
        <v>26.2</v>
      </c>
      <c r="H319" s="1">
        <v>31.97</v>
      </c>
      <c r="I319" s="1">
        <v>24.33</v>
      </c>
      <c r="J319" s="1">
        <v>30.73</v>
      </c>
      <c r="K319" s="1">
        <v>40</v>
      </c>
      <c r="L319" s="1">
        <v>40</v>
      </c>
      <c r="R319"/>
      <c r="S319"/>
      <c r="U319"/>
      <c r="V319"/>
    </row>
    <row r="320" spans="1:22" s="1" customFormat="1" x14ac:dyDescent="0.25">
      <c r="A320" s="1">
        <v>32.83</v>
      </c>
      <c r="B320" s="1">
        <v>21.06</v>
      </c>
      <c r="C320" s="1">
        <v>28.73</v>
      </c>
      <c r="D320" s="1">
        <v>32.51</v>
      </c>
      <c r="E320" s="1">
        <v>20.6</v>
      </c>
      <c r="F320" s="1">
        <v>34.1</v>
      </c>
      <c r="G320" s="1">
        <v>25.92</v>
      </c>
      <c r="H320" s="1">
        <v>26.27</v>
      </c>
      <c r="I320" s="1">
        <v>33.159999999999997</v>
      </c>
      <c r="J320" s="1">
        <v>27.91</v>
      </c>
      <c r="K320" s="1">
        <v>40</v>
      </c>
      <c r="L320" s="1">
        <v>35.6</v>
      </c>
      <c r="R320"/>
      <c r="S320"/>
      <c r="U320"/>
      <c r="V320"/>
    </row>
    <row r="321" spans="1:22" s="1" customFormat="1" x14ac:dyDescent="0.25">
      <c r="A321" s="1">
        <v>28.72</v>
      </c>
      <c r="B321" s="1">
        <v>30.18</v>
      </c>
      <c r="C321" s="1">
        <v>25.48</v>
      </c>
      <c r="D321" s="1">
        <v>20.440000000000001</v>
      </c>
      <c r="E321" s="1">
        <v>31.16</v>
      </c>
      <c r="F321" s="1">
        <v>30.87</v>
      </c>
      <c r="G321" s="1">
        <v>24.28</v>
      </c>
      <c r="H321" s="1">
        <v>31.7</v>
      </c>
      <c r="I321" s="1">
        <v>24.36</v>
      </c>
      <c r="J321" s="1">
        <v>31.56</v>
      </c>
      <c r="K321" s="1">
        <v>30.65</v>
      </c>
      <c r="L321" s="1">
        <v>31.3</v>
      </c>
      <c r="R321"/>
      <c r="S321"/>
      <c r="U321"/>
      <c r="V321"/>
    </row>
    <row r="322" spans="1:22" s="1" customFormat="1" x14ac:dyDescent="0.25">
      <c r="A322" s="1">
        <v>24.81</v>
      </c>
      <c r="B322" s="1">
        <v>25.93</v>
      </c>
      <c r="C322" s="1">
        <v>27.54</v>
      </c>
      <c r="D322" s="1">
        <v>26.01</v>
      </c>
      <c r="E322" s="1">
        <v>28.77</v>
      </c>
      <c r="F322" s="1">
        <v>33.26</v>
      </c>
      <c r="G322" s="1">
        <v>32.56</v>
      </c>
      <c r="H322" s="1">
        <v>40</v>
      </c>
      <c r="I322" s="1">
        <v>27.91</v>
      </c>
      <c r="J322" s="1">
        <v>25.77</v>
      </c>
      <c r="K322" s="1">
        <v>40</v>
      </c>
      <c r="L322" s="1">
        <v>40</v>
      </c>
      <c r="R322"/>
      <c r="S322"/>
      <c r="U322"/>
      <c r="V322"/>
    </row>
    <row r="323" spans="1:22" s="1" customFormat="1" x14ac:dyDescent="0.25">
      <c r="A323" s="1">
        <v>19.71</v>
      </c>
      <c r="B323" s="1">
        <v>29.46</v>
      </c>
      <c r="C323" s="1">
        <v>29.38</v>
      </c>
      <c r="D323" s="1">
        <v>21.76</v>
      </c>
      <c r="E323" s="1">
        <v>30.68</v>
      </c>
      <c r="F323" s="1">
        <v>27.25</v>
      </c>
      <c r="G323" s="1">
        <v>32.54</v>
      </c>
      <c r="H323" s="1">
        <v>32.32</v>
      </c>
      <c r="I323" s="1">
        <v>31.68</v>
      </c>
      <c r="J323" s="1">
        <v>30.83</v>
      </c>
      <c r="K323" s="1">
        <v>40</v>
      </c>
      <c r="L323" s="1">
        <v>40</v>
      </c>
      <c r="R323"/>
      <c r="S323"/>
      <c r="U323"/>
      <c r="V323"/>
    </row>
    <row r="324" spans="1:22" s="1" customFormat="1" x14ac:dyDescent="0.25">
      <c r="A324" s="1">
        <v>40</v>
      </c>
      <c r="B324" s="1">
        <v>29.84</v>
      </c>
      <c r="C324" s="1">
        <v>22.64</v>
      </c>
      <c r="D324" s="1">
        <v>30.68</v>
      </c>
      <c r="E324" s="1">
        <v>24.93</v>
      </c>
      <c r="F324" s="1">
        <v>26.29</v>
      </c>
      <c r="G324" s="1">
        <v>40</v>
      </c>
      <c r="H324" s="1">
        <v>40</v>
      </c>
      <c r="I324" s="1">
        <v>33.090000000000003</v>
      </c>
      <c r="J324" s="1">
        <v>32.619999999999997</v>
      </c>
      <c r="K324" s="1">
        <v>32.03</v>
      </c>
      <c r="L324" s="1">
        <v>29.03</v>
      </c>
      <c r="R324"/>
      <c r="S324"/>
      <c r="U324"/>
      <c r="V324"/>
    </row>
    <row r="325" spans="1:22" s="1" customFormat="1" x14ac:dyDescent="0.25">
      <c r="A325" s="1">
        <v>27.15</v>
      </c>
      <c r="B325" s="1">
        <v>23.38</v>
      </c>
      <c r="C325" s="1">
        <v>31.76</v>
      </c>
      <c r="D325" s="1">
        <v>19.11</v>
      </c>
      <c r="E325" s="1">
        <v>25.47</v>
      </c>
      <c r="F325" s="1">
        <v>29.16</v>
      </c>
      <c r="G325" s="1">
        <v>40</v>
      </c>
      <c r="H325" s="1">
        <v>30.19</v>
      </c>
      <c r="I325" s="1">
        <v>40</v>
      </c>
      <c r="J325" s="1">
        <v>22.25</v>
      </c>
      <c r="K325" s="1">
        <v>40</v>
      </c>
      <c r="L325" s="1">
        <v>35.130000000000003</v>
      </c>
      <c r="R325"/>
      <c r="S325"/>
      <c r="U325"/>
      <c r="V325"/>
    </row>
    <row r="326" spans="1:22" s="1" customFormat="1" x14ac:dyDescent="0.25">
      <c r="A326" s="1">
        <v>34.76</v>
      </c>
      <c r="B326" s="1">
        <v>29.96</v>
      </c>
      <c r="C326" s="1">
        <v>30.81</v>
      </c>
      <c r="D326" s="1">
        <v>28.89</v>
      </c>
      <c r="E326" s="1">
        <v>30.2</v>
      </c>
      <c r="F326" s="1">
        <v>25.73</v>
      </c>
      <c r="G326" s="1">
        <v>34.19</v>
      </c>
      <c r="H326" s="1">
        <v>29.63</v>
      </c>
      <c r="I326" s="1">
        <v>35.24</v>
      </c>
      <c r="J326" s="1">
        <v>28.7</v>
      </c>
      <c r="K326" s="1">
        <v>40</v>
      </c>
      <c r="L326" s="1">
        <v>26.46</v>
      </c>
      <c r="R326"/>
      <c r="S326"/>
      <c r="U326"/>
      <c r="V326"/>
    </row>
    <row r="327" spans="1:22" s="1" customFormat="1" x14ac:dyDescent="0.25">
      <c r="A327" s="1">
        <v>32.43</v>
      </c>
      <c r="B327" s="1">
        <v>32.299999999999997</v>
      </c>
      <c r="C327" s="1">
        <v>32.96</v>
      </c>
      <c r="D327" s="1">
        <v>31.3</v>
      </c>
      <c r="E327" s="1">
        <v>23.14</v>
      </c>
      <c r="F327" s="1">
        <v>32.700000000000003</v>
      </c>
      <c r="G327" s="1">
        <v>30.14</v>
      </c>
      <c r="H327" s="1">
        <v>29.62</v>
      </c>
      <c r="I327" s="1">
        <v>40</v>
      </c>
      <c r="J327" s="1">
        <v>28.1</v>
      </c>
      <c r="K327" s="1">
        <v>33.4</v>
      </c>
      <c r="L327" s="1">
        <v>26.78</v>
      </c>
      <c r="R327"/>
      <c r="S327"/>
      <c r="U327"/>
      <c r="V327"/>
    </row>
    <row r="328" spans="1:22" s="1" customFormat="1" x14ac:dyDescent="0.25">
      <c r="A328" s="1">
        <v>24.81</v>
      </c>
      <c r="B328" s="1">
        <v>31.93</v>
      </c>
      <c r="C328" s="1">
        <v>29.21</v>
      </c>
      <c r="D328" s="1">
        <v>30.01</v>
      </c>
      <c r="E328" s="1">
        <v>30.96</v>
      </c>
      <c r="F328" s="1">
        <v>25.6</v>
      </c>
      <c r="G328" s="1">
        <v>28.5</v>
      </c>
      <c r="H328" s="1">
        <v>30.14</v>
      </c>
      <c r="I328" s="1">
        <v>33.67</v>
      </c>
      <c r="J328" s="1">
        <v>40</v>
      </c>
      <c r="K328" s="1">
        <v>32.299999999999997</v>
      </c>
      <c r="L328" s="1">
        <v>40</v>
      </c>
      <c r="R328"/>
      <c r="S328"/>
      <c r="U328"/>
      <c r="V328"/>
    </row>
    <row r="329" spans="1:22" s="1" customFormat="1" x14ac:dyDescent="0.25">
      <c r="A329" s="1">
        <v>23.57</v>
      </c>
      <c r="B329" s="1">
        <v>25.28</v>
      </c>
      <c r="C329" s="1">
        <v>24.39</v>
      </c>
      <c r="D329" s="1">
        <v>24.68</v>
      </c>
      <c r="E329" s="1">
        <v>21.68</v>
      </c>
      <c r="F329" s="1">
        <v>27.57</v>
      </c>
      <c r="G329" s="1">
        <v>30.55</v>
      </c>
      <c r="H329" s="1">
        <v>27.7</v>
      </c>
      <c r="I329" s="1">
        <v>29.41</v>
      </c>
      <c r="J329" s="1">
        <v>33.93</v>
      </c>
      <c r="K329" s="1">
        <v>28.53</v>
      </c>
      <c r="L329" s="1">
        <v>28.86</v>
      </c>
      <c r="R329"/>
      <c r="S329"/>
      <c r="U329"/>
      <c r="V329"/>
    </row>
    <row r="330" spans="1:22" s="1" customFormat="1" x14ac:dyDescent="0.25">
      <c r="A330" s="1">
        <v>40</v>
      </c>
      <c r="B330" s="1">
        <v>31.29</v>
      </c>
      <c r="C330" s="1">
        <v>25.32</v>
      </c>
      <c r="D330" s="1">
        <v>19.75</v>
      </c>
      <c r="E330" s="1">
        <v>31.47</v>
      </c>
      <c r="F330" s="1">
        <v>31.66</v>
      </c>
      <c r="G330" s="1">
        <v>33</v>
      </c>
      <c r="H330" s="1">
        <v>24.8</v>
      </c>
      <c r="I330" s="1">
        <v>32.06</v>
      </c>
      <c r="J330" s="1">
        <v>40</v>
      </c>
      <c r="K330" s="1">
        <v>32.11</v>
      </c>
      <c r="L330" s="1">
        <v>32.979999999999997</v>
      </c>
      <c r="R330"/>
      <c r="S330"/>
      <c r="U330"/>
      <c r="V330"/>
    </row>
    <row r="331" spans="1:22" s="1" customFormat="1" x14ac:dyDescent="0.25">
      <c r="A331" s="1">
        <v>34.39</v>
      </c>
      <c r="B331" s="1">
        <v>34.340000000000003</v>
      </c>
      <c r="C331" s="1">
        <v>18.989999999999998</v>
      </c>
      <c r="D331" s="1">
        <v>27.97</v>
      </c>
      <c r="E331" s="1">
        <v>26.37</v>
      </c>
      <c r="F331" s="1">
        <v>23.76</v>
      </c>
      <c r="G331" s="1">
        <v>32.950000000000003</v>
      </c>
      <c r="H331" s="1">
        <v>25.73</v>
      </c>
      <c r="I331" s="1">
        <v>32.549999999999997</v>
      </c>
      <c r="J331" s="1">
        <v>24.8</v>
      </c>
      <c r="K331" s="1">
        <v>28.88</v>
      </c>
      <c r="L331" s="1">
        <v>33.75</v>
      </c>
      <c r="R331"/>
      <c r="S331"/>
      <c r="U331"/>
      <c r="V331"/>
    </row>
    <row r="332" spans="1:22" s="1" customFormat="1" x14ac:dyDescent="0.25">
      <c r="A332" s="1">
        <v>40</v>
      </c>
      <c r="B332" s="1">
        <v>32.299999999999997</v>
      </c>
      <c r="C332" s="1">
        <v>24.26</v>
      </c>
      <c r="D332" s="1">
        <v>27.38</v>
      </c>
      <c r="E332" s="1">
        <v>31.73</v>
      </c>
      <c r="F332" s="1">
        <v>26</v>
      </c>
      <c r="G332" s="1">
        <v>30.15</v>
      </c>
      <c r="H332" s="1">
        <v>25.46</v>
      </c>
      <c r="I332" s="1">
        <v>29.02</v>
      </c>
      <c r="J332" s="1">
        <v>30.47</v>
      </c>
      <c r="K332" s="1">
        <v>40</v>
      </c>
      <c r="L332" s="1">
        <v>33.43</v>
      </c>
      <c r="R332"/>
      <c r="S332"/>
      <c r="U332"/>
      <c r="V332"/>
    </row>
    <row r="333" spans="1:22" s="1" customFormat="1" x14ac:dyDescent="0.25">
      <c r="A333" s="1">
        <v>34.76</v>
      </c>
      <c r="B333" s="1">
        <v>22.32</v>
      </c>
      <c r="C333" s="1">
        <v>28.98</v>
      </c>
      <c r="D333" s="1">
        <v>32.46</v>
      </c>
      <c r="E333" s="1">
        <v>22.68</v>
      </c>
      <c r="F333" s="1">
        <v>27.68</v>
      </c>
      <c r="G333" s="1">
        <v>31.17</v>
      </c>
      <c r="H333" s="1">
        <v>31.85</v>
      </c>
      <c r="I333" s="1">
        <v>32.51</v>
      </c>
      <c r="J333" s="1">
        <v>31.71</v>
      </c>
      <c r="K333" s="1">
        <v>32.619999999999997</v>
      </c>
      <c r="L333" s="1">
        <v>31.25</v>
      </c>
      <c r="R333"/>
      <c r="S333"/>
      <c r="U333"/>
      <c r="V333"/>
    </row>
    <row r="334" spans="1:22" s="1" customFormat="1" x14ac:dyDescent="0.25">
      <c r="A334" s="1">
        <v>27.31</v>
      </c>
      <c r="B334" s="1">
        <v>27.23</v>
      </c>
      <c r="C334" s="1">
        <v>29.04</v>
      </c>
      <c r="D334" s="1">
        <v>20.010000000000002</v>
      </c>
      <c r="E334" s="1">
        <v>23.26</v>
      </c>
      <c r="F334" s="1">
        <v>32.299999999999997</v>
      </c>
      <c r="G334" s="1">
        <v>31.82</v>
      </c>
      <c r="H334" s="1">
        <v>28.38</v>
      </c>
      <c r="I334" s="1">
        <v>28.41</v>
      </c>
      <c r="J334" s="1">
        <v>28.27</v>
      </c>
      <c r="K334" s="1">
        <v>32.71</v>
      </c>
      <c r="L334" s="1">
        <v>40</v>
      </c>
      <c r="R334"/>
      <c r="S334"/>
      <c r="U334"/>
      <c r="V334"/>
    </row>
    <row r="335" spans="1:22" s="1" customFormat="1" x14ac:dyDescent="0.25">
      <c r="A335" s="1">
        <v>40</v>
      </c>
      <c r="B335" s="1">
        <v>23.99</v>
      </c>
      <c r="C335" s="1">
        <v>25.48</v>
      </c>
      <c r="D335" s="1">
        <v>29.29</v>
      </c>
      <c r="E335" s="1">
        <v>22.07</v>
      </c>
      <c r="F335" s="1">
        <v>27.76</v>
      </c>
      <c r="G335" s="1">
        <v>27.65</v>
      </c>
      <c r="H335" s="1">
        <v>21.75</v>
      </c>
      <c r="I335" s="1">
        <v>30</v>
      </c>
      <c r="J335" s="1">
        <v>32.9</v>
      </c>
      <c r="K335" s="1">
        <v>40</v>
      </c>
      <c r="L335" s="1">
        <v>32.619999999999997</v>
      </c>
      <c r="R335"/>
      <c r="S335"/>
      <c r="U335"/>
      <c r="V335"/>
    </row>
    <row r="336" spans="1:22" s="1" customFormat="1" x14ac:dyDescent="0.25">
      <c r="A336" s="1">
        <v>31.91</v>
      </c>
      <c r="B336" s="1">
        <v>30.22</v>
      </c>
      <c r="C336" s="1">
        <v>20.239999999999998</v>
      </c>
      <c r="D336" s="1">
        <v>18.68</v>
      </c>
      <c r="E336" s="1">
        <v>27.07</v>
      </c>
      <c r="F336" s="1">
        <v>40</v>
      </c>
      <c r="G336" s="1">
        <v>29.96</v>
      </c>
      <c r="H336" s="1">
        <v>31.26</v>
      </c>
      <c r="I336" s="1">
        <v>29.91</v>
      </c>
      <c r="J336" s="1">
        <v>40</v>
      </c>
      <c r="K336" s="1">
        <v>30.03</v>
      </c>
      <c r="L336" s="1">
        <v>35.76</v>
      </c>
      <c r="R336"/>
      <c r="S336"/>
      <c r="U336"/>
      <c r="V336"/>
    </row>
    <row r="337" spans="1:22" s="1" customFormat="1" x14ac:dyDescent="0.25">
      <c r="A337" s="1">
        <v>31.25</v>
      </c>
      <c r="B337" s="1">
        <v>25.1</v>
      </c>
      <c r="C337" s="1">
        <v>27.87</v>
      </c>
      <c r="D337" s="1">
        <v>25.06</v>
      </c>
      <c r="E337" s="1">
        <v>26.2</v>
      </c>
      <c r="F337" s="1">
        <v>22.14</v>
      </c>
      <c r="G337" s="1">
        <v>27.91</v>
      </c>
      <c r="H337" s="1">
        <v>31.62</v>
      </c>
      <c r="I337" s="1">
        <v>40</v>
      </c>
      <c r="J337" s="1">
        <v>28.96</v>
      </c>
      <c r="K337" s="1">
        <v>40</v>
      </c>
      <c r="L337" s="1">
        <v>40</v>
      </c>
      <c r="R337"/>
      <c r="S337"/>
      <c r="U337"/>
      <c r="V337"/>
    </row>
    <row r="338" spans="1:22" s="1" customFormat="1" x14ac:dyDescent="0.25">
      <c r="A338" s="1">
        <v>32.020000000000003</v>
      </c>
      <c r="B338" s="1">
        <v>40</v>
      </c>
      <c r="C338" s="1">
        <v>21.57</v>
      </c>
      <c r="D338" s="1">
        <v>35.19</v>
      </c>
      <c r="E338" s="1">
        <v>40</v>
      </c>
      <c r="F338" s="1">
        <v>30.19</v>
      </c>
      <c r="G338" s="1">
        <v>31.26</v>
      </c>
      <c r="H338" s="1">
        <v>40</v>
      </c>
      <c r="I338" s="1">
        <v>33.85</v>
      </c>
      <c r="J338" s="1">
        <v>34.21</v>
      </c>
      <c r="K338" s="1">
        <v>32.68</v>
      </c>
      <c r="L338" s="1">
        <v>35.880000000000003</v>
      </c>
      <c r="R338"/>
      <c r="S338"/>
      <c r="U338"/>
      <c r="V338"/>
    </row>
    <row r="339" spans="1:22" s="1" customFormat="1" x14ac:dyDescent="0.25">
      <c r="A339" s="1">
        <v>26.03</v>
      </c>
      <c r="B339" s="1">
        <v>23.49</v>
      </c>
      <c r="C339" s="1">
        <v>26.91</v>
      </c>
      <c r="D339" s="1">
        <v>24.19</v>
      </c>
      <c r="E339" s="1">
        <v>17.41</v>
      </c>
      <c r="F339" s="1">
        <v>22.45</v>
      </c>
      <c r="G339" s="1">
        <v>25.2</v>
      </c>
      <c r="H339" s="1">
        <v>29.24</v>
      </c>
      <c r="I339" s="1">
        <v>33.57</v>
      </c>
      <c r="J339" s="1">
        <v>29.62</v>
      </c>
      <c r="K339" s="1">
        <v>29.61</v>
      </c>
      <c r="L339" s="1">
        <v>40</v>
      </c>
      <c r="R339"/>
      <c r="S339"/>
      <c r="U339"/>
      <c r="V339"/>
    </row>
    <row r="340" spans="1:22" s="1" customFormat="1" x14ac:dyDescent="0.25">
      <c r="A340" s="1">
        <v>31.57</v>
      </c>
      <c r="B340" s="1">
        <v>25.95</v>
      </c>
      <c r="C340" s="1">
        <v>28.41</v>
      </c>
      <c r="D340" s="1">
        <v>29.33</v>
      </c>
      <c r="E340" s="1">
        <v>27.57</v>
      </c>
      <c r="F340" s="1">
        <v>28.04</v>
      </c>
      <c r="G340" s="1">
        <v>26.06</v>
      </c>
      <c r="H340" s="1">
        <v>33.520000000000003</v>
      </c>
      <c r="I340" s="1">
        <v>27.52</v>
      </c>
      <c r="J340" s="1">
        <v>26.48</v>
      </c>
      <c r="K340" s="1">
        <v>32.83</v>
      </c>
      <c r="L340" s="1">
        <v>33.729999999999997</v>
      </c>
      <c r="R340"/>
      <c r="S340"/>
      <c r="U340"/>
      <c r="V340"/>
    </row>
    <row r="341" spans="1:22" s="1" customFormat="1" x14ac:dyDescent="0.25">
      <c r="A341" s="1">
        <v>31.65</v>
      </c>
      <c r="B341" s="1">
        <v>25.11</v>
      </c>
      <c r="C341" s="1">
        <v>22.13</v>
      </c>
      <c r="D341" s="1">
        <v>29.79</v>
      </c>
      <c r="E341" s="1">
        <v>20.74</v>
      </c>
      <c r="F341" s="1">
        <v>24.85</v>
      </c>
      <c r="G341" s="1">
        <v>24.58</v>
      </c>
      <c r="H341" s="1">
        <v>28.18</v>
      </c>
      <c r="I341" s="1">
        <v>28.93</v>
      </c>
      <c r="J341" s="1">
        <v>40</v>
      </c>
      <c r="K341" s="1">
        <v>26.8</v>
      </c>
      <c r="L341" s="1">
        <v>40</v>
      </c>
      <c r="R341"/>
      <c r="S341"/>
      <c r="U341"/>
      <c r="V341"/>
    </row>
    <row r="342" spans="1:22" s="1" customFormat="1" x14ac:dyDescent="0.25">
      <c r="A342" s="1">
        <v>30.33</v>
      </c>
      <c r="B342" s="1">
        <v>21.14</v>
      </c>
      <c r="C342" s="1">
        <v>16.940000000000001</v>
      </c>
      <c r="D342" s="1">
        <v>30.11</v>
      </c>
      <c r="E342" s="1">
        <v>24.42</v>
      </c>
      <c r="F342" s="1">
        <v>30.88</v>
      </c>
      <c r="G342" s="1">
        <v>21.94</v>
      </c>
      <c r="H342" s="1">
        <v>28.01</v>
      </c>
      <c r="I342" s="1">
        <v>33.409999999999997</v>
      </c>
      <c r="J342" s="1">
        <v>25.91</v>
      </c>
      <c r="K342" s="1">
        <v>40</v>
      </c>
      <c r="L342" s="1">
        <v>40</v>
      </c>
      <c r="R342"/>
      <c r="S342"/>
      <c r="U342"/>
      <c r="V342"/>
    </row>
    <row r="343" spans="1:22" s="1" customFormat="1" x14ac:dyDescent="0.25">
      <c r="A343" s="1">
        <v>22.74</v>
      </c>
      <c r="B343" s="1">
        <v>25.85</v>
      </c>
      <c r="C343" s="1">
        <v>32.549999999999997</v>
      </c>
      <c r="D343" s="1">
        <v>26.66</v>
      </c>
      <c r="E343" s="1">
        <v>17.920000000000002</v>
      </c>
      <c r="F343" s="1">
        <v>30.99</v>
      </c>
      <c r="G343" s="1">
        <v>30.57</v>
      </c>
      <c r="H343" s="1">
        <v>40</v>
      </c>
      <c r="I343" s="1">
        <v>22.95</v>
      </c>
      <c r="J343" s="1">
        <v>26.02</v>
      </c>
      <c r="K343" s="1">
        <v>40</v>
      </c>
      <c r="L343" s="1">
        <v>40</v>
      </c>
      <c r="R343"/>
      <c r="S343"/>
      <c r="U343"/>
      <c r="V343"/>
    </row>
    <row r="344" spans="1:22" s="1" customFormat="1" x14ac:dyDescent="0.25">
      <c r="A344" s="1">
        <v>29.14</v>
      </c>
      <c r="B344" s="1">
        <v>19.28</v>
      </c>
      <c r="C344" s="1">
        <v>20.69</v>
      </c>
      <c r="D344" s="1">
        <v>40</v>
      </c>
      <c r="E344" s="1">
        <v>28.87</v>
      </c>
      <c r="F344" s="1">
        <v>30.61</v>
      </c>
      <c r="G344" s="1">
        <v>28.22</v>
      </c>
      <c r="H344" s="1">
        <v>40</v>
      </c>
      <c r="I344" s="1">
        <v>30.75</v>
      </c>
      <c r="J344" s="1">
        <v>33.43</v>
      </c>
      <c r="K344" s="1">
        <v>40</v>
      </c>
      <c r="L344" s="1">
        <v>32.35</v>
      </c>
      <c r="R344"/>
      <c r="S344"/>
      <c r="U344"/>
      <c r="V344"/>
    </row>
    <row r="345" spans="1:22" s="1" customFormat="1" x14ac:dyDescent="0.25">
      <c r="A345" s="1">
        <v>29.28</v>
      </c>
      <c r="B345" s="1">
        <v>24.43</v>
      </c>
      <c r="C345" s="1">
        <v>23.42</v>
      </c>
      <c r="D345" s="1">
        <v>31.4</v>
      </c>
      <c r="E345" s="1">
        <v>25.71</v>
      </c>
      <c r="F345" s="1">
        <v>31.92</v>
      </c>
      <c r="G345" s="1">
        <v>31.9</v>
      </c>
      <c r="H345" s="1">
        <v>23.38</v>
      </c>
      <c r="I345" s="1">
        <v>26.75</v>
      </c>
      <c r="J345" s="1">
        <v>31.01</v>
      </c>
      <c r="K345" s="1">
        <v>31.63</v>
      </c>
      <c r="L345" s="1">
        <v>29.76</v>
      </c>
      <c r="R345"/>
      <c r="S345"/>
      <c r="U345"/>
      <c r="V345"/>
    </row>
    <row r="346" spans="1:22" s="1" customFormat="1" x14ac:dyDescent="0.25">
      <c r="A346" s="1">
        <v>27.95</v>
      </c>
      <c r="B346" s="1">
        <v>25.82</v>
      </c>
      <c r="C346" s="1">
        <v>33.51</v>
      </c>
      <c r="D346" s="1">
        <v>40</v>
      </c>
      <c r="E346" s="1">
        <v>29.38</v>
      </c>
      <c r="F346" s="1">
        <v>29.15</v>
      </c>
      <c r="G346" s="1">
        <v>28.11</v>
      </c>
      <c r="H346" s="1">
        <v>25.44</v>
      </c>
      <c r="I346" s="1">
        <v>28.24</v>
      </c>
      <c r="J346" s="1">
        <v>31.37</v>
      </c>
      <c r="K346" s="1">
        <v>25.59</v>
      </c>
      <c r="L346" s="1">
        <v>31.32</v>
      </c>
      <c r="R346"/>
      <c r="S346"/>
      <c r="U346"/>
      <c r="V346"/>
    </row>
    <row r="347" spans="1:22" s="1" customFormat="1" x14ac:dyDescent="0.25">
      <c r="A347" s="1">
        <v>40</v>
      </c>
      <c r="B347" s="1">
        <v>24.49</v>
      </c>
      <c r="C347" s="1">
        <v>40</v>
      </c>
      <c r="D347" s="1">
        <v>31.64</v>
      </c>
      <c r="E347" s="1">
        <v>29.43</v>
      </c>
      <c r="F347" s="1">
        <v>33.86</v>
      </c>
      <c r="G347" s="1">
        <v>31.9</v>
      </c>
      <c r="H347" s="1">
        <v>40</v>
      </c>
      <c r="I347" s="1">
        <v>32.81</v>
      </c>
      <c r="J347" s="1">
        <v>34.56</v>
      </c>
      <c r="K347" s="1">
        <v>40</v>
      </c>
      <c r="L347" s="1">
        <v>32.299999999999997</v>
      </c>
      <c r="R347"/>
      <c r="S347"/>
      <c r="U347"/>
      <c r="V347"/>
    </row>
    <row r="348" spans="1:22" s="1" customFormat="1" x14ac:dyDescent="0.25">
      <c r="A348" s="1">
        <v>40</v>
      </c>
      <c r="B348" s="1">
        <v>26.2</v>
      </c>
      <c r="C348" s="1">
        <v>40</v>
      </c>
      <c r="D348" s="1">
        <v>26.49</v>
      </c>
      <c r="E348" s="1">
        <v>28.07</v>
      </c>
      <c r="F348" s="1">
        <v>29.69</v>
      </c>
      <c r="G348" s="1">
        <v>40</v>
      </c>
      <c r="H348" s="1">
        <v>26.3</v>
      </c>
      <c r="I348" s="1">
        <v>40</v>
      </c>
      <c r="J348" s="1">
        <v>40</v>
      </c>
      <c r="K348" s="1">
        <v>33.58</v>
      </c>
      <c r="L348" s="1">
        <v>33.130000000000003</v>
      </c>
      <c r="R348"/>
      <c r="S348"/>
      <c r="U348"/>
      <c r="V348"/>
    </row>
    <row r="349" spans="1:22" s="1" customFormat="1" x14ac:dyDescent="0.25">
      <c r="A349" s="1">
        <v>32.07</v>
      </c>
      <c r="B349" s="1">
        <v>27.02</v>
      </c>
      <c r="C349" s="1">
        <v>23.69</v>
      </c>
      <c r="D349" s="1">
        <v>23.06</v>
      </c>
      <c r="E349" s="1">
        <v>24.09</v>
      </c>
      <c r="F349" s="1">
        <v>22.92</v>
      </c>
      <c r="G349" s="1">
        <v>29.02</v>
      </c>
      <c r="H349" s="1">
        <v>33.520000000000003</v>
      </c>
      <c r="I349" s="1">
        <v>24.98</v>
      </c>
      <c r="J349" s="1">
        <v>29.06</v>
      </c>
      <c r="K349" s="1">
        <v>31.03</v>
      </c>
      <c r="L349" s="1">
        <v>40</v>
      </c>
      <c r="R349"/>
      <c r="S349"/>
      <c r="U349"/>
      <c r="V349"/>
    </row>
    <row r="350" spans="1:22" s="1" customFormat="1" x14ac:dyDescent="0.25">
      <c r="A350" s="1">
        <v>27.3</v>
      </c>
      <c r="B350" s="1">
        <v>33.4</v>
      </c>
      <c r="C350" s="1">
        <v>33.44</v>
      </c>
      <c r="D350" s="1">
        <v>21.69</v>
      </c>
      <c r="E350" s="1">
        <v>31.16</v>
      </c>
      <c r="F350" s="1">
        <v>24.59</v>
      </c>
      <c r="G350" s="1">
        <v>32.07</v>
      </c>
      <c r="H350" s="1">
        <v>27.29</v>
      </c>
      <c r="I350" s="1">
        <v>32.32</v>
      </c>
      <c r="J350" s="1">
        <v>31.89</v>
      </c>
      <c r="K350" s="1">
        <v>30.19</v>
      </c>
      <c r="L350" s="1">
        <v>35.57</v>
      </c>
      <c r="R350"/>
      <c r="S350"/>
      <c r="U350"/>
      <c r="V350"/>
    </row>
    <row r="351" spans="1:22" s="1" customFormat="1" x14ac:dyDescent="0.25">
      <c r="A351" s="1">
        <v>28.22</v>
      </c>
      <c r="B351" s="1">
        <v>27.02</v>
      </c>
      <c r="C351" s="1">
        <v>19.239999999999998</v>
      </c>
      <c r="D351" s="1">
        <v>18.66</v>
      </c>
      <c r="E351" s="1">
        <v>32.020000000000003</v>
      </c>
      <c r="F351" s="1">
        <v>32.31</v>
      </c>
      <c r="G351" s="1">
        <v>23.34</v>
      </c>
      <c r="H351" s="1">
        <v>26.95</v>
      </c>
      <c r="I351" s="1">
        <v>31.33</v>
      </c>
      <c r="J351" s="1">
        <v>28.87</v>
      </c>
      <c r="K351" s="1">
        <v>28.98</v>
      </c>
      <c r="L351" s="1">
        <v>35.36</v>
      </c>
      <c r="R351"/>
      <c r="S351"/>
      <c r="U351"/>
      <c r="V351"/>
    </row>
    <row r="352" spans="1:22" s="1" customFormat="1" x14ac:dyDescent="0.25">
      <c r="A352" s="1">
        <v>27.21</v>
      </c>
      <c r="B352" s="1">
        <v>30.45</v>
      </c>
      <c r="C352" s="1">
        <v>26.27</v>
      </c>
      <c r="D352" s="1">
        <v>26.44</v>
      </c>
      <c r="E352" s="1">
        <v>21.76</v>
      </c>
      <c r="F352" s="1">
        <v>34.32</v>
      </c>
      <c r="G352" s="1">
        <v>29.72</v>
      </c>
      <c r="H352" s="1">
        <v>32.11</v>
      </c>
      <c r="I352" s="1">
        <v>24.59</v>
      </c>
      <c r="J352" s="1">
        <v>32.630000000000003</v>
      </c>
      <c r="K352" s="1">
        <v>33.630000000000003</v>
      </c>
      <c r="L352" s="1">
        <v>35.369999999999997</v>
      </c>
      <c r="R352"/>
      <c r="S352"/>
      <c r="U352"/>
      <c r="V352"/>
    </row>
    <row r="353" spans="1:22" s="1" customFormat="1" x14ac:dyDescent="0.25">
      <c r="A353" s="1">
        <v>23.62</v>
      </c>
      <c r="B353" s="1">
        <v>33.35</v>
      </c>
      <c r="C353" s="1">
        <v>27.15</v>
      </c>
      <c r="D353" s="1">
        <v>22.52</v>
      </c>
      <c r="E353" s="1">
        <v>30.73</v>
      </c>
      <c r="F353" s="1">
        <v>30.09</v>
      </c>
      <c r="G353" s="1">
        <v>33.450000000000003</v>
      </c>
      <c r="H353" s="1">
        <v>30.11</v>
      </c>
      <c r="I353" s="1">
        <v>40</v>
      </c>
      <c r="J353" s="1">
        <v>33.42</v>
      </c>
      <c r="K353" s="1">
        <v>32.1</v>
      </c>
      <c r="L353" s="1">
        <v>40</v>
      </c>
      <c r="R353"/>
      <c r="S353"/>
      <c r="U353"/>
      <c r="V353"/>
    </row>
    <row r="354" spans="1:22" s="1" customFormat="1" x14ac:dyDescent="0.25">
      <c r="A354" s="1">
        <v>40</v>
      </c>
      <c r="B354" s="1">
        <v>33.26</v>
      </c>
      <c r="C354" s="1">
        <v>30.11</v>
      </c>
      <c r="D354" s="1">
        <v>18.850000000000001</v>
      </c>
      <c r="E354" s="1">
        <v>29.05</v>
      </c>
      <c r="F354" s="1">
        <v>40</v>
      </c>
      <c r="G354" s="1">
        <v>40</v>
      </c>
      <c r="H354" s="1">
        <v>40</v>
      </c>
      <c r="I354" s="1">
        <v>28.69</v>
      </c>
      <c r="J354" s="1">
        <v>40</v>
      </c>
      <c r="K354" s="1">
        <v>40</v>
      </c>
      <c r="L354" s="1">
        <v>27.21</v>
      </c>
      <c r="R354"/>
      <c r="S354"/>
      <c r="U354"/>
      <c r="V354"/>
    </row>
    <row r="355" spans="1:22" s="1" customFormat="1" x14ac:dyDescent="0.25">
      <c r="A355" s="1">
        <v>31.45</v>
      </c>
      <c r="B355" s="1">
        <v>31.89</v>
      </c>
      <c r="C355" s="1">
        <v>28.89</v>
      </c>
      <c r="D355" s="1">
        <v>22.3</v>
      </c>
      <c r="E355" s="1">
        <v>40</v>
      </c>
      <c r="F355" s="1">
        <v>31.66</v>
      </c>
      <c r="G355" s="1">
        <v>30.2</v>
      </c>
      <c r="H355" s="1">
        <v>31.66</v>
      </c>
      <c r="I355" s="1">
        <v>40</v>
      </c>
      <c r="J355" s="1">
        <v>40</v>
      </c>
      <c r="K355" s="1">
        <v>32.08</v>
      </c>
      <c r="L355" s="1">
        <v>32.79</v>
      </c>
      <c r="R355"/>
      <c r="S355"/>
      <c r="U355"/>
      <c r="V355"/>
    </row>
    <row r="356" spans="1:22" s="1" customFormat="1" x14ac:dyDescent="0.25">
      <c r="A356" s="1">
        <v>27.06</v>
      </c>
      <c r="B356" s="1">
        <v>40</v>
      </c>
      <c r="C356" s="1">
        <v>32.03</v>
      </c>
      <c r="D356" s="1">
        <v>25.65</v>
      </c>
      <c r="E356" s="1">
        <v>30.61</v>
      </c>
      <c r="F356" s="1">
        <v>20.94</v>
      </c>
      <c r="G356" s="1">
        <v>29.9</v>
      </c>
      <c r="H356" s="1">
        <v>33.53</v>
      </c>
      <c r="I356" s="1">
        <v>29.35</v>
      </c>
      <c r="J356" s="1">
        <v>40</v>
      </c>
      <c r="K356" s="1">
        <v>27.06</v>
      </c>
      <c r="L356" s="1">
        <v>33.64</v>
      </c>
      <c r="R356"/>
      <c r="S356"/>
      <c r="U356"/>
      <c r="V356"/>
    </row>
    <row r="357" spans="1:22" s="1" customFormat="1" x14ac:dyDescent="0.25">
      <c r="A357" s="1">
        <v>29.22</v>
      </c>
      <c r="B357" s="1">
        <v>30.74</v>
      </c>
      <c r="C357" s="1">
        <v>24.87</v>
      </c>
      <c r="D357" s="1">
        <v>26.06</v>
      </c>
      <c r="E357" s="1">
        <v>28.73</v>
      </c>
      <c r="F357" s="1">
        <v>33.96</v>
      </c>
      <c r="G357" s="1">
        <v>40</v>
      </c>
      <c r="H357" s="1">
        <v>29.16</v>
      </c>
      <c r="I357" s="1">
        <v>29.84</v>
      </c>
      <c r="J357" s="1">
        <v>32.78</v>
      </c>
      <c r="K357" s="1">
        <v>26.93</v>
      </c>
      <c r="L357" s="1">
        <v>35.39</v>
      </c>
      <c r="R357"/>
      <c r="S357"/>
      <c r="U357"/>
      <c r="V357"/>
    </row>
    <row r="358" spans="1:22" s="1" customFormat="1" x14ac:dyDescent="0.25">
      <c r="A358" s="1">
        <v>32.57</v>
      </c>
      <c r="B358" s="1">
        <v>33.64</v>
      </c>
      <c r="C358" s="1">
        <v>27.7</v>
      </c>
      <c r="D358" s="1">
        <v>33.26</v>
      </c>
      <c r="E358" s="1">
        <v>24.39</v>
      </c>
      <c r="F358" s="1">
        <v>25.41</v>
      </c>
      <c r="G358" s="1">
        <v>40</v>
      </c>
      <c r="H358" s="1">
        <v>40</v>
      </c>
      <c r="I358" s="1">
        <v>25.87</v>
      </c>
      <c r="J358" s="1">
        <v>34.130000000000003</v>
      </c>
      <c r="K358" s="1">
        <v>32.659999999999997</v>
      </c>
      <c r="L358" s="1">
        <v>32.78</v>
      </c>
      <c r="R358"/>
      <c r="S358"/>
      <c r="U358"/>
      <c r="V358"/>
    </row>
    <row r="359" spans="1:22" s="1" customFormat="1" x14ac:dyDescent="0.25">
      <c r="A359" s="1">
        <v>29.78</v>
      </c>
      <c r="B359" s="1">
        <v>31.82</v>
      </c>
      <c r="C359" s="1">
        <v>28.12</v>
      </c>
      <c r="D359" s="1">
        <v>20.37</v>
      </c>
      <c r="E359" s="1">
        <v>33.42</v>
      </c>
      <c r="F359" s="1">
        <v>31.08</v>
      </c>
      <c r="G359" s="1">
        <v>21.79</v>
      </c>
      <c r="H359" s="1">
        <v>32.19</v>
      </c>
      <c r="I359" s="1">
        <v>30.48</v>
      </c>
      <c r="J359" s="1">
        <v>40</v>
      </c>
      <c r="K359" s="1">
        <v>40</v>
      </c>
      <c r="L359" s="1">
        <v>29.13</v>
      </c>
      <c r="R359"/>
      <c r="S359"/>
      <c r="U359"/>
      <c r="V359"/>
    </row>
    <row r="360" spans="1:22" s="1" customFormat="1" x14ac:dyDescent="0.25">
      <c r="A360" s="1">
        <v>20.55</v>
      </c>
      <c r="B360" s="1">
        <v>26.83</v>
      </c>
      <c r="C360" s="1">
        <v>22.94</v>
      </c>
      <c r="D360" s="1">
        <v>32.39</v>
      </c>
      <c r="E360" s="1">
        <v>28.77</v>
      </c>
      <c r="F360" s="1">
        <v>30.72</v>
      </c>
      <c r="G360" s="1">
        <v>33.78</v>
      </c>
      <c r="H360" s="1">
        <v>31.5</v>
      </c>
      <c r="I360" s="1">
        <v>40</v>
      </c>
      <c r="J360" s="1">
        <v>32.19</v>
      </c>
      <c r="K360" s="1">
        <v>33.58</v>
      </c>
      <c r="L360" s="1">
        <v>31.79</v>
      </c>
      <c r="R360"/>
      <c r="S360"/>
      <c r="U360"/>
      <c r="V360"/>
    </row>
    <row r="361" spans="1:22" s="1" customFormat="1" x14ac:dyDescent="0.25">
      <c r="A361" s="1">
        <v>32.25</v>
      </c>
      <c r="B361" s="1">
        <v>40</v>
      </c>
      <c r="C361" s="1">
        <v>32.6</v>
      </c>
      <c r="D361" s="1">
        <v>19.809999999999999</v>
      </c>
      <c r="E361" s="1">
        <v>31.16</v>
      </c>
      <c r="F361" s="1">
        <v>29.29</v>
      </c>
      <c r="G361" s="1">
        <v>26.4</v>
      </c>
      <c r="H361" s="1">
        <v>31.91</v>
      </c>
      <c r="I361" s="1">
        <v>32.69</v>
      </c>
      <c r="J361" s="1">
        <v>31.24</v>
      </c>
      <c r="K361" s="1">
        <v>28.82</v>
      </c>
      <c r="L361" s="1">
        <v>33.11</v>
      </c>
      <c r="R361"/>
      <c r="S361"/>
      <c r="U361"/>
      <c r="V361"/>
    </row>
    <row r="362" spans="1:22" s="1" customFormat="1" x14ac:dyDescent="0.25">
      <c r="A362" s="1">
        <v>18.920000000000002</v>
      </c>
      <c r="B362" s="1">
        <v>27.17</v>
      </c>
      <c r="C362" s="1">
        <v>29.66</v>
      </c>
      <c r="D362" s="1">
        <v>21.42</v>
      </c>
      <c r="E362" s="1">
        <v>30.48</v>
      </c>
      <c r="F362" s="1">
        <v>22.61</v>
      </c>
      <c r="G362" s="1">
        <v>33.72</v>
      </c>
      <c r="H362" s="1">
        <v>33.159999999999997</v>
      </c>
      <c r="I362" s="1">
        <v>25.32</v>
      </c>
      <c r="J362" s="1">
        <v>31.78</v>
      </c>
      <c r="K362" s="1">
        <v>32.86</v>
      </c>
      <c r="L362" s="1">
        <v>27.07</v>
      </c>
      <c r="R362"/>
      <c r="S362"/>
      <c r="U362"/>
      <c r="V362"/>
    </row>
    <row r="363" spans="1:22" s="1" customFormat="1" x14ac:dyDescent="0.25">
      <c r="A363" s="1">
        <v>32.99</v>
      </c>
      <c r="B363" s="1">
        <v>34.01</v>
      </c>
      <c r="C363" s="1">
        <v>20.91</v>
      </c>
      <c r="D363" s="1">
        <v>29.44</v>
      </c>
      <c r="E363" s="1">
        <v>30.23</v>
      </c>
      <c r="F363" s="1">
        <v>32.229999999999997</v>
      </c>
      <c r="G363" s="1">
        <v>27.67</v>
      </c>
      <c r="H363" s="1">
        <v>24.78</v>
      </c>
      <c r="I363" s="1">
        <v>40</v>
      </c>
      <c r="J363" s="1">
        <v>32.049999999999997</v>
      </c>
      <c r="K363" s="1">
        <v>32.630000000000003</v>
      </c>
      <c r="L363" s="1">
        <v>34.19</v>
      </c>
      <c r="R363"/>
      <c r="S363"/>
      <c r="U363"/>
      <c r="V363"/>
    </row>
    <row r="364" spans="1:22" s="1" customFormat="1" x14ac:dyDescent="0.25">
      <c r="A364" s="1">
        <v>26.78</v>
      </c>
      <c r="B364" s="1">
        <v>22.88</v>
      </c>
      <c r="C364" s="1">
        <v>25.47</v>
      </c>
      <c r="D364" s="1">
        <v>32.799999999999997</v>
      </c>
      <c r="E364" s="1">
        <v>23.93</v>
      </c>
      <c r="F364" s="1">
        <v>40</v>
      </c>
      <c r="G364" s="1">
        <v>31.97</v>
      </c>
      <c r="H364" s="1">
        <v>20.28</v>
      </c>
      <c r="I364" s="1">
        <v>28.61</v>
      </c>
      <c r="J364" s="1">
        <v>30.47</v>
      </c>
      <c r="K364" s="1">
        <v>29.01</v>
      </c>
      <c r="L364" s="1">
        <v>40</v>
      </c>
      <c r="R364"/>
      <c r="S364"/>
      <c r="U364"/>
      <c r="V364"/>
    </row>
    <row r="365" spans="1:22" s="1" customFormat="1" x14ac:dyDescent="0.25">
      <c r="A365" s="1">
        <v>36.18</v>
      </c>
      <c r="B365" s="1">
        <v>22.39</v>
      </c>
      <c r="C365" s="1">
        <v>16.25</v>
      </c>
      <c r="D365" s="1">
        <v>26.9</v>
      </c>
      <c r="E365" s="1">
        <v>31.87</v>
      </c>
      <c r="F365" s="1">
        <v>30.27</v>
      </c>
      <c r="G365" s="1">
        <v>26.8</v>
      </c>
      <c r="H365" s="1">
        <v>40</v>
      </c>
      <c r="I365" s="1">
        <v>40</v>
      </c>
      <c r="J365" s="1">
        <v>32.31</v>
      </c>
      <c r="K365" s="1">
        <v>29.14</v>
      </c>
      <c r="L365" s="1">
        <v>35.979999999999997</v>
      </c>
      <c r="R365"/>
      <c r="S365"/>
      <c r="U365"/>
      <c r="V365"/>
    </row>
    <row r="366" spans="1:22" s="1" customFormat="1" x14ac:dyDescent="0.25">
      <c r="A366" s="1">
        <v>28.37</v>
      </c>
      <c r="B366" s="1">
        <v>27.02</v>
      </c>
      <c r="C366" s="1">
        <v>27.06</v>
      </c>
      <c r="D366" s="1">
        <v>21.75</v>
      </c>
      <c r="E366" s="1">
        <v>40</v>
      </c>
      <c r="F366" s="1">
        <v>40</v>
      </c>
      <c r="G366" s="1">
        <v>40</v>
      </c>
      <c r="H366" s="1">
        <v>40</v>
      </c>
      <c r="I366" s="1">
        <v>28.62</v>
      </c>
      <c r="J366" s="1">
        <v>31.06</v>
      </c>
      <c r="K366" s="1">
        <v>32.39</v>
      </c>
      <c r="L366" s="1">
        <v>29.19</v>
      </c>
      <c r="R366"/>
      <c r="S366"/>
      <c r="U366"/>
      <c r="V366"/>
    </row>
    <row r="367" spans="1:22" s="1" customFormat="1" x14ac:dyDescent="0.25">
      <c r="A367" s="1">
        <v>26.57</v>
      </c>
      <c r="B367" s="1">
        <v>23.85</v>
      </c>
      <c r="C367" s="1">
        <v>20.47</v>
      </c>
      <c r="D367" s="1">
        <v>40</v>
      </c>
      <c r="E367" s="1">
        <v>33.83</v>
      </c>
      <c r="F367" s="1">
        <v>29.48</v>
      </c>
      <c r="G367" s="1">
        <v>40</v>
      </c>
      <c r="H367" s="1">
        <v>31.23</v>
      </c>
      <c r="I367" s="1">
        <v>40</v>
      </c>
      <c r="J367" s="1">
        <v>29.12</v>
      </c>
      <c r="K367" s="1">
        <v>32.68</v>
      </c>
      <c r="L367" s="1">
        <v>40</v>
      </c>
      <c r="R367"/>
      <c r="S367"/>
      <c r="U367"/>
      <c r="V367"/>
    </row>
    <row r="368" spans="1:22" s="1" customFormat="1" x14ac:dyDescent="0.25">
      <c r="A368" s="1">
        <v>22.29</v>
      </c>
      <c r="B368" s="1">
        <v>28.23</v>
      </c>
      <c r="C368" s="1">
        <v>30.09</v>
      </c>
      <c r="D368" s="1">
        <v>18.77</v>
      </c>
      <c r="E368" s="1">
        <v>32.49</v>
      </c>
      <c r="F368" s="1">
        <v>40</v>
      </c>
      <c r="G368" s="1">
        <v>30.37</v>
      </c>
      <c r="H368" s="1">
        <v>40</v>
      </c>
      <c r="I368" s="1">
        <v>29.61</v>
      </c>
      <c r="J368" s="1">
        <v>40</v>
      </c>
      <c r="K368" s="1">
        <v>40</v>
      </c>
      <c r="L368" s="1">
        <v>33.28</v>
      </c>
      <c r="R368"/>
      <c r="S368"/>
      <c r="U368"/>
      <c r="V368"/>
    </row>
    <row r="369" spans="1:22" s="1" customFormat="1" x14ac:dyDescent="0.25">
      <c r="A369" s="1">
        <v>31.79</v>
      </c>
      <c r="B369" s="1">
        <v>30.31</v>
      </c>
      <c r="C369" s="1">
        <v>22.21</v>
      </c>
      <c r="D369" s="1">
        <v>30.75</v>
      </c>
      <c r="E369" s="1">
        <v>33.200000000000003</v>
      </c>
      <c r="F369" s="1">
        <v>29.21</v>
      </c>
      <c r="G369" s="1">
        <v>32.51</v>
      </c>
      <c r="H369" s="1">
        <v>32.9</v>
      </c>
      <c r="I369" s="1">
        <v>34.01</v>
      </c>
      <c r="J369" s="1">
        <v>40</v>
      </c>
      <c r="K369" s="1">
        <v>31.58</v>
      </c>
      <c r="L369" s="1">
        <v>29.74</v>
      </c>
      <c r="R369"/>
      <c r="S369"/>
      <c r="U369"/>
      <c r="V369"/>
    </row>
    <row r="370" spans="1:22" s="1" customFormat="1" x14ac:dyDescent="0.25">
      <c r="A370" s="1">
        <v>32.01</v>
      </c>
      <c r="B370" s="1">
        <v>21.39</v>
      </c>
      <c r="C370" s="1">
        <v>35.26</v>
      </c>
      <c r="D370" s="1">
        <v>24.34</v>
      </c>
      <c r="E370" s="1">
        <v>31.43</v>
      </c>
      <c r="F370" s="1">
        <v>28.72</v>
      </c>
      <c r="G370" s="1">
        <v>29.39</v>
      </c>
      <c r="H370" s="1">
        <v>21.35</v>
      </c>
      <c r="I370" s="1">
        <v>40</v>
      </c>
      <c r="J370" s="1">
        <v>40</v>
      </c>
      <c r="K370" s="1">
        <v>40</v>
      </c>
      <c r="L370" s="1">
        <v>34.200000000000003</v>
      </c>
      <c r="R370"/>
      <c r="S370"/>
      <c r="U370"/>
      <c r="V370"/>
    </row>
    <row r="371" spans="1:22" s="1" customFormat="1" x14ac:dyDescent="0.25">
      <c r="A371" s="1">
        <v>32.25</v>
      </c>
      <c r="B371" s="1">
        <v>26.88</v>
      </c>
      <c r="C371" s="1">
        <v>28.16</v>
      </c>
      <c r="D371" s="1">
        <v>30.23</v>
      </c>
      <c r="E371" s="1">
        <v>29.16</v>
      </c>
      <c r="F371" s="1">
        <v>26.83</v>
      </c>
      <c r="G371" s="1">
        <v>40</v>
      </c>
      <c r="H371" s="1">
        <v>28.21</v>
      </c>
      <c r="I371" s="1">
        <v>24.44</v>
      </c>
      <c r="J371" s="1">
        <v>25.15</v>
      </c>
      <c r="K371" s="1">
        <v>32.369999999999997</v>
      </c>
      <c r="L371" s="1">
        <v>40</v>
      </c>
      <c r="R371"/>
      <c r="S371"/>
      <c r="U371"/>
      <c r="V371"/>
    </row>
    <row r="372" spans="1:22" s="1" customFormat="1" x14ac:dyDescent="0.25">
      <c r="A372" s="1">
        <v>35.28</v>
      </c>
      <c r="B372" s="1">
        <v>26.28</v>
      </c>
      <c r="C372" s="1">
        <v>27.42</v>
      </c>
      <c r="D372" s="1">
        <v>21.46</v>
      </c>
      <c r="E372" s="1">
        <v>25.12</v>
      </c>
      <c r="F372" s="1">
        <v>25.4</v>
      </c>
      <c r="G372" s="1">
        <v>30.84</v>
      </c>
      <c r="H372" s="1">
        <v>27.25</v>
      </c>
      <c r="I372" s="1">
        <v>29.65</v>
      </c>
      <c r="J372" s="1">
        <v>33.42</v>
      </c>
      <c r="K372" s="1">
        <v>32.270000000000003</v>
      </c>
      <c r="L372" s="1">
        <v>31.83</v>
      </c>
      <c r="R372"/>
      <c r="S372"/>
      <c r="U372"/>
      <c r="V372"/>
    </row>
    <row r="373" spans="1:22" s="1" customFormat="1" x14ac:dyDescent="0.25">
      <c r="A373" s="1">
        <v>40</v>
      </c>
      <c r="B373" s="1">
        <v>20.34</v>
      </c>
      <c r="C373" s="1">
        <v>25.91</v>
      </c>
      <c r="D373" s="1">
        <v>24.17</v>
      </c>
      <c r="E373" s="1">
        <v>22.14</v>
      </c>
      <c r="F373" s="1">
        <v>27.48</v>
      </c>
      <c r="G373" s="1">
        <v>26.39</v>
      </c>
      <c r="H373" s="1">
        <v>27.52</v>
      </c>
      <c r="I373" s="1">
        <v>27.12</v>
      </c>
      <c r="J373" s="1">
        <v>34.26</v>
      </c>
      <c r="K373" s="1">
        <v>30.88</v>
      </c>
      <c r="L373" s="1">
        <v>32.6</v>
      </c>
      <c r="R373"/>
      <c r="S373"/>
      <c r="U373"/>
      <c r="V373"/>
    </row>
    <row r="374" spans="1:22" s="1" customFormat="1" x14ac:dyDescent="0.25">
      <c r="A374" s="1">
        <v>34.83</v>
      </c>
      <c r="B374" s="1">
        <v>31.96</v>
      </c>
      <c r="C374" s="1">
        <v>28.7</v>
      </c>
      <c r="D374" s="1">
        <v>25.59</v>
      </c>
      <c r="E374" s="1">
        <v>22.29</v>
      </c>
      <c r="F374" s="1">
        <v>25.48</v>
      </c>
      <c r="G374" s="1">
        <v>27.39</v>
      </c>
      <c r="H374" s="1">
        <v>27.76</v>
      </c>
      <c r="I374" s="1">
        <v>32.200000000000003</v>
      </c>
      <c r="J374" s="1">
        <v>28.6</v>
      </c>
      <c r="K374" s="1">
        <v>35.1</v>
      </c>
      <c r="L374" s="1">
        <v>28.84</v>
      </c>
      <c r="R374"/>
      <c r="S374"/>
      <c r="U374"/>
      <c r="V374"/>
    </row>
    <row r="375" spans="1:22" s="1" customFormat="1" x14ac:dyDescent="0.25">
      <c r="A375" s="1">
        <v>40</v>
      </c>
      <c r="B375" s="1">
        <v>28.04</v>
      </c>
      <c r="C375" s="1">
        <v>26.28</v>
      </c>
      <c r="D375" s="1">
        <v>21.32</v>
      </c>
      <c r="E375" s="1">
        <v>26.87</v>
      </c>
      <c r="F375" s="1">
        <v>29.58</v>
      </c>
      <c r="G375" s="1">
        <v>26.22</v>
      </c>
      <c r="H375" s="1">
        <v>27.88</v>
      </c>
      <c r="I375" s="1">
        <v>40</v>
      </c>
      <c r="J375" s="1">
        <v>40</v>
      </c>
      <c r="K375" s="1">
        <v>30.08</v>
      </c>
      <c r="L375" s="1">
        <v>40</v>
      </c>
      <c r="R375"/>
      <c r="S375"/>
      <c r="U375"/>
      <c r="V375"/>
    </row>
    <row r="376" spans="1:22" s="1" customFormat="1" x14ac:dyDescent="0.25">
      <c r="A376" s="1">
        <v>25.84</v>
      </c>
      <c r="B376" s="1">
        <v>26.99</v>
      </c>
      <c r="C376" s="1">
        <v>22.93</v>
      </c>
      <c r="D376" s="1">
        <v>25.5</v>
      </c>
      <c r="E376" s="1">
        <v>24.93</v>
      </c>
      <c r="F376" s="1">
        <v>28.33</v>
      </c>
      <c r="G376" s="1">
        <v>21.24</v>
      </c>
      <c r="H376" s="1">
        <v>25.79</v>
      </c>
      <c r="I376" s="1">
        <v>33.450000000000003</v>
      </c>
      <c r="J376" s="1">
        <v>40</v>
      </c>
      <c r="K376" s="1">
        <v>30.26</v>
      </c>
      <c r="L376" s="1">
        <v>29.65</v>
      </c>
      <c r="R376"/>
      <c r="S376"/>
      <c r="U376"/>
      <c r="V376"/>
    </row>
    <row r="377" spans="1:22" s="1" customFormat="1" x14ac:dyDescent="0.25">
      <c r="A377" s="1">
        <v>24.51</v>
      </c>
      <c r="B377" s="1">
        <v>27.97</v>
      </c>
      <c r="C377" s="1">
        <v>28.57</v>
      </c>
      <c r="D377" s="1">
        <v>26.99</v>
      </c>
      <c r="E377" s="1">
        <v>25.03</v>
      </c>
      <c r="F377" s="1">
        <v>31.26</v>
      </c>
      <c r="G377" s="1">
        <v>22.89</v>
      </c>
      <c r="H377" s="1">
        <v>27.68</v>
      </c>
      <c r="I377" s="1">
        <v>31.85</v>
      </c>
      <c r="J377" s="1">
        <v>32.229999999999997</v>
      </c>
      <c r="K377" s="1">
        <v>40</v>
      </c>
      <c r="L377" s="1">
        <v>31.12</v>
      </c>
      <c r="R377"/>
      <c r="S377"/>
      <c r="U377"/>
      <c r="V377"/>
    </row>
    <row r="378" spans="1:22" s="1" customFormat="1" x14ac:dyDescent="0.25">
      <c r="A378" s="1">
        <v>26.42</v>
      </c>
      <c r="B378" s="1">
        <v>23.17</v>
      </c>
      <c r="C378" s="1">
        <v>24.24</v>
      </c>
      <c r="D378" s="1">
        <v>23.1</v>
      </c>
      <c r="E378" s="1">
        <v>32.64</v>
      </c>
      <c r="F378" s="1">
        <v>25.3</v>
      </c>
      <c r="G378" s="1">
        <v>40</v>
      </c>
      <c r="H378" s="1">
        <v>40</v>
      </c>
      <c r="I378" s="1">
        <v>32.78</v>
      </c>
      <c r="J378" s="1">
        <v>31.14</v>
      </c>
      <c r="K378" s="1">
        <v>32.020000000000003</v>
      </c>
      <c r="L378" s="1">
        <v>29.72</v>
      </c>
      <c r="R378"/>
      <c r="S378"/>
      <c r="U378"/>
      <c r="V378"/>
    </row>
    <row r="379" spans="1:22" s="1" customFormat="1" x14ac:dyDescent="0.25">
      <c r="A379" s="1">
        <v>24.89</v>
      </c>
      <c r="B379" s="1">
        <v>24.26</v>
      </c>
      <c r="C379" s="1">
        <v>20.18</v>
      </c>
      <c r="D379" s="1">
        <v>29.94</v>
      </c>
      <c r="E379" s="1">
        <v>20.62</v>
      </c>
      <c r="F379" s="1">
        <v>29.52</v>
      </c>
      <c r="G379" s="1">
        <v>34.81</v>
      </c>
      <c r="H379" s="1">
        <v>23.23</v>
      </c>
      <c r="I379" s="1">
        <v>33.11</v>
      </c>
      <c r="J379" s="1">
        <v>32.909999999999997</v>
      </c>
      <c r="K379" s="1">
        <v>32.450000000000003</v>
      </c>
      <c r="L379" s="1">
        <v>35.67</v>
      </c>
      <c r="R379"/>
      <c r="S379"/>
      <c r="U379"/>
      <c r="V379"/>
    </row>
    <row r="380" spans="1:22" s="1" customFormat="1" x14ac:dyDescent="0.25">
      <c r="A380" s="1">
        <v>27.89</v>
      </c>
      <c r="B380" s="1">
        <v>23.79</v>
      </c>
      <c r="C380" s="1">
        <v>25.03</v>
      </c>
      <c r="D380" s="1">
        <v>28.49</v>
      </c>
      <c r="E380" s="1">
        <v>29.24</v>
      </c>
      <c r="F380" s="1">
        <v>20.8</v>
      </c>
      <c r="G380" s="1">
        <v>30.9</v>
      </c>
      <c r="H380" s="1">
        <v>32.479999999999997</v>
      </c>
      <c r="I380" s="1">
        <v>30.8</v>
      </c>
      <c r="J380" s="1">
        <v>30.25</v>
      </c>
      <c r="K380" s="1">
        <v>25.43</v>
      </c>
      <c r="L380" s="1">
        <v>33.229999999999997</v>
      </c>
      <c r="R380"/>
      <c r="S380"/>
      <c r="U380"/>
      <c r="V380"/>
    </row>
    <row r="381" spans="1:22" s="1" customFormat="1" x14ac:dyDescent="0.25">
      <c r="A381" s="1">
        <v>25.25</v>
      </c>
      <c r="B381" s="1">
        <v>40</v>
      </c>
      <c r="C381" s="1">
        <v>21.38</v>
      </c>
      <c r="D381" s="1">
        <v>25.79</v>
      </c>
      <c r="E381" s="1">
        <v>28.97</v>
      </c>
      <c r="F381" s="1">
        <v>22.36</v>
      </c>
      <c r="G381" s="1">
        <v>40</v>
      </c>
      <c r="H381" s="1">
        <v>23.22</v>
      </c>
      <c r="I381" s="1">
        <v>32.340000000000003</v>
      </c>
      <c r="J381" s="1">
        <v>40</v>
      </c>
      <c r="K381" s="1">
        <v>30.73</v>
      </c>
      <c r="L381" s="1">
        <v>40</v>
      </c>
      <c r="R381"/>
      <c r="S381"/>
      <c r="U381"/>
      <c r="V381"/>
    </row>
    <row r="382" spans="1:22" s="1" customFormat="1" x14ac:dyDescent="0.25">
      <c r="A382" s="1">
        <v>34.130000000000003</v>
      </c>
      <c r="B382" s="1">
        <v>19.920000000000002</v>
      </c>
      <c r="C382" s="1">
        <v>26.62</v>
      </c>
      <c r="D382" s="1">
        <v>20.96</v>
      </c>
      <c r="E382" s="1">
        <v>21.79</v>
      </c>
      <c r="F382" s="1">
        <v>28.98</v>
      </c>
      <c r="G382" s="1">
        <v>31.04</v>
      </c>
      <c r="H382" s="1">
        <v>23.43</v>
      </c>
      <c r="I382" s="1">
        <v>40</v>
      </c>
      <c r="J382" s="1">
        <v>40</v>
      </c>
      <c r="K382" s="1">
        <v>32.630000000000003</v>
      </c>
      <c r="L382" s="1">
        <v>40</v>
      </c>
      <c r="R382"/>
      <c r="S382"/>
      <c r="U382"/>
      <c r="V382"/>
    </row>
    <row r="383" spans="1:22" s="1" customFormat="1" x14ac:dyDescent="0.25">
      <c r="A383" s="1">
        <v>32.69</v>
      </c>
      <c r="B383" s="1">
        <v>27.83</v>
      </c>
      <c r="C383" s="1">
        <v>26.55</v>
      </c>
      <c r="D383" s="1">
        <v>29.47</v>
      </c>
      <c r="E383" s="1">
        <v>23.11</v>
      </c>
      <c r="F383" s="1">
        <v>20.309999999999999</v>
      </c>
      <c r="G383" s="1">
        <v>25.74</v>
      </c>
      <c r="H383" s="1">
        <v>40</v>
      </c>
      <c r="I383" s="1">
        <v>31.87</v>
      </c>
      <c r="J383" s="1">
        <v>27.19</v>
      </c>
      <c r="K383" s="1">
        <v>40</v>
      </c>
      <c r="L383" s="1">
        <v>40</v>
      </c>
      <c r="R383"/>
      <c r="S383"/>
      <c r="U383"/>
      <c r="V383"/>
    </row>
    <row r="384" spans="1:22" s="1" customFormat="1" x14ac:dyDescent="0.25">
      <c r="A384" s="1">
        <v>25.45</v>
      </c>
      <c r="B384" s="1">
        <v>30.25</v>
      </c>
      <c r="C384" s="1">
        <v>23.33</v>
      </c>
      <c r="D384" s="1">
        <v>16.420000000000002</v>
      </c>
      <c r="E384" s="1">
        <v>31.18</v>
      </c>
      <c r="F384" s="1">
        <v>25.54</v>
      </c>
      <c r="G384" s="1">
        <v>25.71</v>
      </c>
      <c r="H384" s="1">
        <v>29.93</v>
      </c>
      <c r="I384" s="1">
        <v>29.61</v>
      </c>
      <c r="J384" s="1">
        <v>28.98</v>
      </c>
      <c r="K384" s="1">
        <v>40</v>
      </c>
      <c r="L384" s="1">
        <v>26.85</v>
      </c>
      <c r="R384"/>
      <c r="S384"/>
      <c r="U384"/>
      <c r="V384"/>
    </row>
    <row r="385" spans="1:22" s="1" customFormat="1" x14ac:dyDescent="0.25">
      <c r="A385" s="1">
        <v>25.34</v>
      </c>
      <c r="B385" s="1">
        <v>31.71</v>
      </c>
      <c r="C385" s="1">
        <v>19.420000000000002</v>
      </c>
      <c r="D385" s="1">
        <v>30.2</v>
      </c>
      <c r="E385" s="1">
        <v>16.18</v>
      </c>
      <c r="F385" s="1">
        <v>24.81</v>
      </c>
      <c r="G385" s="1">
        <v>25.84</v>
      </c>
      <c r="H385" s="1">
        <v>33.35</v>
      </c>
      <c r="I385" s="1">
        <v>28.24</v>
      </c>
      <c r="J385" s="1">
        <v>32.57</v>
      </c>
      <c r="K385" s="1">
        <v>40</v>
      </c>
      <c r="L385" s="1">
        <v>34.51</v>
      </c>
      <c r="R385"/>
      <c r="S385"/>
      <c r="U385"/>
      <c r="V385"/>
    </row>
    <row r="386" spans="1:22" s="1" customFormat="1" x14ac:dyDescent="0.25">
      <c r="A386" s="1">
        <v>33.549999999999997</v>
      </c>
      <c r="B386" s="1">
        <v>27.51</v>
      </c>
      <c r="C386" s="1">
        <v>24.89</v>
      </c>
      <c r="D386" s="1">
        <v>29.5</v>
      </c>
      <c r="E386" s="1">
        <v>18.899999999999999</v>
      </c>
      <c r="F386" s="1">
        <v>26.47</v>
      </c>
      <c r="G386" s="1">
        <v>23.9</v>
      </c>
      <c r="H386" s="1">
        <v>26.03</v>
      </c>
      <c r="I386" s="1">
        <v>40</v>
      </c>
      <c r="J386" s="1">
        <v>33.049999999999997</v>
      </c>
      <c r="K386" s="1">
        <v>30.88</v>
      </c>
      <c r="L386" s="1">
        <v>33.72</v>
      </c>
      <c r="R386"/>
      <c r="S386"/>
      <c r="U386"/>
      <c r="V386"/>
    </row>
    <row r="387" spans="1:22" s="1" customFormat="1" x14ac:dyDescent="0.25">
      <c r="A387" s="1">
        <v>24.07</v>
      </c>
      <c r="B387" s="1">
        <v>20.28</v>
      </c>
      <c r="C387" s="1">
        <v>29.99</v>
      </c>
      <c r="D387" s="1">
        <v>27.52</v>
      </c>
      <c r="E387" s="1">
        <v>26.19</v>
      </c>
      <c r="F387" s="1">
        <v>27.68</v>
      </c>
      <c r="G387" s="1">
        <v>24.62</v>
      </c>
      <c r="H387" s="1">
        <v>32.520000000000003</v>
      </c>
      <c r="I387" s="1">
        <v>31.37</v>
      </c>
      <c r="J387" s="1">
        <v>40</v>
      </c>
      <c r="K387" s="1">
        <v>31.2</v>
      </c>
      <c r="L387" s="1">
        <v>35.99</v>
      </c>
      <c r="R387"/>
      <c r="S387"/>
      <c r="U387"/>
      <c r="V387"/>
    </row>
    <row r="388" spans="1:22" s="1" customFormat="1" x14ac:dyDescent="0.25">
      <c r="A388" s="1">
        <v>28</v>
      </c>
      <c r="B388" s="1">
        <v>40</v>
      </c>
      <c r="C388" s="1">
        <v>25.74</v>
      </c>
      <c r="D388" s="1">
        <v>27.33</v>
      </c>
      <c r="E388" s="1">
        <v>23.84</v>
      </c>
      <c r="F388" s="1">
        <v>17.53</v>
      </c>
      <c r="G388" s="1">
        <v>24.96</v>
      </c>
      <c r="H388" s="1">
        <v>30.81</v>
      </c>
      <c r="I388" s="1">
        <v>28.58</v>
      </c>
      <c r="J388" s="1">
        <v>31.78</v>
      </c>
      <c r="K388" s="1">
        <v>28.6</v>
      </c>
      <c r="L388" s="1">
        <v>40</v>
      </c>
      <c r="R388"/>
      <c r="S388"/>
      <c r="U388"/>
      <c r="V388"/>
    </row>
    <row r="389" spans="1:22" s="1" customFormat="1" x14ac:dyDescent="0.25">
      <c r="A389" s="1">
        <v>29.89</v>
      </c>
      <c r="B389" s="1">
        <v>25.14</v>
      </c>
      <c r="C389" s="1">
        <v>28.98</v>
      </c>
      <c r="D389" s="1">
        <v>22.37</v>
      </c>
      <c r="E389" s="1">
        <v>28.44</v>
      </c>
      <c r="F389" s="1">
        <v>32.32</v>
      </c>
      <c r="G389" s="1">
        <v>27.18</v>
      </c>
      <c r="H389" s="1">
        <v>30.84</v>
      </c>
      <c r="I389" s="1">
        <v>30.74</v>
      </c>
      <c r="J389" s="1">
        <v>33.93</v>
      </c>
      <c r="K389" s="1">
        <v>40</v>
      </c>
      <c r="L389" s="1">
        <v>34.03</v>
      </c>
      <c r="R389"/>
      <c r="S389"/>
      <c r="U389"/>
      <c r="V389"/>
    </row>
    <row r="390" spans="1:22" s="1" customFormat="1" x14ac:dyDescent="0.25">
      <c r="A390" s="1">
        <v>29.61</v>
      </c>
      <c r="B390" s="1">
        <v>32.04</v>
      </c>
      <c r="C390" s="1">
        <v>30.7</v>
      </c>
      <c r="D390" s="1">
        <v>30.6</v>
      </c>
      <c r="E390" s="1">
        <v>25.36</v>
      </c>
      <c r="F390" s="1">
        <v>29.14</v>
      </c>
      <c r="G390" s="1">
        <v>26.85</v>
      </c>
      <c r="H390" s="1">
        <v>31.72</v>
      </c>
      <c r="I390" s="1">
        <v>27.5</v>
      </c>
      <c r="J390" s="1">
        <v>30.69</v>
      </c>
      <c r="K390" s="1">
        <v>30.76</v>
      </c>
      <c r="L390" s="1">
        <v>30.81</v>
      </c>
      <c r="R390"/>
      <c r="S390"/>
      <c r="U390"/>
      <c r="V390"/>
    </row>
    <row r="391" spans="1:22" s="1" customFormat="1" x14ac:dyDescent="0.25">
      <c r="A391" s="1">
        <v>17.440000000000001</v>
      </c>
      <c r="B391" s="1">
        <v>20.9</v>
      </c>
      <c r="C391" s="1">
        <v>23.26</v>
      </c>
      <c r="D391" s="1">
        <v>27.5</v>
      </c>
      <c r="E391" s="1">
        <v>32.11</v>
      </c>
      <c r="F391" s="1">
        <v>22.34</v>
      </c>
      <c r="G391" s="1">
        <v>40</v>
      </c>
      <c r="H391" s="1">
        <v>34.130000000000003</v>
      </c>
      <c r="I391" s="1">
        <v>25.41</v>
      </c>
      <c r="J391" s="1">
        <v>29.14</v>
      </c>
      <c r="K391" s="1">
        <v>27.53</v>
      </c>
      <c r="L391" s="1">
        <v>40</v>
      </c>
      <c r="R391"/>
      <c r="S391"/>
      <c r="U391"/>
      <c r="V391"/>
    </row>
    <row r="392" spans="1:22" s="1" customFormat="1" x14ac:dyDescent="0.25">
      <c r="A392" s="1">
        <v>30</v>
      </c>
      <c r="B392" s="1">
        <v>24.45</v>
      </c>
      <c r="C392" s="1">
        <v>29.57</v>
      </c>
      <c r="D392" s="1">
        <v>21.09</v>
      </c>
      <c r="E392" s="1">
        <v>21.68</v>
      </c>
      <c r="F392" s="1">
        <v>33.270000000000003</v>
      </c>
      <c r="G392" s="1">
        <v>19.809999999999999</v>
      </c>
      <c r="H392" s="1">
        <v>21.42</v>
      </c>
      <c r="I392" s="1">
        <v>33.380000000000003</v>
      </c>
      <c r="J392" s="1">
        <v>23.48</v>
      </c>
      <c r="K392" s="1">
        <v>26.84</v>
      </c>
      <c r="L392" s="1">
        <v>32.78</v>
      </c>
      <c r="R392"/>
      <c r="S392"/>
      <c r="U392"/>
      <c r="V392"/>
    </row>
    <row r="393" spans="1:22" s="1" customFormat="1" x14ac:dyDescent="0.25">
      <c r="A393" s="1">
        <v>20.55</v>
      </c>
      <c r="B393" s="1">
        <v>32.479999999999997</v>
      </c>
      <c r="C393" s="1">
        <v>32.590000000000003</v>
      </c>
      <c r="D393" s="1">
        <v>33.65</v>
      </c>
      <c r="E393" s="1">
        <v>25.15</v>
      </c>
      <c r="F393" s="1">
        <v>23.86</v>
      </c>
      <c r="G393" s="1">
        <v>32.11</v>
      </c>
      <c r="H393" s="1">
        <v>34.130000000000003</v>
      </c>
      <c r="I393" s="1">
        <v>32.65</v>
      </c>
      <c r="J393" s="1">
        <v>40</v>
      </c>
      <c r="K393" s="1">
        <v>30.45</v>
      </c>
      <c r="L393" s="1">
        <v>40</v>
      </c>
      <c r="R393"/>
      <c r="S393"/>
      <c r="U393"/>
      <c r="V393"/>
    </row>
    <row r="394" spans="1:22" s="1" customFormat="1" x14ac:dyDescent="0.25">
      <c r="A394" s="1">
        <v>28.04</v>
      </c>
      <c r="B394" s="1">
        <v>29.88</v>
      </c>
      <c r="C394" s="1">
        <v>30.93</v>
      </c>
      <c r="D394" s="1">
        <v>22.44</v>
      </c>
      <c r="E394" s="1">
        <v>19.39</v>
      </c>
      <c r="F394" s="1">
        <v>33.049999999999997</v>
      </c>
      <c r="G394" s="1">
        <v>21.58</v>
      </c>
      <c r="H394" s="1">
        <v>29.51</v>
      </c>
      <c r="I394" s="1">
        <v>40</v>
      </c>
      <c r="J394" s="1">
        <v>40</v>
      </c>
      <c r="K394" s="1">
        <v>26.67</v>
      </c>
      <c r="L394" s="1">
        <v>40</v>
      </c>
      <c r="R394"/>
      <c r="S394"/>
      <c r="U394"/>
      <c r="V394"/>
    </row>
    <row r="395" spans="1:22" s="1" customFormat="1" x14ac:dyDescent="0.25">
      <c r="A395" s="1">
        <v>27.84</v>
      </c>
      <c r="B395" s="1">
        <v>26.44</v>
      </c>
      <c r="C395" s="1">
        <v>23.06</v>
      </c>
      <c r="D395" s="1">
        <v>19.36</v>
      </c>
      <c r="E395" s="1">
        <v>25.28</v>
      </c>
      <c r="F395" s="1">
        <v>28.2</v>
      </c>
      <c r="G395" s="1">
        <v>24.04</v>
      </c>
      <c r="H395" s="1">
        <v>32.39</v>
      </c>
      <c r="I395" s="1">
        <v>31.63</v>
      </c>
      <c r="J395" s="1">
        <v>31.1</v>
      </c>
      <c r="K395" s="1">
        <v>40</v>
      </c>
      <c r="L395" s="1">
        <v>33.43</v>
      </c>
      <c r="R395"/>
      <c r="S395"/>
      <c r="U395"/>
      <c r="V395"/>
    </row>
    <row r="396" spans="1:22" s="1" customFormat="1" x14ac:dyDescent="0.25">
      <c r="A396" s="1">
        <v>27.99</v>
      </c>
      <c r="B396" s="1">
        <v>22.54</v>
      </c>
      <c r="C396" s="1">
        <v>23.79</v>
      </c>
      <c r="D396" s="1">
        <v>26.7</v>
      </c>
      <c r="E396" s="1">
        <v>21.29</v>
      </c>
      <c r="F396" s="1">
        <v>25.92</v>
      </c>
      <c r="G396" s="1">
        <v>30.77</v>
      </c>
      <c r="H396" s="1">
        <v>26.06</v>
      </c>
      <c r="I396" s="1">
        <v>32.659999999999997</v>
      </c>
      <c r="J396" s="1">
        <v>33.47</v>
      </c>
      <c r="K396" s="1">
        <v>32.47</v>
      </c>
      <c r="L396" s="1">
        <v>36.229999999999997</v>
      </c>
      <c r="R396"/>
      <c r="S396"/>
      <c r="U396"/>
      <c r="V396"/>
    </row>
    <row r="397" spans="1:22" s="1" customFormat="1" x14ac:dyDescent="0.25">
      <c r="A397" s="1">
        <v>28.83</v>
      </c>
      <c r="B397" s="1">
        <v>22.42</v>
      </c>
      <c r="C397" s="1">
        <v>24.89</v>
      </c>
      <c r="D397" s="1">
        <v>21.18</v>
      </c>
      <c r="E397" s="1">
        <v>27.86</v>
      </c>
      <c r="F397" s="1">
        <v>21.65</v>
      </c>
      <c r="G397" s="1">
        <v>29.58</v>
      </c>
      <c r="H397" s="1">
        <v>40</v>
      </c>
      <c r="I397" s="1">
        <v>40</v>
      </c>
      <c r="J397" s="1">
        <v>40</v>
      </c>
      <c r="K397" s="1">
        <v>34.35</v>
      </c>
      <c r="L397" s="1">
        <v>29.84</v>
      </c>
      <c r="R397"/>
      <c r="S397"/>
      <c r="U397"/>
      <c r="V397"/>
    </row>
    <row r="398" spans="1:22" s="1" customFormat="1" x14ac:dyDescent="0.25">
      <c r="A398" s="1">
        <v>25.55</v>
      </c>
      <c r="B398" s="1">
        <v>31.82</v>
      </c>
      <c r="C398" s="1">
        <v>22.13</v>
      </c>
      <c r="D398" s="1">
        <v>23.33</v>
      </c>
      <c r="E398" s="1">
        <v>24.94</v>
      </c>
      <c r="F398" s="1">
        <v>22.71</v>
      </c>
      <c r="G398" s="1">
        <v>32.53</v>
      </c>
      <c r="H398" s="1">
        <v>40</v>
      </c>
      <c r="I398" s="1">
        <v>27.13</v>
      </c>
      <c r="J398" s="1">
        <v>40</v>
      </c>
      <c r="K398" s="1">
        <v>30.21</v>
      </c>
      <c r="L398" s="1">
        <v>40</v>
      </c>
      <c r="R398"/>
      <c r="S398"/>
      <c r="U398"/>
      <c r="V398"/>
    </row>
    <row r="399" spans="1:22" s="1" customFormat="1" x14ac:dyDescent="0.25">
      <c r="A399" s="1">
        <v>28.36</v>
      </c>
      <c r="B399" s="1">
        <v>21.65</v>
      </c>
      <c r="C399" s="1">
        <v>28.87</v>
      </c>
      <c r="D399" s="1">
        <v>27.93</v>
      </c>
      <c r="E399" s="1">
        <v>22.77</v>
      </c>
      <c r="F399" s="1">
        <v>29.83</v>
      </c>
      <c r="G399" s="1">
        <v>29.79</v>
      </c>
      <c r="H399" s="1">
        <v>29.59</v>
      </c>
      <c r="I399" s="1">
        <v>32.92</v>
      </c>
      <c r="J399" s="1">
        <v>21.38</v>
      </c>
      <c r="K399" s="1">
        <v>40</v>
      </c>
      <c r="L399" s="1">
        <v>30.77</v>
      </c>
      <c r="R399"/>
      <c r="S399"/>
      <c r="U399"/>
      <c r="V399"/>
    </row>
    <row r="400" spans="1:22" s="1" customFormat="1" x14ac:dyDescent="0.25">
      <c r="A400" s="1">
        <v>40</v>
      </c>
      <c r="B400" s="1">
        <v>23.05</v>
      </c>
      <c r="C400" s="1">
        <v>23.45</v>
      </c>
      <c r="D400" s="1">
        <v>21.19</v>
      </c>
      <c r="E400" s="1">
        <v>19.16</v>
      </c>
      <c r="F400" s="1">
        <v>28.65</v>
      </c>
      <c r="G400" s="1">
        <v>23.57</v>
      </c>
      <c r="H400" s="1">
        <v>31.81</v>
      </c>
      <c r="I400" s="1">
        <v>40</v>
      </c>
      <c r="J400" s="1">
        <v>40</v>
      </c>
      <c r="K400" s="1">
        <v>40</v>
      </c>
      <c r="L400" s="1">
        <v>35.799999999999997</v>
      </c>
      <c r="R400"/>
      <c r="S400"/>
      <c r="U400"/>
      <c r="V400"/>
    </row>
    <row r="401" spans="1:22" s="1" customFormat="1" x14ac:dyDescent="0.25">
      <c r="A401" s="1">
        <v>30.15</v>
      </c>
      <c r="B401" s="1">
        <v>24.54</v>
      </c>
      <c r="C401" s="1">
        <v>26.54</v>
      </c>
      <c r="D401" s="1">
        <v>23.66</v>
      </c>
      <c r="E401" s="1">
        <v>30.15</v>
      </c>
      <c r="F401" s="1">
        <v>24.39</v>
      </c>
      <c r="G401" s="1">
        <v>20.99</v>
      </c>
      <c r="H401" s="1">
        <v>26.32</v>
      </c>
      <c r="I401" s="1">
        <v>40</v>
      </c>
      <c r="J401" s="1">
        <v>32.58</v>
      </c>
      <c r="K401" s="1">
        <v>32.229999999999997</v>
      </c>
      <c r="L401" s="1">
        <v>31.22</v>
      </c>
      <c r="R401"/>
      <c r="S401"/>
      <c r="U401"/>
      <c r="V401"/>
    </row>
    <row r="402" spans="1:22" s="1" customFormat="1" x14ac:dyDescent="0.25">
      <c r="A402" s="1">
        <v>31.23</v>
      </c>
      <c r="B402" s="1">
        <v>31.59</v>
      </c>
      <c r="C402" s="1">
        <v>29.11</v>
      </c>
      <c r="D402" s="1">
        <v>30.75</v>
      </c>
      <c r="E402" s="1">
        <v>31.27</v>
      </c>
      <c r="F402" s="1">
        <v>30.58</v>
      </c>
      <c r="G402" s="1">
        <v>31.45</v>
      </c>
      <c r="H402" s="1">
        <v>26.82</v>
      </c>
      <c r="I402" s="1">
        <v>30.73</v>
      </c>
      <c r="J402" s="1">
        <v>27.31</v>
      </c>
      <c r="K402" s="1">
        <v>40</v>
      </c>
      <c r="L402" s="1">
        <v>33.229999999999997</v>
      </c>
      <c r="R402"/>
      <c r="S402"/>
      <c r="U402"/>
      <c r="V402"/>
    </row>
    <row r="403" spans="1:22" s="1" customFormat="1" x14ac:dyDescent="0.25">
      <c r="A403" s="1">
        <v>33.58</v>
      </c>
      <c r="B403" s="1">
        <v>28.18</v>
      </c>
      <c r="C403" s="1">
        <v>31.2</v>
      </c>
      <c r="D403" s="1">
        <v>20.29</v>
      </c>
      <c r="E403" s="1">
        <v>26.82</v>
      </c>
      <c r="F403" s="1">
        <v>29.88</v>
      </c>
      <c r="G403" s="1">
        <v>22.59</v>
      </c>
      <c r="H403" s="1">
        <v>26.89</v>
      </c>
      <c r="I403" s="1">
        <v>32.42</v>
      </c>
      <c r="J403" s="1">
        <v>23.67</v>
      </c>
      <c r="K403" s="1">
        <v>33.71</v>
      </c>
      <c r="L403" s="1">
        <v>40</v>
      </c>
      <c r="R403"/>
      <c r="S403"/>
      <c r="U403"/>
      <c r="V403"/>
    </row>
    <row r="404" spans="1:22" s="1" customFormat="1" x14ac:dyDescent="0.25">
      <c r="A404" s="1">
        <v>33.729999999999997</v>
      </c>
      <c r="B404" s="1">
        <v>32.42</v>
      </c>
      <c r="C404" s="1">
        <v>21.12</v>
      </c>
      <c r="D404" s="1">
        <v>21.92</v>
      </c>
      <c r="E404" s="1">
        <v>24.42</v>
      </c>
      <c r="F404" s="1">
        <v>26.43</v>
      </c>
      <c r="G404" s="1">
        <v>32.950000000000003</v>
      </c>
      <c r="H404" s="1">
        <v>28.08</v>
      </c>
      <c r="I404" s="1">
        <v>31.93</v>
      </c>
      <c r="J404" s="1">
        <v>28.9</v>
      </c>
      <c r="K404" s="1">
        <v>40</v>
      </c>
      <c r="L404" s="1">
        <v>33.51</v>
      </c>
      <c r="R404"/>
      <c r="S404"/>
      <c r="U404"/>
      <c r="V404"/>
    </row>
    <row r="405" spans="1:22" s="1" customFormat="1" x14ac:dyDescent="0.25">
      <c r="A405" s="1">
        <v>40</v>
      </c>
      <c r="B405" s="1">
        <v>30.8</v>
      </c>
      <c r="C405" s="1">
        <v>26.28</v>
      </c>
      <c r="D405" s="1">
        <v>32.51</v>
      </c>
      <c r="E405" s="1">
        <v>30.73</v>
      </c>
      <c r="F405" s="1">
        <v>30.57</v>
      </c>
      <c r="G405" s="1">
        <v>31.75</v>
      </c>
      <c r="H405" s="1">
        <v>40</v>
      </c>
      <c r="I405" s="1">
        <v>31.58</v>
      </c>
      <c r="J405" s="1">
        <v>34.14</v>
      </c>
      <c r="K405" s="1">
        <v>31.21</v>
      </c>
      <c r="L405" s="1">
        <v>40</v>
      </c>
      <c r="R405"/>
      <c r="S405"/>
      <c r="U405"/>
      <c r="V405"/>
    </row>
    <row r="406" spans="1:22" s="1" customFormat="1" x14ac:dyDescent="0.25">
      <c r="A406" s="1">
        <v>32.97</v>
      </c>
      <c r="B406" s="1">
        <v>27.26</v>
      </c>
      <c r="C406" s="1">
        <v>19.079999999999998</v>
      </c>
      <c r="D406" s="1">
        <v>29.27</v>
      </c>
      <c r="E406" s="1">
        <v>19.350000000000001</v>
      </c>
      <c r="F406" s="1">
        <v>34.54</v>
      </c>
      <c r="G406" s="1">
        <v>25.93</v>
      </c>
      <c r="H406" s="1">
        <v>31.97</v>
      </c>
      <c r="I406" s="1">
        <v>40</v>
      </c>
      <c r="J406" s="1">
        <v>31.7</v>
      </c>
      <c r="K406" s="1">
        <v>40</v>
      </c>
      <c r="L406" s="1">
        <v>33.83</v>
      </c>
      <c r="R406"/>
      <c r="S406"/>
      <c r="U406"/>
      <c r="V406"/>
    </row>
    <row r="407" spans="1:22" s="1" customFormat="1" x14ac:dyDescent="0.25">
      <c r="A407" s="1">
        <v>34.58</v>
      </c>
      <c r="B407" s="1">
        <v>33</v>
      </c>
      <c r="C407" s="1">
        <v>24.7</v>
      </c>
      <c r="D407" s="1">
        <v>16.940000000000001</v>
      </c>
      <c r="E407" s="1">
        <v>23.19</v>
      </c>
      <c r="F407" s="1">
        <v>32.85</v>
      </c>
      <c r="G407" s="1">
        <v>29.22</v>
      </c>
      <c r="H407" s="1">
        <v>30.94</v>
      </c>
      <c r="I407" s="1">
        <v>27.22</v>
      </c>
      <c r="J407" s="1">
        <v>40</v>
      </c>
      <c r="K407" s="1">
        <v>29.87</v>
      </c>
      <c r="L407" s="1">
        <v>29.2</v>
      </c>
      <c r="R407"/>
      <c r="S407"/>
      <c r="U407"/>
      <c r="V407"/>
    </row>
    <row r="408" spans="1:22" s="1" customFormat="1" x14ac:dyDescent="0.25">
      <c r="A408" s="1">
        <v>33.96</v>
      </c>
      <c r="B408" s="1">
        <v>31.84</v>
      </c>
      <c r="C408" s="1">
        <v>32.6</v>
      </c>
      <c r="D408" s="1">
        <v>26.38</v>
      </c>
      <c r="E408" s="1">
        <v>28.08</v>
      </c>
      <c r="F408" s="1">
        <v>23.34</v>
      </c>
      <c r="G408" s="1">
        <v>40</v>
      </c>
      <c r="H408" s="1">
        <v>30.13</v>
      </c>
      <c r="I408" s="1">
        <v>31.15</v>
      </c>
      <c r="J408" s="1">
        <v>32.07</v>
      </c>
      <c r="K408" s="1">
        <v>32.29</v>
      </c>
      <c r="L408" s="1">
        <v>28.5</v>
      </c>
      <c r="R408"/>
      <c r="S408"/>
      <c r="U408"/>
      <c r="V408"/>
    </row>
    <row r="409" spans="1:22" s="1" customFormat="1" x14ac:dyDescent="0.25">
      <c r="A409" s="1">
        <v>23.72</v>
      </c>
      <c r="B409" s="1">
        <v>20.99</v>
      </c>
      <c r="C409" s="1">
        <v>22.79</v>
      </c>
      <c r="D409" s="1">
        <v>27.95</v>
      </c>
      <c r="E409" s="1">
        <v>17.64</v>
      </c>
      <c r="F409" s="1">
        <v>27.48</v>
      </c>
      <c r="G409" s="1">
        <v>33.11</v>
      </c>
      <c r="H409" s="1">
        <v>40</v>
      </c>
      <c r="I409" s="1">
        <v>34.020000000000003</v>
      </c>
      <c r="J409" s="1">
        <v>24.88</v>
      </c>
      <c r="K409" s="1">
        <v>32.06</v>
      </c>
      <c r="L409" s="1">
        <v>36.08</v>
      </c>
      <c r="R409"/>
      <c r="S409"/>
      <c r="U409"/>
      <c r="V409"/>
    </row>
    <row r="410" spans="1:22" s="1" customFormat="1" x14ac:dyDescent="0.25">
      <c r="A410" s="1">
        <v>25.79</v>
      </c>
      <c r="B410" s="1">
        <v>25.14</v>
      </c>
      <c r="C410" s="1">
        <v>21.65</v>
      </c>
      <c r="D410" s="1">
        <v>31.32</v>
      </c>
      <c r="E410" s="1">
        <v>31.98</v>
      </c>
      <c r="F410" s="1">
        <v>26.57</v>
      </c>
      <c r="G410" s="1">
        <v>28.74</v>
      </c>
      <c r="H410" s="1">
        <v>26.34</v>
      </c>
      <c r="I410" s="1">
        <v>22.03</v>
      </c>
      <c r="J410" s="1">
        <v>40</v>
      </c>
      <c r="K410" s="1">
        <v>33.44</v>
      </c>
      <c r="L410" s="1">
        <v>40</v>
      </c>
      <c r="R410"/>
      <c r="S410"/>
      <c r="U410"/>
      <c r="V410"/>
    </row>
    <row r="411" spans="1:22" s="1" customFormat="1" x14ac:dyDescent="0.25">
      <c r="A411" s="1">
        <v>33.590000000000003</v>
      </c>
      <c r="B411" s="1">
        <v>27.68</v>
      </c>
      <c r="C411" s="1">
        <v>28.23</v>
      </c>
      <c r="D411" s="1">
        <v>20.82</v>
      </c>
      <c r="E411" s="1">
        <v>25.75</v>
      </c>
      <c r="F411" s="1">
        <v>23.51</v>
      </c>
      <c r="G411" s="1">
        <v>27.72</v>
      </c>
      <c r="H411" s="1">
        <v>30.31</v>
      </c>
      <c r="I411" s="1">
        <v>32.33</v>
      </c>
      <c r="J411" s="1">
        <v>29.83</v>
      </c>
      <c r="K411" s="1">
        <v>40</v>
      </c>
      <c r="L411" s="1">
        <v>40</v>
      </c>
      <c r="R411"/>
      <c r="S411"/>
      <c r="U411"/>
      <c r="V411"/>
    </row>
    <row r="412" spans="1:22" s="1" customFormat="1" x14ac:dyDescent="0.25">
      <c r="A412" s="1">
        <v>24.72</v>
      </c>
      <c r="B412" s="1">
        <v>25.47</v>
      </c>
      <c r="C412" s="1">
        <v>22.23</v>
      </c>
      <c r="D412" s="1">
        <v>31.04</v>
      </c>
      <c r="E412" s="1">
        <v>28.22</v>
      </c>
      <c r="F412" s="1">
        <v>21.33</v>
      </c>
      <c r="G412" s="1">
        <v>25.3</v>
      </c>
      <c r="H412" s="1">
        <v>40</v>
      </c>
      <c r="I412" s="1">
        <v>28.85</v>
      </c>
      <c r="J412" s="1">
        <v>40</v>
      </c>
      <c r="K412" s="1">
        <v>28.67</v>
      </c>
      <c r="L412" s="1">
        <v>35.729999999999997</v>
      </c>
      <c r="R412"/>
      <c r="S412"/>
      <c r="U412"/>
      <c r="V412"/>
    </row>
    <row r="413" spans="1:22" s="1" customFormat="1" x14ac:dyDescent="0.25">
      <c r="A413" s="1">
        <v>29.9</v>
      </c>
      <c r="B413" s="1">
        <v>23.99</v>
      </c>
      <c r="C413" s="1">
        <v>21.38</v>
      </c>
      <c r="D413" s="1">
        <v>22.76</v>
      </c>
      <c r="E413" s="1">
        <v>28.91</v>
      </c>
      <c r="F413" s="1">
        <v>40</v>
      </c>
      <c r="G413" s="1">
        <v>21.68</v>
      </c>
      <c r="H413" s="1">
        <v>40</v>
      </c>
      <c r="I413" s="1">
        <v>33.14</v>
      </c>
      <c r="J413" s="1">
        <v>32.78</v>
      </c>
      <c r="K413" s="1">
        <v>36.14</v>
      </c>
      <c r="L413" s="1">
        <v>33.619999999999997</v>
      </c>
      <c r="R413"/>
      <c r="S413"/>
      <c r="U413"/>
      <c r="V413"/>
    </row>
    <row r="414" spans="1:22" s="1" customFormat="1" x14ac:dyDescent="0.25">
      <c r="A414" s="1">
        <v>22.74</v>
      </c>
      <c r="B414" s="1">
        <v>17.690000000000001</v>
      </c>
      <c r="C414" s="1">
        <v>30.97</v>
      </c>
      <c r="D414" s="1">
        <v>30.1</v>
      </c>
      <c r="E414" s="1">
        <v>24.16</v>
      </c>
      <c r="F414" s="1">
        <v>28.49</v>
      </c>
      <c r="G414" s="1">
        <v>40</v>
      </c>
      <c r="H414" s="1">
        <v>40</v>
      </c>
      <c r="I414" s="1">
        <v>30.53</v>
      </c>
      <c r="J414" s="1">
        <v>31.32</v>
      </c>
      <c r="K414" s="1">
        <v>22.23</v>
      </c>
      <c r="L414" s="1">
        <v>40</v>
      </c>
      <c r="R414"/>
      <c r="S414"/>
      <c r="U414"/>
      <c r="V414"/>
    </row>
    <row r="415" spans="1:22" s="1" customFormat="1" x14ac:dyDescent="0.25">
      <c r="A415" s="1">
        <v>19.61</v>
      </c>
      <c r="B415" s="1">
        <v>30.32</v>
      </c>
      <c r="C415" s="1">
        <v>25.67</v>
      </c>
      <c r="D415" s="1">
        <v>25.42</v>
      </c>
      <c r="E415" s="1">
        <v>27.72</v>
      </c>
      <c r="F415" s="1">
        <v>32.65</v>
      </c>
      <c r="G415" s="1">
        <v>28.68</v>
      </c>
      <c r="H415" s="1">
        <v>32.69</v>
      </c>
      <c r="I415" s="1">
        <v>40</v>
      </c>
      <c r="J415" s="1">
        <v>30.13</v>
      </c>
      <c r="K415" s="1">
        <v>32.479999999999997</v>
      </c>
      <c r="L415" s="1">
        <v>34.659999999999997</v>
      </c>
      <c r="R415"/>
      <c r="S415"/>
      <c r="U415"/>
      <c r="V415"/>
    </row>
    <row r="416" spans="1:22" s="1" customFormat="1" x14ac:dyDescent="0.25">
      <c r="A416" s="1">
        <v>32.39</v>
      </c>
      <c r="B416" s="1">
        <v>25.36</v>
      </c>
      <c r="C416" s="1">
        <v>33.380000000000003</v>
      </c>
      <c r="D416" s="1">
        <v>23.83</v>
      </c>
      <c r="E416" s="1">
        <v>26.5</v>
      </c>
      <c r="F416" s="1">
        <v>30.52</v>
      </c>
      <c r="G416" s="1">
        <v>40</v>
      </c>
      <c r="H416" s="1">
        <v>29.97</v>
      </c>
      <c r="I416" s="1">
        <v>32.04</v>
      </c>
      <c r="J416" s="1">
        <v>32.5</v>
      </c>
      <c r="K416" s="1">
        <v>28.73</v>
      </c>
      <c r="L416" s="1">
        <v>32.92</v>
      </c>
      <c r="R416"/>
      <c r="S416"/>
      <c r="U416"/>
      <c r="V416"/>
    </row>
    <row r="417" spans="1:22" s="1" customFormat="1" x14ac:dyDescent="0.25">
      <c r="A417" s="1">
        <v>31.52</v>
      </c>
      <c r="B417" s="1">
        <v>31.48</v>
      </c>
      <c r="C417" s="1">
        <v>33.44</v>
      </c>
      <c r="D417" s="1">
        <v>23.31</v>
      </c>
      <c r="E417" s="1">
        <v>25.24</v>
      </c>
      <c r="F417" s="1">
        <v>25.41</v>
      </c>
      <c r="G417" s="1">
        <v>30.38</v>
      </c>
      <c r="H417" s="1">
        <v>27.5</v>
      </c>
      <c r="I417" s="1">
        <v>28.81</v>
      </c>
      <c r="J417" s="1">
        <v>31.67</v>
      </c>
      <c r="K417" s="1">
        <v>30.57</v>
      </c>
      <c r="L417" s="1">
        <v>33.090000000000003</v>
      </c>
      <c r="R417"/>
      <c r="S417"/>
      <c r="U417"/>
      <c r="V417"/>
    </row>
    <row r="418" spans="1:22" s="1" customFormat="1" x14ac:dyDescent="0.25">
      <c r="A418" s="1">
        <v>29.97</v>
      </c>
      <c r="B418" s="1">
        <v>33.270000000000003</v>
      </c>
      <c r="C418" s="1">
        <v>18.559999999999999</v>
      </c>
      <c r="D418" s="1">
        <v>26.98</v>
      </c>
      <c r="E418" s="1">
        <v>23.49</v>
      </c>
      <c r="F418" s="1">
        <v>29.35</v>
      </c>
      <c r="G418" s="1">
        <v>26.73</v>
      </c>
      <c r="H418" s="1">
        <v>32.979999999999997</v>
      </c>
      <c r="I418" s="1">
        <v>40</v>
      </c>
      <c r="J418" s="1">
        <v>31.56</v>
      </c>
      <c r="K418" s="1">
        <v>33.479999999999997</v>
      </c>
      <c r="L418" s="1">
        <v>35.950000000000003</v>
      </c>
      <c r="R418"/>
      <c r="S418"/>
      <c r="U418"/>
      <c r="V418"/>
    </row>
    <row r="419" spans="1:22" s="1" customFormat="1" x14ac:dyDescent="0.25">
      <c r="A419" s="1">
        <v>26.71</v>
      </c>
      <c r="B419" s="1">
        <v>34.21</v>
      </c>
      <c r="C419" s="1">
        <v>31.93</v>
      </c>
      <c r="D419" s="1">
        <v>31.95</v>
      </c>
      <c r="E419" s="1">
        <v>34.33</v>
      </c>
      <c r="F419" s="1">
        <v>33.14</v>
      </c>
      <c r="G419" s="1">
        <v>32.47</v>
      </c>
      <c r="H419" s="1">
        <v>24.33</v>
      </c>
      <c r="I419" s="1">
        <v>33.29</v>
      </c>
      <c r="J419" s="1">
        <v>40</v>
      </c>
      <c r="K419" s="1">
        <v>33.950000000000003</v>
      </c>
      <c r="L419" s="1">
        <v>32.79</v>
      </c>
      <c r="R419"/>
      <c r="S419"/>
      <c r="U419"/>
      <c r="V419"/>
    </row>
    <row r="420" spans="1:22" s="1" customFormat="1" x14ac:dyDescent="0.25">
      <c r="A420" s="1">
        <v>40</v>
      </c>
      <c r="B420" s="1">
        <v>30.49</v>
      </c>
      <c r="C420" s="1">
        <v>24.84</v>
      </c>
      <c r="D420" s="1">
        <v>26.71</v>
      </c>
      <c r="E420" s="1">
        <v>30.71</v>
      </c>
      <c r="F420" s="1">
        <v>20.54</v>
      </c>
      <c r="G420" s="1">
        <v>25.09</v>
      </c>
      <c r="H420" s="1">
        <v>23.61</v>
      </c>
      <c r="I420" s="1">
        <v>31.32</v>
      </c>
      <c r="J420" s="1">
        <v>27.6</v>
      </c>
      <c r="K420" s="1">
        <v>30.15</v>
      </c>
      <c r="L420" s="1">
        <v>40</v>
      </c>
      <c r="R420"/>
      <c r="S420"/>
      <c r="U420"/>
      <c r="V420"/>
    </row>
    <row r="421" spans="1:22" s="1" customFormat="1" x14ac:dyDescent="0.25">
      <c r="A421" s="1">
        <v>32.69</v>
      </c>
      <c r="B421" s="1">
        <v>29.9</v>
      </c>
      <c r="C421" s="1">
        <v>31.96</v>
      </c>
      <c r="D421" s="1">
        <v>29.52</v>
      </c>
      <c r="E421" s="1">
        <v>23.16</v>
      </c>
      <c r="F421" s="1">
        <v>24.25</v>
      </c>
      <c r="G421" s="1">
        <v>23.71</v>
      </c>
      <c r="H421" s="1">
        <v>29.04</v>
      </c>
      <c r="I421" s="1">
        <v>31.58</v>
      </c>
      <c r="J421" s="1">
        <v>29.34</v>
      </c>
      <c r="K421" s="1">
        <v>30.32</v>
      </c>
      <c r="L421" s="1">
        <v>33.909999999999997</v>
      </c>
      <c r="R421"/>
      <c r="S421"/>
      <c r="U421"/>
      <c r="V421"/>
    </row>
    <row r="422" spans="1:22" s="1" customFormat="1" x14ac:dyDescent="0.25">
      <c r="A422" s="1">
        <v>32.520000000000003</v>
      </c>
      <c r="B422" s="1">
        <v>27.51</v>
      </c>
      <c r="C422" s="1">
        <v>22.9</v>
      </c>
      <c r="D422" s="1">
        <v>19.16</v>
      </c>
      <c r="E422" s="1">
        <v>29.51</v>
      </c>
      <c r="F422" s="1">
        <v>40</v>
      </c>
      <c r="G422" s="1">
        <v>40</v>
      </c>
      <c r="H422" s="1">
        <v>30.1</v>
      </c>
      <c r="I422" s="1">
        <v>33.049999999999997</v>
      </c>
      <c r="J422" s="1">
        <v>40</v>
      </c>
      <c r="K422" s="1">
        <v>40</v>
      </c>
      <c r="L422" s="1">
        <v>32.520000000000003</v>
      </c>
      <c r="R422"/>
      <c r="S422"/>
      <c r="U422"/>
      <c r="V422"/>
    </row>
    <row r="423" spans="1:22" s="1" customFormat="1" x14ac:dyDescent="0.25">
      <c r="A423" s="1">
        <v>23.67</v>
      </c>
      <c r="B423" s="1">
        <v>30.24</v>
      </c>
      <c r="C423" s="1">
        <v>33.409999999999997</v>
      </c>
      <c r="D423" s="1">
        <v>26.12</v>
      </c>
      <c r="E423" s="1">
        <v>18.12</v>
      </c>
      <c r="F423" s="1">
        <v>32.450000000000003</v>
      </c>
      <c r="G423" s="1">
        <v>40</v>
      </c>
      <c r="H423" s="1">
        <v>26.84</v>
      </c>
      <c r="I423" s="1">
        <v>40</v>
      </c>
      <c r="J423" s="1">
        <v>24.19</v>
      </c>
      <c r="K423" s="1">
        <v>30.93</v>
      </c>
      <c r="L423" s="1">
        <v>40</v>
      </c>
      <c r="R423"/>
      <c r="S423"/>
      <c r="U423"/>
      <c r="V423"/>
    </row>
    <row r="424" spans="1:22" s="1" customFormat="1" x14ac:dyDescent="0.25">
      <c r="A424" s="1">
        <v>21.3</v>
      </c>
      <c r="B424" s="1">
        <v>21.5</v>
      </c>
      <c r="C424" s="1">
        <v>32.479999999999997</v>
      </c>
      <c r="D424" s="1">
        <v>29.68</v>
      </c>
      <c r="E424" s="1">
        <v>19.63</v>
      </c>
      <c r="F424" s="1">
        <v>27.08</v>
      </c>
      <c r="G424" s="1">
        <v>30.74</v>
      </c>
      <c r="H424" s="1">
        <v>40</v>
      </c>
      <c r="I424" s="1">
        <v>20.94</v>
      </c>
      <c r="J424" s="1">
        <v>27.65</v>
      </c>
      <c r="K424" s="1">
        <v>40</v>
      </c>
      <c r="L424" s="1">
        <v>35.06</v>
      </c>
      <c r="R424"/>
      <c r="S424"/>
      <c r="U424"/>
      <c r="V424"/>
    </row>
    <row r="425" spans="1:22" s="1" customFormat="1" x14ac:dyDescent="0.25">
      <c r="A425" s="1">
        <v>33.54</v>
      </c>
      <c r="B425" s="1">
        <v>31.66</v>
      </c>
      <c r="C425" s="1">
        <v>19.11</v>
      </c>
      <c r="D425" s="1">
        <v>31.11</v>
      </c>
      <c r="E425" s="1">
        <v>30.48</v>
      </c>
      <c r="F425" s="1">
        <v>31.46</v>
      </c>
      <c r="G425" s="1">
        <v>30.94</v>
      </c>
      <c r="H425" s="1">
        <v>40</v>
      </c>
      <c r="I425" s="1">
        <v>40</v>
      </c>
      <c r="J425" s="1">
        <v>28.9</v>
      </c>
      <c r="K425" s="1">
        <v>29.33</v>
      </c>
      <c r="L425" s="1">
        <v>28.63</v>
      </c>
      <c r="R425"/>
      <c r="S425"/>
      <c r="U425"/>
      <c r="V425"/>
    </row>
    <row r="426" spans="1:22" s="1" customFormat="1" x14ac:dyDescent="0.25">
      <c r="A426" s="1">
        <v>31.24</v>
      </c>
      <c r="B426" s="1">
        <v>32.11</v>
      </c>
      <c r="C426" s="1">
        <v>23.33</v>
      </c>
      <c r="D426" s="1">
        <v>25.28</v>
      </c>
      <c r="E426" s="1">
        <v>23.42</v>
      </c>
      <c r="F426" s="1">
        <v>25.26</v>
      </c>
      <c r="G426" s="1">
        <v>25.24</v>
      </c>
      <c r="H426" s="1">
        <v>32.729999999999997</v>
      </c>
      <c r="I426" s="1">
        <v>25.53</v>
      </c>
      <c r="J426" s="1">
        <v>32.11</v>
      </c>
      <c r="K426" s="1">
        <v>30.43</v>
      </c>
      <c r="L426" s="1">
        <v>30.34</v>
      </c>
      <c r="R426"/>
      <c r="S426"/>
      <c r="U426"/>
      <c r="V426"/>
    </row>
    <row r="427" spans="1:22" s="1" customFormat="1" x14ac:dyDescent="0.25">
      <c r="A427" s="1">
        <v>34.93</v>
      </c>
      <c r="B427" s="1">
        <v>22.94</v>
      </c>
      <c r="C427" s="1">
        <v>29.19</v>
      </c>
      <c r="D427" s="1">
        <v>23</v>
      </c>
      <c r="E427" s="1">
        <v>25.46</v>
      </c>
      <c r="F427" s="1">
        <v>24.42</v>
      </c>
      <c r="G427" s="1">
        <v>30.13</v>
      </c>
      <c r="H427" s="1">
        <v>20.02</v>
      </c>
      <c r="I427" s="1">
        <v>27.52</v>
      </c>
      <c r="J427" s="1">
        <v>33.590000000000003</v>
      </c>
      <c r="K427" s="1">
        <v>40</v>
      </c>
      <c r="L427" s="1">
        <v>40</v>
      </c>
      <c r="R427"/>
      <c r="S427"/>
      <c r="U427"/>
      <c r="V427"/>
    </row>
    <row r="428" spans="1:22" s="1" customFormat="1" x14ac:dyDescent="0.25">
      <c r="A428" s="1">
        <v>21.74</v>
      </c>
      <c r="B428" s="1">
        <v>21.66</v>
      </c>
      <c r="C428" s="1">
        <v>28.77</v>
      </c>
      <c r="D428" s="1">
        <v>28</v>
      </c>
      <c r="E428" s="1">
        <v>28.52</v>
      </c>
      <c r="F428" s="1">
        <v>30.15</v>
      </c>
      <c r="G428" s="1">
        <v>31.45</v>
      </c>
      <c r="H428" s="1">
        <v>40</v>
      </c>
      <c r="I428" s="1">
        <v>28.83</v>
      </c>
      <c r="J428" s="1">
        <v>31.97</v>
      </c>
      <c r="K428" s="1">
        <v>40</v>
      </c>
      <c r="L428" s="1">
        <v>40</v>
      </c>
      <c r="R428"/>
      <c r="S428"/>
      <c r="U428"/>
      <c r="V428"/>
    </row>
    <row r="429" spans="1:22" s="1" customFormat="1" x14ac:dyDescent="0.25">
      <c r="A429" s="1">
        <v>40</v>
      </c>
      <c r="B429" s="1">
        <v>26.54</v>
      </c>
      <c r="C429" s="1">
        <v>31.34</v>
      </c>
      <c r="D429" s="1">
        <v>19.899999999999999</v>
      </c>
      <c r="E429" s="1">
        <v>27.02</v>
      </c>
      <c r="F429" s="1">
        <v>29.92</v>
      </c>
      <c r="G429" s="1">
        <v>30.43</v>
      </c>
      <c r="H429" s="1">
        <v>30.62</v>
      </c>
      <c r="I429" s="1">
        <v>32.729999999999997</v>
      </c>
      <c r="J429" s="1">
        <v>40</v>
      </c>
      <c r="K429" s="1">
        <v>32.840000000000003</v>
      </c>
      <c r="L429" s="1">
        <v>40</v>
      </c>
      <c r="R429"/>
      <c r="S429"/>
      <c r="U429"/>
      <c r="V429"/>
    </row>
    <row r="430" spans="1:22" s="1" customFormat="1" x14ac:dyDescent="0.25">
      <c r="A430" s="1">
        <v>26.33</v>
      </c>
      <c r="B430" s="1">
        <v>23.39</v>
      </c>
      <c r="C430" s="1">
        <v>26.47</v>
      </c>
      <c r="D430" s="1">
        <v>27.96</v>
      </c>
      <c r="E430" s="1">
        <v>28.43</v>
      </c>
      <c r="F430" s="1">
        <v>27.74</v>
      </c>
      <c r="G430" s="1">
        <v>25.77</v>
      </c>
      <c r="H430" s="1">
        <v>33.18</v>
      </c>
      <c r="I430" s="1">
        <v>31.85</v>
      </c>
      <c r="J430" s="1">
        <v>33.14</v>
      </c>
      <c r="K430" s="1">
        <v>40</v>
      </c>
      <c r="L430" s="1">
        <v>40</v>
      </c>
      <c r="R430"/>
      <c r="S430"/>
      <c r="U430"/>
      <c r="V430"/>
    </row>
    <row r="431" spans="1:22" s="1" customFormat="1" x14ac:dyDescent="0.25">
      <c r="A431" s="1">
        <v>26.27</v>
      </c>
      <c r="B431" s="1">
        <v>32.76</v>
      </c>
      <c r="C431" s="1">
        <v>32.54</v>
      </c>
      <c r="D431" s="1">
        <v>28.41</v>
      </c>
      <c r="E431" s="1">
        <v>32.840000000000003</v>
      </c>
      <c r="F431" s="1">
        <v>29.93</v>
      </c>
      <c r="G431" s="1">
        <v>23.01</v>
      </c>
      <c r="H431" s="1">
        <v>24.47</v>
      </c>
      <c r="I431" s="1">
        <v>34.65</v>
      </c>
      <c r="J431" s="1">
        <v>28.57</v>
      </c>
      <c r="K431" s="1">
        <v>31.27</v>
      </c>
      <c r="L431" s="1">
        <v>35.11</v>
      </c>
      <c r="R431"/>
      <c r="S431"/>
      <c r="U431"/>
      <c r="V431"/>
    </row>
    <row r="432" spans="1:22" s="1" customFormat="1" x14ac:dyDescent="0.25">
      <c r="A432" s="1">
        <v>21.47</v>
      </c>
      <c r="B432" s="1">
        <v>25.71</v>
      </c>
      <c r="C432" s="1">
        <v>24.13</v>
      </c>
      <c r="D432" s="1">
        <v>20.399999999999999</v>
      </c>
      <c r="E432" s="1">
        <v>30.35</v>
      </c>
      <c r="F432" s="1">
        <v>29.1</v>
      </c>
      <c r="G432" s="1">
        <v>29.94</v>
      </c>
      <c r="H432" s="1">
        <v>30.87</v>
      </c>
      <c r="I432" s="1">
        <v>32.5</v>
      </c>
      <c r="J432" s="1">
        <v>28.82</v>
      </c>
      <c r="K432" s="1">
        <v>31.85</v>
      </c>
      <c r="L432" s="1">
        <v>36.979999999999997</v>
      </c>
      <c r="R432"/>
      <c r="S432"/>
      <c r="U432"/>
      <c r="V432"/>
    </row>
    <row r="433" spans="1:22" s="1" customFormat="1" x14ac:dyDescent="0.25">
      <c r="A433" s="1">
        <v>29.81</v>
      </c>
      <c r="B433" s="1">
        <v>40</v>
      </c>
      <c r="C433" s="1">
        <v>23.07</v>
      </c>
      <c r="D433" s="1">
        <v>30.56</v>
      </c>
      <c r="E433" s="1">
        <v>31.58</v>
      </c>
      <c r="F433" s="1">
        <v>26.18</v>
      </c>
      <c r="G433" s="1">
        <v>29.21</v>
      </c>
      <c r="H433" s="1">
        <v>40</v>
      </c>
      <c r="I433" s="1">
        <v>34.93</v>
      </c>
      <c r="J433" s="1">
        <v>31.66</v>
      </c>
      <c r="K433" s="1">
        <v>32.46</v>
      </c>
      <c r="L433" s="1">
        <v>36.049999999999997</v>
      </c>
      <c r="R433"/>
      <c r="S433"/>
      <c r="U433"/>
      <c r="V433"/>
    </row>
    <row r="434" spans="1:22" s="1" customFormat="1" x14ac:dyDescent="0.25">
      <c r="A434" s="1">
        <v>31.9</v>
      </c>
      <c r="B434" s="1">
        <v>40</v>
      </c>
      <c r="C434" s="1">
        <v>40</v>
      </c>
      <c r="D434" s="1">
        <v>26.92</v>
      </c>
      <c r="E434" s="1">
        <v>23.04</v>
      </c>
      <c r="F434" s="1">
        <v>32.74</v>
      </c>
      <c r="G434" s="1">
        <v>31.13</v>
      </c>
      <c r="H434" s="1">
        <v>40</v>
      </c>
      <c r="I434" s="1">
        <v>28.98</v>
      </c>
      <c r="J434" s="1">
        <v>24.56</v>
      </c>
      <c r="K434" s="1">
        <v>33.42</v>
      </c>
      <c r="L434" s="1">
        <v>40</v>
      </c>
      <c r="R434"/>
      <c r="S434"/>
      <c r="U434"/>
      <c r="V434"/>
    </row>
    <row r="435" spans="1:22" s="1" customFormat="1" x14ac:dyDescent="0.25">
      <c r="A435" s="1">
        <v>23.97</v>
      </c>
      <c r="B435" s="1">
        <v>22.93</v>
      </c>
      <c r="C435" s="1">
        <v>21.32</v>
      </c>
      <c r="D435" s="1">
        <v>25.31</v>
      </c>
      <c r="E435" s="1">
        <v>32.049999999999997</v>
      </c>
      <c r="F435" s="1">
        <v>31.61</v>
      </c>
      <c r="G435" s="1">
        <v>34.56</v>
      </c>
      <c r="H435" s="1">
        <v>28.69</v>
      </c>
      <c r="I435" s="1">
        <v>31.09</v>
      </c>
      <c r="J435" s="1">
        <v>35.15</v>
      </c>
      <c r="K435" s="1">
        <v>30.85</v>
      </c>
      <c r="L435" s="1">
        <v>40</v>
      </c>
      <c r="R435"/>
      <c r="S435"/>
      <c r="U435"/>
      <c r="V435"/>
    </row>
    <row r="436" spans="1:22" s="1" customFormat="1" x14ac:dyDescent="0.25">
      <c r="A436" s="1">
        <v>32.799999999999997</v>
      </c>
      <c r="B436" s="1">
        <v>29.12</v>
      </c>
      <c r="C436" s="1">
        <v>20.97</v>
      </c>
      <c r="D436" s="1">
        <v>25.7</v>
      </c>
      <c r="E436" s="1">
        <v>31.59</v>
      </c>
      <c r="F436" s="1">
        <v>20.16</v>
      </c>
      <c r="G436" s="1">
        <v>32.65</v>
      </c>
      <c r="H436" s="1">
        <v>31.99</v>
      </c>
      <c r="I436" s="1">
        <v>24.64</v>
      </c>
      <c r="J436" s="1">
        <v>40</v>
      </c>
      <c r="K436" s="1">
        <v>31.98</v>
      </c>
      <c r="L436" s="1">
        <v>36.14</v>
      </c>
      <c r="R436"/>
      <c r="S436"/>
      <c r="U436"/>
      <c r="V436"/>
    </row>
    <row r="437" spans="1:22" s="1" customFormat="1" x14ac:dyDescent="0.25">
      <c r="A437" s="1">
        <v>30.75</v>
      </c>
      <c r="B437" s="1">
        <v>30.54</v>
      </c>
      <c r="C437" s="1">
        <v>23.92</v>
      </c>
      <c r="D437" s="1">
        <v>23.05</v>
      </c>
      <c r="E437" s="1">
        <v>23.15</v>
      </c>
      <c r="F437" s="1">
        <v>33.450000000000003</v>
      </c>
      <c r="G437" s="1">
        <v>20.97</v>
      </c>
      <c r="H437" s="1">
        <v>32.17</v>
      </c>
      <c r="I437" s="1">
        <v>26.53</v>
      </c>
      <c r="J437" s="1">
        <v>28.14</v>
      </c>
      <c r="K437" s="1">
        <v>40</v>
      </c>
      <c r="L437" s="1">
        <v>40</v>
      </c>
      <c r="R437"/>
      <c r="S437"/>
      <c r="U437"/>
      <c r="V437"/>
    </row>
    <row r="438" spans="1:22" s="1" customFormat="1" x14ac:dyDescent="0.25">
      <c r="A438" s="1">
        <v>21.7</v>
      </c>
      <c r="B438" s="1">
        <v>21.99</v>
      </c>
      <c r="C438" s="1">
        <v>26.42</v>
      </c>
      <c r="D438" s="1">
        <v>25.54</v>
      </c>
      <c r="E438" s="1">
        <v>22.16</v>
      </c>
      <c r="F438" s="1">
        <v>30.43</v>
      </c>
      <c r="G438" s="1">
        <v>40</v>
      </c>
      <c r="H438" s="1">
        <v>30.7</v>
      </c>
      <c r="I438" s="1">
        <v>31.32</v>
      </c>
      <c r="J438" s="1">
        <v>30.56</v>
      </c>
      <c r="K438" s="1">
        <v>40</v>
      </c>
      <c r="L438" s="1">
        <v>33.049999999999997</v>
      </c>
      <c r="R438"/>
      <c r="S438"/>
      <c r="U438"/>
      <c r="V438"/>
    </row>
    <row r="439" spans="1:22" s="1" customFormat="1" x14ac:dyDescent="0.25">
      <c r="A439" s="1">
        <v>32.979999999999997</v>
      </c>
      <c r="B439" s="1">
        <v>31.48</v>
      </c>
      <c r="C439" s="1">
        <v>30.37</v>
      </c>
      <c r="D439" s="1">
        <v>29.43</v>
      </c>
      <c r="E439" s="1">
        <v>29.65</v>
      </c>
      <c r="F439" s="1">
        <v>31.78</v>
      </c>
      <c r="G439" s="1">
        <v>29.99</v>
      </c>
      <c r="H439" s="1">
        <v>32.21</v>
      </c>
      <c r="I439" s="1">
        <v>28.57</v>
      </c>
      <c r="J439" s="1">
        <v>28.42</v>
      </c>
      <c r="K439" s="1">
        <v>40</v>
      </c>
      <c r="L439" s="1">
        <v>32.93</v>
      </c>
      <c r="R439"/>
      <c r="S439"/>
      <c r="U439"/>
      <c r="V439"/>
    </row>
    <row r="440" spans="1:22" s="1" customFormat="1" x14ac:dyDescent="0.25">
      <c r="A440" s="1">
        <v>31.76</v>
      </c>
      <c r="B440" s="1">
        <v>31.48</v>
      </c>
      <c r="C440" s="1">
        <v>21.73</v>
      </c>
      <c r="D440" s="1">
        <v>18.690000000000001</v>
      </c>
      <c r="E440" s="1">
        <v>31.36</v>
      </c>
      <c r="F440" s="1">
        <v>24.69</v>
      </c>
      <c r="G440" s="1">
        <v>31.82</v>
      </c>
      <c r="H440" s="1">
        <v>33.56</v>
      </c>
      <c r="I440" s="1">
        <v>40</v>
      </c>
      <c r="J440" s="1">
        <v>29.29</v>
      </c>
      <c r="K440" s="1">
        <v>30.08</v>
      </c>
      <c r="L440" s="1">
        <v>29.11</v>
      </c>
      <c r="R440"/>
      <c r="S440"/>
      <c r="U440"/>
      <c r="V440"/>
    </row>
    <row r="441" spans="1:22" s="1" customFormat="1" x14ac:dyDescent="0.25">
      <c r="A441" s="1">
        <v>33.200000000000003</v>
      </c>
      <c r="B441" s="1">
        <v>32.53</v>
      </c>
      <c r="C441" s="1">
        <v>40</v>
      </c>
      <c r="D441" s="1">
        <v>40</v>
      </c>
      <c r="E441" s="1">
        <v>25.44</v>
      </c>
      <c r="F441" s="1">
        <v>21.87</v>
      </c>
      <c r="G441" s="1">
        <v>22.26</v>
      </c>
      <c r="H441" s="1">
        <v>24.84</v>
      </c>
      <c r="I441" s="1">
        <v>28.05</v>
      </c>
      <c r="J441" s="1">
        <v>32.92</v>
      </c>
      <c r="K441" s="1">
        <v>30.39</v>
      </c>
      <c r="L441" s="1">
        <v>35.64</v>
      </c>
      <c r="R441"/>
      <c r="S441"/>
      <c r="U441"/>
      <c r="V441"/>
    </row>
    <row r="442" spans="1:22" s="1" customFormat="1" x14ac:dyDescent="0.25">
      <c r="A442" s="1">
        <v>32.64</v>
      </c>
      <c r="B442" s="1">
        <v>30.53</v>
      </c>
      <c r="C442" s="1">
        <v>31.85</v>
      </c>
      <c r="D442" s="1">
        <v>18.7</v>
      </c>
      <c r="E442" s="1">
        <v>32.76</v>
      </c>
      <c r="F442" s="1">
        <v>27.68</v>
      </c>
      <c r="G442" s="1">
        <v>32.520000000000003</v>
      </c>
      <c r="H442" s="1">
        <v>22.88</v>
      </c>
      <c r="I442" s="1">
        <v>29</v>
      </c>
      <c r="J442" s="1">
        <v>33.630000000000003</v>
      </c>
      <c r="K442" s="1">
        <v>40</v>
      </c>
      <c r="L442" s="1">
        <v>32.76</v>
      </c>
      <c r="R442"/>
      <c r="S442"/>
      <c r="U442"/>
      <c r="V442"/>
    </row>
    <row r="443" spans="1:22" s="1" customFormat="1" x14ac:dyDescent="0.25">
      <c r="A443" s="1">
        <v>28.33</v>
      </c>
      <c r="B443" s="1">
        <v>22.13</v>
      </c>
      <c r="C443" s="1">
        <v>24.96</v>
      </c>
      <c r="D443" s="1">
        <v>31.54</v>
      </c>
      <c r="E443" s="1">
        <v>27.03</v>
      </c>
      <c r="F443" s="1">
        <v>33.590000000000003</v>
      </c>
      <c r="G443" s="1">
        <v>32.64</v>
      </c>
      <c r="H443" s="1">
        <v>28.37</v>
      </c>
      <c r="I443" s="1">
        <v>31.27</v>
      </c>
      <c r="J443" s="1">
        <v>32.53</v>
      </c>
      <c r="K443" s="1">
        <v>30.16</v>
      </c>
      <c r="L443" s="1">
        <v>33.81</v>
      </c>
      <c r="R443"/>
      <c r="S443"/>
      <c r="U443"/>
      <c r="V443"/>
    </row>
    <row r="444" spans="1:22" s="1" customFormat="1" x14ac:dyDescent="0.25">
      <c r="A444" s="1">
        <v>30.94</v>
      </c>
      <c r="B444" s="1">
        <v>28.79</v>
      </c>
      <c r="C444" s="1">
        <v>28.78</v>
      </c>
      <c r="D444" s="1">
        <v>32</v>
      </c>
      <c r="E444" s="1">
        <v>22.56</v>
      </c>
      <c r="F444" s="1">
        <v>31.71</v>
      </c>
      <c r="G444" s="1">
        <v>24.26</v>
      </c>
      <c r="H444" s="1">
        <v>27.94</v>
      </c>
      <c r="I444" s="1">
        <v>30.36</v>
      </c>
      <c r="J444" s="1">
        <v>40</v>
      </c>
      <c r="K444" s="1">
        <v>40</v>
      </c>
      <c r="L444" s="1">
        <v>40</v>
      </c>
      <c r="R444"/>
      <c r="S444"/>
      <c r="U444"/>
      <c r="V444"/>
    </row>
    <row r="445" spans="1:22" s="1" customFormat="1" x14ac:dyDescent="0.25">
      <c r="A445" s="1">
        <v>23.55</v>
      </c>
      <c r="B445" s="1">
        <v>22.4</v>
      </c>
      <c r="C445" s="1">
        <v>18.809999999999999</v>
      </c>
      <c r="D445" s="1">
        <v>29.31</v>
      </c>
      <c r="E445" s="1">
        <v>25.7</v>
      </c>
      <c r="F445" s="1">
        <v>31.07</v>
      </c>
      <c r="G445" s="1">
        <v>32.159999999999997</v>
      </c>
      <c r="H445" s="1">
        <v>32.46</v>
      </c>
      <c r="I445" s="1">
        <v>30.07</v>
      </c>
      <c r="J445" s="1">
        <v>40</v>
      </c>
      <c r="K445" s="1">
        <v>40</v>
      </c>
      <c r="L445" s="1">
        <v>34.26</v>
      </c>
      <c r="R445"/>
      <c r="S445"/>
      <c r="U445"/>
      <c r="V445"/>
    </row>
    <row r="446" spans="1:22" s="1" customFormat="1" x14ac:dyDescent="0.25">
      <c r="A446" s="1">
        <v>22.93</v>
      </c>
      <c r="B446" s="1">
        <v>30.69</v>
      </c>
      <c r="C446" s="1">
        <v>23.41</v>
      </c>
      <c r="D446" s="1">
        <v>22.93</v>
      </c>
      <c r="E446" s="1">
        <v>29.82</v>
      </c>
      <c r="F446" s="1">
        <v>30.04</v>
      </c>
      <c r="G446" s="1">
        <v>26.83</v>
      </c>
      <c r="H446" s="1">
        <v>31.06</v>
      </c>
      <c r="I446" s="1">
        <v>29.15</v>
      </c>
      <c r="J446" s="1">
        <v>40</v>
      </c>
      <c r="K446" s="1">
        <v>40</v>
      </c>
      <c r="L446" s="1">
        <v>33.270000000000003</v>
      </c>
      <c r="R446"/>
      <c r="S446"/>
      <c r="U446"/>
      <c r="V446"/>
    </row>
    <row r="447" spans="1:22" s="1" customFormat="1" x14ac:dyDescent="0.25">
      <c r="A447" s="1">
        <v>33.090000000000003</v>
      </c>
      <c r="B447" s="1">
        <v>22.72</v>
      </c>
      <c r="C447" s="1">
        <v>18.649999999999999</v>
      </c>
      <c r="D447" s="1">
        <v>28.5</v>
      </c>
      <c r="E447" s="1">
        <v>19.559999999999999</v>
      </c>
      <c r="F447" s="1">
        <v>29.77</v>
      </c>
      <c r="G447" s="1">
        <v>31.47</v>
      </c>
      <c r="H447" s="1">
        <v>25.1</v>
      </c>
      <c r="I447" s="1">
        <v>32.54</v>
      </c>
      <c r="J447" s="1">
        <v>34.5</v>
      </c>
      <c r="K447" s="1">
        <v>31.39</v>
      </c>
      <c r="L447" s="1">
        <v>40</v>
      </c>
      <c r="R447"/>
      <c r="S447"/>
      <c r="U447"/>
      <c r="V447"/>
    </row>
    <row r="448" spans="1:22" s="1" customFormat="1" x14ac:dyDescent="0.25">
      <c r="A448" s="1">
        <v>26.95</v>
      </c>
      <c r="B448" s="1">
        <v>28.61</v>
      </c>
      <c r="C448" s="1">
        <v>23.37</v>
      </c>
      <c r="D448" s="1">
        <v>30.69</v>
      </c>
      <c r="E448" s="1">
        <v>21.85</v>
      </c>
      <c r="F448" s="1">
        <v>32.25</v>
      </c>
      <c r="G448" s="1">
        <v>31.73</v>
      </c>
      <c r="H448" s="1">
        <v>27.13</v>
      </c>
      <c r="I448" s="1">
        <v>29.67</v>
      </c>
      <c r="J448" s="1">
        <v>31.53</v>
      </c>
      <c r="K448" s="1">
        <v>40</v>
      </c>
      <c r="L448" s="1">
        <v>40</v>
      </c>
      <c r="R448"/>
      <c r="S448"/>
      <c r="U448"/>
      <c r="V448"/>
    </row>
    <row r="449" spans="1:22" s="1" customFormat="1" x14ac:dyDescent="0.25">
      <c r="A449" s="1">
        <v>32.53</v>
      </c>
      <c r="B449" s="1">
        <v>40</v>
      </c>
      <c r="C449" s="1">
        <v>18.36</v>
      </c>
      <c r="D449" s="1">
        <v>18.63</v>
      </c>
      <c r="E449" s="1">
        <v>29.93</v>
      </c>
      <c r="F449" s="1">
        <v>20.36</v>
      </c>
      <c r="G449" s="1">
        <v>24.98</v>
      </c>
      <c r="H449" s="1">
        <v>31.49</v>
      </c>
      <c r="I449" s="1">
        <v>26.05</v>
      </c>
      <c r="J449" s="1">
        <v>34.07</v>
      </c>
      <c r="K449" s="1">
        <v>32.25</v>
      </c>
      <c r="L449" s="1">
        <v>33.31</v>
      </c>
      <c r="R449"/>
      <c r="S449"/>
      <c r="U449"/>
      <c r="V449"/>
    </row>
    <row r="450" spans="1:22" s="1" customFormat="1" x14ac:dyDescent="0.25">
      <c r="A450" s="1">
        <v>27.28</v>
      </c>
      <c r="B450" s="1">
        <v>32.86</v>
      </c>
      <c r="C450" s="1">
        <v>28.93</v>
      </c>
      <c r="D450" s="1">
        <v>21.31</v>
      </c>
      <c r="E450" s="1">
        <v>22.6</v>
      </c>
      <c r="F450" s="1">
        <v>23.9</v>
      </c>
      <c r="G450" s="1">
        <v>23.8</v>
      </c>
      <c r="H450" s="1">
        <v>31.99</v>
      </c>
      <c r="I450" s="1">
        <v>40</v>
      </c>
      <c r="J450" s="1">
        <v>25.61</v>
      </c>
      <c r="K450" s="1">
        <v>40</v>
      </c>
      <c r="L450" s="1">
        <v>40</v>
      </c>
      <c r="R450"/>
      <c r="S450"/>
      <c r="U450"/>
      <c r="V450"/>
    </row>
    <row r="451" spans="1:22" s="1" customFormat="1" x14ac:dyDescent="0.25">
      <c r="A451" s="1">
        <v>30.23</v>
      </c>
      <c r="B451" s="1">
        <v>29.51</v>
      </c>
      <c r="C451" s="1">
        <v>30.75</v>
      </c>
      <c r="D451" s="1">
        <v>33.53</v>
      </c>
      <c r="E451" s="1">
        <v>25.15</v>
      </c>
      <c r="F451" s="1">
        <v>23.74</v>
      </c>
      <c r="G451" s="1">
        <v>26.24</v>
      </c>
      <c r="H451" s="1">
        <v>24.35</v>
      </c>
      <c r="I451" s="1">
        <v>27.46</v>
      </c>
      <c r="J451" s="1">
        <v>26.91</v>
      </c>
      <c r="K451" s="1">
        <v>40</v>
      </c>
      <c r="L451" s="1">
        <v>40</v>
      </c>
      <c r="R451"/>
      <c r="S451"/>
      <c r="U451"/>
      <c r="V451"/>
    </row>
    <row r="452" spans="1:22" s="1" customFormat="1" x14ac:dyDescent="0.25">
      <c r="A452" s="1">
        <v>31.54</v>
      </c>
      <c r="B452" s="1">
        <v>21.73</v>
      </c>
      <c r="C452" s="1">
        <v>21.71</v>
      </c>
      <c r="D452" s="1">
        <v>28.62</v>
      </c>
      <c r="E452" s="1">
        <v>30.48</v>
      </c>
      <c r="F452" s="1">
        <v>22.17</v>
      </c>
      <c r="G452" s="1">
        <v>27</v>
      </c>
      <c r="H452" s="1">
        <v>40</v>
      </c>
      <c r="I452" s="1">
        <v>32.9</v>
      </c>
      <c r="J452" s="1">
        <v>32.130000000000003</v>
      </c>
      <c r="K452" s="1">
        <v>40</v>
      </c>
      <c r="L452" s="1">
        <v>40</v>
      </c>
      <c r="R452"/>
      <c r="S452"/>
      <c r="U452"/>
      <c r="V452"/>
    </row>
    <row r="453" spans="1:22" s="1" customFormat="1" x14ac:dyDescent="0.25">
      <c r="A453" s="1">
        <v>26.95</v>
      </c>
      <c r="B453" s="1">
        <v>19.97</v>
      </c>
      <c r="C453" s="1">
        <v>25.25</v>
      </c>
      <c r="D453" s="1">
        <v>25.98</v>
      </c>
      <c r="E453" s="1">
        <v>24.29</v>
      </c>
      <c r="F453" s="1">
        <v>30.95</v>
      </c>
      <c r="G453" s="1">
        <v>29.89</v>
      </c>
      <c r="H453" s="1">
        <v>31.26</v>
      </c>
      <c r="I453" s="1">
        <v>29.98</v>
      </c>
      <c r="J453" s="1">
        <v>30.49</v>
      </c>
      <c r="K453" s="1">
        <v>40</v>
      </c>
      <c r="L453" s="1">
        <v>36.11</v>
      </c>
      <c r="R453"/>
      <c r="S453"/>
      <c r="U453"/>
      <c r="V453"/>
    </row>
    <row r="454" spans="1:22" s="1" customFormat="1" x14ac:dyDescent="0.25">
      <c r="A454" s="1">
        <v>30.77</v>
      </c>
      <c r="B454" s="1">
        <v>19.579999999999998</v>
      </c>
      <c r="C454" s="1">
        <v>25.34</v>
      </c>
      <c r="D454" s="1">
        <v>29.01</v>
      </c>
      <c r="E454" s="1">
        <v>32.159999999999997</v>
      </c>
      <c r="F454" s="1">
        <v>30.09</v>
      </c>
      <c r="G454" s="1">
        <v>40</v>
      </c>
      <c r="H454" s="1">
        <v>31.01</v>
      </c>
      <c r="I454" s="1">
        <v>34.479999999999997</v>
      </c>
      <c r="J454" s="1">
        <v>22.03</v>
      </c>
      <c r="K454" s="1">
        <v>30.65</v>
      </c>
      <c r="L454" s="1">
        <v>35.89</v>
      </c>
      <c r="R454"/>
      <c r="S454"/>
      <c r="U454"/>
      <c r="V454"/>
    </row>
    <row r="455" spans="1:22" s="1" customFormat="1" x14ac:dyDescent="0.25">
      <c r="A455" s="1">
        <v>40</v>
      </c>
      <c r="B455" s="1">
        <v>17.96</v>
      </c>
      <c r="C455" s="1">
        <v>23.21</v>
      </c>
      <c r="D455" s="1">
        <v>33.5</v>
      </c>
      <c r="E455" s="1">
        <v>24.08</v>
      </c>
      <c r="F455" s="1">
        <v>30.99</v>
      </c>
      <c r="G455" s="1">
        <v>28.63</v>
      </c>
      <c r="H455" s="1">
        <v>29.54</v>
      </c>
      <c r="I455" s="1">
        <v>31.4</v>
      </c>
      <c r="J455" s="1">
        <v>40</v>
      </c>
      <c r="K455" s="1">
        <v>30.86</v>
      </c>
      <c r="L455" s="1">
        <v>35.15</v>
      </c>
      <c r="R455"/>
      <c r="S455"/>
      <c r="U455"/>
      <c r="V455"/>
    </row>
    <row r="456" spans="1:22" s="1" customFormat="1" x14ac:dyDescent="0.25">
      <c r="A456" s="1">
        <v>27.87</v>
      </c>
      <c r="B456" s="1">
        <v>22.59</v>
      </c>
      <c r="C456" s="1">
        <v>21.93</v>
      </c>
      <c r="D456" s="1">
        <v>23.55</v>
      </c>
      <c r="E456" s="1">
        <v>26.74</v>
      </c>
      <c r="F456" s="1">
        <v>26.74</v>
      </c>
      <c r="G456" s="1">
        <v>26.73</v>
      </c>
      <c r="H456" s="1">
        <v>40</v>
      </c>
      <c r="I456" s="1">
        <v>30.92</v>
      </c>
      <c r="J456" s="1">
        <v>31.46</v>
      </c>
      <c r="K456" s="1">
        <v>31.71</v>
      </c>
      <c r="L456" s="1">
        <v>40</v>
      </c>
      <c r="R456"/>
      <c r="S456"/>
      <c r="U456"/>
      <c r="V456"/>
    </row>
    <row r="457" spans="1:22" s="1" customFormat="1" x14ac:dyDescent="0.25">
      <c r="A457" s="1">
        <v>21.98</v>
      </c>
      <c r="B457" s="1">
        <v>30.1</v>
      </c>
      <c r="C457" s="1">
        <v>28.94</v>
      </c>
      <c r="D457" s="1">
        <v>24.59</v>
      </c>
      <c r="E457" s="1">
        <v>33.14</v>
      </c>
      <c r="F457" s="1">
        <v>40</v>
      </c>
      <c r="G457" s="1">
        <v>40</v>
      </c>
      <c r="H457" s="1">
        <v>28.58</v>
      </c>
      <c r="I457" s="1">
        <v>32.07</v>
      </c>
      <c r="J457" s="1">
        <v>27.13</v>
      </c>
      <c r="K457" s="1">
        <v>40</v>
      </c>
      <c r="L457" s="1">
        <v>37.14</v>
      </c>
      <c r="R457"/>
      <c r="S457"/>
      <c r="U457"/>
      <c r="V457"/>
    </row>
    <row r="458" spans="1:22" s="1" customFormat="1" x14ac:dyDescent="0.25">
      <c r="A458" s="1">
        <v>33.86</v>
      </c>
      <c r="B458" s="1">
        <v>26.51</v>
      </c>
      <c r="C458" s="1">
        <v>23.57</v>
      </c>
      <c r="D458" s="1">
        <v>25.49</v>
      </c>
      <c r="E458" s="1">
        <v>31.13</v>
      </c>
      <c r="F458" s="1">
        <v>21.15</v>
      </c>
      <c r="G458" s="1">
        <v>24.09</v>
      </c>
      <c r="H458" s="1">
        <v>33.96</v>
      </c>
      <c r="I458" s="1">
        <v>26.49</v>
      </c>
      <c r="J458" s="1">
        <v>40</v>
      </c>
      <c r="K458" s="1">
        <v>40</v>
      </c>
      <c r="L458" s="1">
        <v>31.32</v>
      </c>
      <c r="R458"/>
      <c r="S458"/>
      <c r="U458"/>
      <c r="V458"/>
    </row>
    <row r="459" spans="1:22" s="1" customFormat="1" x14ac:dyDescent="0.25">
      <c r="A459" s="1">
        <v>26.19</v>
      </c>
      <c r="B459" s="1">
        <v>29.66</v>
      </c>
      <c r="C459" s="1">
        <v>27.45</v>
      </c>
      <c r="D459" s="1">
        <v>40</v>
      </c>
      <c r="E459" s="1">
        <v>27.02</v>
      </c>
      <c r="F459" s="1">
        <v>23.12</v>
      </c>
      <c r="G459" s="1">
        <v>23.77</v>
      </c>
      <c r="H459" s="1">
        <v>26.83</v>
      </c>
      <c r="I459" s="1">
        <v>40</v>
      </c>
      <c r="J459" s="1">
        <v>31.73</v>
      </c>
      <c r="K459" s="1">
        <v>31.49</v>
      </c>
      <c r="L459" s="1">
        <v>37.49</v>
      </c>
      <c r="R459"/>
      <c r="S459"/>
      <c r="U459"/>
      <c r="V459"/>
    </row>
    <row r="460" spans="1:22" s="1" customFormat="1" x14ac:dyDescent="0.25">
      <c r="A460" s="1">
        <v>26.72</v>
      </c>
      <c r="B460" s="1">
        <v>29.28</v>
      </c>
      <c r="C460" s="1">
        <v>18.940000000000001</v>
      </c>
      <c r="D460" s="1">
        <v>18.420000000000002</v>
      </c>
      <c r="E460" s="1">
        <v>30.35</v>
      </c>
      <c r="F460" s="1">
        <v>40</v>
      </c>
      <c r="G460" s="1">
        <v>31.5</v>
      </c>
      <c r="H460" s="1">
        <v>26.7</v>
      </c>
      <c r="I460" s="1">
        <v>27.68</v>
      </c>
      <c r="J460" s="1">
        <v>29.15</v>
      </c>
      <c r="K460" s="1">
        <v>32.409999999999997</v>
      </c>
      <c r="L460" s="1">
        <v>40</v>
      </c>
      <c r="R460"/>
      <c r="S460"/>
      <c r="U460"/>
      <c r="V460"/>
    </row>
    <row r="461" spans="1:22" s="1" customFormat="1" x14ac:dyDescent="0.25">
      <c r="A461" s="1">
        <v>29.27</v>
      </c>
      <c r="B461" s="1">
        <v>32.33</v>
      </c>
      <c r="C461" s="1">
        <v>21.39</v>
      </c>
      <c r="D461" s="1">
        <v>29.56</v>
      </c>
      <c r="E461" s="1">
        <v>25.85</v>
      </c>
      <c r="F461" s="1">
        <v>29.9</v>
      </c>
      <c r="G461" s="1">
        <v>40</v>
      </c>
      <c r="H461" s="1">
        <v>24.5</v>
      </c>
      <c r="I461" s="1">
        <v>26.47</v>
      </c>
      <c r="J461" s="1">
        <v>33.880000000000003</v>
      </c>
      <c r="K461" s="1">
        <v>26.88</v>
      </c>
      <c r="L461" s="1">
        <v>33.97</v>
      </c>
      <c r="R461"/>
      <c r="S461"/>
      <c r="U461"/>
      <c r="V461"/>
    </row>
    <row r="462" spans="1:22" s="1" customFormat="1" x14ac:dyDescent="0.25">
      <c r="A462" s="1">
        <v>29.84</v>
      </c>
      <c r="B462" s="1">
        <v>21.92</v>
      </c>
      <c r="C462" s="1">
        <v>31.4</v>
      </c>
      <c r="D462" s="1">
        <v>22.19</v>
      </c>
      <c r="E462" s="1">
        <v>24.98</v>
      </c>
      <c r="F462" s="1">
        <v>30.61</v>
      </c>
      <c r="G462" s="1">
        <v>31.01</v>
      </c>
      <c r="H462" s="1">
        <v>27.24</v>
      </c>
      <c r="I462" s="1">
        <v>28.05</v>
      </c>
      <c r="J462" s="1">
        <v>40</v>
      </c>
      <c r="K462" s="1">
        <v>40</v>
      </c>
      <c r="L462" s="1">
        <v>33.450000000000003</v>
      </c>
      <c r="R462"/>
      <c r="S462"/>
      <c r="U462"/>
      <c r="V462"/>
    </row>
    <row r="463" spans="1:22" s="1" customFormat="1" x14ac:dyDescent="0.25">
      <c r="A463" s="1">
        <v>40</v>
      </c>
      <c r="B463" s="1">
        <v>24.29</v>
      </c>
      <c r="C463" s="1">
        <v>28.65</v>
      </c>
      <c r="D463" s="1">
        <v>30.61</v>
      </c>
      <c r="E463" s="1">
        <v>32.31</v>
      </c>
      <c r="F463" s="1">
        <v>28.58</v>
      </c>
      <c r="G463" s="1">
        <v>29.28</v>
      </c>
      <c r="H463" s="1">
        <v>26.15</v>
      </c>
      <c r="I463" s="1">
        <v>31.26</v>
      </c>
      <c r="J463" s="1">
        <v>40</v>
      </c>
      <c r="K463" s="1">
        <v>40</v>
      </c>
      <c r="L463" s="1">
        <v>33.75</v>
      </c>
      <c r="R463"/>
      <c r="S463"/>
      <c r="U463"/>
      <c r="V463"/>
    </row>
    <row r="464" spans="1:22" s="1" customFormat="1" x14ac:dyDescent="0.25">
      <c r="A464" s="1">
        <v>29.3</v>
      </c>
      <c r="B464" s="1">
        <v>29.34</v>
      </c>
      <c r="C464" s="1">
        <v>29.1</v>
      </c>
      <c r="D464" s="1">
        <v>23.26</v>
      </c>
      <c r="E464" s="1">
        <v>21.69</v>
      </c>
      <c r="F464" s="1">
        <v>27.13</v>
      </c>
      <c r="G464" s="1">
        <v>27.45</v>
      </c>
      <c r="H464" s="1">
        <v>28.18</v>
      </c>
      <c r="I464" s="1">
        <v>25.56</v>
      </c>
      <c r="J464" s="1">
        <v>31.12</v>
      </c>
      <c r="K464" s="1">
        <v>40</v>
      </c>
      <c r="L464" s="1">
        <v>32.64</v>
      </c>
      <c r="R464"/>
      <c r="S464"/>
      <c r="U464"/>
      <c r="V464"/>
    </row>
    <row r="465" spans="1:22" s="1" customFormat="1" x14ac:dyDescent="0.25">
      <c r="A465" s="1">
        <v>40</v>
      </c>
      <c r="B465" s="1">
        <v>23.23</v>
      </c>
      <c r="C465" s="1">
        <v>27.02</v>
      </c>
      <c r="D465" s="1">
        <v>29.88</v>
      </c>
      <c r="E465" s="1">
        <v>31.04</v>
      </c>
      <c r="F465" s="1">
        <v>26.32</v>
      </c>
      <c r="G465" s="1">
        <v>40</v>
      </c>
      <c r="H465" s="1">
        <v>28.43</v>
      </c>
      <c r="I465" s="1">
        <v>33.83</v>
      </c>
      <c r="J465" s="1">
        <v>40</v>
      </c>
      <c r="K465" s="1">
        <v>31.84</v>
      </c>
      <c r="L465" s="1">
        <v>33.1</v>
      </c>
      <c r="R465"/>
      <c r="S465"/>
      <c r="U465"/>
      <c r="V465"/>
    </row>
    <row r="466" spans="1:22" s="1" customFormat="1" x14ac:dyDescent="0.25">
      <c r="A466" s="1">
        <v>27.45</v>
      </c>
      <c r="B466" s="1">
        <v>22.08</v>
      </c>
      <c r="C466" s="1">
        <v>29.4</v>
      </c>
      <c r="D466" s="1">
        <v>30.85</v>
      </c>
      <c r="E466" s="1">
        <v>24.02</v>
      </c>
      <c r="F466" s="1">
        <v>31.78</v>
      </c>
      <c r="G466" s="1">
        <v>24.56</v>
      </c>
      <c r="H466" s="1">
        <v>28.65</v>
      </c>
      <c r="I466" s="1">
        <v>33.020000000000003</v>
      </c>
      <c r="J466" s="1">
        <v>29.97</v>
      </c>
      <c r="K466" s="1">
        <v>40</v>
      </c>
      <c r="L466" s="1">
        <v>34.24</v>
      </c>
      <c r="R466"/>
      <c r="S466"/>
      <c r="U466"/>
      <c r="V466"/>
    </row>
    <row r="467" spans="1:22" s="1" customFormat="1" x14ac:dyDescent="0.25">
      <c r="A467" s="1">
        <v>32.799999999999997</v>
      </c>
      <c r="B467" s="1">
        <v>22.82</v>
      </c>
      <c r="C467" s="1">
        <v>20.54</v>
      </c>
      <c r="D467" s="1">
        <v>25.1</v>
      </c>
      <c r="E467" s="1">
        <v>33.46</v>
      </c>
      <c r="F467" s="1">
        <v>21.39</v>
      </c>
      <c r="G467" s="1">
        <v>30.42</v>
      </c>
      <c r="H467" s="1">
        <v>30.64</v>
      </c>
      <c r="I467" s="1">
        <v>31.14</v>
      </c>
      <c r="J467" s="1">
        <v>32.01</v>
      </c>
      <c r="K467" s="1">
        <v>34.19</v>
      </c>
      <c r="L467" s="1">
        <v>29.88</v>
      </c>
      <c r="R467"/>
      <c r="S467"/>
      <c r="U467"/>
      <c r="V467"/>
    </row>
    <row r="468" spans="1:22" s="1" customFormat="1" x14ac:dyDescent="0.25">
      <c r="A468" s="1">
        <v>33.15</v>
      </c>
      <c r="B468" s="1">
        <v>24.57</v>
      </c>
      <c r="C468" s="1">
        <v>24.63</v>
      </c>
      <c r="D468" s="1">
        <v>31.92</v>
      </c>
      <c r="E468" s="1">
        <v>25.06</v>
      </c>
      <c r="F468" s="1">
        <v>31.42</v>
      </c>
      <c r="G468" s="1">
        <v>30.15</v>
      </c>
      <c r="H468" s="1">
        <v>40</v>
      </c>
      <c r="I468" s="1">
        <v>32.979999999999997</v>
      </c>
      <c r="J468" s="1">
        <v>31.79</v>
      </c>
      <c r="K468" s="1">
        <v>40</v>
      </c>
      <c r="L468" s="1">
        <v>32.75</v>
      </c>
      <c r="R468"/>
      <c r="S468"/>
      <c r="U468"/>
      <c r="V468"/>
    </row>
    <row r="469" spans="1:22" s="1" customFormat="1" x14ac:dyDescent="0.25">
      <c r="A469" s="1">
        <v>21.27</v>
      </c>
      <c r="B469" s="1">
        <v>28.99</v>
      </c>
      <c r="C469" s="1">
        <v>30.28</v>
      </c>
      <c r="D469" s="1">
        <v>32.130000000000003</v>
      </c>
      <c r="E469" s="1">
        <v>31.58</v>
      </c>
      <c r="F469" s="1">
        <v>30.11</v>
      </c>
      <c r="G469" s="1">
        <v>32.020000000000003</v>
      </c>
      <c r="H469" s="1">
        <v>28.09</v>
      </c>
      <c r="I469" s="1">
        <v>28.84</v>
      </c>
      <c r="J469" s="1">
        <v>40</v>
      </c>
      <c r="K469" s="1">
        <v>32.880000000000003</v>
      </c>
      <c r="L469" s="1">
        <v>31.17</v>
      </c>
      <c r="R469"/>
      <c r="S469"/>
      <c r="U469"/>
      <c r="V469"/>
    </row>
    <row r="470" spans="1:22" s="1" customFormat="1" x14ac:dyDescent="0.25">
      <c r="A470" s="1">
        <v>31.63</v>
      </c>
      <c r="B470" s="1">
        <v>22.86</v>
      </c>
      <c r="C470" s="1">
        <v>20.56</v>
      </c>
      <c r="D470" s="1">
        <v>26.85</v>
      </c>
      <c r="E470" s="1">
        <v>26.19</v>
      </c>
      <c r="F470" s="1">
        <v>31.74</v>
      </c>
      <c r="G470" s="1">
        <v>28.89</v>
      </c>
      <c r="H470" s="1">
        <v>31.82</v>
      </c>
      <c r="I470" s="1">
        <v>27.02</v>
      </c>
      <c r="J470" s="1">
        <v>30.12</v>
      </c>
      <c r="K470" s="1">
        <v>27.87</v>
      </c>
      <c r="L470" s="1">
        <v>40</v>
      </c>
      <c r="R470"/>
      <c r="S470"/>
      <c r="U470"/>
      <c r="V470"/>
    </row>
    <row r="471" spans="1:22" s="1" customFormat="1" x14ac:dyDescent="0.25">
      <c r="A471" s="1">
        <v>32.28</v>
      </c>
      <c r="B471" s="1">
        <v>22.18</v>
      </c>
      <c r="C471" s="1">
        <v>25.1</v>
      </c>
      <c r="D471" s="1">
        <v>26.94</v>
      </c>
      <c r="E471" s="1">
        <v>29.08</v>
      </c>
      <c r="F471" s="1">
        <v>18.13</v>
      </c>
      <c r="G471" s="1">
        <v>28.81</v>
      </c>
      <c r="H471" s="1">
        <v>29.41</v>
      </c>
      <c r="I471" s="1">
        <v>30.82</v>
      </c>
      <c r="J471" s="1">
        <v>31.82</v>
      </c>
      <c r="K471" s="1">
        <v>32.549999999999997</v>
      </c>
      <c r="L471" s="1">
        <v>34.28</v>
      </c>
      <c r="R471"/>
      <c r="S471"/>
      <c r="U471"/>
      <c r="V471"/>
    </row>
    <row r="472" spans="1:22" s="1" customFormat="1" x14ac:dyDescent="0.25">
      <c r="A472" s="1">
        <v>23.11</v>
      </c>
      <c r="B472" s="1">
        <v>32.58</v>
      </c>
      <c r="C472" s="1">
        <v>24.15</v>
      </c>
      <c r="D472" s="1">
        <v>29.9</v>
      </c>
      <c r="E472" s="1">
        <v>25.15</v>
      </c>
      <c r="F472" s="1">
        <v>24.98</v>
      </c>
      <c r="G472" s="1">
        <v>31.69</v>
      </c>
      <c r="H472" s="1">
        <v>40</v>
      </c>
      <c r="I472" s="1">
        <v>40</v>
      </c>
      <c r="J472" s="1">
        <v>34.14</v>
      </c>
      <c r="K472" s="1">
        <v>33.42</v>
      </c>
      <c r="L472" s="1">
        <v>35.65</v>
      </c>
      <c r="R472"/>
      <c r="S472"/>
      <c r="U472"/>
      <c r="V472"/>
    </row>
    <row r="473" spans="1:22" s="1" customFormat="1" x14ac:dyDescent="0.25">
      <c r="A473" s="1">
        <v>30.85</v>
      </c>
      <c r="B473" s="1">
        <v>29.4</v>
      </c>
      <c r="C473" s="1">
        <v>40</v>
      </c>
      <c r="D473" s="1">
        <v>23.75</v>
      </c>
      <c r="E473" s="1">
        <v>27.69</v>
      </c>
      <c r="F473" s="1">
        <v>29.45</v>
      </c>
      <c r="G473" s="1">
        <v>23.59</v>
      </c>
      <c r="H473" s="1">
        <v>28.17</v>
      </c>
      <c r="I473" s="1">
        <v>32.69</v>
      </c>
      <c r="J473" s="1">
        <v>29.54</v>
      </c>
      <c r="K473" s="1">
        <v>40</v>
      </c>
      <c r="L473" s="1">
        <v>40</v>
      </c>
      <c r="R473"/>
      <c r="S473"/>
      <c r="U473"/>
      <c r="V473"/>
    </row>
    <row r="474" spans="1:22" s="1" customFormat="1" x14ac:dyDescent="0.25">
      <c r="A474" s="1">
        <v>31.2</v>
      </c>
      <c r="B474" s="1">
        <v>20.55</v>
      </c>
      <c r="C474" s="1">
        <v>31.35</v>
      </c>
      <c r="D474" s="1">
        <v>28.04</v>
      </c>
      <c r="E474" s="1">
        <v>26</v>
      </c>
      <c r="F474" s="1">
        <v>23.41</v>
      </c>
      <c r="G474" s="1">
        <v>30.58</v>
      </c>
      <c r="H474" s="1">
        <v>20.98</v>
      </c>
      <c r="I474" s="1">
        <v>40</v>
      </c>
      <c r="J474" s="1">
        <v>32.200000000000003</v>
      </c>
      <c r="K474" s="1">
        <v>33.18</v>
      </c>
      <c r="L474" s="1">
        <v>32.340000000000003</v>
      </c>
      <c r="R474"/>
      <c r="S474"/>
      <c r="U474"/>
      <c r="V474"/>
    </row>
    <row r="475" spans="1:22" s="1" customFormat="1" x14ac:dyDescent="0.25">
      <c r="A475" s="1">
        <v>40</v>
      </c>
      <c r="B475" s="1">
        <v>24.01</v>
      </c>
      <c r="C475" s="1">
        <v>29.13</v>
      </c>
      <c r="D475" s="1">
        <v>25.82</v>
      </c>
      <c r="E475" s="1">
        <v>40</v>
      </c>
      <c r="F475" s="1">
        <v>31.17</v>
      </c>
      <c r="G475" s="1">
        <v>27.02</v>
      </c>
      <c r="H475" s="1">
        <v>26.77</v>
      </c>
      <c r="I475" s="1">
        <v>32.18</v>
      </c>
      <c r="J475" s="1">
        <v>25.24</v>
      </c>
      <c r="K475" s="1">
        <v>40</v>
      </c>
      <c r="L475" s="1">
        <v>32.86</v>
      </c>
      <c r="R475"/>
      <c r="S475"/>
      <c r="U475"/>
      <c r="V475"/>
    </row>
    <row r="476" spans="1:22" s="1" customFormat="1" x14ac:dyDescent="0.25">
      <c r="A476" s="1">
        <v>32.24</v>
      </c>
      <c r="B476" s="1">
        <v>21.39</v>
      </c>
      <c r="C476" s="1">
        <v>31.79</v>
      </c>
      <c r="D476" s="1">
        <v>25.55</v>
      </c>
      <c r="E476" s="1">
        <v>20.55</v>
      </c>
      <c r="F476" s="1">
        <v>22.98</v>
      </c>
      <c r="G476" s="1">
        <v>40</v>
      </c>
      <c r="H476" s="1">
        <v>27.02</v>
      </c>
      <c r="I476" s="1">
        <v>29.85</v>
      </c>
      <c r="J476" s="1">
        <v>40</v>
      </c>
      <c r="K476" s="1">
        <v>26.83</v>
      </c>
      <c r="L476" s="1">
        <v>35.03</v>
      </c>
      <c r="R476"/>
      <c r="S476"/>
      <c r="U476"/>
      <c r="V476"/>
    </row>
    <row r="477" spans="1:22" s="1" customFormat="1" x14ac:dyDescent="0.25">
      <c r="A477" s="1">
        <v>31.44</v>
      </c>
      <c r="B477" s="1">
        <v>26.17</v>
      </c>
      <c r="C477" s="1">
        <v>18.41</v>
      </c>
      <c r="D477" s="1">
        <v>30.74</v>
      </c>
      <c r="E477" s="1">
        <v>27.02</v>
      </c>
      <c r="F477" s="1">
        <v>40</v>
      </c>
      <c r="G477" s="1">
        <v>31.14</v>
      </c>
      <c r="H477" s="1">
        <v>40</v>
      </c>
      <c r="I477" s="1">
        <v>34.979999999999997</v>
      </c>
      <c r="J477" s="1">
        <v>32.14</v>
      </c>
      <c r="K477" s="1">
        <v>25.47</v>
      </c>
      <c r="L477" s="1">
        <v>40</v>
      </c>
      <c r="R477"/>
      <c r="S477"/>
      <c r="U477"/>
      <c r="V477"/>
    </row>
    <row r="478" spans="1:22" s="1" customFormat="1" x14ac:dyDescent="0.25">
      <c r="A478" s="1">
        <v>33.270000000000003</v>
      </c>
      <c r="B478" s="1">
        <v>18.54</v>
      </c>
      <c r="C478" s="1">
        <v>40</v>
      </c>
      <c r="D478" s="1">
        <v>27.65</v>
      </c>
      <c r="E478" s="1">
        <v>20.72</v>
      </c>
      <c r="F478" s="1">
        <v>30.44</v>
      </c>
      <c r="G478" s="1">
        <v>26.99</v>
      </c>
      <c r="H478" s="1">
        <v>26.26</v>
      </c>
      <c r="I478" s="1">
        <v>40</v>
      </c>
      <c r="J478" s="1">
        <v>33.630000000000003</v>
      </c>
      <c r="K478" s="1">
        <v>30.72</v>
      </c>
      <c r="L478" s="1">
        <v>33.78</v>
      </c>
      <c r="R478"/>
      <c r="S478"/>
      <c r="U478"/>
      <c r="V478"/>
    </row>
    <row r="479" spans="1:22" s="1" customFormat="1" x14ac:dyDescent="0.25">
      <c r="A479" s="1">
        <v>34.85</v>
      </c>
      <c r="B479" s="1">
        <v>21.59</v>
      </c>
      <c r="C479" s="1">
        <v>27.2</v>
      </c>
      <c r="D479" s="1">
        <v>20.52</v>
      </c>
      <c r="E479" s="1">
        <v>30.93</v>
      </c>
      <c r="F479" s="1">
        <v>22.93</v>
      </c>
      <c r="G479" s="1">
        <v>29.49</v>
      </c>
      <c r="H479" s="1">
        <v>34.619999999999997</v>
      </c>
      <c r="I479" s="1">
        <v>24.86</v>
      </c>
      <c r="J479" s="1">
        <v>33.92</v>
      </c>
      <c r="K479" s="1">
        <v>31.43</v>
      </c>
      <c r="L479" s="1">
        <v>40</v>
      </c>
      <c r="R479"/>
      <c r="S479"/>
      <c r="U479"/>
      <c r="V479"/>
    </row>
    <row r="480" spans="1:22" s="1" customFormat="1" x14ac:dyDescent="0.25">
      <c r="A480" s="1">
        <v>40</v>
      </c>
      <c r="B480" s="1">
        <v>19.73</v>
      </c>
      <c r="C480" s="1">
        <v>23.25</v>
      </c>
      <c r="D480" s="1">
        <v>29.52</v>
      </c>
      <c r="E480" s="1">
        <v>31.45</v>
      </c>
      <c r="F480" s="1">
        <v>23.54</v>
      </c>
      <c r="G480" s="1">
        <v>40</v>
      </c>
      <c r="H480" s="1">
        <v>30.01</v>
      </c>
      <c r="I480" s="1">
        <v>21.95</v>
      </c>
      <c r="J480" s="1">
        <v>32.56</v>
      </c>
      <c r="K480" s="1">
        <v>40</v>
      </c>
      <c r="L480" s="1">
        <v>40</v>
      </c>
      <c r="R480"/>
      <c r="S480"/>
      <c r="U480"/>
      <c r="V480"/>
    </row>
    <row r="481" spans="1:22" s="1" customFormat="1" x14ac:dyDescent="0.25">
      <c r="A481" s="1">
        <v>32.46</v>
      </c>
      <c r="B481" s="1">
        <v>22</v>
      </c>
      <c r="C481" s="1">
        <v>30.75</v>
      </c>
      <c r="D481" s="1">
        <v>22.86</v>
      </c>
      <c r="E481" s="1">
        <v>30.7</v>
      </c>
      <c r="F481" s="1">
        <v>35.82</v>
      </c>
      <c r="G481" s="1">
        <v>23.02</v>
      </c>
      <c r="H481" s="1">
        <v>30.62</v>
      </c>
      <c r="I481" s="1">
        <v>31.38</v>
      </c>
      <c r="J481" s="1">
        <v>31.91</v>
      </c>
      <c r="K481" s="1">
        <v>28.26</v>
      </c>
      <c r="L481" s="1">
        <v>31.83</v>
      </c>
      <c r="R481"/>
      <c r="S481"/>
      <c r="U481"/>
      <c r="V481"/>
    </row>
    <row r="482" spans="1:22" s="1" customFormat="1" x14ac:dyDescent="0.25">
      <c r="A482" s="1">
        <v>22.54</v>
      </c>
      <c r="B482" s="1">
        <v>19.96</v>
      </c>
      <c r="C482" s="1">
        <v>22.87</v>
      </c>
      <c r="D482" s="1">
        <v>29.46</v>
      </c>
      <c r="E482" s="1">
        <v>21.47</v>
      </c>
      <c r="F482" s="1">
        <v>25.24</v>
      </c>
      <c r="G482" s="1">
        <v>30.66</v>
      </c>
      <c r="H482" s="1">
        <v>23.17</v>
      </c>
      <c r="I482" s="1">
        <v>24.06</v>
      </c>
      <c r="J482" s="1">
        <v>40</v>
      </c>
      <c r="K482" s="1">
        <v>25.62</v>
      </c>
      <c r="L482" s="1">
        <v>23.59</v>
      </c>
      <c r="R482"/>
      <c r="S482"/>
      <c r="U482"/>
      <c r="V482"/>
    </row>
    <row r="483" spans="1:22" s="1" customFormat="1" x14ac:dyDescent="0.25">
      <c r="A483" s="1">
        <v>26.96</v>
      </c>
      <c r="B483" s="1">
        <v>26.72</v>
      </c>
      <c r="C483" s="1">
        <v>25.7</v>
      </c>
      <c r="D483" s="1">
        <v>26.81</v>
      </c>
      <c r="E483" s="1">
        <v>22.15</v>
      </c>
      <c r="F483" s="1">
        <v>31.62</v>
      </c>
      <c r="G483" s="1">
        <v>27.83</v>
      </c>
      <c r="H483" s="1">
        <v>29.89</v>
      </c>
      <c r="I483" s="1">
        <v>27.36</v>
      </c>
      <c r="J483" s="1">
        <v>23.29</v>
      </c>
      <c r="K483" s="1">
        <v>31.19</v>
      </c>
      <c r="L483" s="1">
        <v>36.630000000000003</v>
      </c>
      <c r="R483"/>
      <c r="S483"/>
      <c r="U483"/>
      <c r="V483"/>
    </row>
    <row r="484" spans="1:22" s="1" customFormat="1" x14ac:dyDescent="0.25">
      <c r="A484" s="1">
        <v>32.43</v>
      </c>
      <c r="B484" s="1">
        <v>29.17</v>
      </c>
      <c r="C484" s="1">
        <v>20.56</v>
      </c>
      <c r="D484" s="1">
        <v>32.54</v>
      </c>
      <c r="E484" s="1">
        <v>19.53</v>
      </c>
      <c r="F484" s="1">
        <v>33.99</v>
      </c>
      <c r="G484" s="1">
        <v>29.85</v>
      </c>
      <c r="H484" s="1">
        <v>26.83</v>
      </c>
      <c r="I484" s="1">
        <v>40</v>
      </c>
      <c r="J484" s="1">
        <v>33.19</v>
      </c>
      <c r="K484" s="1">
        <v>29.35</v>
      </c>
      <c r="L484" s="1">
        <v>29.63</v>
      </c>
      <c r="R484"/>
      <c r="S484"/>
      <c r="U484"/>
      <c r="V484"/>
    </row>
    <row r="485" spans="1:22" s="1" customFormat="1" x14ac:dyDescent="0.25">
      <c r="A485" s="1">
        <v>24.29</v>
      </c>
      <c r="B485" s="1">
        <v>24.31</v>
      </c>
      <c r="C485" s="1">
        <v>22.11</v>
      </c>
      <c r="D485" s="1">
        <v>27.71</v>
      </c>
      <c r="E485" s="1">
        <v>21.84</v>
      </c>
      <c r="F485" s="1">
        <v>22.57</v>
      </c>
      <c r="G485" s="1">
        <v>29.68</v>
      </c>
      <c r="H485" s="1">
        <v>29.2</v>
      </c>
      <c r="I485" s="1">
        <v>30.45</v>
      </c>
      <c r="J485" s="1">
        <v>26.57</v>
      </c>
      <c r="K485" s="1">
        <v>40</v>
      </c>
      <c r="L485" s="1">
        <v>34.65</v>
      </c>
      <c r="R485"/>
      <c r="S485"/>
      <c r="U485"/>
      <c r="V485"/>
    </row>
    <row r="486" spans="1:22" s="1" customFormat="1" x14ac:dyDescent="0.25">
      <c r="A486" s="1">
        <v>25.86</v>
      </c>
      <c r="B486" s="1">
        <v>29.69</v>
      </c>
      <c r="C486" s="1">
        <v>27.12</v>
      </c>
      <c r="D486" s="1">
        <v>24.62</v>
      </c>
      <c r="E486" s="1">
        <v>30.58</v>
      </c>
      <c r="F486" s="1">
        <v>27.75</v>
      </c>
      <c r="G486" s="1">
        <v>30.79</v>
      </c>
      <c r="H486" s="1">
        <v>29.74</v>
      </c>
      <c r="I486" s="1">
        <v>30.65</v>
      </c>
      <c r="J486" s="1">
        <v>30.81</v>
      </c>
      <c r="K486" s="1">
        <v>32.25</v>
      </c>
      <c r="L486" s="1">
        <v>40</v>
      </c>
      <c r="R486"/>
      <c r="S486"/>
      <c r="U486"/>
      <c r="V486"/>
    </row>
    <row r="487" spans="1:22" s="1" customFormat="1" x14ac:dyDescent="0.25">
      <c r="A487" s="1">
        <v>31.43</v>
      </c>
      <c r="B487" s="1">
        <v>29.99</v>
      </c>
      <c r="C487" s="1">
        <v>31.32</v>
      </c>
      <c r="D487" s="1">
        <v>34.29</v>
      </c>
      <c r="E487" s="1">
        <v>29.03</v>
      </c>
      <c r="F487" s="1">
        <v>32.1</v>
      </c>
      <c r="G487" s="1">
        <v>32.43</v>
      </c>
      <c r="H487" s="1">
        <v>23.28</v>
      </c>
      <c r="I487" s="1">
        <v>30.41</v>
      </c>
      <c r="J487" s="1">
        <v>33.979999999999997</v>
      </c>
      <c r="K487" s="1">
        <v>40</v>
      </c>
      <c r="L487" s="1">
        <v>35.44</v>
      </c>
      <c r="R487"/>
      <c r="S487"/>
      <c r="U487"/>
      <c r="V487"/>
    </row>
    <row r="488" spans="1:22" s="1" customFormat="1" x14ac:dyDescent="0.25">
      <c r="A488" s="1">
        <v>32.83</v>
      </c>
      <c r="B488" s="1">
        <v>27.84</v>
      </c>
      <c r="C488" s="1">
        <v>32.25</v>
      </c>
      <c r="D488" s="1">
        <v>32.33</v>
      </c>
      <c r="E488" s="1">
        <v>30.37</v>
      </c>
      <c r="F488" s="1">
        <v>31.43</v>
      </c>
      <c r="G488" s="1">
        <v>33.93</v>
      </c>
      <c r="H488" s="1">
        <v>40</v>
      </c>
      <c r="I488" s="1">
        <v>40</v>
      </c>
      <c r="J488" s="1">
        <v>40</v>
      </c>
      <c r="K488" s="1">
        <v>33.619999999999997</v>
      </c>
      <c r="L488" s="1">
        <v>32.76</v>
      </c>
      <c r="R488"/>
      <c r="S488"/>
      <c r="U488"/>
      <c r="V488"/>
    </row>
    <row r="489" spans="1:22" s="1" customFormat="1" x14ac:dyDescent="0.25">
      <c r="A489" s="1">
        <v>32.299999999999997</v>
      </c>
      <c r="B489" s="1">
        <v>26.18</v>
      </c>
      <c r="C489" s="1">
        <v>26.48</v>
      </c>
      <c r="D489" s="1">
        <v>29.18</v>
      </c>
      <c r="E489" s="1">
        <v>31.61</v>
      </c>
      <c r="F489" s="1">
        <v>22.46</v>
      </c>
      <c r="G489" s="1">
        <v>28.55</v>
      </c>
      <c r="H489" s="1">
        <v>25.18</v>
      </c>
      <c r="I489" s="1">
        <v>26.27</v>
      </c>
      <c r="J489" s="1">
        <v>29.46</v>
      </c>
      <c r="K489" s="1">
        <v>40</v>
      </c>
      <c r="L489" s="1">
        <v>40</v>
      </c>
      <c r="R489"/>
      <c r="S489"/>
      <c r="U489"/>
      <c r="V489"/>
    </row>
    <row r="490" spans="1:22" s="1" customFormat="1" x14ac:dyDescent="0.25">
      <c r="A490" s="1">
        <v>40</v>
      </c>
      <c r="B490" s="1">
        <v>29.69</v>
      </c>
      <c r="C490" s="1">
        <v>26.97</v>
      </c>
      <c r="D490" s="1">
        <v>19.25</v>
      </c>
      <c r="E490" s="1">
        <v>22.71</v>
      </c>
      <c r="F490" s="1">
        <v>29.54</v>
      </c>
      <c r="G490" s="1">
        <v>22.91</v>
      </c>
      <c r="H490" s="1">
        <v>22.61</v>
      </c>
      <c r="I490" s="1">
        <v>40</v>
      </c>
      <c r="J490" s="1">
        <v>40</v>
      </c>
      <c r="K490" s="1">
        <v>40</v>
      </c>
      <c r="L490" s="1">
        <v>32.93</v>
      </c>
      <c r="R490"/>
      <c r="S490"/>
      <c r="U490"/>
      <c r="V490"/>
    </row>
    <row r="491" spans="1:22" s="1" customFormat="1" x14ac:dyDescent="0.25">
      <c r="A491" s="1">
        <v>30.46</v>
      </c>
      <c r="B491" s="1">
        <v>23.68</v>
      </c>
      <c r="C491" s="1">
        <v>29.48</v>
      </c>
      <c r="D491" s="1">
        <v>21.97</v>
      </c>
      <c r="E491" s="1">
        <v>25.99</v>
      </c>
      <c r="F491" s="1">
        <v>25.21</v>
      </c>
      <c r="G491" s="1">
        <v>40</v>
      </c>
      <c r="H491" s="1">
        <v>27.44</v>
      </c>
      <c r="I491" s="1">
        <v>26.71</v>
      </c>
      <c r="J491" s="1">
        <v>33.4</v>
      </c>
      <c r="K491" s="1">
        <v>32.07</v>
      </c>
      <c r="L491" s="1">
        <v>35.28</v>
      </c>
      <c r="R491"/>
      <c r="S491"/>
      <c r="U491"/>
      <c r="V491"/>
    </row>
    <row r="492" spans="1:22" s="1" customFormat="1" x14ac:dyDescent="0.25">
      <c r="A492" s="1">
        <v>25.79</v>
      </c>
      <c r="B492" s="1">
        <v>40</v>
      </c>
      <c r="C492" s="1">
        <v>19.07</v>
      </c>
      <c r="D492" s="1">
        <v>31.81</v>
      </c>
      <c r="E492" s="1">
        <v>27.74</v>
      </c>
      <c r="F492" s="1">
        <v>30.79</v>
      </c>
      <c r="G492" s="1">
        <v>26.01</v>
      </c>
      <c r="H492" s="1">
        <v>32.92</v>
      </c>
      <c r="I492" s="1">
        <v>31.22</v>
      </c>
      <c r="J492" s="1">
        <v>28.22</v>
      </c>
      <c r="K492" s="1">
        <v>40</v>
      </c>
      <c r="L492" s="1">
        <v>34.72</v>
      </c>
      <c r="R492"/>
      <c r="S492"/>
      <c r="U492"/>
      <c r="V492"/>
    </row>
    <row r="493" spans="1:22" s="1" customFormat="1" x14ac:dyDescent="0.25">
      <c r="A493" s="1">
        <v>31</v>
      </c>
      <c r="B493" s="1">
        <v>31.13</v>
      </c>
      <c r="C493" s="1">
        <v>30.14</v>
      </c>
      <c r="D493" s="1">
        <v>26.25</v>
      </c>
      <c r="E493" s="1">
        <v>28.23</v>
      </c>
      <c r="F493" s="1">
        <v>27.92</v>
      </c>
      <c r="G493" s="1">
        <v>26.79</v>
      </c>
      <c r="H493" s="1">
        <v>25.55</v>
      </c>
      <c r="I493" s="1">
        <v>40</v>
      </c>
      <c r="J493" s="1">
        <v>40</v>
      </c>
      <c r="K493" s="1">
        <v>29.15</v>
      </c>
      <c r="L493" s="1">
        <v>32.479999999999997</v>
      </c>
      <c r="R493"/>
      <c r="S493"/>
      <c r="U493"/>
      <c r="V493"/>
    </row>
    <row r="494" spans="1:22" s="1" customFormat="1" x14ac:dyDescent="0.25">
      <c r="A494" s="1">
        <v>20.96</v>
      </c>
      <c r="B494" s="1">
        <v>23.66</v>
      </c>
      <c r="C494" s="1">
        <v>19.739999999999998</v>
      </c>
      <c r="D494" s="1">
        <v>19.239999999999998</v>
      </c>
      <c r="E494" s="1">
        <v>30.66</v>
      </c>
      <c r="F494" s="1">
        <v>32.44</v>
      </c>
      <c r="G494" s="1">
        <v>31.36</v>
      </c>
      <c r="H494" s="1">
        <v>29.44</v>
      </c>
      <c r="I494" s="1">
        <v>34.42</v>
      </c>
      <c r="J494" s="1">
        <v>27.65</v>
      </c>
      <c r="K494" s="1">
        <v>40</v>
      </c>
      <c r="L494" s="1">
        <v>31.05</v>
      </c>
      <c r="R494"/>
      <c r="S494"/>
      <c r="U494"/>
      <c r="V494"/>
    </row>
    <row r="495" spans="1:22" s="1" customFormat="1" x14ac:dyDescent="0.25">
      <c r="A495" s="1">
        <v>27.75</v>
      </c>
      <c r="B495" s="1">
        <v>24</v>
      </c>
      <c r="C495" s="1">
        <v>21.3</v>
      </c>
      <c r="D495" s="1">
        <v>25.38</v>
      </c>
      <c r="E495" s="1">
        <v>27.64</v>
      </c>
      <c r="F495" s="1">
        <v>25.68</v>
      </c>
      <c r="G495" s="1">
        <v>24.26</v>
      </c>
      <c r="H495" s="1">
        <v>29.5</v>
      </c>
      <c r="I495" s="1">
        <v>40</v>
      </c>
      <c r="J495" s="1">
        <v>32.729999999999997</v>
      </c>
      <c r="K495" s="1">
        <v>29.54</v>
      </c>
      <c r="L495" s="1">
        <v>27.55</v>
      </c>
      <c r="R495"/>
      <c r="S495"/>
      <c r="U495"/>
      <c r="V495"/>
    </row>
    <row r="496" spans="1:22" s="1" customFormat="1" x14ac:dyDescent="0.25">
      <c r="A496" s="1">
        <v>32.6</v>
      </c>
      <c r="B496" s="1">
        <v>30.21</v>
      </c>
      <c r="C496" s="1">
        <v>24.57</v>
      </c>
      <c r="D496" s="1">
        <v>40</v>
      </c>
      <c r="E496" s="1">
        <v>29.22</v>
      </c>
      <c r="F496" s="1">
        <v>24.05</v>
      </c>
      <c r="G496" s="1">
        <v>27.69</v>
      </c>
      <c r="H496" s="1">
        <v>30.64</v>
      </c>
      <c r="I496" s="1">
        <v>40</v>
      </c>
      <c r="J496" s="1">
        <v>25.01</v>
      </c>
      <c r="K496" s="1">
        <v>28.69</v>
      </c>
      <c r="L496" s="1">
        <v>29.69</v>
      </c>
      <c r="R496"/>
      <c r="S496"/>
      <c r="U496"/>
      <c r="V496"/>
    </row>
    <row r="497" spans="1:22" s="1" customFormat="1" x14ac:dyDescent="0.25">
      <c r="A497" s="1">
        <v>33.590000000000003</v>
      </c>
      <c r="B497" s="1">
        <v>30.27</v>
      </c>
      <c r="C497" s="1">
        <v>22.19</v>
      </c>
      <c r="D497" s="1">
        <v>21.28</v>
      </c>
      <c r="E497" s="1">
        <v>24.99</v>
      </c>
      <c r="F497" s="1">
        <v>30.72</v>
      </c>
      <c r="G497" s="1">
        <v>31.94</v>
      </c>
      <c r="H497" s="1">
        <v>23.4</v>
      </c>
      <c r="I497" s="1">
        <v>40</v>
      </c>
      <c r="J497" s="1">
        <v>32.36</v>
      </c>
      <c r="K497" s="1">
        <v>33.65</v>
      </c>
      <c r="L497" s="1">
        <v>33.450000000000003</v>
      </c>
      <c r="R497"/>
      <c r="S497"/>
      <c r="U497"/>
      <c r="V497"/>
    </row>
    <row r="498" spans="1:22" s="1" customFormat="1" x14ac:dyDescent="0.25">
      <c r="A498" s="1">
        <v>33.19</v>
      </c>
      <c r="B498" s="1">
        <v>29.82</v>
      </c>
      <c r="C498" s="1">
        <v>19.239999999999998</v>
      </c>
      <c r="D498" s="1">
        <v>24.97</v>
      </c>
      <c r="E498" s="1">
        <v>26.11</v>
      </c>
      <c r="F498" s="1">
        <v>24.21</v>
      </c>
      <c r="G498" s="1">
        <v>30</v>
      </c>
      <c r="H498" s="1">
        <v>35.92</v>
      </c>
      <c r="I498" s="1">
        <v>40</v>
      </c>
      <c r="J498" s="1">
        <v>32.14</v>
      </c>
      <c r="K498" s="1">
        <v>31.13</v>
      </c>
      <c r="L498" s="1">
        <v>40</v>
      </c>
      <c r="R498"/>
      <c r="S498"/>
      <c r="U498"/>
      <c r="V498"/>
    </row>
    <row r="499" spans="1:22" s="1" customFormat="1" x14ac:dyDescent="0.25">
      <c r="A499" s="1">
        <v>21.07</v>
      </c>
      <c r="B499" s="1">
        <v>18.78</v>
      </c>
      <c r="C499" s="1">
        <v>30.34</v>
      </c>
      <c r="D499" s="1">
        <v>27.87</v>
      </c>
      <c r="E499" s="1">
        <v>26.98</v>
      </c>
      <c r="F499" s="1">
        <v>28.78</v>
      </c>
      <c r="G499" s="1">
        <v>27.52</v>
      </c>
      <c r="H499" s="1">
        <v>27.96</v>
      </c>
      <c r="I499" s="1">
        <v>28.99</v>
      </c>
      <c r="J499" s="1">
        <v>25.75</v>
      </c>
      <c r="K499" s="1">
        <v>29.15</v>
      </c>
      <c r="L499" s="1">
        <v>37.72</v>
      </c>
      <c r="R499"/>
      <c r="S499"/>
      <c r="U499"/>
      <c r="V499"/>
    </row>
    <row r="500" spans="1:22" s="1" customFormat="1" x14ac:dyDescent="0.25">
      <c r="A500" s="1">
        <v>35.270000000000003</v>
      </c>
      <c r="B500" s="1">
        <v>26.98</v>
      </c>
      <c r="C500" s="1">
        <v>20.14</v>
      </c>
      <c r="D500" s="1">
        <v>26.65</v>
      </c>
      <c r="E500" s="1">
        <v>28.83</v>
      </c>
      <c r="F500" s="1">
        <v>28.22</v>
      </c>
      <c r="G500" s="1">
        <v>32.590000000000003</v>
      </c>
      <c r="H500" s="1">
        <v>30.45</v>
      </c>
      <c r="I500" s="1">
        <v>40</v>
      </c>
      <c r="J500" s="1">
        <v>40</v>
      </c>
      <c r="K500" s="1">
        <v>40</v>
      </c>
      <c r="L500" s="1">
        <v>26.14</v>
      </c>
      <c r="R500"/>
      <c r="S500"/>
      <c r="U500"/>
      <c r="V500"/>
    </row>
    <row r="501" spans="1:22" s="1" customFormat="1" x14ac:dyDescent="0.25">
      <c r="A501" s="1">
        <v>32.68</v>
      </c>
      <c r="B501" s="1">
        <v>32.479999999999997</v>
      </c>
      <c r="C501" s="1">
        <v>25.56</v>
      </c>
      <c r="D501" s="1">
        <v>40</v>
      </c>
      <c r="E501" s="1">
        <v>29.06</v>
      </c>
      <c r="F501" s="1">
        <v>27.7</v>
      </c>
      <c r="G501" s="1">
        <v>23.31</v>
      </c>
      <c r="H501" s="1">
        <v>28.69</v>
      </c>
      <c r="I501" s="1">
        <v>29.52</v>
      </c>
      <c r="J501" s="1">
        <v>40</v>
      </c>
      <c r="K501" s="1">
        <v>32.31</v>
      </c>
      <c r="L501" s="1">
        <v>32.42</v>
      </c>
      <c r="R501"/>
      <c r="S501"/>
      <c r="U501"/>
      <c r="V501"/>
    </row>
    <row r="502" spans="1:22" s="1" customFormat="1" x14ac:dyDescent="0.25">
      <c r="A502" s="1">
        <v>22.75</v>
      </c>
      <c r="B502" s="1">
        <v>29.28</v>
      </c>
      <c r="C502" s="1">
        <v>31.48</v>
      </c>
      <c r="D502" s="1">
        <v>24.48</v>
      </c>
      <c r="E502" s="1">
        <v>30.52</v>
      </c>
      <c r="F502" s="1">
        <v>31.89</v>
      </c>
      <c r="G502" s="1">
        <v>27.39</v>
      </c>
      <c r="H502" s="1">
        <v>27.06</v>
      </c>
      <c r="I502" s="1">
        <v>40</v>
      </c>
      <c r="J502" s="1">
        <v>24.49</v>
      </c>
      <c r="K502" s="1">
        <v>29.66</v>
      </c>
      <c r="L502" s="1">
        <v>36.409999999999997</v>
      </c>
      <c r="R502"/>
      <c r="S502"/>
      <c r="U502"/>
      <c r="V502"/>
    </row>
    <row r="503" spans="1:22" s="1" customFormat="1" x14ac:dyDescent="0.25">
      <c r="A503" s="1">
        <v>28.65</v>
      </c>
      <c r="B503" s="1">
        <v>30.36</v>
      </c>
      <c r="C503" s="1">
        <v>27.93</v>
      </c>
      <c r="D503" s="1">
        <v>27.13</v>
      </c>
      <c r="E503" s="1">
        <v>31.01</v>
      </c>
      <c r="F503" s="1">
        <v>30.46</v>
      </c>
      <c r="G503" s="1">
        <v>31.11</v>
      </c>
      <c r="H503" s="1">
        <v>32.56</v>
      </c>
      <c r="I503" s="1">
        <v>28.89</v>
      </c>
      <c r="J503" s="1">
        <v>32.64</v>
      </c>
      <c r="K503" s="1">
        <v>33.56</v>
      </c>
      <c r="L503" s="1">
        <v>40</v>
      </c>
      <c r="R503"/>
      <c r="S503"/>
      <c r="U503"/>
      <c r="V503"/>
    </row>
    <row r="504" spans="1:22" s="1" customFormat="1" x14ac:dyDescent="0.25">
      <c r="A504" s="1">
        <v>31.03</v>
      </c>
      <c r="B504" s="1">
        <v>30.46</v>
      </c>
      <c r="C504" s="1">
        <v>25.78</v>
      </c>
      <c r="D504" s="1">
        <v>30.59</v>
      </c>
      <c r="E504" s="1">
        <v>23.2</v>
      </c>
      <c r="F504" s="1">
        <v>31.61</v>
      </c>
      <c r="G504" s="1">
        <v>30.06</v>
      </c>
      <c r="H504" s="1">
        <v>35.19</v>
      </c>
      <c r="I504" s="1">
        <v>32.44</v>
      </c>
      <c r="J504" s="1">
        <v>40</v>
      </c>
      <c r="K504" s="1">
        <v>27.88</v>
      </c>
      <c r="L504" s="1">
        <v>32.58</v>
      </c>
      <c r="R504"/>
      <c r="S504"/>
      <c r="U504"/>
      <c r="V504"/>
    </row>
    <row r="505" spans="1:22" s="1" customFormat="1" x14ac:dyDescent="0.25">
      <c r="A505" s="1">
        <v>29.74</v>
      </c>
      <c r="B505" s="1">
        <v>21.62</v>
      </c>
      <c r="C505" s="1">
        <v>21.26</v>
      </c>
      <c r="D505" s="1">
        <v>25.13</v>
      </c>
      <c r="E505" s="1">
        <v>40</v>
      </c>
      <c r="F505" s="1">
        <v>33.380000000000003</v>
      </c>
      <c r="G505" s="1">
        <v>31.66</v>
      </c>
      <c r="H505" s="1">
        <v>33.79</v>
      </c>
      <c r="I505" s="1">
        <v>33</v>
      </c>
      <c r="J505" s="1">
        <v>24.4</v>
      </c>
      <c r="K505" s="1">
        <v>31.1</v>
      </c>
      <c r="L505" s="1">
        <v>40</v>
      </c>
      <c r="R505"/>
      <c r="S505"/>
      <c r="U505"/>
      <c r="V505"/>
    </row>
    <row r="506" spans="1:22" s="1" customFormat="1" x14ac:dyDescent="0.25">
      <c r="A506" s="1">
        <v>24.34</v>
      </c>
      <c r="B506" s="1">
        <v>25.97</v>
      </c>
      <c r="C506" s="1">
        <v>30.25</v>
      </c>
      <c r="D506" s="1">
        <v>25.75</v>
      </c>
      <c r="E506" s="1">
        <v>32.36</v>
      </c>
      <c r="F506" s="1">
        <v>21.62</v>
      </c>
      <c r="G506" s="1">
        <v>34.72</v>
      </c>
      <c r="H506" s="1">
        <v>23.38</v>
      </c>
      <c r="I506" s="1">
        <v>31.21</v>
      </c>
      <c r="J506" s="1">
        <v>40</v>
      </c>
      <c r="K506" s="1">
        <v>40</v>
      </c>
      <c r="L506" s="1">
        <v>40</v>
      </c>
      <c r="R506"/>
      <c r="S506"/>
      <c r="U506"/>
      <c r="V506"/>
    </row>
    <row r="507" spans="1:22" s="1" customFormat="1" x14ac:dyDescent="0.25">
      <c r="A507" s="1">
        <v>18.649999999999999</v>
      </c>
      <c r="B507" s="1">
        <v>31.63</v>
      </c>
      <c r="C507" s="1">
        <v>22.89</v>
      </c>
      <c r="D507" s="1">
        <v>19</v>
      </c>
      <c r="E507" s="1">
        <v>26.81</v>
      </c>
      <c r="F507" s="1">
        <v>31.56</v>
      </c>
      <c r="G507" s="1">
        <v>28.48</v>
      </c>
      <c r="H507" s="1">
        <v>27.54</v>
      </c>
      <c r="I507" s="1">
        <v>33.85</v>
      </c>
      <c r="J507" s="1">
        <v>40</v>
      </c>
      <c r="K507" s="1">
        <v>34.36</v>
      </c>
      <c r="L507" s="1">
        <v>37.96</v>
      </c>
      <c r="R507"/>
      <c r="S507"/>
      <c r="U507"/>
      <c r="V507"/>
    </row>
    <row r="508" spans="1:22" s="1" customFormat="1" x14ac:dyDescent="0.25">
      <c r="A508" s="1">
        <v>20.89</v>
      </c>
      <c r="B508" s="1">
        <v>24.13</v>
      </c>
      <c r="C508" s="1">
        <v>23.55</v>
      </c>
      <c r="D508" s="1">
        <v>28.74</v>
      </c>
      <c r="E508" s="1">
        <v>32.119999999999997</v>
      </c>
      <c r="F508" s="1">
        <v>33.840000000000003</v>
      </c>
      <c r="G508" s="1">
        <v>23.49</v>
      </c>
      <c r="H508" s="1">
        <v>30.1</v>
      </c>
      <c r="I508" s="1">
        <v>32.44</v>
      </c>
      <c r="J508" s="1">
        <v>40</v>
      </c>
      <c r="K508" s="1">
        <v>34.22</v>
      </c>
      <c r="L508" s="1">
        <v>40</v>
      </c>
      <c r="R508"/>
      <c r="S508"/>
      <c r="U508"/>
      <c r="V508"/>
    </row>
    <row r="509" spans="1:22" s="1" customFormat="1" x14ac:dyDescent="0.25">
      <c r="A509" s="1">
        <v>18.3</v>
      </c>
      <c r="B509" s="1">
        <v>30.2</v>
      </c>
      <c r="C509" s="1">
        <v>32.58</v>
      </c>
      <c r="D509" s="1">
        <v>32.44</v>
      </c>
      <c r="E509" s="1">
        <v>23.8</v>
      </c>
      <c r="F509" s="1">
        <v>34.43</v>
      </c>
      <c r="G509" s="1">
        <v>31.53</v>
      </c>
      <c r="H509" s="1">
        <v>33.79</v>
      </c>
      <c r="I509" s="1">
        <v>32.56</v>
      </c>
      <c r="J509" s="1">
        <v>40</v>
      </c>
      <c r="K509" s="1">
        <v>40</v>
      </c>
      <c r="L509" s="1">
        <v>34.39</v>
      </c>
      <c r="R509"/>
      <c r="S509"/>
      <c r="U509"/>
      <c r="V509"/>
    </row>
    <row r="510" spans="1:22" s="1" customFormat="1" x14ac:dyDescent="0.25">
      <c r="A510" s="1">
        <v>40</v>
      </c>
      <c r="B510" s="1">
        <v>21.66</v>
      </c>
      <c r="C510" s="1">
        <v>29.92</v>
      </c>
      <c r="D510" s="1">
        <v>33.6</v>
      </c>
      <c r="E510" s="1">
        <v>25.5</v>
      </c>
      <c r="F510" s="1">
        <v>26.55</v>
      </c>
      <c r="G510" s="1">
        <v>27.7</v>
      </c>
      <c r="H510" s="1">
        <v>33.25</v>
      </c>
      <c r="I510" s="1">
        <v>28.11</v>
      </c>
      <c r="J510" s="1">
        <v>31.79</v>
      </c>
      <c r="K510" s="1">
        <v>40</v>
      </c>
      <c r="L510" s="1">
        <v>40</v>
      </c>
      <c r="R510"/>
      <c r="S510"/>
      <c r="U510"/>
      <c r="V510"/>
    </row>
    <row r="511" spans="1:22" s="1" customFormat="1" x14ac:dyDescent="0.25">
      <c r="A511" s="1">
        <v>23.25</v>
      </c>
      <c r="B511" s="1">
        <v>22.62</v>
      </c>
      <c r="C511" s="1">
        <v>26.28</v>
      </c>
      <c r="D511" s="1">
        <v>32.82</v>
      </c>
      <c r="E511" s="1">
        <v>30.5</v>
      </c>
      <c r="F511" s="1">
        <v>22.39</v>
      </c>
      <c r="G511" s="1">
        <v>32.090000000000003</v>
      </c>
      <c r="H511" s="1">
        <v>33.28</v>
      </c>
      <c r="I511" s="1">
        <v>40</v>
      </c>
      <c r="J511" s="1">
        <v>31.95</v>
      </c>
      <c r="K511" s="1">
        <v>40</v>
      </c>
      <c r="L511" s="1">
        <v>35.14</v>
      </c>
      <c r="R511"/>
      <c r="S511"/>
      <c r="U511"/>
      <c r="V511"/>
    </row>
    <row r="512" spans="1:22" s="1" customFormat="1" x14ac:dyDescent="0.25">
      <c r="A512" s="1">
        <v>19.11</v>
      </c>
      <c r="B512" s="1">
        <v>23.97</v>
      </c>
      <c r="C512" s="1">
        <v>28.02</v>
      </c>
      <c r="D512" s="1">
        <v>29.75</v>
      </c>
      <c r="E512" s="1">
        <v>29.42</v>
      </c>
      <c r="F512" s="1">
        <v>26.56</v>
      </c>
      <c r="G512" s="1">
        <v>30.13</v>
      </c>
      <c r="H512" s="1">
        <v>40</v>
      </c>
      <c r="I512" s="1">
        <v>29.83</v>
      </c>
      <c r="J512" s="1">
        <v>32.5</v>
      </c>
      <c r="K512" s="1">
        <v>22.69</v>
      </c>
      <c r="L512" s="1">
        <v>23.29</v>
      </c>
      <c r="R512"/>
      <c r="S512"/>
      <c r="U512"/>
      <c r="V512"/>
    </row>
    <row r="513" spans="1:22" s="1" customFormat="1" x14ac:dyDescent="0.25">
      <c r="A513" s="1">
        <v>26.31</v>
      </c>
      <c r="B513" s="1">
        <v>30.98</v>
      </c>
      <c r="C513" s="1">
        <v>18.77</v>
      </c>
      <c r="D513" s="1">
        <v>20.75</v>
      </c>
      <c r="E513" s="1">
        <v>21.86</v>
      </c>
      <c r="F513" s="1">
        <v>30.73</v>
      </c>
      <c r="G513" s="1">
        <v>30.82</v>
      </c>
      <c r="H513" s="1">
        <v>32.67</v>
      </c>
      <c r="I513" s="1">
        <v>32.159999999999997</v>
      </c>
      <c r="J513" s="1">
        <v>40</v>
      </c>
      <c r="K513" s="1">
        <v>34.24</v>
      </c>
      <c r="L513" s="1">
        <v>29.58</v>
      </c>
      <c r="R513"/>
      <c r="S513"/>
      <c r="U513"/>
      <c r="V513"/>
    </row>
    <row r="514" spans="1:22" s="1" customFormat="1" x14ac:dyDescent="0.25">
      <c r="A514" s="1">
        <v>27.6</v>
      </c>
      <c r="B514" s="1">
        <v>25.88</v>
      </c>
      <c r="C514" s="1">
        <v>27.46</v>
      </c>
      <c r="D514" s="1">
        <v>33.22</v>
      </c>
      <c r="E514" s="1">
        <v>25.93</v>
      </c>
      <c r="F514" s="1">
        <v>31.45</v>
      </c>
      <c r="G514" s="1">
        <v>33.119999999999997</v>
      </c>
      <c r="H514" s="1">
        <v>31.67</v>
      </c>
      <c r="I514" s="1">
        <v>30.34</v>
      </c>
      <c r="J514" s="1">
        <v>40</v>
      </c>
      <c r="K514" s="1">
        <v>40</v>
      </c>
      <c r="L514" s="1">
        <v>33.19</v>
      </c>
      <c r="R514"/>
      <c r="S514"/>
      <c r="U514"/>
      <c r="V514"/>
    </row>
    <row r="515" spans="1:22" s="1" customFormat="1" x14ac:dyDescent="0.25">
      <c r="A515" s="1">
        <v>30.91</v>
      </c>
      <c r="B515" s="1">
        <v>28.67</v>
      </c>
      <c r="C515" s="1">
        <v>26.41</v>
      </c>
      <c r="D515" s="1">
        <v>21.75</v>
      </c>
      <c r="E515" s="1">
        <v>32.700000000000003</v>
      </c>
      <c r="F515" s="1">
        <v>25.75</v>
      </c>
      <c r="G515" s="1">
        <v>34.79</v>
      </c>
      <c r="H515" s="1">
        <v>40</v>
      </c>
      <c r="I515" s="1">
        <v>27.11</v>
      </c>
      <c r="J515" s="1">
        <v>40</v>
      </c>
      <c r="K515" s="1">
        <v>23.74</v>
      </c>
      <c r="L515" s="1">
        <v>40</v>
      </c>
      <c r="R515"/>
      <c r="S515"/>
      <c r="U515"/>
      <c r="V515"/>
    </row>
    <row r="516" spans="1:22" s="1" customFormat="1" x14ac:dyDescent="0.25">
      <c r="A516" s="1">
        <v>30.81</v>
      </c>
      <c r="B516" s="1">
        <v>18.75</v>
      </c>
      <c r="C516" s="1">
        <v>31.87</v>
      </c>
      <c r="D516" s="1">
        <v>17.329999999999998</v>
      </c>
      <c r="E516" s="1">
        <v>31.22</v>
      </c>
      <c r="F516" s="1">
        <v>28.09</v>
      </c>
      <c r="G516" s="1">
        <v>30.58</v>
      </c>
      <c r="H516" s="1">
        <v>32.049999999999997</v>
      </c>
      <c r="I516" s="1">
        <v>40</v>
      </c>
      <c r="J516" s="1">
        <v>31.29</v>
      </c>
      <c r="K516" s="1">
        <v>30.69</v>
      </c>
      <c r="L516" s="1">
        <v>40</v>
      </c>
      <c r="R516"/>
      <c r="S516"/>
      <c r="U516"/>
      <c r="V516"/>
    </row>
    <row r="517" spans="1:22" s="1" customFormat="1" x14ac:dyDescent="0.25">
      <c r="A517" s="1">
        <v>40</v>
      </c>
      <c r="B517" s="1">
        <v>28.79</v>
      </c>
      <c r="C517" s="1">
        <v>24.22</v>
      </c>
      <c r="D517" s="1">
        <v>26.36</v>
      </c>
      <c r="E517" s="1">
        <v>22.26</v>
      </c>
      <c r="F517" s="1">
        <v>30.09</v>
      </c>
      <c r="G517" s="1">
        <v>29.92</v>
      </c>
      <c r="H517" s="1">
        <v>27.86</v>
      </c>
      <c r="I517" s="1">
        <v>40</v>
      </c>
      <c r="J517" s="1">
        <v>40</v>
      </c>
      <c r="K517" s="1">
        <v>40</v>
      </c>
      <c r="L517" s="1">
        <v>40</v>
      </c>
      <c r="R517"/>
      <c r="S517"/>
      <c r="U517"/>
      <c r="V517"/>
    </row>
    <row r="518" spans="1:22" s="1" customFormat="1" x14ac:dyDescent="0.25">
      <c r="A518" s="1">
        <v>28.88</v>
      </c>
      <c r="B518" s="1">
        <v>26.43</v>
      </c>
      <c r="C518" s="1">
        <v>27.24</v>
      </c>
      <c r="D518" s="1">
        <v>24.42</v>
      </c>
      <c r="E518" s="1">
        <v>28.46</v>
      </c>
      <c r="F518" s="1">
        <v>28.2</v>
      </c>
      <c r="G518" s="1">
        <v>29.2</v>
      </c>
      <c r="H518" s="1">
        <v>31.58</v>
      </c>
      <c r="I518" s="1">
        <v>26.85</v>
      </c>
      <c r="J518" s="1">
        <v>40</v>
      </c>
      <c r="K518" s="1">
        <v>40</v>
      </c>
      <c r="L518" s="1">
        <v>40</v>
      </c>
      <c r="R518"/>
      <c r="S518"/>
      <c r="U518"/>
      <c r="V518"/>
    </row>
    <row r="519" spans="1:22" s="1" customFormat="1" x14ac:dyDescent="0.25">
      <c r="A519" s="1">
        <v>23.87</v>
      </c>
      <c r="B519" s="1">
        <v>29.01</v>
      </c>
      <c r="C519" s="1">
        <v>23.4</v>
      </c>
      <c r="D519" s="1">
        <v>30.23</v>
      </c>
      <c r="E519" s="1">
        <v>25.41</v>
      </c>
      <c r="F519" s="1">
        <v>29.98</v>
      </c>
      <c r="G519" s="1">
        <v>40</v>
      </c>
      <c r="H519" s="1">
        <v>40</v>
      </c>
      <c r="I519" s="1">
        <v>32.78</v>
      </c>
      <c r="J519" s="1">
        <v>40</v>
      </c>
      <c r="K519" s="1">
        <v>40</v>
      </c>
      <c r="L519" s="1">
        <v>40</v>
      </c>
      <c r="R519"/>
      <c r="S519"/>
      <c r="U519"/>
      <c r="V519"/>
    </row>
    <row r="520" spans="1:22" s="1" customFormat="1" x14ac:dyDescent="0.25">
      <c r="A520" s="1">
        <v>40</v>
      </c>
      <c r="B520" s="1">
        <v>29.01</v>
      </c>
      <c r="C520" s="1">
        <v>23.89</v>
      </c>
      <c r="D520" s="1">
        <v>25.95</v>
      </c>
      <c r="E520" s="1">
        <v>29.84</v>
      </c>
      <c r="F520" s="1">
        <v>28.5</v>
      </c>
      <c r="G520" s="1">
        <v>22.94</v>
      </c>
      <c r="H520" s="1">
        <v>23.5</v>
      </c>
      <c r="I520" s="1">
        <v>30.7</v>
      </c>
      <c r="J520" s="1">
        <v>29.05</v>
      </c>
      <c r="K520" s="1">
        <v>26.31</v>
      </c>
      <c r="L520" s="1">
        <v>30.96</v>
      </c>
      <c r="R520"/>
      <c r="S520"/>
      <c r="U520"/>
      <c r="V520"/>
    </row>
    <row r="521" spans="1:22" s="1" customFormat="1" x14ac:dyDescent="0.25">
      <c r="A521" s="1">
        <v>32.76</v>
      </c>
      <c r="B521" s="1">
        <v>18.48</v>
      </c>
      <c r="C521" s="1">
        <v>20.92</v>
      </c>
      <c r="D521" s="1">
        <v>22.15</v>
      </c>
      <c r="E521" s="1">
        <v>25.59</v>
      </c>
      <c r="F521" s="1">
        <v>30.59</v>
      </c>
      <c r="G521" s="1">
        <v>26.16</v>
      </c>
      <c r="H521" s="1">
        <v>23.45</v>
      </c>
      <c r="I521" s="1">
        <v>30.25</v>
      </c>
      <c r="J521" s="1">
        <v>31.75</v>
      </c>
      <c r="K521" s="1">
        <v>40</v>
      </c>
      <c r="L521" s="1">
        <v>32.57</v>
      </c>
      <c r="R521"/>
      <c r="S521"/>
      <c r="U521"/>
      <c r="V521"/>
    </row>
    <row r="522" spans="1:22" s="1" customFormat="1" x14ac:dyDescent="0.25">
      <c r="A522" s="1">
        <v>28.97</v>
      </c>
      <c r="B522" s="1">
        <v>26.51</v>
      </c>
      <c r="C522" s="1">
        <v>30.6</v>
      </c>
      <c r="D522" s="1">
        <v>20.54</v>
      </c>
      <c r="E522" s="1">
        <v>28.37</v>
      </c>
      <c r="F522" s="1">
        <v>31.59</v>
      </c>
      <c r="G522" s="1">
        <v>32.08</v>
      </c>
      <c r="H522" s="1">
        <v>26.48</v>
      </c>
      <c r="I522" s="1">
        <v>26.8</v>
      </c>
      <c r="J522" s="1">
        <v>33.28</v>
      </c>
      <c r="K522" s="1">
        <v>31.58</v>
      </c>
      <c r="L522" s="1">
        <v>32.93</v>
      </c>
      <c r="R522"/>
      <c r="S522"/>
      <c r="U522"/>
      <c r="V522"/>
    </row>
    <row r="523" spans="1:22" s="1" customFormat="1" x14ac:dyDescent="0.25">
      <c r="A523" s="1">
        <v>28.82</v>
      </c>
      <c r="B523" s="1">
        <v>29.7</v>
      </c>
      <c r="C523" s="1">
        <v>33.79</v>
      </c>
      <c r="D523" s="1">
        <v>20.86</v>
      </c>
      <c r="E523" s="1">
        <v>21.86</v>
      </c>
      <c r="F523" s="1">
        <v>29</v>
      </c>
      <c r="G523" s="1">
        <v>30.01</v>
      </c>
      <c r="H523" s="1">
        <v>31.59</v>
      </c>
      <c r="I523" s="1">
        <v>32.619999999999997</v>
      </c>
      <c r="J523" s="1">
        <v>30.2</v>
      </c>
      <c r="K523" s="1">
        <v>25.6</v>
      </c>
      <c r="L523" s="1">
        <v>32.08</v>
      </c>
      <c r="R523"/>
      <c r="S523"/>
      <c r="U523"/>
      <c r="V523"/>
    </row>
    <row r="524" spans="1:22" s="1" customFormat="1" x14ac:dyDescent="0.25">
      <c r="A524" s="1">
        <v>20.97</v>
      </c>
      <c r="B524" s="1">
        <v>32.81</v>
      </c>
      <c r="C524" s="1">
        <v>27.85</v>
      </c>
      <c r="D524" s="1">
        <v>27.58</v>
      </c>
      <c r="E524" s="1">
        <v>19.989999999999998</v>
      </c>
      <c r="F524" s="1">
        <v>33.28</v>
      </c>
      <c r="G524" s="1">
        <v>31.05</v>
      </c>
      <c r="H524" s="1">
        <v>26.67</v>
      </c>
      <c r="I524" s="1">
        <v>33.74</v>
      </c>
      <c r="J524" s="1">
        <v>33.549999999999997</v>
      </c>
      <c r="K524" s="1">
        <v>40</v>
      </c>
      <c r="L524" s="1">
        <v>36.130000000000003</v>
      </c>
      <c r="R524"/>
      <c r="S524"/>
      <c r="U524"/>
      <c r="V524"/>
    </row>
    <row r="525" spans="1:22" s="1" customFormat="1" x14ac:dyDescent="0.25">
      <c r="A525" s="1">
        <v>26.64</v>
      </c>
      <c r="B525" s="1">
        <v>33.32</v>
      </c>
      <c r="C525" s="1">
        <v>27.6</v>
      </c>
      <c r="D525" s="1">
        <v>30.44</v>
      </c>
      <c r="E525" s="1">
        <v>28.9</v>
      </c>
      <c r="F525" s="1">
        <v>31.06</v>
      </c>
      <c r="G525" s="1">
        <v>30.99</v>
      </c>
      <c r="H525" s="1">
        <v>33.42</v>
      </c>
      <c r="I525" s="1">
        <v>40</v>
      </c>
      <c r="J525" s="1">
        <v>40</v>
      </c>
      <c r="K525" s="1">
        <v>32.65</v>
      </c>
      <c r="L525" s="1">
        <v>32.67</v>
      </c>
      <c r="R525"/>
      <c r="S525"/>
      <c r="U525"/>
      <c r="V525"/>
    </row>
    <row r="526" spans="1:22" s="1" customFormat="1" x14ac:dyDescent="0.25">
      <c r="A526" s="1">
        <v>31.19</v>
      </c>
      <c r="B526" s="1">
        <v>30.71</v>
      </c>
      <c r="C526" s="1">
        <v>32.450000000000003</v>
      </c>
      <c r="D526" s="1">
        <v>26.11</v>
      </c>
      <c r="E526" s="1">
        <v>33.130000000000003</v>
      </c>
      <c r="F526" s="1">
        <v>32.520000000000003</v>
      </c>
      <c r="G526" s="1">
        <v>23.69</v>
      </c>
      <c r="H526" s="1">
        <v>30.9</v>
      </c>
      <c r="I526" s="1">
        <v>40</v>
      </c>
      <c r="J526" s="1">
        <v>40</v>
      </c>
      <c r="K526" s="1">
        <v>28.8</v>
      </c>
      <c r="L526" s="1">
        <v>34.54</v>
      </c>
      <c r="R526"/>
      <c r="S526"/>
      <c r="U526"/>
      <c r="V526"/>
    </row>
    <row r="527" spans="1:22" s="1" customFormat="1" x14ac:dyDescent="0.25">
      <c r="A527" s="1">
        <v>18.46</v>
      </c>
      <c r="B527" s="1">
        <v>32.82</v>
      </c>
      <c r="C527" s="1">
        <v>25.59</v>
      </c>
      <c r="D527" s="1">
        <v>20.3</v>
      </c>
      <c r="E527" s="1">
        <v>30.16</v>
      </c>
      <c r="F527" s="1">
        <v>27.95</v>
      </c>
      <c r="G527" s="1">
        <v>28.85</v>
      </c>
      <c r="H527" s="1">
        <v>30.98</v>
      </c>
      <c r="I527" s="1">
        <v>34.549999999999997</v>
      </c>
      <c r="J527" s="1">
        <v>30.8</v>
      </c>
      <c r="K527" s="1">
        <v>40</v>
      </c>
      <c r="L527" s="1">
        <v>40</v>
      </c>
      <c r="R527"/>
      <c r="S527"/>
      <c r="U527"/>
      <c r="V527"/>
    </row>
    <row r="528" spans="1:22" s="1" customFormat="1" x14ac:dyDescent="0.25">
      <c r="A528" s="1">
        <v>19.010000000000002</v>
      </c>
      <c r="B528" s="1">
        <v>16.739999999999998</v>
      </c>
      <c r="C528" s="1">
        <v>33.07</v>
      </c>
      <c r="D528" s="1">
        <v>34.909999999999997</v>
      </c>
      <c r="E528" s="1">
        <v>23.76</v>
      </c>
      <c r="F528" s="1">
        <v>29.69</v>
      </c>
      <c r="G528" s="1">
        <v>23.41</v>
      </c>
      <c r="H528" s="1">
        <v>26.65</v>
      </c>
      <c r="I528" s="1">
        <v>40</v>
      </c>
      <c r="J528" s="1">
        <v>40</v>
      </c>
      <c r="K528" s="1">
        <v>40</v>
      </c>
      <c r="L528" s="1">
        <v>40</v>
      </c>
      <c r="R528"/>
      <c r="S528"/>
      <c r="U528"/>
      <c r="V528"/>
    </row>
    <row r="529" spans="1:22" s="1" customFormat="1" x14ac:dyDescent="0.25">
      <c r="A529" s="1">
        <v>25.13</v>
      </c>
      <c r="B529" s="1">
        <v>29.49</v>
      </c>
      <c r="C529" s="1">
        <v>23.4</v>
      </c>
      <c r="D529" s="1">
        <v>27.61</v>
      </c>
      <c r="E529" s="1">
        <v>30.17</v>
      </c>
      <c r="F529" s="1">
        <v>29.27</v>
      </c>
      <c r="G529" s="1">
        <v>34.17</v>
      </c>
      <c r="H529" s="1">
        <v>24.86</v>
      </c>
      <c r="I529" s="1">
        <v>31.6</v>
      </c>
      <c r="J529" s="1">
        <v>31.1</v>
      </c>
      <c r="K529" s="1">
        <v>40</v>
      </c>
      <c r="L529" s="1">
        <v>33.76</v>
      </c>
      <c r="R529"/>
      <c r="S529"/>
      <c r="U529"/>
      <c r="V529"/>
    </row>
    <row r="530" spans="1:22" s="1" customFormat="1" x14ac:dyDescent="0.25">
      <c r="A530" s="1">
        <v>25.98</v>
      </c>
      <c r="B530" s="1">
        <v>23</v>
      </c>
      <c r="C530" s="1">
        <v>23.96</v>
      </c>
      <c r="D530" s="1">
        <v>27.82</v>
      </c>
      <c r="E530" s="1">
        <v>40</v>
      </c>
      <c r="F530" s="1">
        <v>24.99</v>
      </c>
      <c r="G530" s="1">
        <v>22.45</v>
      </c>
      <c r="H530" s="1">
        <v>31.85</v>
      </c>
      <c r="I530" s="1">
        <v>31.14</v>
      </c>
      <c r="J530" s="1">
        <v>40</v>
      </c>
      <c r="K530" s="1">
        <v>34.72</v>
      </c>
      <c r="R530"/>
      <c r="S530"/>
      <c r="U530"/>
      <c r="V530"/>
    </row>
    <row r="531" spans="1:22" s="1" customFormat="1" x14ac:dyDescent="0.25">
      <c r="A531" s="1">
        <v>22.67</v>
      </c>
      <c r="B531" s="1">
        <v>40</v>
      </c>
      <c r="C531" s="1">
        <v>29.48</v>
      </c>
      <c r="D531" s="1">
        <v>24.43</v>
      </c>
      <c r="E531" s="1">
        <v>25.8</v>
      </c>
      <c r="F531" s="1">
        <v>33.64</v>
      </c>
      <c r="G531" s="1">
        <v>40</v>
      </c>
      <c r="H531" s="1">
        <v>40</v>
      </c>
      <c r="I531" s="1">
        <v>23.92</v>
      </c>
      <c r="J531" s="1">
        <v>30.41</v>
      </c>
      <c r="K531" s="1">
        <v>40</v>
      </c>
      <c r="R531"/>
      <c r="S531"/>
      <c r="U531"/>
      <c r="V531"/>
    </row>
    <row r="532" spans="1:22" s="1" customFormat="1" x14ac:dyDescent="0.25">
      <c r="A532" s="1">
        <v>26.76</v>
      </c>
      <c r="B532" s="1">
        <v>29.28</v>
      </c>
      <c r="C532" s="1">
        <v>23.58</v>
      </c>
      <c r="D532" s="1">
        <v>21.04</v>
      </c>
      <c r="E532" s="1">
        <v>26.42</v>
      </c>
      <c r="F532" s="1">
        <v>24.05</v>
      </c>
      <c r="G532" s="1">
        <v>32.5</v>
      </c>
      <c r="H532" s="1">
        <v>20.309999999999999</v>
      </c>
      <c r="I532" s="1">
        <v>32.1</v>
      </c>
      <c r="J532" s="1">
        <v>40</v>
      </c>
      <c r="K532" s="1">
        <v>31.51</v>
      </c>
      <c r="R532"/>
      <c r="S532"/>
      <c r="U532"/>
      <c r="V532"/>
    </row>
    <row r="533" spans="1:22" s="1" customFormat="1" x14ac:dyDescent="0.25">
      <c r="A533" s="1">
        <v>22.34</v>
      </c>
      <c r="B533" s="1">
        <v>14.87</v>
      </c>
      <c r="C533" s="1">
        <v>26.04</v>
      </c>
      <c r="D533" s="1">
        <v>30.72</v>
      </c>
      <c r="E533" s="1">
        <v>23.91</v>
      </c>
      <c r="F533" s="1">
        <v>22.8</v>
      </c>
      <c r="G533" s="1">
        <v>33.35</v>
      </c>
      <c r="H533" s="1">
        <v>40</v>
      </c>
      <c r="I533" s="1">
        <v>26.62</v>
      </c>
      <c r="J533" s="1">
        <v>32.33</v>
      </c>
      <c r="K533" s="1">
        <v>25.9</v>
      </c>
      <c r="R533"/>
      <c r="S533"/>
      <c r="U533"/>
      <c r="V533"/>
    </row>
    <row r="534" spans="1:22" s="1" customFormat="1" x14ac:dyDescent="0.25">
      <c r="A534" s="1">
        <v>28.76</v>
      </c>
      <c r="B534" s="1">
        <v>28.67</v>
      </c>
      <c r="C534" s="1">
        <v>19.88</v>
      </c>
      <c r="D534" s="1">
        <v>28.41</v>
      </c>
      <c r="E534" s="1">
        <v>29.71</v>
      </c>
      <c r="F534" s="1">
        <v>33.229999999999997</v>
      </c>
      <c r="G534" s="1">
        <v>40</v>
      </c>
      <c r="H534" s="1">
        <v>27.86</v>
      </c>
      <c r="I534" s="1">
        <v>30.65</v>
      </c>
      <c r="J534" s="1">
        <v>31.77</v>
      </c>
      <c r="K534" s="1">
        <v>31.29</v>
      </c>
      <c r="R534"/>
      <c r="S534"/>
      <c r="U534"/>
      <c r="V534"/>
    </row>
    <row r="535" spans="1:22" s="1" customFormat="1" x14ac:dyDescent="0.25">
      <c r="A535" s="1">
        <v>28.49</v>
      </c>
      <c r="B535" s="1">
        <v>24.93</v>
      </c>
      <c r="C535" s="1">
        <v>28.76</v>
      </c>
      <c r="D535" s="1">
        <v>23.73</v>
      </c>
      <c r="E535" s="1">
        <v>27.1</v>
      </c>
      <c r="F535" s="1">
        <v>40</v>
      </c>
      <c r="G535" s="1">
        <v>29.18</v>
      </c>
      <c r="H535" s="1">
        <v>33.24</v>
      </c>
      <c r="I535" s="1">
        <v>32.549999999999997</v>
      </c>
      <c r="J535" s="1">
        <v>31.15</v>
      </c>
      <c r="K535" s="1">
        <v>25.69</v>
      </c>
      <c r="R535"/>
      <c r="S535"/>
      <c r="U535"/>
      <c r="V535"/>
    </row>
    <row r="536" spans="1:22" s="1" customFormat="1" x14ac:dyDescent="0.25">
      <c r="A536" s="1">
        <v>30.7</v>
      </c>
      <c r="B536" s="1">
        <v>24.74</v>
      </c>
      <c r="C536" s="1">
        <v>24.41</v>
      </c>
      <c r="D536" s="1">
        <v>23.69</v>
      </c>
      <c r="E536" s="1">
        <v>31.85</v>
      </c>
      <c r="F536" s="1">
        <v>26.6</v>
      </c>
      <c r="G536" s="1">
        <v>34.549999999999997</v>
      </c>
      <c r="H536" s="1">
        <v>28.68</v>
      </c>
      <c r="I536" s="1">
        <v>27.82</v>
      </c>
      <c r="J536" s="1">
        <v>30.32</v>
      </c>
      <c r="K536" s="1">
        <v>40</v>
      </c>
      <c r="R536"/>
      <c r="S536"/>
      <c r="U536"/>
      <c r="V536"/>
    </row>
    <row r="537" spans="1:22" s="1" customFormat="1" x14ac:dyDescent="0.25">
      <c r="A537" s="1">
        <v>25.05</v>
      </c>
      <c r="B537" s="1">
        <v>40</v>
      </c>
      <c r="C537" s="1">
        <v>21.28</v>
      </c>
      <c r="D537" s="1">
        <v>26.93</v>
      </c>
      <c r="E537" s="1">
        <v>32.99</v>
      </c>
      <c r="F537" s="1">
        <v>28.07</v>
      </c>
      <c r="G537" s="1">
        <v>32.299999999999997</v>
      </c>
      <c r="H537" s="1">
        <v>25.67</v>
      </c>
      <c r="I537" s="1">
        <v>40</v>
      </c>
      <c r="J537" s="1">
        <v>33.549999999999997</v>
      </c>
      <c r="K537" s="1">
        <v>40</v>
      </c>
      <c r="R537"/>
      <c r="S537"/>
      <c r="U537"/>
      <c r="V537"/>
    </row>
    <row r="538" spans="1:22" s="1" customFormat="1" x14ac:dyDescent="0.25">
      <c r="A538" s="1">
        <v>19.12</v>
      </c>
      <c r="B538" s="1">
        <v>27.34</v>
      </c>
      <c r="C538" s="1">
        <v>30.36</v>
      </c>
      <c r="D538" s="1">
        <v>23.58</v>
      </c>
      <c r="E538" s="1">
        <v>31.97</v>
      </c>
      <c r="F538" s="1">
        <v>27.07</v>
      </c>
      <c r="G538" s="1">
        <v>33.17</v>
      </c>
      <c r="H538" s="1">
        <v>31.55</v>
      </c>
      <c r="I538" s="1">
        <v>40</v>
      </c>
      <c r="J538" s="1">
        <v>32.39</v>
      </c>
      <c r="K538" s="1">
        <v>40</v>
      </c>
      <c r="R538"/>
      <c r="S538"/>
      <c r="U538"/>
      <c r="V538"/>
    </row>
    <row r="539" spans="1:22" s="1" customFormat="1" x14ac:dyDescent="0.25">
      <c r="A539" s="1">
        <v>29.74</v>
      </c>
      <c r="B539" s="1">
        <v>26.36</v>
      </c>
      <c r="C539" s="1">
        <v>32.46</v>
      </c>
      <c r="D539" s="1">
        <v>31.23</v>
      </c>
      <c r="E539" s="1">
        <v>29.94</v>
      </c>
      <c r="F539" s="1">
        <v>31.99</v>
      </c>
      <c r="G539" s="1">
        <v>31.42</v>
      </c>
      <c r="H539" s="1">
        <v>32.6</v>
      </c>
      <c r="I539" s="1">
        <v>22.06</v>
      </c>
      <c r="J539" s="1">
        <v>31.62</v>
      </c>
      <c r="K539" s="1">
        <v>40</v>
      </c>
      <c r="R539"/>
      <c r="S539"/>
      <c r="U539"/>
      <c r="V539"/>
    </row>
    <row r="540" spans="1:22" s="1" customFormat="1" x14ac:dyDescent="0.25">
      <c r="A540" s="1">
        <v>21.03</v>
      </c>
      <c r="B540" s="1">
        <v>28.13</v>
      </c>
      <c r="C540" s="1">
        <v>28.45</v>
      </c>
      <c r="D540" s="1">
        <v>40</v>
      </c>
      <c r="E540" s="1">
        <v>29.26</v>
      </c>
      <c r="F540" s="1">
        <v>23.82</v>
      </c>
      <c r="G540" s="1">
        <v>27.12</v>
      </c>
      <c r="H540" s="1">
        <v>40</v>
      </c>
      <c r="I540" s="1">
        <v>32.880000000000003</v>
      </c>
      <c r="J540" s="1">
        <v>29.23</v>
      </c>
      <c r="K540" s="1">
        <v>31.53</v>
      </c>
      <c r="R540"/>
      <c r="S540"/>
      <c r="U540"/>
      <c r="V540"/>
    </row>
    <row r="541" spans="1:22" s="1" customFormat="1" x14ac:dyDescent="0.25">
      <c r="A541" s="1">
        <v>29.52</v>
      </c>
      <c r="B541" s="1">
        <v>25.62</v>
      </c>
      <c r="C541" s="1">
        <v>40</v>
      </c>
      <c r="D541" s="1">
        <v>28.61</v>
      </c>
      <c r="E541" s="1">
        <v>20.48</v>
      </c>
      <c r="F541" s="1">
        <v>26.71</v>
      </c>
      <c r="G541" s="1">
        <v>28.96</v>
      </c>
      <c r="H541" s="1">
        <v>33.200000000000003</v>
      </c>
      <c r="I541" s="1">
        <v>40</v>
      </c>
      <c r="J541" s="1">
        <v>30.65</v>
      </c>
      <c r="K541" s="1">
        <v>32.14</v>
      </c>
      <c r="R541"/>
      <c r="S541"/>
      <c r="U541"/>
      <c r="V541"/>
    </row>
    <row r="542" spans="1:22" s="1" customFormat="1" x14ac:dyDescent="0.25">
      <c r="A542" s="1">
        <v>26.23</v>
      </c>
      <c r="B542" s="1">
        <v>25.16</v>
      </c>
      <c r="C542" s="1">
        <v>26.47</v>
      </c>
      <c r="D542" s="1">
        <v>18.66</v>
      </c>
      <c r="E542" s="1">
        <v>28.13</v>
      </c>
      <c r="F542" s="1">
        <v>26.97</v>
      </c>
      <c r="G542" s="1">
        <v>32.369999999999997</v>
      </c>
      <c r="H542" s="1">
        <v>40</v>
      </c>
      <c r="I542" s="1">
        <v>40</v>
      </c>
      <c r="J542" s="1">
        <v>22.29</v>
      </c>
      <c r="K542" s="1">
        <v>32.909999999999997</v>
      </c>
      <c r="R542"/>
      <c r="S542"/>
      <c r="U542"/>
      <c r="V542"/>
    </row>
    <row r="543" spans="1:22" s="1" customFormat="1" x14ac:dyDescent="0.25">
      <c r="A543" s="1">
        <v>33.799999999999997</v>
      </c>
      <c r="B543" s="1">
        <v>29.89</v>
      </c>
      <c r="C543" s="1">
        <v>40</v>
      </c>
      <c r="D543" s="1">
        <v>30.3</v>
      </c>
      <c r="E543" s="1">
        <v>28.85</v>
      </c>
      <c r="F543" s="1">
        <v>22.38</v>
      </c>
      <c r="G543" s="1">
        <v>32.69</v>
      </c>
      <c r="H543" s="1">
        <v>31.31</v>
      </c>
      <c r="I543" s="1">
        <v>23.17</v>
      </c>
      <c r="J543" s="1">
        <v>40</v>
      </c>
      <c r="K543" s="1">
        <v>32.86</v>
      </c>
      <c r="R543"/>
      <c r="S543"/>
      <c r="U543"/>
      <c r="V543"/>
    </row>
    <row r="544" spans="1:22" s="1" customFormat="1" x14ac:dyDescent="0.25">
      <c r="A544" s="1">
        <v>25.99</v>
      </c>
      <c r="B544" s="1">
        <v>33.51</v>
      </c>
      <c r="C544" s="1">
        <v>26.45</v>
      </c>
      <c r="D544" s="1">
        <v>29.51</v>
      </c>
      <c r="E544" s="1">
        <v>30.63</v>
      </c>
      <c r="F544" s="1">
        <v>29.39</v>
      </c>
      <c r="G544" s="1">
        <v>40</v>
      </c>
      <c r="H544" s="1">
        <v>29.83</v>
      </c>
      <c r="I544" s="1">
        <v>33.58</v>
      </c>
      <c r="J544" s="1">
        <v>40</v>
      </c>
      <c r="K544" s="1">
        <v>40</v>
      </c>
      <c r="R544"/>
      <c r="S544"/>
      <c r="U544"/>
      <c r="V544"/>
    </row>
    <row r="545" spans="1:22" s="1" customFormat="1" x14ac:dyDescent="0.25">
      <c r="A545" s="1">
        <v>28.31</v>
      </c>
      <c r="B545" s="1">
        <v>33.06</v>
      </c>
      <c r="C545" s="1">
        <v>27.12</v>
      </c>
      <c r="D545" s="1">
        <v>30.18</v>
      </c>
      <c r="E545" s="1">
        <v>40</v>
      </c>
      <c r="F545" s="1">
        <v>32.06</v>
      </c>
      <c r="G545" s="1">
        <v>29.25</v>
      </c>
      <c r="H545" s="1">
        <v>34.119999999999997</v>
      </c>
      <c r="I545" s="1">
        <v>40</v>
      </c>
      <c r="J545" s="1">
        <v>40</v>
      </c>
      <c r="K545" s="1">
        <v>24.42</v>
      </c>
      <c r="R545"/>
      <c r="S545"/>
      <c r="U545"/>
      <c r="V545"/>
    </row>
    <row r="546" spans="1:22" s="1" customFormat="1" x14ac:dyDescent="0.25">
      <c r="A546" s="1">
        <v>23.09</v>
      </c>
      <c r="B546" s="1">
        <v>33.83</v>
      </c>
      <c r="C546" s="1">
        <v>25.72</v>
      </c>
      <c r="D546" s="1">
        <v>25.78</v>
      </c>
      <c r="E546" s="1">
        <v>23.53</v>
      </c>
      <c r="F546" s="1">
        <v>40</v>
      </c>
      <c r="G546" s="1">
        <v>40</v>
      </c>
      <c r="H546" s="1">
        <v>40</v>
      </c>
      <c r="I546" s="1">
        <v>28.31</v>
      </c>
      <c r="J546" s="1">
        <v>32.07</v>
      </c>
      <c r="K546" s="1">
        <v>32.36</v>
      </c>
      <c r="R546"/>
      <c r="S546"/>
      <c r="U546"/>
      <c r="V546"/>
    </row>
    <row r="547" spans="1:22" s="1" customFormat="1" x14ac:dyDescent="0.25">
      <c r="A547" s="1">
        <v>25.2</v>
      </c>
      <c r="B547" s="1">
        <v>29.58</v>
      </c>
      <c r="C547" s="1">
        <v>24.87</v>
      </c>
      <c r="D547" s="1">
        <v>24.99</v>
      </c>
      <c r="E547" s="1">
        <v>22.89</v>
      </c>
      <c r="F547" s="1">
        <v>29.08</v>
      </c>
      <c r="G547" s="1">
        <v>27.53</v>
      </c>
      <c r="H547" s="1">
        <v>32.229999999999997</v>
      </c>
      <c r="I547" s="1">
        <v>40</v>
      </c>
      <c r="J547" s="1">
        <v>40</v>
      </c>
      <c r="K547" s="1">
        <v>40</v>
      </c>
      <c r="R547"/>
      <c r="S547"/>
      <c r="U547"/>
      <c r="V547"/>
    </row>
    <row r="548" spans="1:22" s="1" customFormat="1" x14ac:dyDescent="0.25">
      <c r="A548" s="1">
        <v>32.520000000000003</v>
      </c>
      <c r="B548" s="1">
        <v>30.83</v>
      </c>
      <c r="C548" s="1">
        <v>20.82</v>
      </c>
      <c r="D548" s="1">
        <v>32.61</v>
      </c>
      <c r="E548" s="1">
        <v>25.25</v>
      </c>
      <c r="F548" s="1">
        <v>32.380000000000003</v>
      </c>
      <c r="G548" s="1">
        <v>26.62</v>
      </c>
      <c r="H548" s="1">
        <v>30.78</v>
      </c>
      <c r="I548" s="1">
        <v>34.39</v>
      </c>
      <c r="J548" s="1">
        <v>30.16</v>
      </c>
      <c r="K548" s="1">
        <v>40</v>
      </c>
      <c r="R548"/>
      <c r="S548"/>
      <c r="U548"/>
      <c r="V548"/>
    </row>
    <row r="549" spans="1:22" s="1" customFormat="1" x14ac:dyDescent="0.25">
      <c r="A549" s="1">
        <v>40</v>
      </c>
      <c r="B549" s="1">
        <v>28.69</v>
      </c>
      <c r="C549" s="1">
        <v>21.37</v>
      </c>
      <c r="D549" s="1">
        <v>23.43</v>
      </c>
      <c r="E549" s="1">
        <v>28.34</v>
      </c>
      <c r="F549" s="1">
        <v>40</v>
      </c>
      <c r="G549" s="1">
        <v>30</v>
      </c>
      <c r="H549" s="1">
        <v>31.72</v>
      </c>
      <c r="I549" s="1">
        <v>40</v>
      </c>
      <c r="J549" s="1">
        <v>40</v>
      </c>
      <c r="K549" s="1">
        <v>32.17</v>
      </c>
      <c r="R549"/>
      <c r="S549"/>
      <c r="U549"/>
      <c r="V549"/>
    </row>
    <row r="550" spans="1:22" s="1" customFormat="1" x14ac:dyDescent="0.25">
      <c r="A550" s="1">
        <v>29.79</v>
      </c>
      <c r="B550" s="1">
        <v>26.83</v>
      </c>
      <c r="C550" s="1">
        <v>30.22</v>
      </c>
      <c r="D550" s="1">
        <v>40</v>
      </c>
      <c r="E550" s="1">
        <v>25.22</v>
      </c>
      <c r="F550" s="1">
        <v>30.22</v>
      </c>
      <c r="G550" s="1">
        <v>23.87</v>
      </c>
      <c r="H550" s="1">
        <v>40</v>
      </c>
      <c r="I550" s="1">
        <v>32.44</v>
      </c>
      <c r="J550" s="1">
        <v>29.47</v>
      </c>
      <c r="K550" s="1">
        <v>40</v>
      </c>
      <c r="R550"/>
      <c r="S550"/>
      <c r="U550"/>
      <c r="V550"/>
    </row>
    <row r="551" spans="1:22" s="1" customFormat="1" x14ac:dyDescent="0.25">
      <c r="A551" s="1">
        <v>27.24</v>
      </c>
      <c r="B551" s="1">
        <v>25.25</v>
      </c>
      <c r="C551" s="1">
        <v>28.36</v>
      </c>
      <c r="D551" s="1">
        <v>33.090000000000003</v>
      </c>
      <c r="E551" s="1">
        <v>22.39</v>
      </c>
      <c r="F551" s="1">
        <v>40</v>
      </c>
      <c r="G551" s="1">
        <v>32.840000000000003</v>
      </c>
      <c r="H551" s="1">
        <v>30.49</v>
      </c>
      <c r="I551" s="1">
        <v>31.1</v>
      </c>
      <c r="J551" s="1">
        <v>24.54</v>
      </c>
      <c r="K551" s="1">
        <v>30.54</v>
      </c>
      <c r="R551"/>
      <c r="S551"/>
      <c r="U551"/>
      <c r="V551"/>
    </row>
    <row r="552" spans="1:22" s="1" customFormat="1" x14ac:dyDescent="0.25">
      <c r="A552" s="1">
        <v>33.020000000000003</v>
      </c>
      <c r="B552" s="1">
        <v>25.48</v>
      </c>
      <c r="C552" s="1">
        <v>27.51</v>
      </c>
      <c r="D552" s="1">
        <v>30.89</v>
      </c>
      <c r="E552" s="1">
        <v>24.68</v>
      </c>
      <c r="F552" s="1">
        <v>31.65</v>
      </c>
      <c r="G552" s="1">
        <v>32.130000000000003</v>
      </c>
      <c r="H552" s="1">
        <v>40</v>
      </c>
      <c r="I552" s="1">
        <v>30.99</v>
      </c>
      <c r="J552" s="1">
        <v>28.6</v>
      </c>
      <c r="K552" s="1">
        <v>40</v>
      </c>
      <c r="R552"/>
      <c r="S552"/>
      <c r="U552"/>
      <c r="V552"/>
    </row>
    <row r="553" spans="1:22" s="1" customFormat="1" x14ac:dyDescent="0.25">
      <c r="A553" s="1">
        <v>29.08</v>
      </c>
      <c r="B553" s="1">
        <v>31.23</v>
      </c>
      <c r="C553" s="1">
        <v>19.149999999999999</v>
      </c>
      <c r="D553" s="1">
        <v>22.95</v>
      </c>
      <c r="E553" s="1">
        <v>27.89</v>
      </c>
      <c r="F553" s="1">
        <v>22.58</v>
      </c>
      <c r="G553" s="1">
        <v>27</v>
      </c>
      <c r="H553" s="1">
        <v>40</v>
      </c>
      <c r="I553" s="1">
        <v>30.18</v>
      </c>
      <c r="J553" s="1">
        <v>40</v>
      </c>
      <c r="K553" s="1">
        <v>34.07</v>
      </c>
      <c r="R553"/>
      <c r="S553"/>
      <c r="U553"/>
      <c r="V553"/>
    </row>
    <row r="554" spans="1:22" s="1" customFormat="1" x14ac:dyDescent="0.25">
      <c r="A554" s="1">
        <v>32.51</v>
      </c>
      <c r="B554" s="1">
        <v>28.64</v>
      </c>
      <c r="C554" s="1">
        <v>30.55</v>
      </c>
      <c r="D554" s="1">
        <v>32.47</v>
      </c>
      <c r="E554" s="1">
        <v>27.35</v>
      </c>
      <c r="F554" s="1">
        <v>27.41</v>
      </c>
      <c r="G554" s="1">
        <v>28.62</v>
      </c>
      <c r="H554" s="1">
        <v>29.78</v>
      </c>
      <c r="I554" s="1">
        <v>40</v>
      </c>
      <c r="J554" s="1">
        <v>40</v>
      </c>
      <c r="K554" s="1">
        <v>34.479999999999997</v>
      </c>
      <c r="R554"/>
      <c r="S554"/>
      <c r="U554"/>
      <c r="V554"/>
    </row>
    <row r="555" spans="1:22" s="1" customFormat="1" x14ac:dyDescent="0.25">
      <c r="A555" s="1">
        <v>32.840000000000003</v>
      </c>
      <c r="B555" s="1">
        <v>27.31</v>
      </c>
      <c r="C555" s="1">
        <v>29.36</v>
      </c>
      <c r="D555" s="1">
        <v>27.89</v>
      </c>
      <c r="E555" s="1">
        <v>25.99</v>
      </c>
      <c r="F555" s="1">
        <v>28.86</v>
      </c>
      <c r="G555" s="1">
        <v>32.49</v>
      </c>
      <c r="H555" s="1">
        <v>29.66</v>
      </c>
      <c r="I555" s="1">
        <v>40</v>
      </c>
      <c r="J555" s="1">
        <v>32.880000000000003</v>
      </c>
      <c r="K555" s="1">
        <v>31.35</v>
      </c>
      <c r="R555"/>
      <c r="S555"/>
      <c r="U555"/>
      <c r="V555"/>
    </row>
    <row r="556" spans="1:22" s="1" customFormat="1" x14ac:dyDescent="0.25">
      <c r="A556" s="1">
        <v>23.27</v>
      </c>
      <c r="B556" s="1">
        <v>28.07</v>
      </c>
      <c r="C556" s="1">
        <v>28.18</v>
      </c>
      <c r="D556" s="1">
        <v>30.19</v>
      </c>
      <c r="E556" s="1">
        <v>26.67</v>
      </c>
      <c r="F556" s="1">
        <v>28</v>
      </c>
      <c r="G556" s="1">
        <v>29.71</v>
      </c>
      <c r="H556" s="1">
        <v>25.36</v>
      </c>
      <c r="I556" s="1">
        <v>28</v>
      </c>
      <c r="J556" s="1">
        <v>26.25</v>
      </c>
      <c r="K556" s="1">
        <v>31.62</v>
      </c>
      <c r="R556"/>
      <c r="S556"/>
      <c r="U556"/>
      <c r="V556"/>
    </row>
    <row r="557" spans="1:22" s="1" customFormat="1" x14ac:dyDescent="0.25">
      <c r="A557" s="1">
        <v>23.12</v>
      </c>
      <c r="B557" s="1">
        <v>24.23</v>
      </c>
      <c r="C557" s="1">
        <v>19.989999999999998</v>
      </c>
      <c r="D557" s="1">
        <v>22.12</v>
      </c>
      <c r="E557" s="1">
        <v>29.31</v>
      </c>
      <c r="F557" s="1">
        <v>32.89</v>
      </c>
      <c r="G557" s="1">
        <v>32.5</v>
      </c>
      <c r="H557" s="1">
        <v>40</v>
      </c>
      <c r="I557" s="1">
        <v>31.36</v>
      </c>
      <c r="J557" s="1">
        <v>28.78</v>
      </c>
      <c r="K557" s="1">
        <v>30.13</v>
      </c>
      <c r="R557"/>
      <c r="S557"/>
      <c r="U557"/>
      <c r="V557"/>
    </row>
    <row r="558" spans="1:22" s="1" customFormat="1" x14ac:dyDescent="0.25">
      <c r="A558" s="1">
        <v>31.41</v>
      </c>
      <c r="B558" s="1">
        <v>26.57</v>
      </c>
      <c r="C558" s="1">
        <v>18.260000000000002</v>
      </c>
      <c r="D558" s="1">
        <v>19.739999999999998</v>
      </c>
      <c r="E558" s="1">
        <v>25.88</v>
      </c>
      <c r="F558" s="1">
        <v>25</v>
      </c>
      <c r="G558" s="1">
        <v>40</v>
      </c>
      <c r="H558" s="1">
        <v>29.45</v>
      </c>
      <c r="I558" s="1">
        <v>40</v>
      </c>
      <c r="J558" s="1">
        <v>40</v>
      </c>
      <c r="K558" s="1">
        <v>40</v>
      </c>
      <c r="R558"/>
      <c r="S558"/>
      <c r="U558"/>
      <c r="V558"/>
    </row>
    <row r="559" spans="1:22" s="1" customFormat="1" x14ac:dyDescent="0.25">
      <c r="A559" s="1">
        <v>28.79</v>
      </c>
      <c r="B559" s="1">
        <v>31.24</v>
      </c>
      <c r="C559" s="1">
        <v>27.01</v>
      </c>
      <c r="D559" s="1">
        <v>23.1</v>
      </c>
      <c r="E559" s="1">
        <v>28.28</v>
      </c>
      <c r="F559" s="1">
        <v>40</v>
      </c>
      <c r="G559" s="1">
        <v>26.29</v>
      </c>
      <c r="H559" s="1">
        <v>26.1</v>
      </c>
      <c r="I559" s="1">
        <v>40</v>
      </c>
      <c r="J559" s="1">
        <v>24.13</v>
      </c>
      <c r="K559" s="1">
        <v>31.21</v>
      </c>
      <c r="R559"/>
      <c r="S559"/>
      <c r="U559"/>
      <c r="V559"/>
    </row>
    <row r="560" spans="1:22" s="1" customFormat="1" x14ac:dyDescent="0.25">
      <c r="A560" s="1">
        <v>30.16</v>
      </c>
      <c r="B560" s="1">
        <v>28.11</v>
      </c>
      <c r="C560" s="1">
        <v>28.43</v>
      </c>
      <c r="D560" s="1">
        <v>30.7</v>
      </c>
      <c r="E560" s="1">
        <v>23.02</v>
      </c>
      <c r="F560" s="1">
        <v>24.83</v>
      </c>
      <c r="G560" s="1">
        <v>23.39</v>
      </c>
      <c r="H560" s="1">
        <v>29.69</v>
      </c>
      <c r="I560" s="1">
        <v>23.65</v>
      </c>
      <c r="J560" s="1">
        <v>27.87</v>
      </c>
      <c r="K560" s="1">
        <v>26.91</v>
      </c>
      <c r="R560"/>
      <c r="S560"/>
      <c r="U560"/>
      <c r="V560"/>
    </row>
    <row r="561" spans="1:22" s="1" customFormat="1" x14ac:dyDescent="0.25">
      <c r="A561" s="1">
        <v>30.17</v>
      </c>
      <c r="B561" s="1">
        <v>25.83</v>
      </c>
      <c r="C561" s="1">
        <v>28.05</v>
      </c>
      <c r="D561" s="1">
        <v>24.66</v>
      </c>
      <c r="E561" s="1">
        <v>25.37</v>
      </c>
      <c r="F561" s="1">
        <v>28.34</v>
      </c>
      <c r="G561" s="1">
        <v>24.63</v>
      </c>
      <c r="H561" s="1">
        <v>30.37</v>
      </c>
      <c r="I561" s="1">
        <v>31.8</v>
      </c>
      <c r="J561" s="1">
        <v>40</v>
      </c>
      <c r="K561" s="1">
        <v>24.88</v>
      </c>
      <c r="R561"/>
      <c r="S561"/>
      <c r="U561"/>
      <c r="V561"/>
    </row>
    <row r="562" spans="1:22" s="1" customFormat="1" x14ac:dyDescent="0.25">
      <c r="A562" s="1">
        <v>21.58</v>
      </c>
      <c r="B562" s="1">
        <v>32.270000000000003</v>
      </c>
      <c r="C562" s="1">
        <v>30.56</v>
      </c>
      <c r="D562" s="1">
        <v>25.02</v>
      </c>
      <c r="E562" s="1">
        <v>28.6</v>
      </c>
      <c r="F562" s="1">
        <v>30.39</v>
      </c>
      <c r="G562" s="1">
        <v>26.55</v>
      </c>
      <c r="H562" s="1">
        <v>31.53</v>
      </c>
      <c r="I562" s="1">
        <v>29.4</v>
      </c>
      <c r="J562" s="1">
        <v>32.450000000000003</v>
      </c>
      <c r="K562" s="1">
        <v>33.28</v>
      </c>
      <c r="R562"/>
      <c r="S562"/>
      <c r="U562"/>
      <c r="V562"/>
    </row>
    <row r="563" spans="1:22" s="1" customFormat="1" x14ac:dyDescent="0.25">
      <c r="A563" s="1">
        <v>33.76</v>
      </c>
      <c r="B563" s="1">
        <v>28.1</v>
      </c>
      <c r="C563" s="1">
        <v>25.29</v>
      </c>
      <c r="D563" s="1">
        <v>30.68</v>
      </c>
      <c r="E563" s="1">
        <v>20.059999999999999</v>
      </c>
      <c r="F563" s="1">
        <v>30.9</v>
      </c>
      <c r="G563" s="1">
        <v>28.44</v>
      </c>
      <c r="H563" s="1">
        <v>30.16</v>
      </c>
      <c r="I563" s="1">
        <v>32.47</v>
      </c>
      <c r="J563" s="1">
        <v>40</v>
      </c>
      <c r="K563" s="1">
        <v>40</v>
      </c>
      <c r="R563"/>
      <c r="S563"/>
      <c r="U563"/>
      <c r="V563"/>
    </row>
    <row r="564" spans="1:22" s="1" customFormat="1" x14ac:dyDescent="0.25">
      <c r="A564" s="1">
        <v>25.03</v>
      </c>
      <c r="B564" s="1">
        <v>28.27</v>
      </c>
      <c r="C564" s="1">
        <v>28.78</v>
      </c>
      <c r="D564" s="1">
        <v>26.47</v>
      </c>
      <c r="E564" s="1">
        <v>21.89</v>
      </c>
      <c r="F564" s="1">
        <v>40</v>
      </c>
      <c r="G564" s="1">
        <v>40</v>
      </c>
      <c r="H564" s="1">
        <v>23.01</v>
      </c>
      <c r="I564" s="1">
        <v>26.98</v>
      </c>
      <c r="J564" s="1">
        <v>27.41</v>
      </c>
      <c r="K564" s="1">
        <v>40</v>
      </c>
      <c r="R564"/>
      <c r="S564"/>
      <c r="U564"/>
      <c r="V564"/>
    </row>
    <row r="565" spans="1:22" s="1" customFormat="1" x14ac:dyDescent="0.25">
      <c r="A565" s="1">
        <v>31.52</v>
      </c>
      <c r="B565" s="1">
        <v>40</v>
      </c>
      <c r="C565" s="1">
        <v>24.2</v>
      </c>
      <c r="D565" s="1">
        <v>31.93</v>
      </c>
      <c r="E565" s="1">
        <v>27.36</v>
      </c>
      <c r="F565" s="1">
        <v>22.51</v>
      </c>
      <c r="G565" s="1">
        <v>30.45</v>
      </c>
      <c r="H565" s="1">
        <v>32.21</v>
      </c>
      <c r="I565" s="1">
        <v>33.11</v>
      </c>
      <c r="J565" s="1">
        <v>29.03</v>
      </c>
      <c r="K565" s="1">
        <v>23.97</v>
      </c>
      <c r="R565"/>
      <c r="S565"/>
      <c r="U565"/>
      <c r="V565"/>
    </row>
    <row r="566" spans="1:22" s="1" customFormat="1" x14ac:dyDescent="0.25">
      <c r="A566" s="1">
        <v>23.74</v>
      </c>
      <c r="B566" s="1">
        <v>26.56</v>
      </c>
      <c r="C566" s="1">
        <v>22.48</v>
      </c>
      <c r="D566" s="1">
        <v>29.33</v>
      </c>
      <c r="E566" s="1">
        <v>28.92</v>
      </c>
      <c r="F566" s="1">
        <v>32.979999999999997</v>
      </c>
      <c r="G566" s="1">
        <v>40</v>
      </c>
      <c r="H566" s="1">
        <v>40</v>
      </c>
      <c r="I566" s="1">
        <v>29.73</v>
      </c>
      <c r="J566" s="1">
        <v>26.66</v>
      </c>
      <c r="K566" s="1">
        <v>40</v>
      </c>
      <c r="R566"/>
      <c r="S566"/>
      <c r="U566"/>
      <c r="V566"/>
    </row>
    <row r="567" spans="1:22" s="1" customFormat="1" x14ac:dyDescent="0.25">
      <c r="A567" s="1">
        <v>32.78</v>
      </c>
      <c r="B567" s="1">
        <v>32.619999999999997</v>
      </c>
      <c r="C567" s="1">
        <v>30.18</v>
      </c>
      <c r="D567" s="1">
        <v>40</v>
      </c>
      <c r="E567" s="1">
        <v>27.78</v>
      </c>
      <c r="F567" s="1">
        <v>28.84</v>
      </c>
      <c r="G567" s="1">
        <v>20.93</v>
      </c>
      <c r="H567" s="1">
        <v>25.93</v>
      </c>
      <c r="I567" s="1">
        <v>40</v>
      </c>
      <c r="J567" s="1">
        <v>28.69</v>
      </c>
      <c r="K567" s="1">
        <v>40</v>
      </c>
      <c r="R567"/>
      <c r="S567"/>
      <c r="U567"/>
      <c r="V567"/>
    </row>
    <row r="568" spans="1:22" s="1" customFormat="1" x14ac:dyDescent="0.25">
      <c r="A568" s="1">
        <v>22.22</v>
      </c>
      <c r="B568" s="1">
        <v>27.6</v>
      </c>
      <c r="C568" s="1">
        <v>25.55</v>
      </c>
      <c r="D568" s="1">
        <v>40</v>
      </c>
      <c r="E568" s="1">
        <v>29.53</v>
      </c>
      <c r="F568" s="1">
        <v>40</v>
      </c>
      <c r="G568" s="1">
        <v>27.05</v>
      </c>
      <c r="H568" s="1">
        <v>32.619999999999997</v>
      </c>
      <c r="I568" s="1">
        <v>32.520000000000003</v>
      </c>
      <c r="J568" s="1">
        <v>33.01</v>
      </c>
      <c r="K568" s="1">
        <v>27.25</v>
      </c>
      <c r="R568"/>
      <c r="S568"/>
      <c r="U568"/>
      <c r="V568"/>
    </row>
    <row r="569" spans="1:22" s="1" customFormat="1" x14ac:dyDescent="0.25">
      <c r="A569" s="1">
        <v>28.18</v>
      </c>
      <c r="B569" s="1">
        <v>26.3</v>
      </c>
      <c r="C569" s="1">
        <v>29.53</v>
      </c>
      <c r="D569" s="1">
        <v>22.79</v>
      </c>
      <c r="E569" s="1">
        <v>30.14</v>
      </c>
      <c r="F569" s="1">
        <v>23.16</v>
      </c>
      <c r="G569" s="1">
        <v>24.87</v>
      </c>
      <c r="H569" s="1">
        <v>40</v>
      </c>
      <c r="I569" s="1">
        <v>27.45</v>
      </c>
      <c r="J569" s="1">
        <v>40</v>
      </c>
      <c r="K569" s="1">
        <v>28.81</v>
      </c>
      <c r="R569"/>
      <c r="S569"/>
      <c r="U569"/>
      <c r="V569"/>
    </row>
    <row r="570" spans="1:22" s="1" customFormat="1" x14ac:dyDescent="0.25">
      <c r="A570" s="1">
        <v>29.22</v>
      </c>
      <c r="B570" s="1">
        <v>26.16</v>
      </c>
      <c r="C570" s="1">
        <v>26.19</v>
      </c>
      <c r="D570" s="1">
        <v>23.42</v>
      </c>
      <c r="E570" s="1">
        <v>26.89</v>
      </c>
      <c r="F570" s="1">
        <v>20.66</v>
      </c>
      <c r="G570" s="1">
        <v>28.13</v>
      </c>
      <c r="H570" s="1">
        <v>32.22</v>
      </c>
      <c r="I570" s="1">
        <v>40</v>
      </c>
      <c r="J570" s="1">
        <v>40</v>
      </c>
      <c r="K570" s="1">
        <v>40</v>
      </c>
      <c r="R570"/>
      <c r="S570"/>
      <c r="U570"/>
      <c r="V570"/>
    </row>
    <row r="571" spans="1:22" s="1" customFormat="1" x14ac:dyDescent="0.25">
      <c r="A571" s="1">
        <v>28.81</v>
      </c>
      <c r="B571" s="1">
        <v>22.07</v>
      </c>
      <c r="C571" s="1">
        <v>32.409999999999997</v>
      </c>
      <c r="D571" s="1">
        <v>27.13</v>
      </c>
      <c r="E571" s="1">
        <v>30.94</v>
      </c>
      <c r="F571" s="1">
        <v>40</v>
      </c>
      <c r="G571" s="1">
        <v>27.39</v>
      </c>
      <c r="H571" s="1">
        <v>40</v>
      </c>
      <c r="I571" s="1">
        <v>31.2</v>
      </c>
      <c r="J571" s="1">
        <v>40</v>
      </c>
      <c r="K571" s="1">
        <v>31.54</v>
      </c>
      <c r="R571"/>
      <c r="S571"/>
      <c r="U571"/>
      <c r="V571"/>
    </row>
    <row r="572" spans="1:22" s="1" customFormat="1" x14ac:dyDescent="0.25">
      <c r="A572" s="1">
        <v>27.21</v>
      </c>
      <c r="B572" s="1">
        <v>31.71</v>
      </c>
      <c r="C572" s="1">
        <v>28.73</v>
      </c>
      <c r="D572" s="1">
        <v>22.06</v>
      </c>
      <c r="E572" s="1">
        <v>31.26</v>
      </c>
      <c r="F572" s="1">
        <v>22.13</v>
      </c>
      <c r="G572" s="1">
        <v>32.9</v>
      </c>
      <c r="H572" s="1">
        <v>27.43</v>
      </c>
      <c r="I572" s="1">
        <v>40</v>
      </c>
      <c r="J572" s="1">
        <v>40</v>
      </c>
      <c r="K572" s="1">
        <v>30.35</v>
      </c>
      <c r="R572"/>
      <c r="S572"/>
      <c r="U572"/>
      <c r="V572"/>
    </row>
    <row r="573" spans="1:22" s="1" customFormat="1" x14ac:dyDescent="0.25">
      <c r="A573" s="1">
        <v>33.549999999999997</v>
      </c>
      <c r="B573" s="1">
        <v>29.54</v>
      </c>
      <c r="C573" s="1">
        <v>27.33</v>
      </c>
      <c r="D573" s="1">
        <v>27</v>
      </c>
      <c r="E573" s="1">
        <v>32.14</v>
      </c>
      <c r="F573" s="1">
        <v>33.92</v>
      </c>
      <c r="G573" s="1">
        <v>27.58</v>
      </c>
      <c r="H573" s="1">
        <v>31.46</v>
      </c>
      <c r="I573" s="1">
        <v>30.82</v>
      </c>
      <c r="J573" s="1">
        <v>31.76</v>
      </c>
      <c r="K573" s="1">
        <v>31.87</v>
      </c>
      <c r="R573"/>
      <c r="S573"/>
      <c r="U573"/>
      <c r="V573"/>
    </row>
    <row r="574" spans="1:22" s="1" customFormat="1" x14ac:dyDescent="0.25">
      <c r="A574" s="1">
        <v>25.74</v>
      </c>
      <c r="B574" s="1">
        <v>22.81</v>
      </c>
      <c r="C574" s="1">
        <v>24.19</v>
      </c>
      <c r="D574" s="1">
        <v>22.28</v>
      </c>
      <c r="E574" s="1">
        <v>20.65</v>
      </c>
      <c r="F574" s="1">
        <v>24.66</v>
      </c>
      <c r="G574" s="1">
        <v>23.54</v>
      </c>
      <c r="H574" s="1">
        <v>32.94</v>
      </c>
      <c r="I574" s="1">
        <v>28.68</v>
      </c>
      <c r="J574" s="1">
        <v>40</v>
      </c>
      <c r="K574" s="1">
        <v>32.729999999999997</v>
      </c>
      <c r="R574"/>
      <c r="S574"/>
      <c r="U574"/>
      <c r="V574"/>
    </row>
    <row r="575" spans="1:22" s="1" customFormat="1" x14ac:dyDescent="0.25">
      <c r="A575" s="1">
        <v>29.13</v>
      </c>
      <c r="B575" s="1">
        <v>29.19</v>
      </c>
      <c r="C575" s="1">
        <v>27.94</v>
      </c>
      <c r="D575" s="1">
        <v>25.2</v>
      </c>
      <c r="E575" s="1">
        <v>33.200000000000003</v>
      </c>
      <c r="F575" s="1">
        <v>33.340000000000003</v>
      </c>
      <c r="G575" s="1">
        <v>32</v>
      </c>
      <c r="H575" s="1">
        <v>33.65</v>
      </c>
      <c r="I575" s="1">
        <v>29.33</v>
      </c>
      <c r="J575" s="1">
        <v>40</v>
      </c>
      <c r="K575" s="1">
        <v>24.32</v>
      </c>
      <c r="R575"/>
      <c r="S575"/>
      <c r="U575"/>
      <c r="V575"/>
    </row>
    <row r="576" spans="1:22" s="1" customFormat="1" x14ac:dyDescent="0.25">
      <c r="A576" s="1">
        <v>33.54</v>
      </c>
      <c r="B576" s="1">
        <v>25.55</v>
      </c>
      <c r="C576" s="1">
        <v>22.79</v>
      </c>
      <c r="D576" s="1">
        <v>19.25</v>
      </c>
      <c r="E576" s="1">
        <v>34.479999999999997</v>
      </c>
      <c r="F576" s="1">
        <v>22.25</v>
      </c>
      <c r="G576" s="1">
        <v>28.41</v>
      </c>
      <c r="H576" s="1">
        <v>32.54</v>
      </c>
      <c r="I576" s="1">
        <v>29.29</v>
      </c>
      <c r="J576" s="1">
        <v>40</v>
      </c>
      <c r="K576" s="1">
        <v>34.65</v>
      </c>
      <c r="R576"/>
      <c r="S576"/>
      <c r="U576"/>
      <c r="V576"/>
    </row>
    <row r="577" spans="1:22" s="1" customFormat="1" x14ac:dyDescent="0.25">
      <c r="A577" s="1">
        <v>21.68</v>
      </c>
      <c r="B577" s="1">
        <v>27.11</v>
      </c>
      <c r="C577" s="1">
        <v>23.62</v>
      </c>
      <c r="D577" s="1">
        <v>19.2</v>
      </c>
      <c r="E577" s="1">
        <v>27.27</v>
      </c>
      <c r="F577" s="1">
        <v>26.32</v>
      </c>
      <c r="G577" s="1">
        <v>34.51</v>
      </c>
      <c r="H577" s="1">
        <v>40</v>
      </c>
      <c r="I577" s="1">
        <v>31.22</v>
      </c>
      <c r="J577" s="1">
        <v>30.59</v>
      </c>
      <c r="K577" s="1">
        <v>30.94</v>
      </c>
      <c r="R577"/>
      <c r="S577"/>
      <c r="U577"/>
      <c r="V577"/>
    </row>
    <row r="578" spans="1:22" s="1" customFormat="1" x14ac:dyDescent="0.25">
      <c r="A578" s="1">
        <v>27.54</v>
      </c>
      <c r="B578" s="1">
        <v>19.88</v>
      </c>
      <c r="C578" s="1">
        <v>20.14</v>
      </c>
      <c r="D578" s="1">
        <v>27.68</v>
      </c>
      <c r="E578" s="1">
        <v>27.92</v>
      </c>
      <c r="F578" s="1">
        <v>27.81</v>
      </c>
      <c r="G578" s="1">
        <v>32.56</v>
      </c>
      <c r="H578" s="1">
        <v>27.18</v>
      </c>
      <c r="I578" s="1">
        <v>40</v>
      </c>
      <c r="J578" s="1">
        <v>31.99</v>
      </c>
      <c r="K578" s="1">
        <v>32.42</v>
      </c>
      <c r="R578"/>
      <c r="S578"/>
      <c r="U578"/>
      <c r="V578"/>
    </row>
    <row r="579" spans="1:22" s="1" customFormat="1" x14ac:dyDescent="0.25">
      <c r="A579" s="1">
        <v>30.39</v>
      </c>
      <c r="B579" s="1">
        <v>20.56</v>
      </c>
      <c r="C579" s="1">
        <v>16.920000000000002</v>
      </c>
      <c r="D579" s="1">
        <v>22.17</v>
      </c>
      <c r="E579" s="1">
        <v>22.57</v>
      </c>
      <c r="F579" s="1">
        <v>28.35</v>
      </c>
      <c r="G579" s="1">
        <v>27.87</v>
      </c>
      <c r="H579" s="1">
        <v>30.46</v>
      </c>
      <c r="I579" s="1">
        <v>31.07</v>
      </c>
      <c r="J579" s="1">
        <v>29.59</v>
      </c>
      <c r="K579" s="1">
        <v>30.72</v>
      </c>
      <c r="R579"/>
      <c r="S579"/>
      <c r="U579"/>
      <c r="V579"/>
    </row>
    <row r="580" spans="1:22" s="1" customFormat="1" x14ac:dyDescent="0.25">
      <c r="A580" s="1">
        <v>24.22</v>
      </c>
      <c r="B580" s="1">
        <v>33.369999999999997</v>
      </c>
      <c r="C580" s="1">
        <v>23.06</v>
      </c>
      <c r="D580" s="1">
        <v>28.92</v>
      </c>
      <c r="E580" s="1">
        <v>27.15</v>
      </c>
      <c r="F580" s="1">
        <v>21.89</v>
      </c>
      <c r="G580" s="1">
        <v>32.89</v>
      </c>
      <c r="H580" s="1">
        <v>32.65</v>
      </c>
      <c r="I580" s="1">
        <v>30.12</v>
      </c>
      <c r="J580" s="1">
        <v>40</v>
      </c>
      <c r="K580" s="1">
        <v>40</v>
      </c>
      <c r="R580"/>
      <c r="S580"/>
      <c r="U580"/>
      <c r="V580"/>
    </row>
    <row r="581" spans="1:22" s="1" customFormat="1" x14ac:dyDescent="0.25">
      <c r="A581" s="1">
        <v>20.71</v>
      </c>
      <c r="B581" s="1">
        <v>24.11</v>
      </c>
      <c r="C581" s="1">
        <v>31.57</v>
      </c>
      <c r="D581" s="1">
        <v>26.06</v>
      </c>
      <c r="E581" s="1">
        <v>28.74</v>
      </c>
      <c r="F581" s="1">
        <v>31.84</v>
      </c>
      <c r="G581" s="1">
        <v>30.54</v>
      </c>
      <c r="H581" s="1">
        <v>32.5</v>
      </c>
      <c r="I581" s="1">
        <v>30.88</v>
      </c>
      <c r="J581" s="1">
        <v>29.33</v>
      </c>
      <c r="K581" s="1">
        <v>40</v>
      </c>
      <c r="R581"/>
      <c r="S581"/>
      <c r="U581"/>
      <c r="V581"/>
    </row>
    <row r="582" spans="1:22" s="1" customFormat="1" x14ac:dyDescent="0.25">
      <c r="A582" s="1">
        <v>19.28</v>
      </c>
      <c r="B582" s="1">
        <v>29.31</v>
      </c>
      <c r="C582" s="1">
        <v>29.76</v>
      </c>
      <c r="D582" s="1">
        <v>18</v>
      </c>
      <c r="E582" s="1">
        <v>30.27</v>
      </c>
      <c r="F582" s="1">
        <v>26.96</v>
      </c>
      <c r="G582" s="1">
        <v>32.08</v>
      </c>
      <c r="H582" s="1">
        <v>30.52</v>
      </c>
      <c r="I582" s="1">
        <v>26.75</v>
      </c>
      <c r="J582" s="1">
        <v>30.21</v>
      </c>
      <c r="K582" s="1">
        <v>40</v>
      </c>
      <c r="R582"/>
      <c r="S582"/>
      <c r="U582"/>
      <c r="V582"/>
    </row>
    <row r="583" spans="1:22" s="1" customFormat="1" x14ac:dyDescent="0.25">
      <c r="A583" s="1">
        <v>31.95</v>
      </c>
      <c r="B583" s="1">
        <v>40</v>
      </c>
      <c r="C583" s="1">
        <v>28.97</v>
      </c>
      <c r="D583" s="1">
        <v>27.37</v>
      </c>
      <c r="E583" s="1">
        <v>40</v>
      </c>
      <c r="F583" s="1">
        <v>32.380000000000003</v>
      </c>
      <c r="G583" s="1">
        <v>32.950000000000003</v>
      </c>
      <c r="H583" s="1">
        <v>31.75</v>
      </c>
      <c r="I583" s="1">
        <v>40</v>
      </c>
      <c r="J583" s="1">
        <v>30.94</v>
      </c>
      <c r="K583" s="1">
        <v>31.17</v>
      </c>
      <c r="R583"/>
      <c r="S583"/>
      <c r="U583"/>
      <c r="V583"/>
    </row>
    <row r="584" spans="1:22" s="1" customFormat="1" x14ac:dyDescent="0.25">
      <c r="A584" s="1">
        <v>27.03</v>
      </c>
      <c r="B584" s="1">
        <v>28.66</v>
      </c>
      <c r="C584" s="1">
        <v>22.38</v>
      </c>
      <c r="D584" s="1">
        <v>29.69</v>
      </c>
      <c r="E584" s="1">
        <v>29.72</v>
      </c>
      <c r="F584" s="1">
        <v>31.12</v>
      </c>
      <c r="G584" s="1">
        <v>40</v>
      </c>
      <c r="H584" s="1">
        <v>30.1</v>
      </c>
      <c r="I584" s="1">
        <v>30.39</v>
      </c>
      <c r="J584" s="1">
        <v>23.91</v>
      </c>
      <c r="K584" s="1">
        <v>36.81</v>
      </c>
      <c r="R584"/>
      <c r="S584"/>
      <c r="U584"/>
      <c r="V584"/>
    </row>
    <row r="585" spans="1:22" s="1" customFormat="1" x14ac:dyDescent="0.25">
      <c r="A585" s="1">
        <v>20.92</v>
      </c>
      <c r="B585" s="1">
        <v>30.38</v>
      </c>
      <c r="C585" s="1">
        <v>26.9</v>
      </c>
      <c r="D585" s="1">
        <v>22.91</v>
      </c>
      <c r="E585" s="1">
        <v>29.93</v>
      </c>
      <c r="F585" s="1">
        <v>27.26</v>
      </c>
      <c r="G585" s="1">
        <v>40</v>
      </c>
      <c r="H585" s="1">
        <v>40</v>
      </c>
      <c r="I585" s="1">
        <v>40</v>
      </c>
      <c r="J585" s="1">
        <v>40</v>
      </c>
      <c r="K585" s="1">
        <v>33.85</v>
      </c>
      <c r="R585"/>
      <c r="S585"/>
      <c r="U585"/>
      <c r="V585"/>
    </row>
    <row r="586" spans="1:22" s="1" customFormat="1" x14ac:dyDescent="0.25">
      <c r="A586" s="1">
        <v>34.020000000000003</v>
      </c>
      <c r="B586" s="1">
        <v>28.83</v>
      </c>
      <c r="C586" s="1">
        <v>27.96</v>
      </c>
      <c r="D586" s="1">
        <v>40</v>
      </c>
      <c r="E586" s="1">
        <v>22.66</v>
      </c>
      <c r="F586" s="1">
        <v>28.92</v>
      </c>
      <c r="G586" s="1">
        <v>40</v>
      </c>
      <c r="H586" s="1">
        <v>40</v>
      </c>
      <c r="I586" s="1">
        <v>40</v>
      </c>
      <c r="J586" s="1">
        <v>29.25</v>
      </c>
      <c r="K586" s="1">
        <v>40</v>
      </c>
      <c r="R586"/>
      <c r="S586"/>
      <c r="U586"/>
      <c r="V586"/>
    </row>
    <row r="587" spans="1:22" s="1" customFormat="1" x14ac:dyDescent="0.25">
      <c r="A587" s="1">
        <v>33</v>
      </c>
      <c r="B587" s="1">
        <v>26.44</v>
      </c>
      <c r="C587" s="1">
        <v>40</v>
      </c>
      <c r="D587" s="1">
        <v>32.9</v>
      </c>
      <c r="E587" s="1">
        <v>33.67</v>
      </c>
      <c r="F587" s="1">
        <v>28.7</v>
      </c>
      <c r="G587" s="1">
        <v>32.18</v>
      </c>
      <c r="H587" s="1">
        <v>23.37</v>
      </c>
      <c r="I587" s="1">
        <v>31.26</v>
      </c>
      <c r="J587" s="1">
        <v>31.2</v>
      </c>
      <c r="K587" s="1">
        <v>26.68</v>
      </c>
      <c r="R587"/>
      <c r="S587"/>
      <c r="U587"/>
      <c r="V587"/>
    </row>
    <row r="588" spans="1:22" s="1" customFormat="1" x14ac:dyDescent="0.25">
      <c r="A588" s="1">
        <v>30.37</v>
      </c>
      <c r="B588" s="1">
        <v>29.04</v>
      </c>
      <c r="C588" s="1">
        <v>24.53</v>
      </c>
      <c r="D588" s="1">
        <v>21.62</v>
      </c>
      <c r="E588" s="1">
        <v>24.45</v>
      </c>
      <c r="F588" s="1">
        <v>23.76</v>
      </c>
      <c r="G588" s="1">
        <v>29.62</v>
      </c>
      <c r="H588" s="1">
        <v>40</v>
      </c>
      <c r="I588" s="1">
        <v>31.93</v>
      </c>
      <c r="J588" s="1">
        <v>40</v>
      </c>
      <c r="K588" s="1">
        <v>30.09</v>
      </c>
      <c r="R588"/>
      <c r="S588"/>
      <c r="U588"/>
      <c r="V588"/>
    </row>
    <row r="589" spans="1:22" s="1" customFormat="1" x14ac:dyDescent="0.25">
      <c r="A589" s="1">
        <v>29.63</v>
      </c>
      <c r="B589" s="1">
        <v>28.55</v>
      </c>
      <c r="C589" s="1">
        <v>26.24</v>
      </c>
      <c r="D589" s="1">
        <v>28.56</v>
      </c>
      <c r="E589" s="1">
        <v>23.86</v>
      </c>
      <c r="F589" s="1">
        <v>40</v>
      </c>
      <c r="G589" s="1">
        <v>30.95</v>
      </c>
      <c r="H589" s="1">
        <v>32.19</v>
      </c>
      <c r="I589" s="1">
        <v>28.74</v>
      </c>
      <c r="J589" s="1">
        <v>30.45</v>
      </c>
      <c r="K589" s="1">
        <v>35.35</v>
      </c>
      <c r="R589"/>
      <c r="S589"/>
      <c r="U589"/>
      <c r="V589"/>
    </row>
    <row r="590" spans="1:22" s="1" customFormat="1" x14ac:dyDescent="0.25">
      <c r="A590" s="1">
        <v>31.71</v>
      </c>
      <c r="B590" s="1">
        <v>24.69</v>
      </c>
      <c r="C590" s="1">
        <v>21.53</v>
      </c>
      <c r="D590" s="1">
        <v>32.24</v>
      </c>
      <c r="E590" s="1">
        <v>31.84</v>
      </c>
      <c r="F590" s="1">
        <v>34.659999999999997</v>
      </c>
      <c r="G590" s="1">
        <v>24.54</v>
      </c>
      <c r="H590" s="1">
        <v>25.42</v>
      </c>
      <c r="I590" s="1">
        <v>40</v>
      </c>
      <c r="J590" s="1">
        <v>31.9</v>
      </c>
      <c r="K590" s="1">
        <v>36.44</v>
      </c>
      <c r="R590"/>
      <c r="S590"/>
      <c r="U590"/>
      <c r="V590"/>
    </row>
    <row r="591" spans="1:22" s="1" customFormat="1" x14ac:dyDescent="0.25">
      <c r="A591" s="1">
        <v>31.44</v>
      </c>
      <c r="B591" s="1">
        <v>32.25</v>
      </c>
      <c r="C591" s="1">
        <v>28.13</v>
      </c>
      <c r="D591" s="1">
        <v>25.02</v>
      </c>
      <c r="E591" s="1">
        <v>27.72</v>
      </c>
      <c r="F591" s="1">
        <v>29.7</v>
      </c>
      <c r="G591" s="1">
        <v>30.71</v>
      </c>
      <c r="H591" s="1">
        <v>33.07</v>
      </c>
      <c r="I591" s="1">
        <v>40</v>
      </c>
      <c r="J591" s="1">
        <v>33.380000000000003</v>
      </c>
      <c r="K591" s="1">
        <v>37.799999999999997</v>
      </c>
      <c r="R591"/>
      <c r="S591"/>
      <c r="U591"/>
      <c r="V591"/>
    </row>
    <row r="592" spans="1:22" s="1" customFormat="1" x14ac:dyDescent="0.25">
      <c r="A592" s="1">
        <v>24.34</v>
      </c>
      <c r="B592" s="1">
        <v>30.47</v>
      </c>
      <c r="C592" s="1">
        <v>25.67</v>
      </c>
      <c r="D592" s="1">
        <v>32.6</v>
      </c>
      <c r="E592" s="1">
        <v>19.63</v>
      </c>
      <c r="F592" s="1">
        <v>31.68</v>
      </c>
      <c r="G592" s="1">
        <v>40</v>
      </c>
      <c r="H592" s="1">
        <v>25.6</v>
      </c>
      <c r="I592" s="1">
        <v>31.31</v>
      </c>
      <c r="J592" s="1">
        <v>31.48</v>
      </c>
      <c r="K592" s="1">
        <v>37.31</v>
      </c>
      <c r="R592"/>
      <c r="S592"/>
      <c r="U592"/>
      <c r="V592"/>
    </row>
    <row r="593" spans="1:22" s="1" customFormat="1" x14ac:dyDescent="0.25">
      <c r="A593" s="1">
        <v>23.62</v>
      </c>
      <c r="B593" s="1">
        <v>23.99</v>
      </c>
      <c r="C593" s="1">
        <v>21.26</v>
      </c>
      <c r="D593" s="1">
        <v>25.22</v>
      </c>
      <c r="E593" s="1">
        <v>24.84</v>
      </c>
      <c r="F593" s="1">
        <v>22.45</v>
      </c>
      <c r="G593" s="1">
        <v>29.29</v>
      </c>
      <c r="H593" s="1">
        <v>32.799999999999997</v>
      </c>
      <c r="I593" s="1">
        <v>23.12</v>
      </c>
      <c r="J593" s="1">
        <v>40</v>
      </c>
      <c r="K593" s="1">
        <v>35.799999999999997</v>
      </c>
      <c r="R593"/>
      <c r="S593"/>
      <c r="U593"/>
      <c r="V593"/>
    </row>
    <row r="594" spans="1:22" s="1" customFormat="1" x14ac:dyDescent="0.25">
      <c r="A594" s="1">
        <v>33.43</v>
      </c>
      <c r="B594" s="1">
        <v>26.5</v>
      </c>
      <c r="C594" s="1">
        <v>19.829999999999998</v>
      </c>
      <c r="D594" s="1">
        <v>22.23</v>
      </c>
      <c r="E594" s="1">
        <v>26.66</v>
      </c>
      <c r="F594" s="1">
        <v>28.09</v>
      </c>
      <c r="G594" s="1">
        <v>28.68</v>
      </c>
      <c r="H594" s="1">
        <v>40</v>
      </c>
      <c r="I594" s="1">
        <v>40</v>
      </c>
      <c r="J594" s="1">
        <v>32.76</v>
      </c>
      <c r="K594" s="1">
        <v>28.32</v>
      </c>
      <c r="R594"/>
      <c r="S594"/>
      <c r="U594"/>
      <c r="V594"/>
    </row>
    <row r="595" spans="1:22" s="1" customFormat="1" x14ac:dyDescent="0.25">
      <c r="A595" s="1">
        <v>31.26</v>
      </c>
      <c r="B595" s="1">
        <v>33.71</v>
      </c>
      <c r="C595" s="1">
        <v>26.39</v>
      </c>
      <c r="D595" s="1">
        <v>19.649999999999999</v>
      </c>
      <c r="E595" s="1">
        <v>28.93</v>
      </c>
      <c r="F595" s="1">
        <v>32.229999999999997</v>
      </c>
      <c r="G595" s="1">
        <v>30.97</v>
      </c>
      <c r="H595" s="1">
        <v>30.56</v>
      </c>
      <c r="I595" s="1">
        <v>40</v>
      </c>
      <c r="J595" s="1">
        <v>24.48</v>
      </c>
      <c r="K595" s="1">
        <v>35.479999999999997</v>
      </c>
      <c r="R595"/>
      <c r="S595"/>
      <c r="U595"/>
      <c r="V595"/>
    </row>
    <row r="596" spans="1:22" s="1" customFormat="1" x14ac:dyDescent="0.25">
      <c r="A596" s="1">
        <v>24.05</v>
      </c>
      <c r="B596" s="1">
        <v>25.06</v>
      </c>
      <c r="C596" s="1">
        <v>27.22</v>
      </c>
      <c r="D596" s="1">
        <v>28.55</v>
      </c>
      <c r="E596" s="1">
        <v>30.76</v>
      </c>
      <c r="F596" s="1">
        <v>32.340000000000003</v>
      </c>
      <c r="G596" s="1">
        <v>24.03</v>
      </c>
      <c r="H596" s="1">
        <v>31.82</v>
      </c>
      <c r="I596" s="1">
        <v>27.28</v>
      </c>
      <c r="J596" s="1">
        <v>32.590000000000003</v>
      </c>
      <c r="K596" s="1">
        <v>40</v>
      </c>
      <c r="R596"/>
      <c r="S596"/>
      <c r="U596"/>
      <c r="V596"/>
    </row>
    <row r="597" spans="1:22" s="1" customFormat="1" x14ac:dyDescent="0.25">
      <c r="A597" s="1">
        <v>32.29</v>
      </c>
      <c r="B597" s="1">
        <v>30.09</v>
      </c>
      <c r="C597" s="1">
        <v>30.57</v>
      </c>
      <c r="D597" s="1">
        <v>24.54</v>
      </c>
      <c r="E597" s="1">
        <v>22.18</v>
      </c>
      <c r="F597" s="1">
        <v>40</v>
      </c>
      <c r="G597" s="1">
        <v>25.44</v>
      </c>
      <c r="H597" s="1">
        <v>32.200000000000003</v>
      </c>
      <c r="I597" s="1">
        <v>31.36</v>
      </c>
      <c r="J597" s="1">
        <v>31.38</v>
      </c>
      <c r="K597" s="1">
        <v>32.99</v>
      </c>
      <c r="R597"/>
      <c r="S597"/>
      <c r="U597"/>
      <c r="V597"/>
    </row>
    <row r="598" spans="1:22" s="1" customFormat="1" x14ac:dyDescent="0.25">
      <c r="A598" s="1">
        <v>25.63</v>
      </c>
      <c r="B598" s="1">
        <v>23.39</v>
      </c>
      <c r="C598" s="1">
        <v>40</v>
      </c>
      <c r="D598" s="1">
        <v>20.86</v>
      </c>
      <c r="E598" s="1">
        <v>20.45</v>
      </c>
      <c r="F598" s="1">
        <v>31.42</v>
      </c>
      <c r="G598" s="1">
        <v>27.38</v>
      </c>
      <c r="H598" s="1">
        <v>31.62</v>
      </c>
      <c r="I598" s="1">
        <v>40</v>
      </c>
      <c r="J598" s="1">
        <v>33.81</v>
      </c>
      <c r="K598" s="1">
        <v>29.96</v>
      </c>
      <c r="R598"/>
      <c r="S598"/>
      <c r="U598"/>
      <c r="V598"/>
    </row>
    <row r="599" spans="1:22" s="1" customFormat="1" x14ac:dyDescent="0.25">
      <c r="A599" s="1">
        <v>23.22</v>
      </c>
      <c r="B599" s="1">
        <v>24.06</v>
      </c>
      <c r="C599" s="1">
        <v>23.8</v>
      </c>
      <c r="D599" s="1">
        <v>22.41</v>
      </c>
      <c r="E599" s="1">
        <v>27.78</v>
      </c>
      <c r="F599" s="1">
        <v>27.73</v>
      </c>
      <c r="G599" s="1">
        <v>26.91</v>
      </c>
      <c r="H599" s="1">
        <v>31.61</v>
      </c>
      <c r="I599" s="1">
        <v>31.54</v>
      </c>
      <c r="J599" s="1">
        <v>25.51</v>
      </c>
      <c r="K599" s="1">
        <v>33.4</v>
      </c>
      <c r="R599"/>
      <c r="S599"/>
      <c r="U599"/>
      <c r="V599"/>
    </row>
    <row r="600" spans="1:22" s="1" customFormat="1" x14ac:dyDescent="0.25">
      <c r="A600" s="1">
        <v>21.47</v>
      </c>
      <c r="B600" s="1">
        <v>25.13</v>
      </c>
      <c r="C600" s="1">
        <v>23.28</v>
      </c>
      <c r="D600" s="1">
        <v>24.08</v>
      </c>
      <c r="E600" s="1">
        <v>40</v>
      </c>
      <c r="F600" s="1">
        <v>28.51</v>
      </c>
      <c r="G600" s="1">
        <v>30.32</v>
      </c>
      <c r="H600" s="1">
        <v>32.57</v>
      </c>
      <c r="I600" s="1">
        <v>32.51</v>
      </c>
      <c r="J600" s="1">
        <v>40</v>
      </c>
      <c r="K600" s="1">
        <v>35.590000000000003</v>
      </c>
      <c r="R600"/>
      <c r="S600"/>
      <c r="U600"/>
      <c r="V600"/>
    </row>
    <row r="601" spans="1:22" s="1" customFormat="1" x14ac:dyDescent="0.25">
      <c r="A601" s="1">
        <v>21.39</v>
      </c>
      <c r="B601" s="1">
        <v>30.73</v>
      </c>
      <c r="C601" s="1">
        <v>31.44</v>
      </c>
      <c r="D601" s="1">
        <v>30.07</v>
      </c>
      <c r="E601" s="1">
        <v>40</v>
      </c>
      <c r="F601" s="1">
        <v>26.62</v>
      </c>
      <c r="G601" s="1">
        <v>34.14</v>
      </c>
      <c r="H601" s="1">
        <v>28.06</v>
      </c>
      <c r="I601" s="1">
        <v>35.869999999999997</v>
      </c>
      <c r="J601" s="1">
        <v>40</v>
      </c>
      <c r="K601" s="1">
        <v>36.92</v>
      </c>
      <c r="R601"/>
      <c r="S601"/>
      <c r="U601"/>
      <c r="V601"/>
    </row>
    <row r="602" spans="1:22" s="1" customFormat="1" x14ac:dyDescent="0.25">
      <c r="A602" s="1">
        <v>22.81</v>
      </c>
      <c r="B602" s="1">
        <v>29.5</v>
      </c>
      <c r="C602" s="1">
        <v>25.12</v>
      </c>
      <c r="D602" s="1">
        <v>21.35</v>
      </c>
      <c r="E602" s="1">
        <v>23.67</v>
      </c>
      <c r="F602" s="1">
        <v>24.32</v>
      </c>
      <c r="G602" s="1">
        <v>26.92</v>
      </c>
      <c r="H602" s="1">
        <v>32.03</v>
      </c>
      <c r="I602" s="1">
        <v>28.67</v>
      </c>
      <c r="J602" s="1">
        <v>40</v>
      </c>
      <c r="K602" s="1">
        <v>32.909999999999997</v>
      </c>
      <c r="R602"/>
      <c r="S602"/>
      <c r="U602"/>
      <c r="V602"/>
    </row>
    <row r="603" spans="1:22" s="1" customFormat="1" x14ac:dyDescent="0.25">
      <c r="A603" s="1">
        <v>19.329999999999998</v>
      </c>
      <c r="B603" s="1">
        <v>30.23</v>
      </c>
      <c r="C603" s="1">
        <v>23.12</v>
      </c>
      <c r="D603" s="1">
        <v>26.8</v>
      </c>
      <c r="E603" s="1">
        <v>31.87</v>
      </c>
      <c r="F603" s="1">
        <v>24.98</v>
      </c>
      <c r="G603" s="1">
        <v>29.29</v>
      </c>
      <c r="H603" s="1">
        <v>32.51</v>
      </c>
      <c r="I603" s="1">
        <v>40</v>
      </c>
      <c r="J603" s="1">
        <v>31.78</v>
      </c>
      <c r="K603" s="1">
        <v>32.270000000000003</v>
      </c>
      <c r="R603"/>
      <c r="S603"/>
      <c r="U603"/>
      <c r="V603"/>
    </row>
    <row r="604" spans="1:22" s="1" customFormat="1" x14ac:dyDescent="0.25">
      <c r="A604" s="1">
        <v>32.909999999999997</v>
      </c>
      <c r="B604" s="1">
        <v>31.45</v>
      </c>
      <c r="C604" s="1">
        <v>27.65</v>
      </c>
      <c r="D604" s="1">
        <v>27.73</v>
      </c>
      <c r="E604" s="1">
        <v>32</v>
      </c>
      <c r="F604" s="1">
        <v>40</v>
      </c>
      <c r="G604" s="1">
        <v>33.39</v>
      </c>
      <c r="H604" s="1">
        <v>32.42</v>
      </c>
      <c r="I604" s="1">
        <v>19.440000000000001</v>
      </c>
      <c r="J604" s="1">
        <v>25.71</v>
      </c>
      <c r="K604" s="1">
        <v>40</v>
      </c>
      <c r="R604"/>
      <c r="S604"/>
      <c r="U604"/>
      <c r="V604"/>
    </row>
    <row r="605" spans="1:22" s="1" customFormat="1" x14ac:dyDescent="0.25">
      <c r="A605" s="1">
        <v>29.75</v>
      </c>
      <c r="B605" s="1">
        <v>28.88</v>
      </c>
      <c r="C605" s="1">
        <v>30.07</v>
      </c>
      <c r="D605" s="1">
        <v>32.56</v>
      </c>
      <c r="E605" s="1">
        <v>26.16</v>
      </c>
      <c r="F605" s="1">
        <v>30.93</v>
      </c>
      <c r="G605" s="1">
        <v>31.88</v>
      </c>
      <c r="H605" s="1">
        <v>27.28</v>
      </c>
      <c r="I605" s="1">
        <v>40</v>
      </c>
      <c r="J605" s="1">
        <v>40</v>
      </c>
      <c r="K605" s="1">
        <v>34.840000000000003</v>
      </c>
      <c r="R605"/>
      <c r="S605"/>
      <c r="U605"/>
      <c r="V605"/>
    </row>
    <row r="606" spans="1:22" s="1" customFormat="1" x14ac:dyDescent="0.25">
      <c r="A606" s="1">
        <v>28.58</v>
      </c>
      <c r="B606" s="1">
        <v>30.41</v>
      </c>
      <c r="C606" s="1">
        <v>25.8</v>
      </c>
      <c r="D606" s="1">
        <v>23.75</v>
      </c>
      <c r="E606" s="1">
        <v>22.74</v>
      </c>
      <c r="F606" s="1">
        <v>30.94</v>
      </c>
      <c r="G606" s="1">
        <v>26.78</v>
      </c>
      <c r="H606" s="1">
        <v>40</v>
      </c>
      <c r="I606" s="1">
        <v>25.97</v>
      </c>
      <c r="J606" s="1">
        <v>30.51</v>
      </c>
      <c r="K606" s="1">
        <v>36.42</v>
      </c>
      <c r="R606"/>
      <c r="S606"/>
      <c r="U606"/>
      <c r="V606"/>
    </row>
    <row r="607" spans="1:22" s="1" customFormat="1" x14ac:dyDescent="0.25">
      <c r="A607" s="1">
        <v>30.19</v>
      </c>
      <c r="B607" s="1">
        <v>29.41</v>
      </c>
      <c r="C607" s="1">
        <v>33</v>
      </c>
      <c r="D607" s="1">
        <v>19.7</v>
      </c>
      <c r="E607" s="1">
        <v>30.73</v>
      </c>
      <c r="F607" s="1">
        <v>28.08</v>
      </c>
      <c r="G607" s="1">
        <v>33.659999999999997</v>
      </c>
      <c r="H607" s="1">
        <v>40</v>
      </c>
      <c r="I607" s="1">
        <v>28.46</v>
      </c>
      <c r="J607" s="1">
        <v>32.67</v>
      </c>
      <c r="K607" s="1">
        <v>37.14</v>
      </c>
      <c r="R607"/>
      <c r="S607"/>
      <c r="U607"/>
      <c r="V607"/>
    </row>
    <row r="608" spans="1:22" s="1" customFormat="1" x14ac:dyDescent="0.25">
      <c r="A608" s="1">
        <v>40</v>
      </c>
      <c r="B608" s="1">
        <v>29.66</v>
      </c>
      <c r="C608" s="1">
        <v>22.17</v>
      </c>
      <c r="D608" s="1">
        <v>22.02</v>
      </c>
      <c r="E608" s="1">
        <v>26.44</v>
      </c>
      <c r="F608" s="1">
        <v>22.34</v>
      </c>
      <c r="G608" s="1">
        <v>31.96</v>
      </c>
      <c r="H608" s="1">
        <v>34.340000000000003</v>
      </c>
      <c r="I608" s="1">
        <v>40</v>
      </c>
      <c r="J608" s="1">
        <v>29.24</v>
      </c>
      <c r="K608" s="1">
        <v>40</v>
      </c>
      <c r="R608"/>
      <c r="S608"/>
      <c r="U608"/>
      <c r="V608"/>
    </row>
    <row r="609" spans="1:22" s="1" customFormat="1" x14ac:dyDescent="0.25">
      <c r="A609" s="1">
        <v>24.94</v>
      </c>
      <c r="B609" s="1">
        <v>26.83</v>
      </c>
      <c r="C609" s="1">
        <v>30.77</v>
      </c>
      <c r="D609" s="1">
        <v>32.89</v>
      </c>
      <c r="E609" s="1">
        <v>28.7</v>
      </c>
      <c r="F609" s="1">
        <v>31.06</v>
      </c>
      <c r="G609" s="1">
        <v>24.22</v>
      </c>
      <c r="H609" s="1">
        <v>24.08</v>
      </c>
      <c r="I609" s="1">
        <v>26.85</v>
      </c>
      <c r="J609" s="1">
        <v>40</v>
      </c>
      <c r="K609" s="1">
        <v>36.200000000000003</v>
      </c>
      <c r="R609"/>
      <c r="S609"/>
      <c r="U609"/>
      <c r="V609"/>
    </row>
    <row r="610" spans="1:22" s="1" customFormat="1" x14ac:dyDescent="0.25">
      <c r="A610" s="1">
        <v>31.83</v>
      </c>
      <c r="B610" s="1">
        <v>31.42</v>
      </c>
      <c r="C610" s="1">
        <v>27.64</v>
      </c>
      <c r="D610" s="1">
        <v>23.79</v>
      </c>
      <c r="E610" s="1">
        <v>28.03</v>
      </c>
      <c r="F610" s="1">
        <v>28.13</v>
      </c>
      <c r="G610" s="1">
        <v>24.35</v>
      </c>
      <c r="H610" s="1">
        <v>33.520000000000003</v>
      </c>
      <c r="I610" s="1">
        <v>40</v>
      </c>
      <c r="J610" s="1">
        <v>29.52</v>
      </c>
      <c r="K610" s="1">
        <v>36.19</v>
      </c>
      <c r="R610"/>
      <c r="S610"/>
      <c r="U610"/>
      <c r="V610"/>
    </row>
    <row r="611" spans="1:22" s="1" customFormat="1" x14ac:dyDescent="0.25">
      <c r="A611" s="1">
        <v>22.51</v>
      </c>
      <c r="B611" s="1">
        <v>23.13</v>
      </c>
      <c r="C611" s="1">
        <v>32.020000000000003</v>
      </c>
      <c r="D611" s="1">
        <v>23.87</v>
      </c>
      <c r="E611" s="1">
        <v>22.55</v>
      </c>
      <c r="F611" s="1">
        <v>28.27</v>
      </c>
      <c r="G611" s="1">
        <v>30.79</v>
      </c>
      <c r="H611" s="1">
        <v>30.44</v>
      </c>
      <c r="I611" s="1">
        <v>28.75</v>
      </c>
      <c r="J611" s="1">
        <v>29.76</v>
      </c>
      <c r="K611" s="1">
        <v>32.479999999999997</v>
      </c>
      <c r="R611"/>
      <c r="S611"/>
      <c r="U611"/>
      <c r="V611"/>
    </row>
    <row r="612" spans="1:22" s="1" customFormat="1" x14ac:dyDescent="0.25">
      <c r="A612" s="1">
        <v>19.739999999999998</v>
      </c>
      <c r="B612" s="1">
        <v>22.59</v>
      </c>
      <c r="C612" s="1">
        <v>28.46</v>
      </c>
      <c r="D612" s="1">
        <v>33.18</v>
      </c>
      <c r="E612" s="1">
        <v>21.21</v>
      </c>
      <c r="F612" s="1">
        <v>30.31</v>
      </c>
      <c r="G612" s="1">
        <v>27.85</v>
      </c>
      <c r="H612" s="1">
        <v>32.31</v>
      </c>
      <c r="I612" s="1">
        <v>27.71</v>
      </c>
      <c r="J612" s="1">
        <v>29.64</v>
      </c>
      <c r="K612" s="1">
        <v>37.380000000000003</v>
      </c>
      <c r="R612"/>
      <c r="S612"/>
      <c r="U612"/>
      <c r="V612"/>
    </row>
    <row r="613" spans="1:22" s="1" customFormat="1" x14ac:dyDescent="0.25">
      <c r="A613" s="1">
        <v>31.9</v>
      </c>
      <c r="B613" s="1">
        <v>28.46</v>
      </c>
      <c r="C613" s="1">
        <v>28</v>
      </c>
      <c r="D613" s="1">
        <v>28.85</v>
      </c>
      <c r="E613" s="1">
        <v>40</v>
      </c>
      <c r="F613" s="1">
        <v>32.24</v>
      </c>
      <c r="G613" s="1">
        <v>30.06</v>
      </c>
      <c r="H613" s="1">
        <v>32.99</v>
      </c>
      <c r="I613" s="1">
        <v>25.94</v>
      </c>
      <c r="J613" s="1">
        <v>25.33</v>
      </c>
      <c r="K613" s="1">
        <v>33.97</v>
      </c>
      <c r="R613"/>
      <c r="S613"/>
      <c r="U613"/>
      <c r="V613"/>
    </row>
    <row r="614" spans="1:22" s="1" customFormat="1" x14ac:dyDescent="0.25">
      <c r="A614" s="1">
        <v>21.88</v>
      </c>
      <c r="B614" s="1">
        <v>40</v>
      </c>
      <c r="C614" s="1">
        <v>30.52</v>
      </c>
      <c r="D614" s="1">
        <v>29.27</v>
      </c>
      <c r="E614" s="1">
        <v>26.95</v>
      </c>
      <c r="F614" s="1">
        <v>40</v>
      </c>
      <c r="G614" s="1">
        <v>27.17</v>
      </c>
      <c r="H614" s="1">
        <v>40</v>
      </c>
      <c r="I614" s="1">
        <v>25.02</v>
      </c>
      <c r="J614" s="1">
        <v>33.119999999999997</v>
      </c>
      <c r="K614" s="1">
        <v>35.15</v>
      </c>
      <c r="R614"/>
      <c r="S614"/>
      <c r="U614"/>
      <c r="V614"/>
    </row>
    <row r="615" spans="1:22" s="1" customFormat="1" x14ac:dyDescent="0.25">
      <c r="A615" s="1">
        <v>30.37</v>
      </c>
      <c r="B615" s="1">
        <v>32.53</v>
      </c>
      <c r="C615" s="1">
        <v>19.2</v>
      </c>
      <c r="D615" s="1">
        <v>40</v>
      </c>
      <c r="E615" s="1">
        <v>29.33</v>
      </c>
      <c r="F615" s="1">
        <v>35.36</v>
      </c>
      <c r="G615" s="1">
        <v>27.69</v>
      </c>
      <c r="H615" s="1">
        <v>27.26</v>
      </c>
      <c r="I615" s="1">
        <v>40</v>
      </c>
      <c r="J615" s="1">
        <v>28.46</v>
      </c>
      <c r="K615" s="1">
        <v>27.43</v>
      </c>
      <c r="R615"/>
      <c r="S615"/>
      <c r="U615"/>
      <c r="V615"/>
    </row>
    <row r="616" spans="1:22" s="1" customFormat="1" x14ac:dyDescent="0.25">
      <c r="A616" s="1">
        <v>32.11</v>
      </c>
      <c r="B616" s="1">
        <v>29.8</v>
      </c>
      <c r="C616" s="1">
        <v>28.29</v>
      </c>
      <c r="D616" s="1">
        <v>31.88</v>
      </c>
      <c r="E616" s="1">
        <v>27.68</v>
      </c>
      <c r="F616" s="1">
        <v>22.19</v>
      </c>
      <c r="G616" s="1">
        <v>40</v>
      </c>
      <c r="H616" s="1">
        <v>40</v>
      </c>
      <c r="I616" s="1">
        <v>31.84</v>
      </c>
      <c r="J616" s="1">
        <v>31.37</v>
      </c>
      <c r="K616" s="1">
        <v>33.520000000000003</v>
      </c>
      <c r="R616"/>
      <c r="S616"/>
      <c r="U616"/>
      <c r="V616"/>
    </row>
    <row r="617" spans="1:22" s="1" customFormat="1" x14ac:dyDescent="0.25">
      <c r="A617" s="1">
        <v>33.36</v>
      </c>
      <c r="B617" s="1">
        <v>20.079999999999998</v>
      </c>
      <c r="C617" s="1">
        <v>40</v>
      </c>
      <c r="D617" s="1">
        <v>22.58</v>
      </c>
      <c r="E617" s="1">
        <v>21.9</v>
      </c>
      <c r="F617" s="1">
        <v>31.77</v>
      </c>
      <c r="G617" s="1">
        <v>31.88</v>
      </c>
      <c r="H617" s="1">
        <v>29.64</v>
      </c>
      <c r="I617" s="1">
        <v>25.42</v>
      </c>
      <c r="J617" s="1">
        <v>33.409999999999997</v>
      </c>
      <c r="K617" s="1">
        <v>40</v>
      </c>
      <c r="R617"/>
      <c r="S617"/>
      <c r="U617"/>
      <c r="V617"/>
    </row>
    <row r="618" spans="1:22" s="1" customFormat="1" x14ac:dyDescent="0.25">
      <c r="A618" s="1">
        <v>30.69</v>
      </c>
      <c r="B618" s="1">
        <v>25.59</v>
      </c>
      <c r="C618" s="1">
        <v>40</v>
      </c>
      <c r="D618" s="1">
        <v>19.48</v>
      </c>
      <c r="E618" s="1">
        <v>21.83</v>
      </c>
      <c r="F618" s="1">
        <v>32.72</v>
      </c>
      <c r="G618" s="1">
        <v>31.79</v>
      </c>
      <c r="H618" s="1">
        <v>32.229999999999997</v>
      </c>
      <c r="I618" s="1">
        <v>40</v>
      </c>
      <c r="J618" s="1">
        <v>30</v>
      </c>
      <c r="K618" s="1">
        <v>37.83</v>
      </c>
      <c r="R618"/>
      <c r="S618"/>
      <c r="U618"/>
      <c r="V618"/>
    </row>
    <row r="619" spans="1:22" s="1" customFormat="1" x14ac:dyDescent="0.25">
      <c r="A619" s="1">
        <v>31.82</v>
      </c>
      <c r="B619" s="1">
        <v>26.89</v>
      </c>
      <c r="C619" s="1">
        <v>27.93</v>
      </c>
      <c r="D619" s="1">
        <v>29.36</v>
      </c>
      <c r="E619" s="1">
        <v>27.79</v>
      </c>
      <c r="F619" s="1">
        <v>26.03</v>
      </c>
      <c r="G619" s="1">
        <v>27.95</v>
      </c>
      <c r="H619" s="1">
        <v>23.81</v>
      </c>
      <c r="I619" s="1">
        <v>40</v>
      </c>
      <c r="J619" s="1">
        <v>31.98</v>
      </c>
      <c r="K619" s="1">
        <v>40</v>
      </c>
      <c r="R619"/>
      <c r="S619"/>
      <c r="U619"/>
      <c r="V619"/>
    </row>
    <row r="620" spans="1:22" s="1" customFormat="1" x14ac:dyDescent="0.25">
      <c r="A620" s="1">
        <v>25.79</v>
      </c>
      <c r="B620" s="1">
        <v>40</v>
      </c>
      <c r="C620" s="1">
        <v>23.22</v>
      </c>
      <c r="D620" s="1">
        <v>24.75</v>
      </c>
      <c r="E620" s="1">
        <v>23.99</v>
      </c>
      <c r="F620" s="1">
        <v>22.04</v>
      </c>
      <c r="G620" s="1">
        <v>28.71</v>
      </c>
      <c r="H620" s="1">
        <v>32.56</v>
      </c>
      <c r="I620" s="1">
        <v>36.11</v>
      </c>
      <c r="J620" s="1">
        <v>33.89</v>
      </c>
      <c r="K620" s="1">
        <v>37.28</v>
      </c>
      <c r="R620"/>
      <c r="S620"/>
      <c r="U620"/>
      <c r="V620"/>
    </row>
    <row r="621" spans="1:22" s="1" customFormat="1" x14ac:dyDescent="0.25">
      <c r="A621" s="1">
        <v>27.99</v>
      </c>
      <c r="B621" s="1">
        <v>24.3</v>
      </c>
      <c r="C621" s="1">
        <v>25.5</v>
      </c>
      <c r="D621" s="1">
        <v>23.53</v>
      </c>
      <c r="E621" s="1">
        <v>40</v>
      </c>
      <c r="F621" s="1">
        <v>30.47</v>
      </c>
      <c r="G621" s="1">
        <v>24.38</v>
      </c>
      <c r="H621" s="1">
        <v>30.05</v>
      </c>
      <c r="I621" s="1">
        <v>40</v>
      </c>
      <c r="J621" s="1">
        <v>26.41</v>
      </c>
      <c r="K621" s="1">
        <v>35.549999999999997</v>
      </c>
      <c r="R621"/>
      <c r="S621"/>
      <c r="U621"/>
      <c r="V621"/>
    </row>
    <row r="622" spans="1:22" s="1" customFormat="1" x14ac:dyDescent="0.25">
      <c r="A622" s="1">
        <v>28.8</v>
      </c>
      <c r="B622" s="1">
        <v>26.67</v>
      </c>
      <c r="C622" s="1">
        <v>27.9</v>
      </c>
      <c r="D622" s="1">
        <v>29.8</v>
      </c>
      <c r="E622" s="1">
        <v>31.86</v>
      </c>
      <c r="F622" s="1">
        <v>25.51</v>
      </c>
      <c r="G622" s="1">
        <v>32.6</v>
      </c>
      <c r="H622" s="1">
        <v>40</v>
      </c>
      <c r="I622" s="1">
        <v>33.270000000000003</v>
      </c>
      <c r="J622" s="1">
        <v>27.36</v>
      </c>
      <c r="K622" s="1">
        <v>31.57</v>
      </c>
      <c r="R622"/>
      <c r="S622"/>
      <c r="U622"/>
      <c r="V622"/>
    </row>
    <row r="623" spans="1:22" s="1" customFormat="1" x14ac:dyDescent="0.25">
      <c r="A623" s="1">
        <v>17.97</v>
      </c>
      <c r="B623" s="1">
        <v>27.67</v>
      </c>
      <c r="C623" s="1">
        <v>24.81</v>
      </c>
      <c r="D623" s="1">
        <v>27.62</v>
      </c>
      <c r="E623" s="1">
        <v>31.71</v>
      </c>
      <c r="F623" s="1">
        <v>25.17</v>
      </c>
      <c r="G623" s="1">
        <v>40</v>
      </c>
      <c r="H623" s="1">
        <v>30.97</v>
      </c>
      <c r="I623" s="1">
        <v>40</v>
      </c>
      <c r="J623" s="1">
        <v>40</v>
      </c>
      <c r="K623" s="1">
        <v>37.53</v>
      </c>
      <c r="R623"/>
      <c r="S623"/>
      <c r="U623"/>
      <c r="V623"/>
    </row>
    <row r="624" spans="1:22" s="1" customFormat="1" x14ac:dyDescent="0.25">
      <c r="A624" s="1">
        <v>33.21</v>
      </c>
      <c r="B624" s="1">
        <v>25.66</v>
      </c>
      <c r="C624" s="1">
        <v>29.46</v>
      </c>
      <c r="D624" s="1">
        <v>24.71</v>
      </c>
      <c r="E624" s="1">
        <v>20.36</v>
      </c>
      <c r="F624" s="1">
        <v>30.52</v>
      </c>
      <c r="G624" s="1">
        <v>32.74</v>
      </c>
      <c r="H624" s="1">
        <v>31.15</v>
      </c>
      <c r="I624" s="1">
        <v>30.66</v>
      </c>
      <c r="J624" s="1">
        <v>28.79</v>
      </c>
      <c r="K624" s="1">
        <v>31.76</v>
      </c>
      <c r="R624"/>
      <c r="S624"/>
      <c r="U624"/>
      <c r="V624"/>
    </row>
    <row r="625" spans="1:22" s="1" customFormat="1" x14ac:dyDescent="0.25">
      <c r="A625" s="1">
        <v>29.19</v>
      </c>
      <c r="B625" s="1">
        <v>33.01</v>
      </c>
      <c r="C625" s="1">
        <v>26</v>
      </c>
      <c r="D625" s="1">
        <v>40</v>
      </c>
      <c r="E625" s="1">
        <v>24.16</v>
      </c>
      <c r="F625" s="1">
        <v>23.97</v>
      </c>
      <c r="G625" s="1">
        <v>32.549999999999997</v>
      </c>
      <c r="H625" s="1">
        <v>32.67</v>
      </c>
      <c r="I625" s="1">
        <v>32.64</v>
      </c>
      <c r="J625" s="1">
        <v>35.1</v>
      </c>
      <c r="K625" s="1">
        <v>32.49</v>
      </c>
      <c r="R625"/>
      <c r="S625"/>
      <c r="U625"/>
      <c r="V625"/>
    </row>
    <row r="626" spans="1:22" s="1" customFormat="1" x14ac:dyDescent="0.25">
      <c r="A626" s="1">
        <v>21.75</v>
      </c>
      <c r="B626" s="1">
        <v>27.53</v>
      </c>
      <c r="C626" s="1">
        <v>19.600000000000001</v>
      </c>
      <c r="D626" s="1">
        <v>26.38</v>
      </c>
      <c r="E626" s="1">
        <v>21.82</v>
      </c>
      <c r="F626" s="1">
        <v>23.69</v>
      </c>
      <c r="G626" s="1">
        <v>23.26</v>
      </c>
      <c r="H626" s="1">
        <v>27.92</v>
      </c>
      <c r="I626" s="1">
        <v>29.1</v>
      </c>
      <c r="J626" s="1">
        <v>33.090000000000003</v>
      </c>
      <c r="K626" s="1">
        <v>40</v>
      </c>
      <c r="R626"/>
      <c r="S626"/>
      <c r="U626"/>
      <c r="V626"/>
    </row>
    <row r="627" spans="1:22" s="1" customFormat="1" x14ac:dyDescent="0.25">
      <c r="A627" s="1">
        <v>40</v>
      </c>
      <c r="B627" s="1">
        <v>20.57</v>
      </c>
      <c r="C627" s="1">
        <v>24.03</v>
      </c>
      <c r="D627" s="1">
        <v>34.24</v>
      </c>
      <c r="E627" s="1">
        <v>30.9</v>
      </c>
      <c r="F627" s="1">
        <v>40</v>
      </c>
      <c r="G627" s="1">
        <v>31.39</v>
      </c>
      <c r="H627" s="1">
        <v>27.63</v>
      </c>
      <c r="I627" s="1">
        <v>36.57</v>
      </c>
      <c r="J627" s="1">
        <v>36.15</v>
      </c>
      <c r="K627" s="1">
        <v>31.31</v>
      </c>
      <c r="R627"/>
      <c r="S627"/>
      <c r="U627"/>
      <c r="V627"/>
    </row>
    <row r="628" spans="1:22" s="1" customFormat="1" x14ac:dyDescent="0.25">
      <c r="A628" s="1">
        <v>31.29</v>
      </c>
      <c r="B628" s="1">
        <v>22.18</v>
      </c>
      <c r="C628" s="1">
        <v>33.590000000000003</v>
      </c>
      <c r="D628" s="1">
        <v>21.43</v>
      </c>
      <c r="E628" s="1">
        <v>31.18</v>
      </c>
      <c r="F628" s="1">
        <v>33.130000000000003</v>
      </c>
      <c r="G628" s="1">
        <v>26.51</v>
      </c>
      <c r="H628" s="1">
        <v>31.96</v>
      </c>
      <c r="I628" s="1">
        <v>30.58</v>
      </c>
      <c r="J628" s="1">
        <v>40</v>
      </c>
      <c r="K628" s="1">
        <v>27.68</v>
      </c>
      <c r="R628"/>
      <c r="S628"/>
      <c r="U628"/>
      <c r="V628"/>
    </row>
    <row r="629" spans="1:22" s="1" customFormat="1" x14ac:dyDescent="0.25">
      <c r="A629" s="1">
        <v>32.22</v>
      </c>
      <c r="B629" s="1">
        <v>33.869999999999997</v>
      </c>
      <c r="C629" s="1">
        <v>28.45</v>
      </c>
      <c r="D629" s="1">
        <v>31.81</v>
      </c>
      <c r="E629" s="1">
        <v>19.8</v>
      </c>
      <c r="F629" s="1">
        <v>26.42</v>
      </c>
      <c r="G629" s="1">
        <v>31.25</v>
      </c>
      <c r="H629" s="1">
        <v>22.59</v>
      </c>
      <c r="I629" s="1">
        <v>40</v>
      </c>
      <c r="J629" s="1">
        <v>23.48</v>
      </c>
      <c r="K629" s="1">
        <v>33.64</v>
      </c>
      <c r="R629"/>
      <c r="S629"/>
      <c r="U629"/>
      <c r="V629"/>
    </row>
    <row r="630" spans="1:22" s="1" customFormat="1" x14ac:dyDescent="0.25">
      <c r="A630" s="1">
        <v>19.13</v>
      </c>
      <c r="B630" s="1">
        <v>26.51</v>
      </c>
      <c r="C630" s="1">
        <v>21.74</v>
      </c>
      <c r="D630" s="1">
        <v>33.409999999999997</v>
      </c>
      <c r="E630" s="1">
        <v>31.87</v>
      </c>
      <c r="F630" s="1">
        <v>28.44</v>
      </c>
      <c r="G630" s="1">
        <v>21.1</v>
      </c>
      <c r="H630" s="1">
        <v>40</v>
      </c>
      <c r="I630" s="1">
        <v>40</v>
      </c>
      <c r="J630" s="1">
        <v>40</v>
      </c>
      <c r="K630" s="1">
        <v>30.79</v>
      </c>
      <c r="R630"/>
      <c r="S630"/>
      <c r="U630"/>
      <c r="V630"/>
    </row>
    <row r="631" spans="1:22" s="1" customFormat="1" x14ac:dyDescent="0.25">
      <c r="A631" s="1">
        <v>32.21</v>
      </c>
      <c r="B631" s="1">
        <v>22.51</v>
      </c>
      <c r="C631" s="1">
        <v>33.200000000000003</v>
      </c>
      <c r="D631" s="1">
        <v>32.82</v>
      </c>
      <c r="E631" s="1">
        <v>28.66</v>
      </c>
      <c r="F631" s="1">
        <v>26.86</v>
      </c>
      <c r="G631" s="1">
        <v>29.41</v>
      </c>
      <c r="H631" s="1">
        <v>29.94</v>
      </c>
      <c r="I631" s="1">
        <v>29.54</v>
      </c>
      <c r="J631" s="1">
        <v>40</v>
      </c>
      <c r="K631" s="1">
        <v>32.64</v>
      </c>
      <c r="R631"/>
      <c r="S631"/>
      <c r="U631"/>
      <c r="V631"/>
    </row>
    <row r="632" spans="1:22" s="1" customFormat="1" x14ac:dyDescent="0.25">
      <c r="A632" s="1">
        <v>30.67</v>
      </c>
      <c r="B632" s="1">
        <v>32.200000000000003</v>
      </c>
      <c r="C632" s="1">
        <v>24.47</v>
      </c>
      <c r="D632" s="1">
        <v>26.16</v>
      </c>
      <c r="E632" s="1">
        <v>25.37</v>
      </c>
      <c r="F632" s="1">
        <v>24.32</v>
      </c>
      <c r="G632" s="1">
        <v>31.48</v>
      </c>
      <c r="H632" s="1">
        <v>30.75</v>
      </c>
      <c r="I632" s="1">
        <v>26.39</v>
      </c>
      <c r="J632" s="1">
        <v>30.14</v>
      </c>
      <c r="K632" s="1">
        <v>40</v>
      </c>
      <c r="R632"/>
      <c r="S632"/>
      <c r="U632"/>
      <c r="V632"/>
    </row>
    <row r="633" spans="1:22" s="1" customFormat="1" x14ac:dyDescent="0.25">
      <c r="A633" s="1">
        <v>29.9</v>
      </c>
      <c r="B633" s="1">
        <v>30.39</v>
      </c>
      <c r="C633" s="1">
        <v>24.04</v>
      </c>
      <c r="D633" s="1">
        <v>22.58</v>
      </c>
      <c r="E633" s="1">
        <v>21.16</v>
      </c>
      <c r="F633" s="1">
        <v>33.53</v>
      </c>
      <c r="G633" s="1">
        <v>26.23</v>
      </c>
      <c r="H633" s="1">
        <v>30.93</v>
      </c>
      <c r="I633" s="1">
        <v>32.369999999999997</v>
      </c>
      <c r="J633" s="1">
        <v>40</v>
      </c>
      <c r="K633" s="1">
        <v>40</v>
      </c>
      <c r="R633"/>
      <c r="S633"/>
      <c r="U633"/>
      <c r="V633"/>
    </row>
    <row r="634" spans="1:22" s="1" customFormat="1" x14ac:dyDescent="0.25">
      <c r="A634" s="1">
        <v>24.2</v>
      </c>
      <c r="B634" s="1">
        <v>27.46</v>
      </c>
      <c r="C634" s="1">
        <v>31.73</v>
      </c>
      <c r="D634" s="1">
        <v>33.700000000000003</v>
      </c>
      <c r="E634" s="1">
        <v>25.19</v>
      </c>
      <c r="F634" s="1">
        <v>40</v>
      </c>
      <c r="G634" s="1">
        <v>28.52</v>
      </c>
      <c r="H634" s="1">
        <v>28.27</v>
      </c>
      <c r="I634" s="1">
        <v>29.28</v>
      </c>
      <c r="J634" s="1">
        <v>40</v>
      </c>
      <c r="K634" s="1">
        <v>40</v>
      </c>
      <c r="R634"/>
      <c r="S634"/>
      <c r="U634"/>
      <c r="V634"/>
    </row>
    <row r="635" spans="1:22" s="1" customFormat="1" x14ac:dyDescent="0.25">
      <c r="A635" s="1">
        <v>32.67</v>
      </c>
      <c r="B635" s="1">
        <v>29.99</v>
      </c>
      <c r="C635" s="1">
        <v>32.08</v>
      </c>
      <c r="D635" s="1">
        <v>40</v>
      </c>
      <c r="E635" s="1">
        <v>25.25</v>
      </c>
      <c r="F635" s="1">
        <v>32.76</v>
      </c>
      <c r="G635" s="1">
        <v>26.47</v>
      </c>
      <c r="H635" s="1">
        <v>40</v>
      </c>
      <c r="I635" s="1">
        <v>31.06</v>
      </c>
      <c r="J635" s="1">
        <v>30.53</v>
      </c>
      <c r="K635" s="1">
        <v>31.29</v>
      </c>
      <c r="R635"/>
      <c r="S635"/>
      <c r="U635"/>
      <c r="V635"/>
    </row>
    <row r="636" spans="1:22" s="1" customFormat="1" x14ac:dyDescent="0.25">
      <c r="A636" s="1">
        <v>40</v>
      </c>
      <c r="B636" s="1">
        <v>40</v>
      </c>
      <c r="C636" s="1">
        <v>31.54</v>
      </c>
      <c r="D636" s="1">
        <v>24.37</v>
      </c>
      <c r="E636" s="1">
        <v>25.03</v>
      </c>
      <c r="F636" s="1">
        <v>31.86</v>
      </c>
      <c r="G636" s="1">
        <v>30.15</v>
      </c>
      <c r="H636" s="1">
        <v>31.16</v>
      </c>
      <c r="I636" s="1">
        <v>40</v>
      </c>
      <c r="J636" s="1">
        <v>40</v>
      </c>
      <c r="K636" s="1">
        <v>34.85</v>
      </c>
      <c r="R636"/>
      <c r="S636"/>
      <c r="U636"/>
      <c r="V636"/>
    </row>
    <row r="637" spans="1:22" s="1" customFormat="1" x14ac:dyDescent="0.25">
      <c r="A637" s="1">
        <v>29.67</v>
      </c>
      <c r="B637" s="1">
        <v>28.46</v>
      </c>
      <c r="C637" s="1">
        <v>24.97</v>
      </c>
      <c r="D637" s="1">
        <v>18.260000000000002</v>
      </c>
      <c r="E637" s="1">
        <v>31.67</v>
      </c>
      <c r="F637" s="1">
        <v>24.72</v>
      </c>
      <c r="G637" s="1">
        <v>28.39</v>
      </c>
      <c r="H637" s="1">
        <v>40</v>
      </c>
      <c r="I637" s="1">
        <v>30.64</v>
      </c>
      <c r="J637" s="1">
        <v>29.24</v>
      </c>
      <c r="K637" s="1">
        <v>36.090000000000003</v>
      </c>
      <c r="R637"/>
      <c r="S637"/>
      <c r="U637"/>
      <c r="V637"/>
    </row>
    <row r="638" spans="1:22" s="1" customFormat="1" x14ac:dyDescent="0.25">
      <c r="A638" s="1">
        <v>33.479999999999997</v>
      </c>
      <c r="B638" s="1">
        <v>33.6</v>
      </c>
      <c r="C638" s="1">
        <v>31.06</v>
      </c>
      <c r="D638" s="1">
        <v>28.67</v>
      </c>
      <c r="E638" s="1">
        <v>22.85</v>
      </c>
      <c r="F638" s="1">
        <v>29.46</v>
      </c>
      <c r="G638" s="1">
        <v>32.99</v>
      </c>
      <c r="H638" s="1">
        <v>40</v>
      </c>
      <c r="I638" s="1">
        <v>27.37</v>
      </c>
      <c r="J638" s="1">
        <v>28.27</v>
      </c>
      <c r="K638" s="1">
        <v>29.95</v>
      </c>
      <c r="R638"/>
      <c r="S638"/>
      <c r="U638"/>
      <c r="V638"/>
    </row>
    <row r="639" spans="1:22" s="1" customFormat="1" x14ac:dyDescent="0.25">
      <c r="A639" s="1">
        <v>40</v>
      </c>
      <c r="B639" s="1">
        <v>27.91</v>
      </c>
      <c r="C639" s="1">
        <v>28.13</v>
      </c>
      <c r="D639" s="1">
        <v>20.55</v>
      </c>
      <c r="E639" s="1">
        <v>29.33</v>
      </c>
      <c r="F639" s="1">
        <v>19.190000000000001</v>
      </c>
      <c r="G639" s="1">
        <v>28.88</v>
      </c>
      <c r="H639" s="1">
        <v>28</v>
      </c>
      <c r="I639" s="1">
        <v>32.86</v>
      </c>
      <c r="J639" s="1">
        <v>40</v>
      </c>
      <c r="K639" s="1">
        <v>32.79</v>
      </c>
      <c r="R639"/>
      <c r="S639"/>
      <c r="U639"/>
      <c r="V639"/>
    </row>
    <row r="640" spans="1:22" s="1" customFormat="1" x14ac:dyDescent="0.25">
      <c r="A640" s="1">
        <v>29.32</v>
      </c>
      <c r="B640" s="1">
        <v>17.62</v>
      </c>
      <c r="C640" s="1">
        <v>24.01</v>
      </c>
      <c r="D640" s="1">
        <v>28.25</v>
      </c>
      <c r="E640" s="1">
        <v>40</v>
      </c>
      <c r="F640" s="1">
        <v>31.71</v>
      </c>
      <c r="G640" s="1">
        <v>26.28</v>
      </c>
      <c r="H640" s="1">
        <v>30.6</v>
      </c>
      <c r="I640" s="1">
        <v>33.700000000000003</v>
      </c>
      <c r="J640" s="1">
        <v>21.73</v>
      </c>
      <c r="K640" s="1">
        <v>34.97</v>
      </c>
      <c r="R640"/>
      <c r="S640"/>
      <c r="U640"/>
      <c r="V640"/>
    </row>
    <row r="641" spans="1:22" s="1" customFormat="1" x14ac:dyDescent="0.25">
      <c r="A641" s="1">
        <v>21.18</v>
      </c>
      <c r="B641" s="1">
        <v>26.6</v>
      </c>
      <c r="C641" s="1">
        <v>32.119999999999997</v>
      </c>
      <c r="D641" s="1">
        <v>25.88</v>
      </c>
      <c r="E641" s="1">
        <v>21.66</v>
      </c>
      <c r="F641" s="1">
        <v>17.25</v>
      </c>
      <c r="G641" s="1">
        <v>40</v>
      </c>
      <c r="H641" s="1">
        <v>40</v>
      </c>
      <c r="I641" s="1">
        <v>27.05</v>
      </c>
      <c r="J641" s="1">
        <v>40</v>
      </c>
      <c r="K641" s="1">
        <v>35.270000000000003</v>
      </c>
      <c r="R641"/>
      <c r="S641"/>
      <c r="U641"/>
      <c r="V641"/>
    </row>
    <row r="642" spans="1:22" s="1" customFormat="1" x14ac:dyDescent="0.25">
      <c r="A642" s="1">
        <v>27.93</v>
      </c>
      <c r="B642" s="1">
        <v>27.6</v>
      </c>
      <c r="C642" s="1">
        <v>21.69</v>
      </c>
      <c r="D642" s="1">
        <v>31.34</v>
      </c>
      <c r="E642" s="1">
        <v>33.33</v>
      </c>
      <c r="F642" s="1">
        <v>20.84</v>
      </c>
      <c r="G642" s="1">
        <v>29.07</v>
      </c>
      <c r="H642" s="1">
        <v>26.93</v>
      </c>
      <c r="I642" s="1">
        <v>32.19</v>
      </c>
      <c r="J642" s="1">
        <v>33.700000000000003</v>
      </c>
      <c r="K642" s="1">
        <v>35.86</v>
      </c>
      <c r="R642"/>
      <c r="S642"/>
      <c r="U642"/>
      <c r="V642"/>
    </row>
    <row r="643" spans="1:22" s="1" customFormat="1" x14ac:dyDescent="0.25">
      <c r="A643" s="1">
        <v>26.41</v>
      </c>
      <c r="B643" s="1">
        <v>27.82</v>
      </c>
      <c r="C643" s="1">
        <v>19.71</v>
      </c>
      <c r="D643" s="1">
        <v>23.82</v>
      </c>
      <c r="E643" s="1">
        <v>21.61</v>
      </c>
      <c r="F643" s="1">
        <v>33.35</v>
      </c>
      <c r="G643" s="1">
        <v>28.37</v>
      </c>
      <c r="H643" s="1">
        <v>27.71</v>
      </c>
      <c r="I643" s="1">
        <v>32.380000000000003</v>
      </c>
      <c r="J643" s="1">
        <v>31.4</v>
      </c>
      <c r="K643" s="1">
        <v>33.17</v>
      </c>
      <c r="R643"/>
      <c r="S643"/>
      <c r="U643"/>
      <c r="V643"/>
    </row>
    <row r="644" spans="1:22" s="1" customFormat="1" x14ac:dyDescent="0.25">
      <c r="A644" s="1">
        <v>22.19</v>
      </c>
      <c r="B644" s="1">
        <v>31.82</v>
      </c>
      <c r="C644" s="1">
        <v>19.170000000000002</v>
      </c>
      <c r="D644" s="1">
        <v>26</v>
      </c>
      <c r="E644" s="1">
        <v>27.84</v>
      </c>
      <c r="F644" s="1">
        <v>29.68</v>
      </c>
      <c r="G644" s="1">
        <v>22.42</v>
      </c>
      <c r="H644" s="1">
        <v>30.34</v>
      </c>
      <c r="I644" s="1">
        <v>40</v>
      </c>
      <c r="J644" s="1">
        <v>40</v>
      </c>
      <c r="K644" s="1">
        <v>40</v>
      </c>
      <c r="R644"/>
      <c r="S644"/>
      <c r="U644"/>
      <c r="V644"/>
    </row>
    <row r="645" spans="1:22" s="1" customFormat="1" x14ac:dyDescent="0.25">
      <c r="A645" s="1">
        <v>22.96</v>
      </c>
      <c r="B645" s="1">
        <v>29.8</v>
      </c>
      <c r="C645" s="1">
        <v>23.6</v>
      </c>
      <c r="D645" s="1">
        <v>26.42</v>
      </c>
      <c r="E645" s="1">
        <v>18.829999999999998</v>
      </c>
      <c r="F645" s="1">
        <v>25.77</v>
      </c>
      <c r="G645" s="1">
        <v>40</v>
      </c>
      <c r="H645" s="1">
        <v>33.33</v>
      </c>
      <c r="I645" s="1">
        <v>26.72</v>
      </c>
      <c r="J645" s="1">
        <v>33.020000000000003</v>
      </c>
      <c r="K645" s="1">
        <v>35.35</v>
      </c>
      <c r="R645"/>
      <c r="S645"/>
      <c r="U645"/>
      <c r="V645"/>
    </row>
    <row r="646" spans="1:22" s="1" customFormat="1" x14ac:dyDescent="0.25">
      <c r="A646" s="1">
        <v>33.29</v>
      </c>
      <c r="B646" s="1">
        <v>31.62</v>
      </c>
      <c r="C646" s="1">
        <v>23.17</v>
      </c>
      <c r="D646" s="1">
        <v>32.54</v>
      </c>
      <c r="E646" s="1">
        <v>40</v>
      </c>
      <c r="F646" s="1">
        <v>28.54</v>
      </c>
      <c r="G646" s="1">
        <v>29.1</v>
      </c>
      <c r="H646" s="1">
        <v>28.1</v>
      </c>
      <c r="I646" s="1">
        <v>33.21</v>
      </c>
      <c r="J646" s="1">
        <v>40</v>
      </c>
      <c r="K646" s="1">
        <v>40</v>
      </c>
      <c r="R646"/>
      <c r="S646"/>
      <c r="U646"/>
      <c r="V646"/>
    </row>
    <row r="647" spans="1:22" s="1" customFormat="1" x14ac:dyDescent="0.25">
      <c r="A647" s="1">
        <v>28.58</v>
      </c>
      <c r="B647" s="1">
        <v>26.84</v>
      </c>
      <c r="C647" s="1">
        <v>29.58</v>
      </c>
      <c r="D647" s="1">
        <v>20.99</v>
      </c>
      <c r="E647" s="1">
        <v>26.69</v>
      </c>
      <c r="F647" s="1">
        <v>24.75</v>
      </c>
      <c r="G647" s="1">
        <v>29.4</v>
      </c>
      <c r="H647" s="1">
        <v>40</v>
      </c>
      <c r="I647" s="1">
        <v>25.72</v>
      </c>
      <c r="J647" s="1">
        <v>33.72</v>
      </c>
      <c r="K647" s="1">
        <v>33.520000000000003</v>
      </c>
      <c r="R647"/>
      <c r="S647"/>
      <c r="U647"/>
      <c r="V647"/>
    </row>
    <row r="648" spans="1:22" s="1" customFormat="1" x14ac:dyDescent="0.25">
      <c r="A648" s="1">
        <v>30.92</v>
      </c>
      <c r="B648" s="1">
        <v>30.97</v>
      </c>
      <c r="C648" s="1">
        <v>26.86</v>
      </c>
      <c r="D648" s="1">
        <v>31.69</v>
      </c>
      <c r="E648" s="1">
        <v>24.9</v>
      </c>
      <c r="F648" s="1">
        <v>26.19</v>
      </c>
      <c r="G648" s="1">
        <v>30.4</v>
      </c>
      <c r="H648" s="1">
        <v>28.76</v>
      </c>
      <c r="I648" s="1">
        <v>28.94</v>
      </c>
      <c r="J648" s="1">
        <v>40</v>
      </c>
      <c r="K648" s="1">
        <v>34.57</v>
      </c>
      <c r="R648"/>
      <c r="S648"/>
      <c r="U648"/>
      <c r="V648"/>
    </row>
    <row r="649" spans="1:22" s="1" customFormat="1" x14ac:dyDescent="0.25">
      <c r="A649" s="1">
        <v>40</v>
      </c>
      <c r="B649" s="1">
        <v>25.36</v>
      </c>
      <c r="C649" s="1">
        <v>33.72</v>
      </c>
      <c r="D649" s="1">
        <v>29.07</v>
      </c>
      <c r="E649" s="1">
        <v>26.47</v>
      </c>
      <c r="F649" s="1">
        <v>30.01</v>
      </c>
      <c r="G649" s="1">
        <v>40</v>
      </c>
      <c r="H649" s="1">
        <v>28.47</v>
      </c>
      <c r="I649" s="1">
        <v>26.07</v>
      </c>
      <c r="J649" s="1">
        <v>36.82</v>
      </c>
      <c r="K649" s="1">
        <v>25.17</v>
      </c>
      <c r="R649"/>
      <c r="S649"/>
      <c r="U649"/>
      <c r="V649"/>
    </row>
    <row r="650" spans="1:22" s="1" customFormat="1" x14ac:dyDescent="0.25">
      <c r="A650" s="1">
        <v>32.54</v>
      </c>
      <c r="B650" s="1">
        <v>30.64</v>
      </c>
      <c r="C650" s="1">
        <v>24.85</v>
      </c>
      <c r="D650" s="1">
        <v>25.89</v>
      </c>
      <c r="E650" s="1">
        <v>22.47</v>
      </c>
      <c r="F650" s="1">
        <v>30.29</v>
      </c>
      <c r="G650" s="1">
        <v>27.28</v>
      </c>
      <c r="H650" s="1">
        <v>34.31</v>
      </c>
      <c r="I650" s="1">
        <v>40</v>
      </c>
      <c r="J650" s="1">
        <v>30.32</v>
      </c>
      <c r="K650" s="1">
        <v>31.94</v>
      </c>
      <c r="R650"/>
      <c r="S650"/>
      <c r="U650"/>
      <c r="V650"/>
    </row>
    <row r="651" spans="1:22" s="1" customFormat="1" x14ac:dyDescent="0.25">
      <c r="A651" s="1">
        <v>22.5</v>
      </c>
      <c r="B651" s="1">
        <v>30.96</v>
      </c>
      <c r="C651" s="1">
        <v>26.57</v>
      </c>
      <c r="D651" s="1">
        <v>24.25</v>
      </c>
      <c r="E651" s="1">
        <v>30.63</v>
      </c>
      <c r="F651" s="1">
        <v>30.68</v>
      </c>
      <c r="G651" s="1">
        <v>40</v>
      </c>
      <c r="H651" s="1">
        <v>32.770000000000003</v>
      </c>
      <c r="I651" s="1">
        <v>28.02</v>
      </c>
      <c r="J651" s="1">
        <v>40</v>
      </c>
      <c r="K651" s="1">
        <v>40</v>
      </c>
      <c r="R651"/>
      <c r="S651"/>
      <c r="U651"/>
      <c r="V651"/>
    </row>
    <row r="652" spans="1:22" s="1" customFormat="1" x14ac:dyDescent="0.25">
      <c r="A652" s="1">
        <v>31.52</v>
      </c>
      <c r="B652" s="1">
        <v>19.170000000000002</v>
      </c>
      <c r="C652" s="1">
        <v>27.72</v>
      </c>
      <c r="D652" s="1">
        <v>27.48</v>
      </c>
      <c r="E652" s="1">
        <v>30.98</v>
      </c>
      <c r="F652" s="1">
        <v>40</v>
      </c>
      <c r="G652" s="1">
        <v>40</v>
      </c>
      <c r="H652" s="1">
        <v>29.63</v>
      </c>
      <c r="I652" s="1">
        <v>30.71</v>
      </c>
      <c r="J652" s="1">
        <v>32.85</v>
      </c>
      <c r="K652" s="1">
        <v>40</v>
      </c>
      <c r="R652"/>
      <c r="S652"/>
      <c r="U652"/>
      <c r="V652"/>
    </row>
    <row r="653" spans="1:22" s="1" customFormat="1" x14ac:dyDescent="0.25">
      <c r="A653" s="1">
        <v>28.86</v>
      </c>
      <c r="B653" s="1">
        <v>29</v>
      </c>
      <c r="C653" s="1">
        <v>40</v>
      </c>
      <c r="D653" s="1">
        <v>29.94</v>
      </c>
      <c r="E653" s="1">
        <v>25.28</v>
      </c>
      <c r="F653" s="1">
        <v>22.95</v>
      </c>
      <c r="G653" s="1">
        <v>31.33</v>
      </c>
      <c r="H653" s="1">
        <v>23.41</v>
      </c>
      <c r="I653" s="1">
        <v>32.39</v>
      </c>
      <c r="J653" s="1">
        <v>33.369999999999997</v>
      </c>
      <c r="K653" s="1">
        <v>37.47</v>
      </c>
      <c r="R653"/>
      <c r="S653"/>
      <c r="U653"/>
      <c r="V653"/>
    </row>
    <row r="654" spans="1:22" s="1" customFormat="1" x14ac:dyDescent="0.25">
      <c r="A654" s="1">
        <v>25.73</v>
      </c>
      <c r="B654" s="1">
        <v>31.6</v>
      </c>
      <c r="C654" s="1">
        <v>40</v>
      </c>
      <c r="D654" s="1">
        <v>30.95</v>
      </c>
      <c r="E654" s="1">
        <v>27.62</v>
      </c>
      <c r="F654" s="1">
        <v>40</v>
      </c>
      <c r="G654" s="1">
        <v>40</v>
      </c>
      <c r="H654" s="1">
        <v>40</v>
      </c>
      <c r="I654" s="1">
        <v>32.119999999999997</v>
      </c>
      <c r="J654" s="1">
        <v>28.48</v>
      </c>
      <c r="K654" s="1">
        <v>40</v>
      </c>
      <c r="R654"/>
      <c r="S654"/>
      <c r="U654"/>
      <c r="V654"/>
    </row>
    <row r="655" spans="1:22" s="1" customFormat="1" x14ac:dyDescent="0.25">
      <c r="A655" s="1">
        <v>25.61</v>
      </c>
      <c r="B655" s="1">
        <v>22.36</v>
      </c>
      <c r="C655" s="1">
        <v>20.81</v>
      </c>
      <c r="D655" s="1">
        <v>32.17</v>
      </c>
      <c r="E655" s="1">
        <v>23.86</v>
      </c>
      <c r="F655" s="1">
        <v>30.64</v>
      </c>
      <c r="G655" s="1">
        <v>40</v>
      </c>
      <c r="H655" s="1">
        <v>17.28</v>
      </c>
      <c r="I655" s="1">
        <v>29.21</v>
      </c>
      <c r="J655" s="1">
        <v>27.05</v>
      </c>
      <c r="K655" s="1">
        <v>40</v>
      </c>
      <c r="R655"/>
      <c r="S655"/>
      <c r="U655"/>
      <c r="V655"/>
    </row>
    <row r="656" spans="1:22" s="1" customFormat="1" x14ac:dyDescent="0.25">
      <c r="A656" s="1">
        <v>33.590000000000003</v>
      </c>
      <c r="B656" s="1">
        <v>31.24</v>
      </c>
      <c r="C656" s="1">
        <v>25.98</v>
      </c>
      <c r="D656" s="1">
        <v>32.53</v>
      </c>
      <c r="E656" s="1">
        <v>30.21</v>
      </c>
      <c r="F656" s="1">
        <v>32.11</v>
      </c>
      <c r="G656" s="1">
        <v>32.43</v>
      </c>
      <c r="H656" s="1">
        <v>40</v>
      </c>
      <c r="I656" s="1">
        <v>29.56</v>
      </c>
      <c r="J656" s="1">
        <v>30.59</v>
      </c>
      <c r="K656" s="1">
        <v>34.67</v>
      </c>
      <c r="R656"/>
      <c r="S656"/>
      <c r="U656"/>
      <c r="V656"/>
    </row>
    <row r="657" spans="1:22" s="1" customFormat="1" x14ac:dyDescent="0.25">
      <c r="A657" s="1">
        <v>31.62</v>
      </c>
      <c r="B657" s="1">
        <v>30.56</v>
      </c>
      <c r="C657" s="1">
        <v>30.17</v>
      </c>
      <c r="D657" s="1">
        <v>25.86</v>
      </c>
      <c r="E657" s="1">
        <v>40</v>
      </c>
      <c r="F657" s="1">
        <v>22.56</v>
      </c>
      <c r="G657" s="1">
        <v>26.02</v>
      </c>
      <c r="H657" s="1">
        <v>27.13</v>
      </c>
      <c r="I657" s="1">
        <v>32.07</v>
      </c>
      <c r="J657" s="1">
        <v>24.46</v>
      </c>
      <c r="K657" s="1">
        <v>40</v>
      </c>
      <c r="R657"/>
      <c r="S657"/>
      <c r="U657"/>
      <c r="V657"/>
    </row>
    <row r="658" spans="1:22" s="1" customFormat="1" x14ac:dyDescent="0.25">
      <c r="A658" s="1">
        <v>30.99</v>
      </c>
      <c r="B658" s="1">
        <v>27.46</v>
      </c>
      <c r="C658" s="1">
        <v>34.049999999999997</v>
      </c>
      <c r="D658" s="1">
        <v>24.23</v>
      </c>
      <c r="E658" s="1">
        <v>33.200000000000003</v>
      </c>
      <c r="F658" s="1">
        <v>32.79</v>
      </c>
      <c r="G658" s="1">
        <v>40</v>
      </c>
      <c r="H658" s="1">
        <v>30.41</v>
      </c>
      <c r="I658" s="1">
        <v>27.19</v>
      </c>
      <c r="J658" s="1">
        <v>31.56</v>
      </c>
      <c r="K658" s="1">
        <v>26.54</v>
      </c>
      <c r="R658"/>
      <c r="S658"/>
      <c r="U658"/>
      <c r="V658"/>
    </row>
    <row r="659" spans="1:22" s="1" customFormat="1" x14ac:dyDescent="0.25">
      <c r="A659" s="1">
        <v>18.940000000000001</v>
      </c>
      <c r="B659" s="1">
        <v>40</v>
      </c>
      <c r="C659" s="1">
        <v>28.43</v>
      </c>
      <c r="D659" s="1">
        <v>29.89</v>
      </c>
      <c r="E659" s="1">
        <v>20.03</v>
      </c>
      <c r="F659" s="1">
        <v>29.15</v>
      </c>
      <c r="G659" s="1">
        <v>30.46</v>
      </c>
      <c r="H659" s="1">
        <v>30.37</v>
      </c>
      <c r="I659" s="1">
        <v>21.39</v>
      </c>
      <c r="J659" s="1">
        <v>33.49</v>
      </c>
      <c r="K659" s="1">
        <v>26.53</v>
      </c>
      <c r="R659"/>
      <c r="S659"/>
      <c r="U659"/>
      <c r="V659"/>
    </row>
    <row r="660" spans="1:22" s="1" customFormat="1" x14ac:dyDescent="0.25">
      <c r="A660" s="1">
        <v>31.26</v>
      </c>
      <c r="B660" s="1">
        <v>29.16</v>
      </c>
      <c r="C660" s="1">
        <v>32.94</v>
      </c>
      <c r="D660" s="1">
        <v>32.68</v>
      </c>
      <c r="E660" s="1">
        <v>27.16</v>
      </c>
      <c r="F660" s="1">
        <v>30.23</v>
      </c>
      <c r="G660" s="1">
        <v>26.44</v>
      </c>
      <c r="H660" s="1">
        <v>25.76</v>
      </c>
      <c r="I660" s="1">
        <v>32</v>
      </c>
      <c r="J660" s="1">
        <v>23.83</v>
      </c>
      <c r="K660" s="1">
        <v>40</v>
      </c>
      <c r="R660"/>
      <c r="S660"/>
      <c r="U660"/>
      <c r="V660"/>
    </row>
    <row r="661" spans="1:22" s="1" customFormat="1" x14ac:dyDescent="0.25">
      <c r="A661" s="1">
        <v>27.49</v>
      </c>
      <c r="B661" s="1">
        <v>30.97</v>
      </c>
      <c r="C661" s="1">
        <v>27.95</v>
      </c>
      <c r="D661" s="1">
        <v>21.52</v>
      </c>
      <c r="E661" s="1">
        <v>24.14</v>
      </c>
      <c r="F661" s="1">
        <v>26.39</v>
      </c>
      <c r="G661" s="1">
        <v>32.49</v>
      </c>
      <c r="H661" s="1">
        <v>33.590000000000003</v>
      </c>
      <c r="I661" s="1">
        <v>26.78</v>
      </c>
      <c r="J661" s="1">
        <v>26.67</v>
      </c>
      <c r="K661" s="1">
        <v>36.71</v>
      </c>
      <c r="R661"/>
      <c r="S661"/>
      <c r="U661"/>
      <c r="V661"/>
    </row>
    <row r="662" spans="1:22" s="1" customFormat="1" x14ac:dyDescent="0.25">
      <c r="A662" s="1">
        <v>27.7</v>
      </c>
      <c r="B662" s="1">
        <v>28.38</v>
      </c>
      <c r="C662" s="1">
        <v>20.68</v>
      </c>
      <c r="D662" s="1">
        <v>22.67</v>
      </c>
      <c r="E662" s="1">
        <v>27.97</v>
      </c>
      <c r="F662" s="1">
        <v>34.47</v>
      </c>
      <c r="G662" s="1">
        <v>30.07</v>
      </c>
      <c r="H662" s="1">
        <v>28.92</v>
      </c>
      <c r="I662" s="1">
        <v>21.8</v>
      </c>
      <c r="J662" s="1">
        <v>31.23</v>
      </c>
      <c r="K662" s="1">
        <v>26.71</v>
      </c>
      <c r="R662"/>
      <c r="S662"/>
      <c r="U662"/>
      <c r="V662"/>
    </row>
    <row r="663" spans="1:22" s="1" customFormat="1" x14ac:dyDescent="0.25">
      <c r="A663" s="1">
        <v>40</v>
      </c>
      <c r="B663" s="1">
        <v>31.09</v>
      </c>
      <c r="C663" s="1">
        <v>30.16</v>
      </c>
      <c r="D663" s="1">
        <v>23.43</v>
      </c>
      <c r="E663" s="1">
        <v>33.72</v>
      </c>
      <c r="F663" s="1">
        <v>26.41</v>
      </c>
      <c r="G663" s="1">
        <v>26.36</v>
      </c>
      <c r="H663" s="1">
        <v>22.87</v>
      </c>
      <c r="I663" s="1">
        <v>31.75</v>
      </c>
      <c r="J663" s="1">
        <v>40</v>
      </c>
      <c r="K663" s="1">
        <v>27.68</v>
      </c>
      <c r="R663"/>
      <c r="S663"/>
      <c r="U663"/>
      <c r="V663"/>
    </row>
    <row r="664" spans="1:22" s="1" customFormat="1" x14ac:dyDescent="0.25">
      <c r="A664" s="1">
        <v>31.48</v>
      </c>
      <c r="B664" s="1">
        <v>25.85</v>
      </c>
      <c r="C664" s="1">
        <v>27.92</v>
      </c>
      <c r="D664" s="1">
        <v>29.92</v>
      </c>
      <c r="E664" s="1">
        <v>30.29</v>
      </c>
      <c r="F664" s="1">
        <v>35.409999999999997</v>
      </c>
      <c r="G664" s="1">
        <v>40</v>
      </c>
      <c r="H664" s="1">
        <v>25.86</v>
      </c>
      <c r="I664" s="1">
        <v>22.57</v>
      </c>
      <c r="J664" s="1">
        <v>29.88</v>
      </c>
      <c r="K664" s="1">
        <v>40</v>
      </c>
      <c r="R664"/>
      <c r="S664"/>
      <c r="U664"/>
      <c r="V664"/>
    </row>
    <row r="665" spans="1:22" s="1" customFormat="1" x14ac:dyDescent="0.25">
      <c r="A665" s="1">
        <v>23.95</v>
      </c>
      <c r="B665" s="1">
        <v>24.64</v>
      </c>
      <c r="C665" s="1">
        <v>27.22</v>
      </c>
      <c r="D665" s="1">
        <v>20.91</v>
      </c>
      <c r="E665" s="1">
        <v>26.1</v>
      </c>
      <c r="F665" s="1">
        <v>32.28</v>
      </c>
      <c r="G665" s="1">
        <v>29.18</v>
      </c>
      <c r="H665" s="1">
        <v>25.76</v>
      </c>
      <c r="I665" s="1">
        <v>31.71</v>
      </c>
      <c r="J665" s="1">
        <v>40</v>
      </c>
      <c r="K665" s="1">
        <v>28.68</v>
      </c>
      <c r="R665"/>
      <c r="S665"/>
      <c r="U665"/>
      <c r="V665"/>
    </row>
    <row r="666" spans="1:22" s="1" customFormat="1" x14ac:dyDescent="0.25">
      <c r="A666" s="1">
        <v>40</v>
      </c>
      <c r="B666" s="1">
        <v>18.510000000000002</v>
      </c>
      <c r="C666" s="1">
        <v>18.489999999999998</v>
      </c>
      <c r="D666" s="1">
        <v>30.59</v>
      </c>
      <c r="E666" s="1">
        <v>21.8</v>
      </c>
      <c r="F666" s="1">
        <v>29.8</v>
      </c>
      <c r="G666" s="1">
        <v>40</v>
      </c>
      <c r="H666" s="1">
        <v>40</v>
      </c>
      <c r="I666" s="1">
        <v>40</v>
      </c>
      <c r="J666" s="1">
        <v>30.26</v>
      </c>
      <c r="K666" s="1">
        <v>32.79</v>
      </c>
      <c r="R666"/>
      <c r="S666"/>
      <c r="U666"/>
      <c r="V666"/>
    </row>
    <row r="667" spans="1:22" s="1" customFormat="1" x14ac:dyDescent="0.25">
      <c r="A667" s="1">
        <v>32.07</v>
      </c>
      <c r="B667" s="1">
        <v>21.39</v>
      </c>
      <c r="C667" s="1">
        <v>19.07</v>
      </c>
      <c r="D667" s="1">
        <v>29.24</v>
      </c>
      <c r="E667" s="1">
        <v>34.06</v>
      </c>
      <c r="F667" s="1">
        <v>30.13</v>
      </c>
      <c r="G667" s="1">
        <v>23.1</v>
      </c>
      <c r="H667" s="1">
        <v>32.880000000000003</v>
      </c>
      <c r="I667" s="1">
        <v>40</v>
      </c>
      <c r="J667" s="1">
        <v>40</v>
      </c>
      <c r="K667" s="1">
        <v>32.47</v>
      </c>
      <c r="R667"/>
      <c r="S667"/>
      <c r="U667"/>
      <c r="V667"/>
    </row>
    <row r="668" spans="1:22" s="1" customFormat="1" x14ac:dyDescent="0.25">
      <c r="A668" s="1">
        <v>34.61</v>
      </c>
      <c r="B668" s="1">
        <v>24.87</v>
      </c>
      <c r="C668" s="1">
        <v>21.75</v>
      </c>
      <c r="D668" s="1">
        <v>28.39</v>
      </c>
      <c r="E668" s="1">
        <v>21.91</v>
      </c>
      <c r="F668" s="1">
        <v>40</v>
      </c>
      <c r="G668" s="1">
        <v>23.27</v>
      </c>
      <c r="H668" s="1">
        <v>30.57</v>
      </c>
      <c r="I668" s="1">
        <v>31.26</v>
      </c>
      <c r="J668" s="1">
        <v>40</v>
      </c>
      <c r="K668" s="1">
        <v>30.44</v>
      </c>
      <c r="R668"/>
      <c r="S668"/>
      <c r="U668"/>
      <c r="V668"/>
    </row>
    <row r="669" spans="1:22" s="1" customFormat="1" x14ac:dyDescent="0.25">
      <c r="A669" s="1">
        <v>30.96</v>
      </c>
      <c r="B669" s="1">
        <v>27.87</v>
      </c>
      <c r="C669" s="1">
        <v>22.62</v>
      </c>
      <c r="D669" s="1">
        <v>35.06</v>
      </c>
      <c r="E669" s="1">
        <v>25.17</v>
      </c>
      <c r="F669" s="1">
        <v>29.09</v>
      </c>
      <c r="G669" s="1">
        <v>32.04</v>
      </c>
      <c r="H669" s="1">
        <v>40</v>
      </c>
      <c r="I669" s="1">
        <v>40</v>
      </c>
      <c r="J669" s="1">
        <v>33.86</v>
      </c>
      <c r="K669" s="1">
        <v>35.590000000000003</v>
      </c>
      <c r="R669"/>
      <c r="S669"/>
      <c r="U669"/>
      <c r="V669"/>
    </row>
    <row r="670" spans="1:22" s="1" customFormat="1" x14ac:dyDescent="0.25">
      <c r="A670" s="1">
        <v>33.57</v>
      </c>
      <c r="B670" s="1">
        <v>21.96</v>
      </c>
      <c r="C670" s="1">
        <v>29.58</v>
      </c>
      <c r="D670" s="1">
        <v>23.16</v>
      </c>
      <c r="E670" s="1">
        <v>21.47</v>
      </c>
      <c r="F670" s="1">
        <v>33.32</v>
      </c>
      <c r="G670" s="1">
        <v>30.38</v>
      </c>
      <c r="H670" s="1">
        <v>31.66</v>
      </c>
      <c r="I670" s="1">
        <v>34</v>
      </c>
      <c r="J670" s="1">
        <v>32.020000000000003</v>
      </c>
      <c r="K670" s="1">
        <v>36.65</v>
      </c>
      <c r="R670"/>
      <c r="S670"/>
      <c r="U670"/>
      <c r="V670"/>
    </row>
    <row r="671" spans="1:22" s="1" customFormat="1" x14ac:dyDescent="0.25">
      <c r="A671" s="1">
        <v>28.54</v>
      </c>
      <c r="B671" s="1">
        <v>26.17</v>
      </c>
      <c r="C671" s="1">
        <v>19.21</v>
      </c>
      <c r="D671" s="1">
        <v>22.8</v>
      </c>
      <c r="E671" s="1">
        <v>40</v>
      </c>
      <c r="F671" s="1">
        <v>29.51</v>
      </c>
      <c r="G671" s="1">
        <v>30.3</v>
      </c>
      <c r="H671" s="1">
        <v>26.4</v>
      </c>
      <c r="I671" s="1">
        <v>30.86</v>
      </c>
      <c r="J671" s="1">
        <v>40</v>
      </c>
      <c r="K671" s="1">
        <v>40</v>
      </c>
      <c r="R671"/>
      <c r="S671"/>
      <c r="U671"/>
      <c r="V671"/>
    </row>
    <row r="672" spans="1:22" s="1" customFormat="1" x14ac:dyDescent="0.25">
      <c r="A672" s="1">
        <v>22.55</v>
      </c>
      <c r="B672" s="1">
        <v>32</v>
      </c>
      <c r="C672" s="1">
        <v>24.03</v>
      </c>
      <c r="D672" s="1">
        <v>33.68</v>
      </c>
      <c r="E672" s="1">
        <v>23.37</v>
      </c>
      <c r="F672" s="1">
        <v>26.23</v>
      </c>
      <c r="G672" s="1">
        <v>29.12</v>
      </c>
      <c r="H672" s="1">
        <v>29.15</v>
      </c>
      <c r="I672" s="1">
        <v>29.59</v>
      </c>
      <c r="J672" s="1">
        <v>40</v>
      </c>
      <c r="K672" s="1">
        <v>33.75</v>
      </c>
      <c r="R672"/>
      <c r="S672"/>
      <c r="U672"/>
      <c r="V672"/>
    </row>
    <row r="673" spans="1:22" s="1" customFormat="1" x14ac:dyDescent="0.25">
      <c r="A673" s="1">
        <v>16.170000000000002</v>
      </c>
      <c r="B673" s="1">
        <v>26.17</v>
      </c>
      <c r="C673" s="1">
        <v>28.2</v>
      </c>
      <c r="D673" s="1">
        <v>22.91</v>
      </c>
      <c r="E673" s="1">
        <v>29.98</v>
      </c>
      <c r="F673" s="1">
        <v>40</v>
      </c>
      <c r="G673" s="1">
        <v>40</v>
      </c>
      <c r="H673" s="1">
        <v>31.78</v>
      </c>
      <c r="I673" s="1">
        <v>24.3</v>
      </c>
      <c r="J673" s="1">
        <v>30.84</v>
      </c>
      <c r="K673" s="1">
        <v>31.38</v>
      </c>
      <c r="R673"/>
      <c r="S673"/>
      <c r="U673"/>
      <c r="V673"/>
    </row>
    <row r="674" spans="1:22" s="1" customFormat="1" x14ac:dyDescent="0.25">
      <c r="A674" s="1">
        <v>25.76</v>
      </c>
      <c r="B674" s="1">
        <v>27.34</v>
      </c>
      <c r="C674" s="1">
        <v>31.7</v>
      </c>
      <c r="D674" s="1">
        <v>25.44</v>
      </c>
      <c r="E674" s="1">
        <v>29.12</v>
      </c>
      <c r="F674" s="1">
        <v>28.58</v>
      </c>
      <c r="G674" s="1">
        <v>21.29</v>
      </c>
      <c r="H674" s="1">
        <v>40</v>
      </c>
      <c r="I674" s="1">
        <v>32.909999999999997</v>
      </c>
      <c r="J674" s="1">
        <v>32.97</v>
      </c>
      <c r="K674" s="1">
        <v>31.19</v>
      </c>
      <c r="R674"/>
      <c r="S674"/>
      <c r="U674"/>
      <c r="V674"/>
    </row>
    <row r="675" spans="1:22" s="1" customFormat="1" x14ac:dyDescent="0.25">
      <c r="A675" s="1">
        <v>31.08</v>
      </c>
      <c r="B675" s="1">
        <v>28.69</v>
      </c>
      <c r="C675" s="1">
        <v>29.45</v>
      </c>
      <c r="D675" s="1">
        <v>30.11</v>
      </c>
      <c r="E675" s="1">
        <v>28.55</v>
      </c>
      <c r="F675" s="1">
        <v>26.03</v>
      </c>
      <c r="G675" s="1">
        <v>32.619999999999997</v>
      </c>
      <c r="H675" s="1">
        <v>32.26</v>
      </c>
      <c r="I675" s="1">
        <v>32.200000000000003</v>
      </c>
      <c r="J675" s="1">
        <v>27.79</v>
      </c>
      <c r="K675" s="1">
        <v>33.75</v>
      </c>
      <c r="R675"/>
      <c r="S675"/>
      <c r="U675"/>
      <c r="V675"/>
    </row>
    <row r="676" spans="1:22" s="1" customFormat="1" x14ac:dyDescent="0.25">
      <c r="A676" s="1">
        <v>30.88</v>
      </c>
      <c r="B676" s="1">
        <v>22.98</v>
      </c>
      <c r="C676" s="1">
        <v>24.05</v>
      </c>
      <c r="D676" s="1">
        <v>25.19</v>
      </c>
      <c r="E676" s="1">
        <v>40</v>
      </c>
      <c r="F676" s="1">
        <v>40</v>
      </c>
      <c r="G676" s="1">
        <v>30.8</v>
      </c>
      <c r="H676" s="1">
        <v>32.68</v>
      </c>
      <c r="I676" s="1">
        <v>31.19</v>
      </c>
      <c r="J676" s="1">
        <v>26.55</v>
      </c>
      <c r="K676" s="1">
        <v>40</v>
      </c>
      <c r="R676"/>
      <c r="S676"/>
      <c r="U676"/>
      <c r="V676"/>
    </row>
    <row r="677" spans="1:22" s="1" customFormat="1" x14ac:dyDescent="0.25">
      <c r="A677" s="1">
        <v>40</v>
      </c>
      <c r="B677" s="1">
        <v>31.61</v>
      </c>
      <c r="C677" s="1">
        <v>28.91</v>
      </c>
      <c r="D677" s="1">
        <v>26.69</v>
      </c>
      <c r="E677" s="1">
        <v>40</v>
      </c>
      <c r="F677" s="1">
        <v>23.29</v>
      </c>
      <c r="G677" s="1">
        <v>31.02</v>
      </c>
      <c r="H677" s="1">
        <v>31.69</v>
      </c>
      <c r="I677" s="1">
        <v>40</v>
      </c>
      <c r="J677" s="1">
        <v>30.89</v>
      </c>
      <c r="K677" s="1">
        <v>34.840000000000003</v>
      </c>
      <c r="R677"/>
      <c r="S677"/>
      <c r="U677"/>
      <c r="V677"/>
    </row>
    <row r="678" spans="1:22" s="1" customFormat="1" x14ac:dyDescent="0.25">
      <c r="A678" s="1">
        <v>34.6</v>
      </c>
      <c r="B678" s="1">
        <v>40</v>
      </c>
      <c r="C678" s="1">
        <v>21.74</v>
      </c>
      <c r="D678" s="1">
        <v>33.590000000000003</v>
      </c>
      <c r="E678" s="1">
        <v>30.21</v>
      </c>
      <c r="F678" s="1">
        <v>28.37</v>
      </c>
      <c r="G678" s="1">
        <v>22.32</v>
      </c>
      <c r="H678" s="1">
        <v>24.97</v>
      </c>
      <c r="I678" s="1">
        <v>34.11</v>
      </c>
      <c r="J678" s="1">
        <v>29.32</v>
      </c>
      <c r="K678" s="1">
        <v>33.03</v>
      </c>
      <c r="R678"/>
      <c r="S678"/>
      <c r="U678"/>
      <c r="V678"/>
    </row>
    <row r="679" spans="1:22" s="1" customFormat="1" x14ac:dyDescent="0.25">
      <c r="A679" s="1">
        <v>29.75</v>
      </c>
      <c r="B679" s="1">
        <v>32.020000000000003</v>
      </c>
      <c r="C679" s="1">
        <v>34.29</v>
      </c>
      <c r="D679" s="1">
        <v>30.5</v>
      </c>
      <c r="E679" s="1">
        <v>25.46</v>
      </c>
      <c r="F679" s="1">
        <v>40</v>
      </c>
      <c r="G679" s="1">
        <v>32.26</v>
      </c>
      <c r="H679" s="1">
        <v>32.770000000000003</v>
      </c>
      <c r="I679" s="1">
        <v>40</v>
      </c>
      <c r="J679" s="1">
        <v>29.61</v>
      </c>
      <c r="K679" s="1">
        <v>32.21</v>
      </c>
      <c r="R679"/>
      <c r="S679"/>
      <c r="U679"/>
      <c r="V679"/>
    </row>
    <row r="680" spans="1:22" s="1" customFormat="1" x14ac:dyDescent="0.25">
      <c r="A680" s="1">
        <v>33.549999999999997</v>
      </c>
      <c r="B680" s="1">
        <v>28.28</v>
      </c>
      <c r="C680" s="1">
        <v>24.15</v>
      </c>
      <c r="D680" s="1">
        <v>26.74</v>
      </c>
      <c r="E680" s="1">
        <v>31.98</v>
      </c>
      <c r="F680" s="1">
        <v>21.34</v>
      </c>
      <c r="G680" s="1">
        <v>31.31</v>
      </c>
      <c r="H680" s="1">
        <v>26.11</v>
      </c>
      <c r="I680" s="1">
        <v>40</v>
      </c>
      <c r="J680" s="1">
        <v>40</v>
      </c>
      <c r="K680" s="1">
        <v>36.94</v>
      </c>
      <c r="R680"/>
      <c r="S680"/>
      <c r="U680"/>
      <c r="V680"/>
    </row>
    <row r="681" spans="1:22" s="1" customFormat="1" x14ac:dyDescent="0.25">
      <c r="A681" s="1">
        <v>23.09</v>
      </c>
      <c r="B681" s="1">
        <v>32.96</v>
      </c>
      <c r="C681" s="1">
        <v>25.47</v>
      </c>
      <c r="D681" s="1">
        <v>26</v>
      </c>
      <c r="E681" s="1">
        <v>30.65</v>
      </c>
      <c r="F681" s="1">
        <v>32.9</v>
      </c>
      <c r="G681" s="1">
        <v>29.6</v>
      </c>
      <c r="H681" s="1">
        <v>40</v>
      </c>
      <c r="I681" s="1">
        <v>31.9</v>
      </c>
      <c r="J681" s="1">
        <v>25.64</v>
      </c>
      <c r="K681" s="1">
        <v>25.1</v>
      </c>
      <c r="R681"/>
      <c r="S681"/>
      <c r="U681"/>
      <c r="V681"/>
    </row>
    <row r="682" spans="1:22" s="1" customFormat="1" x14ac:dyDescent="0.25">
      <c r="A682" s="1">
        <v>24.68</v>
      </c>
      <c r="B682" s="1">
        <v>28.57</v>
      </c>
      <c r="C682" s="1">
        <v>29.62</v>
      </c>
      <c r="D682" s="1">
        <v>19.510000000000002</v>
      </c>
      <c r="E682" s="1">
        <v>29.3</v>
      </c>
      <c r="F682" s="1">
        <v>23.04</v>
      </c>
      <c r="G682" s="1">
        <v>26.4</v>
      </c>
      <c r="H682" s="1">
        <v>29.87</v>
      </c>
      <c r="I682" s="1">
        <v>28.3</v>
      </c>
      <c r="J682" s="1">
        <v>31.38</v>
      </c>
      <c r="K682" s="1">
        <v>37.869999999999997</v>
      </c>
      <c r="R682"/>
      <c r="S682"/>
      <c r="U682"/>
      <c r="V682"/>
    </row>
    <row r="683" spans="1:22" s="1" customFormat="1" x14ac:dyDescent="0.25">
      <c r="A683" s="1">
        <v>40</v>
      </c>
      <c r="B683" s="1">
        <v>31.59</v>
      </c>
      <c r="C683" s="1">
        <v>29.67</v>
      </c>
      <c r="D683" s="1">
        <v>26.1</v>
      </c>
      <c r="E683" s="1">
        <v>27.41</v>
      </c>
      <c r="F683" s="1">
        <v>34.090000000000003</v>
      </c>
      <c r="G683" s="1">
        <v>30.34</v>
      </c>
      <c r="H683" s="1">
        <v>27.63</v>
      </c>
      <c r="I683" s="1">
        <v>27.66</v>
      </c>
      <c r="J683" s="1">
        <v>30.83</v>
      </c>
      <c r="K683" s="1">
        <v>32.270000000000003</v>
      </c>
      <c r="R683"/>
      <c r="S683"/>
      <c r="U683"/>
      <c r="V683"/>
    </row>
    <row r="684" spans="1:22" s="1" customFormat="1" x14ac:dyDescent="0.25">
      <c r="A684" s="1">
        <v>31.81</v>
      </c>
      <c r="B684" s="1">
        <v>32.78</v>
      </c>
      <c r="C684" s="1">
        <v>29.46</v>
      </c>
      <c r="D684" s="1">
        <v>24.31</v>
      </c>
      <c r="E684" s="1">
        <v>28.48</v>
      </c>
      <c r="F684" s="1">
        <v>23.17</v>
      </c>
      <c r="G684" s="1">
        <v>33.15</v>
      </c>
      <c r="H684" s="1">
        <v>30.02</v>
      </c>
      <c r="I684" s="1">
        <v>30.73</v>
      </c>
      <c r="J684" s="1">
        <v>33.630000000000003</v>
      </c>
      <c r="K684" s="1">
        <v>40</v>
      </c>
      <c r="R684"/>
      <c r="S684"/>
      <c r="U684"/>
      <c r="V684"/>
    </row>
    <row r="685" spans="1:22" s="1" customFormat="1" x14ac:dyDescent="0.25">
      <c r="A685" s="1">
        <v>28.24</v>
      </c>
      <c r="B685" s="1">
        <v>28.45</v>
      </c>
      <c r="C685" s="1">
        <v>25.29</v>
      </c>
      <c r="D685" s="1">
        <v>26.26</v>
      </c>
      <c r="E685" s="1">
        <v>24.81</v>
      </c>
      <c r="F685" s="1">
        <v>26.6</v>
      </c>
      <c r="G685" s="1">
        <v>32.729999999999997</v>
      </c>
      <c r="H685" s="1">
        <v>28.65</v>
      </c>
      <c r="I685" s="1">
        <v>30.58</v>
      </c>
      <c r="J685" s="1">
        <v>31.25</v>
      </c>
      <c r="K685" s="1">
        <v>36.86</v>
      </c>
      <c r="R685"/>
      <c r="S685"/>
      <c r="U685"/>
      <c r="V685"/>
    </row>
    <row r="686" spans="1:22" s="1" customFormat="1" x14ac:dyDescent="0.25">
      <c r="A686" s="1">
        <v>40</v>
      </c>
      <c r="B686" s="1">
        <v>22.15</v>
      </c>
      <c r="C686" s="1">
        <v>28.15</v>
      </c>
      <c r="D686" s="1">
        <v>25.3</v>
      </c>
      <c r="E686" s="1">
        <v>25.22</v>
      </c>
      <c r="F686" s="1">
        <v>20.58</v>
      </c>
      <c r="G686" s="1">
        <v>31.01</v>
      </c>
      <c r="H686" s="1">
        <v>31.79</v>
      </c>
      <c r="I686" s="1">
        <v>33.01</v>
      </c>
      <c r="J686" s="1">
        <v>31.02</v>
      </c>
      <c r="K686" s="1">
        <v>40</v>
      </c>
      <c r="R686"/>
      <c r="S686"/>
      <c r="U686"/>
      <c r="V686"/>
    </row>
    <row r="687" spans="1:22" s="1" customFormat="1" x14ac:dyDescent="0.25">
      <c r="A687" s="1">
        <v>30.13</v>
      </c>
      <c r="B687" s="1">
        <v>24.68</v>
      </c>
      <c r="C687" s="1">
        <v>19.95</v>
      </c>
      <c r="D687" s="1">
        <v>25.09</v>
      </c>
      <c r="E687" s="1">
        <v>22.13</v>
      </c>
      <c r="F687" s="1">
        <v>40</v>
      </c>
      <c r="G687" s="1">
        <v>40</v>
      </c>
      <c r="H687" s="1">
        <v>33.44</v>
      </c>
      <c r="I687" s="1">
        <v>33.799999999999997</v>
      </c>
      <c r="J687" s="1">
        <v>33.799999999999997</v>
      </c>
      <c r="K687" s="1">
        <v>36.61</v>
      </c>
      <c r="R687"/>
      <c r="S687"/>
      <c r="U687"/>
      <c r="V687"/>
    </row>
    <row r="688" spans="1:22" s="1" customFormat="1" x14ac:dyDescent="0.25">
      <c r="A688" s="1">
        <v>28.54</v>
      </c>
      <c r="B688" s="1">
        <v>24.15</v>
      </c>
      <c r="C688" s="1">
        <v>30.7</v>
      </c>
      <c r="D688" s="1">
        <v>23.4</v>
      </c>
      <c r="E688" s="1">
        <v>30.93</v>
      </c>
      <c r="F688" s="1">
        <v>32.96</v>
      </c>
      <c r="G688" s="1">
        <v>30.1</v>
      </c>
      <c r="H688" s="1">
        <v>29.07</v>
      </c>
      <c r="I688" s="1">
        <v>34.799999999999997</v>
      </c>
      <c r="J688" s="1">
        <v>32.64</v>
      </c>
      <c r="K688" s="1">
        <v>40</v>
      </c>
      <c r="R688"/>
      <c r="S688"/>
      <c r="U688"/>
      <c r="V688"/>
    </row>
    <row r="689" spans="1:22" s="1" customFormat="1" x14ac:dyDescent="0.25">
      <c r="A689" s="1">
        <v>40</v>
      </c>
      <c r="B689" s="1">
        <v>23.89</v>
      </c>
      <c r="C689" s="1">
        <v>26.94</v>
      </c>
      <c r="D689" s="1">
        <v>24.6</v>
      </c>
      <c r="E689" s="1">
        <v>32.22</v>
      </c>
      <c r="F689" s="1">
        <v>22.73</v>
      </c>
      <c r="G689" s="1">
        <v>28.64</v>
      </c>
      <c r="H689" s="1">
        <v>28.08</v>
      </c>
      <c r="I689" s="1">
        <v>40</v>
      </c>
      <c r="J689" s="1">
        <v>31.21</v>
      </c>
      <c r="K689" s="1">
        <v>40</v>
      </c>
      <c r="R689"/>
      <c r="S689"/>
      <c r="U689"/>
      <c r="V689"/>
    </row>
    <row r="690" spans="1:22" s="1" customFormat="1" x14ac:dyDescent="0.25">
      <c r="A690" s="1">
        <v>28.8</v>
      </c>
      <c r="B690" s="1">
        <v>18.89</v>
      </c>
      <c r="C690" s="1">
        <v>31.71</v>
      </c>
      <c r="D690" s="1">
        <v>32.69</v>
      </c>
      <c r="E690" s="1">
        <v>31.13</v>
      </c>
      <c r="F690" s="1">
        <v>31.81</v>
      </c>
      <c r="G690" s="1">
        <v>26.58</v>
      </c>
      <c r="H690" s="1">
        <v>32.65</v>
      </c>
      <c r="I690" s="1">
        <v>23.01</v>
      </c>
      <c r="J690" s="1">
        <v>40</v>
      </c>
      <c r="K690" s="1">
        <v>40</v>
      </c>
      <c r="R690"/>
      <c r="S690"/>
      <c r="U690"/>
      <c r="V690"/>
    </row>
    <row r="691" spans="1:22" s="1" customFormat="1" x14ac:dyDescent="0.25">
      <c r="A691" s="1">
        <v>40</v>
      </c>
      <c r="B691" s="1">
        <v>15.22</v>
      </c>
      <c r="C691" s="1">
        <v>25</v>
      </c>
      <c r="D691" s="1">
        <v>22.05</v>
      </c>
      <c r="E691" s="1">
        <v>29.36</v>
      </c>
      <c r="F691" s="1">
        <v>23.23</v>
      </c>
      <c r="G691" s="1">
        <v>30.76</v>
      </c>
      <c r="H691" s="1">
        <v>25.39</v>
      </c>
      <c r="I691" s="1">
        <v>40</v>
      </c>
      <c r="J691" s="1">
        <v>34.340000000000003</v>
      </c>
      <c r="K691" s="1">
        <v>36.479999999999997</v>
      </c>
      <c r="R691"/>
      <c r="S691"/>
      <c r="U691"/>
      <c r="V691"/>
    </row>
    <row r="692" spans="1:22" s="1" customFormat="1" x14ac:dyDescent="0.25">
      <c r="A692" s="1">
        <v>24.23</v>
      </c>
      <c r="B692" s="1">
        <v>23.11</v>
      </c>
      <c r="C692" s="1">
        <v>34.81</v>
      </c>
      <c r="D692" s="1">
        <v>24.5</v>
      </c>
      <c r="E692" s="1">
        <v>26.22</v>
      </c>
      <c r="F692" s="1">
        <v>18.38</v>
      </c>
      <c r="G692" s="1">
        <v>28.97</v>
      </c>
      <c r="H692" s="1">
        <v>31.62</v>
      </c>
      <c r="I692" s="1">
        <v>32.840000000000003</v>
      </c>
      <c r="J692" s="1">
        <v>40</v>
      </c>
      <c r="K692" s="1">
        <v>33.71</v>
      </c>
      <c r="R692"/>
      <c r="S692"/>
      <c r="U692"/>
      <c r="V692"/>
    </row>
    <row r="693" spans="1:22" s="1" customFormat="1" x14ac:dyDescent="0.25">
      <c r="A693" s="1">
        <v>27.55</v>
      </c>
      <c r="B693" s="1">
        <v>29.8</v>
      </c>
      <c r="C693" s="1">
        <v>31.59</v>
      </c>
      <c r="D693" s="1">
        <v>31.75</v>
      </c>
      <c r="E693" s="1">
        <v>30.86</v>
      </c>
      <c r="F693" s="1">
        <v>29.58</v>
      </c>
      <c r="G693" s="1">
        <v>40</v>
      </c>
      <c r="H693" s="1">
        <v>40</v>
      </c>
      <c r="I693" s="1">
        <v>33.81</v>
      </c>
      <c r="J693" s="1">
        <v>40</v>
      </c>
      <c r="K693" s="1">
        <v>40</v>
      </c>
      <c r="R693"/>
      <c r="S693"/>
      <c r="U693"/>
      <c r="V693"/>
    </row>
    <row r="694" spans="1:22" s="1" customFormat="1" x14ac:dyDescent="0.25">
      <c r="A694" s="1">
        <v>29.55</v>
      </c>
      <c r="B694" s="1">
        <v>24.14</v>
      </c>
      <c r="C694" s="1">
        <v>23.32</v>
      </c>
      <c r="D694" s="1">
        <v>19.34</v>
      </c>
      <c r="E694" s="1">
        <v>30.36</v>
      </c>
      <c r="F694" s="1">
        <v>27.67</v>
      </c>
      <c r="G694" s="1">
        <v>31.49</v>
      </c>
      <c r="H694" s="1">
        <v>31.73</v>
      </c>
      <c r="I694" s="1">
        <v>29.42</v>
      </c>
      <c r="J694" s="1">
        <v>35.82</v>
      </c>
      <c r="K694" s="1">
        <v>31.28</v>
      </c>
      <c r="R694"/>
      <c r="S694"/>
      <c r="U694"/>
      <c r="V694"/>
    </row>
    <row r="695" spans="1:22" s="1" customFormat="1" x14ac:dyDescent="0.25">
      <c r="A695" s="1">
        <v>32.56</v>
      </c>
      <c r="B695" s="1">
        <v>27.07</v>
      </c>
      <c r="C695" s="1">
        <v>18.82</v>
      </c>
      <c r="D695" s="1">
        <v>22.76</v>
      </c>
      <c r="E695" s="1">
        <v>29.53</v>
      </c>
      <c r="F695" s="1">
        <v>29.27</v>
      </c>
      <c r="G695" s="1">
        <v>25.9</v>
      </c>
      <c r="H695" s="1">
        <v>25.23</v>
      </c>
      <c r="I695" s="1">
        <v>32.51</v>
      </c>
      <c r="J695" s="1">
        <v>40</v>
      </c>
      <c r="K695" s="1">
        <v>40</v>
      </c>
      <c r="R695"/>
      <c r="S695"/>
      <c r="U695"/>
      <c r="V695"/>
    </row>
    <row r="696" spans="1:22" s="1" customFormat="1" x14ac:dyDescent="0.25">
      <c r="A696" s="1">
        <v>40</v>
      </c>
      <c r="B696" s="1">
        <v>23.5</v>
      </c>
      <c r="C696" s="1">
        <v>30.6</v>
      </c>
      <c r="D696" s="1">
        <v>31.91</v>
      </c>
      <c r="E696" s="1">
        <v>30.54</v>
      </c>
      <c r="F696" s="1">
        <v>32.44</v>
      </c>
      <c r="G696" s="1">
        <v>31.19</v>
      </c>
      <c r="H696" s="1">
        <v>40</v>
      </c>
      <c r="I696" s="1">
        <v>24.81</v>
      </c>
      <c r="J696" s="1">
        <v>40</v>
      </c>
      <c r="K696" s="1">
        <v>33.54</v>
      </c>
      <c r="R696"/>
      <c r="S696"/>
      <c r="U696"/>
      <c r="V696"/>
    </row>
    <row r="697" spans="1:22" s="1" customFormat="1" x14ac:dyDescent="0.25">
      <c r="A697" s="1">
        <v>27.63</v>
      </c>
      <c r="B697" s="1">
        <v>22.29</v>
      </c>
      <c r="C697" s="1">
        <v>32.44</v>
      </c>
      <c r="D697" s="1">
        <v>40</v>
      </c>
      <c r="E697" s="1">
        <v>30.98</v>
      </c>
      <c r="F697" s="1">
        <v>29.53</v>
      </c>
      <c r="G697" s="1">
        <v>30.39</v>
      </c>
      <c r="H697" s="1">
        <v>40</v>
      </c>
      <c r="I697" s="1">
        <v>31.42</v>
      </c>
      <c r="J697" s="1">
        <v>33.770000000000003</v>
      </c>
      <c r="K697" s="1">
        <v>40</v>
      </c>
      <c r="R697"/>
      <c r="S697"/>
      <c r="U697"/>
      <c r="V697"/>
    </row>
    <row r="698" spans="1:22" s="1" customFormat="1" x14ac:dyDescent="0.25">
      <c r="A698" s="1">
        <v>27.99</v>
      </c>
      <c r="B698" s="1">
        <v>33.74</v>
      </c>
      <c r="C698" s="1">
        <v>25.26</v>
      </c>
      <c r="D698" s="1">
        <v>30.34</v>
      </c>
      <c r="E698" s="1">
        <v>22.62</v>
      </c>
      <c r="F698" s="1">
        <v>30.14</v>
      </c>
      <c r="G698" s="1">
        <v>22.94</v>
      </c>
      <c r="H698" s="1">
        <v>26.81</v>
      </c>
      <c r="I698" s="1">
        <v>30.16</v>
      </c>
      <c r="J698" s="1">
        <v>36.18</v>
      </c>
      <c r="K698" s="1">
        <v>31.32</v>
      </c>
      <c r="R698"/>
      <c r="S698"/>
      <c r="U698"/>
      <c r="V698"/>
    </row>
    <row r="699" spans="1:22" s="1" customFormat="1" x14ac:dyDescent="0.25">
      <c r="A699" s="1">
        <v>31.1</v>
      </c>
      <c r="B699" s="1">
        <v>26.21</v>
      </c>
      <c r="C699" s="1">
        <v>19.37</v>
      </c>
      <c r="D699" s="1">
        <v>28.38</v>
      </c>
      <c r="E699" s="1">
        <v>25.8</v>
      </c>
      <c r="F699" s="1">
        <v>26.14</v>
      </c>
      <c r="G699" s="1">
        <v>33.119999999999997</v>
      </c>
      <c r="H699" s="1">
        <v>32.61</v>
      </c>
      <c r="I699" s="1">
        <v>29.88</v>
      </c>
      <c r="J699" s="1">
        <v>25.8</v>
      </c>
      <c r="K699" s="1">
        <v>36.78</v>
      </c>
      <c r="R699"/>
      <c r="S699"/>
      <c r="U699"/>
      <c r="V699"/>
    </row>
    <row r="700" spans="1:22" s="1" customFormat="1" x14ac:dyDescent="0.25">
      <c r="A700" s="1">
        <v>33.58</v>
      </c>
      <c r="B700" s="1">
        <v>34.15</v>
      </c>
      <c r="C700" s="1">
        <v>28.23</v>
      </c>
      <c r="D700" s="1">
        <v>26.4</v>
      </c>
      <c r="E700" s="1">
        <v>24.68</v>
      </c>
      <c r="F700" s="1">
        <v>29.92</v>
      </c>
      <c r="G700" s="1">
        <v>25.23</v>
      </c>
      <c r="H700" s="1">
        <v>32.32</v>
      </c>
      <c r="I700" s="1">
        <v>40</v>
      </c>
      <c r="J700" s="1">
        <v>30.35</v>
      </c>
      <c r="K700" s="1">
        <v>40</v>
      </c>
      <c r="R700"/>
      <c r="S700"/>
      <c r="U700"/>
      <c r="V700"/>
    </row>
    <row r="701" spans="1:22" s="1" customFormat="1" x14ac:dyDescent="0.25">
      <c r="A701" s="1">
        <v>19.32</v>
      </c>
      <c r="B701" s="1">
        <v>26.01</v>
      </c>
      <c r="C701" s="1">
        <v>27.43</v>
      </c>
      <c r="D701" s="1">
        <v>28.75</v>
      </c>
      <c r="E701" s="1">
        <v>18.04</v>
      </c>
      <c r="F701" s="1">
        <v>30.77</v>
      </c>
      <c r="G701" s="1">
        <v>40</v>
      </c>
      <c r="H701" s="1">
        <v>26.56</v>
      </c>
      <c r="I701" s="1">
        <v>32.36</v>
      </c>
      <c r="J701" s="1">
        <v>33.1</v>
      </c>
      <c r="K701" s="1">
        <v>29.96</v>
      </c>
      <c r="R701"/>
      <c r="S701"/>
      <c r="U701"/>
      <c r="V701"/>
    </row>
    <row r="702" spans="1:22" s="1" customFormat="1" x14ac:dyDescent="0.25">
      <c r="A702" s="1">
        <v>40</v>
      </c>
      <c r="B702" s="1">
        <v>30.04</v>
      </c>
      <c r="C702" s="1">
        <v>27.18</v>
      </c>
      <c r="D702" s="1">
        <v>19.739999999999998</v>
      </c>
      <c r="E702" s="1">
        <v>32.17</v>
      </c>
      <c r="F702" s="1">
        <v>22.8</v>
      </c>
      <c r="G702" s="1">
        <v>40</v>
      </c>
      <c r="H702" s="1">
        <v>29.86</v>
      </c>
      <c r="I702" s="1">
        <v>40</v>
      </c>
      <c r="J702" s="1">
        <v>35.42</v>
      </c>
      <c r="K702" s="1">
        <v>37.799999999999997</v>
      </c>
      <c r="R702"/>
      <c r="S702"/>
      <c r="U702"/>
      <c r="V702"/>
    </row>
    <row r="703" spans="1:22" s="1" customFormat="1" x14ac:dyDescent="0.25">
      <c r="A703" s="1">
        <v>32.6</v>
      </c>
      <c r="B703" s="1">
        <v>25.06</v>
      </c>
      <c r="C703" s="1">
        <v>31.42</v>
      </c>
      <c r="D703" s="1">
        <v>23.98</v>
      </c>
      <c r="E703" s="1">
        <v>31.32</v>
      </c>
      <c r="F703" s="1">
        <v>30.15</v>
      </c>
      <c r="G703" s="1">
        <v>25.04</v>
      </c>
      <c r="H703" s="1">
        <v>29.05</v>
      </c>
      <c r="I703" s="1">
        <v>23.29</v>
      </c>
      <c r="J703" s="1">
        <v>40</v>
      </c>
      <c r="K703" s="1">
        <v>32.380000000000003</v>
      </c>
      <c r="R703"/>
      <c r="S703"/>
      <c r="U703"/>
      <c r="V703"/>
    </row>
    <row r="704" spans="1:22" s="1" customFormat="1" x14ac:dyDescent="0.25">
      <c r="A704" s="1">
        <v>25.1</v>
      </c>
      <c r="B704" s="1">
        <v>23.99</v>
      </c>
      <c r="C704" s="1">
        <v>29.4</v>
      </c>
      <c r="D704" s="1">
        <v>27.97</v>
      </c>
      <c r="E704" s="1">
        <v>31.76</v>
      </c>
      <c r="F704" s="1">
        <v>28.49</v>
      </c>
      <c r="G704" s="1">
        <v>23.33</v>
      </c>
      <c r="H704" s="1">
        <v>30.84</v>
      </c>
      <c r="I704" s="1">
        <v>31.35</v>
      </c>
      <c r="J704" s="1">
        <v>34.54</v>
      </c>
      <c r="K704" s="1">
        <v>33.68</v>
      </c>
      <c r="R704"/>
      <c r="S704"/>
      <c r="U704"/>
      <c r="V704"/>
    </row>
    <row r="705" spans="1:22" s="1" customFormat="1" x14ac:dyDescent="0.25">
      <c r="A705" s="1">
        <v>33.46</v>
      </c>
      <c r="B705" s="1">
        <v>27.24</v>
      </c>
      <c r="C705" s="1">
        <v>28.97</v>
      </c>
      <c r="D705" s="1">
        <v>23.3</v>
      </c>
      <c r="E705" s="1">
        <v>24.91</v>
      </c>
      <c r="F705" s="1">
        <v>33.79</v>
      </c>
      <c r="G705" s="1">
        <v>24.72</v>
      </c>
      <c r="H705" s="1">
        <v>31.48</v>
      </c>
      <c r="I705" s="1">
        <v>25.43</v>
      </c>
      <c r="J705" s="1">
        <v>37.78</v>
      </c>
      <c r="K705" s="1">
        <v>35.229999999999997</v>
      </c>
      <c r="R705"/>
      <c r="S705"/>
      <c r="U705"/>
      <c r="V705"/>
    </row>
    <row r="706" spans="1:22" s="1" customFormat="1" x14ac:dyDescent="0.25">
      <c r="A706" s="1">
        <v>32.86</v>
      </c>
      <c r="B706" s="1">
        <v>20.02</v>
      </c>
      <c r="C706" s="1">
        <v>40</v>
      </c>
      <c r="D706" s="1">
        <v>25.83</v>
      </c>
      <c r="E706" s="1">
        <v>25.18</v>
      </c>
      <c r="F706" s="1">
        <v>32.58</v>
      </c>
      <c r="G706" s="1">
        <v>33.200000000000003</v>
      </c>
      <c r="H706" s="1">
        <v>26.49</v>
      </c>
      <c r="I706" s="1">
        <v>40</v>
      </c>
      <c r="J706" s="1">
        <v>31.05</v>
      </c>
      <c r="K706" s="1">
        <v>40</v>
      </c>
      <c r="R706"/>
      <c r="S706"/>
      <c r="U706"/>
      <c r="V706"/>
    </row>
    <row r="707" spans="1:22" s="1" customFormat="1" x14ac:dyDescent="0.25">
      <c r="A707" s="1">
        <v>21.22</v>
      </c>
      <c r="B707" s="1">
        <v>29.59</v>
      </c>
      <c r="C707" s="1">
        <v>27.76</v>
      </c>
      <c r="D707" s="1">
        <v>27.51</v>
      </c>
      <c r="E707" s="1">
        <v>21.2</v>
      </c>
      <c r="F707" s="1">
        <v>26.66</v>
      </c>
      <c r="G707" s="1">
        <v>29.25</v>
      </c>
      <c r="H707" s="1">
        <v>25.07</v>
      </c>
      <c r="I707" s="1">
        <v>40</v>
      </c>
      <c r="J707" s="1">
        <v>35.69</v>
      </c>
      <c r="K707" s="1">
        <v>40</v>
      </c>
      <c r="R707"/>
      <c r="S707"/>
      <c r="U707"/>
      <c r="V707"/>
    </row>
    <row r="708" spans="1:22" s="1" customFormat="1" x14ac:dyDescent="0.25">
      <c r="A708" s="1">
        <v>24.77</v>
      </c>
      <c r="B708" s="1">
        <v>34.64</v>
      </c>
      <c r="C708" s="1">
        <v>22.42</v>
      </c>
      <c r="D708" s="1">
        <v>22.62</v>
      </c>
      <c r="E708" s="1">
        <v>24.52</v>
      </c>
      <c r="F708" s="1">
        <v>30.47</v>
      </c>
      <c r="G708" s="1">
        <v>32.21</v>
      </c>
      <c r="H708" s="1">
        <v>27.73</v>
      </c>
      <c r="I708" s="1">
        <v>31.81</v>
      </c>
      <c r="J708" s="1">
        <v>33.07</v>
      </c>
      <c r="K708" s="1">
        <v>30.57</v>
      </c>
      <c r="R708"/>
      <c r="S708"/>
      <c r="U708"/>
      <c r="V708"/>
    </row>
    <row r="709" spans="1:22" s="1" customFormat="1" x14ac:dyDescent="0.25">
      <c r="A709" s="1">
        <v>22.88</v>
      </c>
      <c r="B709" s="1">
        <v>22.4</v>
      </c>
      <c r="C709" s="1">
        <v>25.65</v>
      </c>
      <c r="D709" s="1">
        <v>32.35</v>
      </c>
      <c r="E709" s="1">
        <v>25.24</v>
      </c>
      <c r="F709" s="1">
        <v>40</v>
      </c>
      <c r="G709" s="1">
        <v>27.41</v>
      </c>
      <c r="H709" s="1">
        <v>24.41</v>
      </c>
      <c r="I709" s="1">
        <v>31.58</v>
      </c>
      <c r="J709" s="1">
        <v>26.59</v>
      </c>
      <c r="K709" s="1">
        <v>32.880000000000003</v>
      </c>
      <c r="R709"/>
      <c r="S709"/>
      <c r="U709"/>
      <c r="V709"/>
    </row>
    <row r="710" spans="1:22" s="1" customFormat="1" x14ac:dyDescent="0.25">
      <c r="A710" s="1">
        <v>31.53</v>
      </c>
      <c r="B710" s="1">
        <v>20.85</v>
      </c>
      <c r="C710" s="1">
        <v>21.29</v>
      </c>
      <c r="D710" s="1">
        <v>33.299999999999997</v>
      </c>
      <c r="E710" s="1">
        <v>31.44</v>
      </c>
      <c r="F710" s="1">
        <v>33.950000000000003</v>
      </c>
      <c r="G710" s="1">
        <v>29.33</v>
      </c>
      <c r="H710" s="1">
        <v>40</v>
      </c>
      <c r="I710" s="1">
        <v>40</v>
      </c>
      <c r="J710" s="1">
        <v>37.04</v>
      </c>
      <c r="K710" s="1">
        <v>36.79</v>
      </c>
      <c r="R710"/>
      <c r="S710"/>
      <c r="U710"/>
      <c r="V710"/>
    </row>
    <row r="711" spans="1:22" s="1" customFormat="1" x14ac:dyDescent="0.25">
      <c r="A711" s="1">
        <v>21.62</v>
      </c>
      <c r="B711" s="1">
        <v>28.01</v>
      </c>
      <c r="C711" s="1">
        <v>31.23</v>
      </c>
      <c r="D711" s="1">
        <v>33.770000000000003</v>
      </c>
      <c r="E711" s="1">
        <v>21.1</v>
      </c>
      <c r="F711" s="1">
        <v>20.54</v>
      </c>
      <c r="G711" s="1">
        <v>40</v>
      </c>
      <c r="H711" s="1">
        <v>40</v>
      </c>
      <c r="I711" s="1">
        <v>30.15</v>
      </c>
      <c r="J711" s="1">
        <v>40</v>
      </c>
      <c r="K711" s="1">
        <v>33.130000000000003</v>
      </c>
      <c r="R711"/>
      <c r="S711"/>
      <c r="U711"/>
      <c r="V711"/>
    </row>
    <row r="712" spans="1:22" s="1" customFormat="1" x14ac:dyDescent="0.25">
      <c r="A712" s="1">
        <v>32.19</v>
      </c>
      <c r="B712" s="1">
        <v>35.049999999999997</v>
      </c>
      <c r="C712" s="1">
        <v>40</v>
      </c>
      <c r="D712" s="1">
        <v>22.75</v>
      </c>
      <c r="E712" s="1">
        <v>31.26</v>
      </c>
      <c r="F712" s="1">
        <v>29.79</v>
      </c>
      <c r="G712" s="1">
        <v>32.049999999999997</v>
      </c>
      <c r="H712" s="1">
        <v>23.72</v>
      </c>
      <c r="I712" s="1">
        <v>27.42</v>
      </c>
      <c r="J712" s="1">
        <v>27.95</v>
      </c>
      <c r="K712" s="1">
        <v>40</v>
      </c>
      <c r="R712"/>
      <c r="S712"/>
      <c r="U712"/>
      <c r="V712"/>
    </row>
    <row r="713" spans="1:22" s="1" customFormat="1" x14ac:dyDescent="0.25">
      <c r="A713" s="1">
        <v>30.82</v>
      </c>
      <c r="B713" s="1">
        <v>32.17</v>
      </c>
      <c r="C713" s="1">
        <v>28.02</v>
      </c>
      <c r="D713" s="1">
        <v>21.6</v>
      </c>
      <c r="E713" s="1">
        <v>26.99</v>
      </c>
      <c r="F713" s="1">
        <v>24.44</v>
      </c>
      <c r="G713" s="1">
        <v>40</v>
      </c>
      <c r="H713" s="1">
        <v>33.76</v>
      </c>
      <c r="I713" s="1">
        <v>32.89</v>
      </c>
      <c r="J713" s="1">
        <v>28.01</v>
      </c>
      <c r="K713" s="1">
        <v>37.479999999999997</v>
      </c>
      <c r="R713"/>
      <c r="S713"/>
      <c r="U713"/>
      <c r="V713"/>
    </row>
    <row r="714" spans="1:22" s="1" customFormat="1" x14ac:dyDescent="0.25">
      <c r="A714" s="1">
        <v>28.24</v>
      </c>
      <c r="B714" s="1">
        <v>33.39</v>
      </c>
      <c r="C714" s="1">
        <v>20.02</v>
      </c>
      <c r="D714" s="1">
        <v>19</v>
      </c>
      <c r="E714" s="1">
        <v>28.03</v>
      </c>
      <c r="F714" s="1">
        <v>40</v>
      </c>
      <c r="G714" s="1">
        <v>40</v>
      </c>
      <c r="H714" s="1">
        <v>31.63</v>
      </c>
      <c r="I714" s="1">
        <v>31.68</v>
      </c>
      <c r="J714" s="1">
        <v>31.46</v>
      </c>
      <c r="K714" s="1">
        <v>40</v>
      </c>
      <c r="R714"/>
      <c r="S714"/>
      <c r="U714"/>
      <c r="V714"/>
    </row>
    <row r="715" spans="1:22" s="1" customFormat="1" x14ac:dyDescent="0.25">
      <c r="A715" s="1">
        <v>33.07</v>
      </c>
      <c r="B715" s="1">
        <v>40</v>
      </c>
      <c r="C715" s="1">
        <v>30.1</v>
      </c>
      <c r="D715" s="1">
        <v>40</v>
      </c>
      <c r="E715" s="1">
        <v>26.6</v>
      </c>
      <c r="F715" s="1">
        <v>40</v>
      </c>
      <c r="G715" s="1">
        <v>27.26</v>
      </c>
      <c r="H715" s="1">
        <v>40</v>
      </c>
      <c r="I715" s="1">
        <v>31.29</v>
      </c>
      <c r="J715" s="1">
        <v>34.31</v>
      </c>
      <c r="K715" s="1">
        <v>35.69</v>
      </c>
      <c r="R715"/>
      <c r="S715"/>
      <c r="U715"/>
      <c r="V715"/>
    </row>
    <row r="716" spans="1:22" s="1" customFormat="1" x14ac:dyDescent="0.25">
      <c r="A716" s="1">
        <v>29.56</v>
      </c>
      <c r="B716" s="1">
        <v>18.329999999999998</v>
      </c>
      <c r="C716" s="1">
        <v>30.33</v>
      </c>
      <c r="D716" s="1">
        <v>19.420000000000002</v>
      </c>
      <c r="E716" s="1">
        <v>24.13</v>
      </c>
      <c r="F716" s="1">
        <v>40</v>
      </c>
      <c r="G716" s="1">
        <v>21.58</v>
      </c>
      <c r="H716" s="1">
        <v>32.21</v>
      </c>
      <c r="I716" s="1">
        <v>32</v>
      </c>
      <c r="J716" s="1">
        <v>34.69</v>
      </c>
      <c r="K716" s="1">
        <v>40</v>
      </c>
      <c r="R716"/>
      <c r="S716"/>
      <c r="U716"/>
      <c r="V716"/>
    </row>
    <row r="717" spans="1:22" s="1" customFormat="1" x14ac:dyDescent="0.25">
      <c r="A717" s="1">
        <v>30.8</v>
      </c>
      <c r="B717" s="1">
        <v>21.9</v>
      </c>
      <c r="C717" s="1">
        <v>23.39</v>
      </c>
      <c r="D717" s="1">
        <v>23.52</v>
      </c>
      <c r="E717" s="1">
        <v>24.5</v>
      </c>
      <c r="F717" s="1">
        <v>23</v>
      </c>
      <c r="G717" s="1">
        <v>28.55</v>
      </c>
      <c r="H717" s="1">
        <v>40</v>
      </c>
      <c r="I717" s="1">
        <v>40</v>
      </c>
      <c r="J717" s="1">
        <v>29.55</v>
      </c>
      <c r="K717" s="1">
        <v>32.979999999999997</v>
      </c>
      <c r="R717"/>
      <c r="S717"/>
      <c r="U717"/>
      <c r="V717"/>
    </row>
    <row r="718" spans="1:22" s="1" customFormat="1" x14ac:dyDescent="0.25">
      <c r="A718" s="1">
        <v>31.26</v>
      </c>
      <c r="B718" s="1">
        <v>31.13</v>
      </c>
      <c r="C718" s="1">
        <v>28.49</v>
      </c>
      <c r="D718" s="1">
        <v>21.09</v>
      </c>
      <c r="E718" s="1">
        <v>25.36</v>
      </c>
      <c r="F718" s="1">
        <v>23.24</v>
      </c>
      <c r="G718" s="1">
        <v>40</v>
      </c>
      <c r="H718" s="1">
        <v>30.79</v>
      </c>
      <c r="I718" s="1">
        <v>32.81</v>
      </c>
      <c r="J718" s="1">
        <v>35.47</v>
      </c>
      <c r="K718" s="1">
        <v>40</v>
      </c>
      <c r="R718"/>
      <c r="S718"/>
      <c r="U718"/>
      <c r="V718"/>
    </row>
    <row r="719" spans="1:22" s="1" customFormat="1" x14ac:dyDescent="0.25">
      <c r="A719" s="1">
        <v>25.69</v>
      </c>
      <c r="B719" s="1">
        <v>23.23</v>
      </c>
      <c r="C719" s="1">
        <v>28.93</v>
      </c>
      <c r="D719" s="1">
        <v>20.92</v>
      </c>
      <c r="E719" s="1">
        <v>29.15</v>
      </c>
      <c r="F719" s="1">
        <v>22.27</v>
      </c>
      <c r="G719" s="1">
        <v>29.6</v>
      </c>
      <c r="H719" s="1">
        <v>26.64</v>
      </c>
      <c r="I719" s="1">
        <v>40</v>
      </c>
      <c r="J719" s="1">
        <v>29.5</v>
      </c>
      <c r="K719" s="1">
        <v>32.04</v>
      </c>
      <c r="R719"/>
      <c r="S719"/>
      <c r="U719"/>
      <c r="V719"/>
    </row>
    <row r="720" spans="1:22" s="1" customFormat="1" x14ac:dyDescent="0.25">
      <c r="A720" s="1">
        <v>31.38</v>
      </c>
      <c r="B720" s="1">
        <v>30.51</v>
      </c>
      <c r="C720" s="1">
        <v>26.83</v>
      </c>
      <c r="D720" s="1">
        <v>18.07</v>
      </c>
      <c r="E720" s="1">
        <v>40</v>
      </c>
      <c r="F720" s="1">
        <v>30.09</v>
      </c>
      <c r="G720" s="1">
        <v>31.65</v>
      </c>
      <c r="H720" s="1">
        <v>29.42</v>
      </c>
      <c r="I720" s="1">
        <v>40</v>
      </c>
      <c r="J720" s="1">
        <v>36.24</v>
      </c>
      <c r="K720" s="1">
        <v>30.84</v>
      </c>
      <c r="R720"/>
      <c r="S720"/>
      <c r="U720"/>
      <c r="V720"/>
    </row>
    <row r="721" spans="1:22" s="1" customFormat="1" x14ac:dyDescent="0.25">
      <c r="A721" s="1">
        <v>29.54</v>
      </c>
      <c r="B721" s="1">
        <v>40</v>
      </c>
      <c r="C721" s="1">
        <v>20.39</v>
      </c>
      <c r="D721" s="1">
        <v>31.16</v>
      </c>
      <c r="E721" s="1">
        <v>23.28</v>
      </c>
      <c r="F721" s="1">
        <v>29.59</v>
      </c>
      <c r="G721" s="1">
        <v>31.06</v>
      </c>
      <c r="H721" s="1">
        <v>24.53</v>
      </c>
      <c r="I721" s="1">
        <v>18.46</v>
      </c>
      <c r="J721" s="1">
        <v>34.94</v>
      </c>
      <c r="K721" s="1">
        <v>40</v>
      </c>
      <c r="R721"/>
      <c r="S721"/>
      <c r="U721"/>
      <c r="V721"/>
    </row>
    <row r="722" spans="1:22" s="1" customFormat="1" x14ac:dyDescent="0.25">
      <c r="A722" s="1">
        <v>19.809999999999999</v>
      </c>
      <c r="B722" s="1">
        <v>18.68</v>
      </c>
      <c r="C722" s="1">
        <v>30.9</v>
      </c>
      <c r="D722" s="1">
        <v>29.03</v>
      </c>
      <c r="E722" s="1">
        <v>26.89</v>
      </c>
      <c r="F722" s="1">
        <v>26.95</v>
      </c>
      <c r="G722" s="1">
        <v>31.09</v>
      </c>
      <c r="H722" s="1">
        <v>24.72</v>
      </c>
      <c r="I722" s="1">
        <v>31.17</v>
      </c>
      <c r="J722" s="1">
        <v>36.15</v>
      </c>
      <c r="K722" s="1">
        <v>40</v>
      </c>
      <c r="R722"/>
      <c r="S722"/>
      <c r="U722"/>
      <c r="V722"/>
    </row>
    <row r="723" spans="1:22" s="1" customFormat="1" x14ac:dyDescent="0.25">
      <c r="A723" s="1">
        <v>18.84</v>
      </c>
      <c r="B723" s="1">
        <v>26.8</v>
      </c>
      <c r="C723" s="1">
        <v>30.41</v>
      </c>
      <c r="D723" s="1">
        <v>26.33</v>
      </c>
      <c r="E723" s="1">
        <v>25.43</v>
      </c>
      <c r="F723" s="1">
        <v>21.58</v>
      </c>
      <c r="G723" s="1">
        <v>29.73</v>
      </c>
      <c r="H723" s="1">
        <v>23.13</v>
      </c>
      <c r="I723" s="1">
        <v>40</v>
      </c>
      <c r="J723" s="1">
        <v>33.020000000000003</v>
      </c>
      <c r="K723" s="1">
        <v>40</v>
      </c>
      <c r="R723"/>
      <c r="S723"/>
      <c r="U723"/>
      <c r="V723"/>
    </row>
    <row r="724" spans="1:22" s="1" customFormat="1" x14ac:dyDescent="0.25">
      <c r="A724" s="1">
        <v>40</v>
      </c>
      <c r="B724" s="1">
        <v>19.79</v>
      </c>
      <c r="C724" s="1">
        <v>24.15</v>
      </c>
      <c r="D724" s="1">
        <v>27.9</v>
      </c>
      <c r="E724" s="1">
        <v>30.79</v>
      </c>
      <c r="F724" s="1">
        <v>27.65</v>
      </c>
      <c r="G724" s="1">
        <v>22.52</v>
      </c>
      <c r="H724" s="1">
        <v>34.86</v>
      </c>
      <c r="I724" s="1">
        <v>32.01</v>
      </c>
      <c r="J724" s="1">
        <v>34.71</v>
      </c>
      <c r="K724" s="1">
        <v>33.21</v>
      </c>
      <c r="R724"/>
      <c r="S724"/>
      <c r="U724"/>
      <c r="V724"/>
    </row>
    <row r="725" spans="1:22" s="1" customFormat="1" x14ac:dyDescent="0.25">
      <c r="A725" s="1">
        <v>24.67</v>
      </c>
      <c r="B725" s="1">
        <v>23.57</v>
      </c>
      <c r="C725" s="1">
        <v>29.8</v>
      </c>
      <c r="D725" s="1">
        <v>33.49</v>
      </c>
      <c r="E725" s="1">
        <v>33.47</v>
      </c>
      <c r="F725" s="1">
        <v>25.28</v>
      </c>
      <c r="G725" s="1">
        <v>31.34</v>
      </c>
      <c r="H725" s="1">
        <v>26.84</v>
      </c>
      <c r="I725" s="1">
        <v>28.99</v>
      </c>
      <c r="J725" s="1">
        <v>28.51</v>
      </c>
      <c r="K725" s="1">
        <v>40</v>
      </c>
      <c r="R725"/>
      <c r="S725"/>
      <c r="U725"/>
      <c r="V725"/>
    </row>
    <row r="726" spans="1:22" s="1" customFormat="1" x14ac:dyDescent="0.25">
      <c r="A726" s="1">
        <v>34.49</v>
      </c>
      <c r="B726" s="1">
        <v>30.09</v>
      </c>
      <c r="C726" s="1">
        <v>20.54</v>
      </c>
      <c r="D726" s="1">
        <v>28.54</v>
      </c>
      <c r="E726" s="1">
        <v>33.770000000000003</v>
      </c>
      <c r="F726" s="1">
        <v>33.14</v>
      </c>
      <c r="G726" s="1">
        <v>25.82</v>
      </c>
      <c r="H726" s="1">
        <v>40</v>
      </c>
      <c r="I726" s="1">
        <v>22.73</v>
      </c>
      <c r="J726" s="1">
        <v>40</v>
      </c>
      <c r="K726" s="1">
        <v>28.2</v>
      </c>
      <c r="R726"/>
      <c r="S726"/>
      <c r="U726"/>
      <c r="V726"/>
    </row>
    <row r="727" spans="1:22" s="1" customFormat="1" x14ac:dyDescent="0.25">
      <c r="A727" s="1">
        <v>40</v>
      </c>
      <c r="B727" s="1">
        <v>24.25</v>
      </c>
      <c r="C727" s="1">
        <v>28.61</v>
      </c>
      <c r="D727" s="1">
        <v>40</v>
      </c>
      <c r="E727" s="1">
        <v>29.84</v>
      </c>
      <c r="F727" s="1">
        <v>29.9</v>
      </c>
      <c r="G727" s="1">
        <v>31.88</v>
      </c>
      <c r="H727" s="1">
        <v>27.26</v>
      </c>
      <c r="I727" s="1">
        <v>35.090000000000003</v>
      </c>
      <c r="J727" s="1">
        <v>40</v>
      </c>
      <c r="K727" s="1">
        <v>37.15</v>
      </c>
      <c r="R727"/>
      <c r="S727"/>
      <c r="U727"/>
      <c r="V727"/>
    </row>
    <row r="728" spans="1:22" s="1" customFormat="1" x14ac:dyDescent="0.25">
      <c r="A728" s="1">
        <v>33.619999999999997</v>
      </c>
      <c r="B728" s="1">
        <v>32.06</v>
      </c>
      <c r="C728" s="1">
        <v>25.64</v>
      </c>
      <c r="D728" s="1">
        <v>29.38</v>
      </c>
      <c r="E728" s="1">
        <v>26.02</v>
      </c>
      <c r="F728" s="1">
        <v>26.31</v>
      </c>
      <c r="G728" s="1">
        <v>40</v>
      </c>
      <c r="H728" s="1">
        <v>26.17</v>
      </c>
      <c r="I728" s="1">
        <v>24.23</v>
      </c>
      <c r="J728" s="1">
        <v>34.08</v>
      </c>
      <c r="K728" s="1">
        <v>30.62</v>
      </c>
      <c r="R728"/>
      <c r="S728"/>
      <c r="U728"/>
      <c r="V728"/>
    </row>
    <row r="729" spans="1:22" s="1" customFormat="1" x14ac:dyDescent="0.25">
      <c r="A729" s="1">
        <v>24.96</v>
      </c>
      <c r="B729" s="1">
        <v>28.97</v>
      </c>
      <c r="C729" s="1">
        <v>26.28</v>
      </c>
      <c r="D729" s="1">
        <v>30.09</v>
      </c>
      <c r="E729" s="1">
        <v>28.91</v>
      </c>
      <c r="F729" s="1">
        <v>29.54</v>
      </c>
      <c r="G729" s="1">
        <v>30.51</v>
      </c>
      <c r="H729" s="1">
        <v>32.479999999999997</v>
      </c>
      <c r="I729" s="1">
        <v>31.09</v>
      </c>
      <c r="J729" s="1">
        <v>33.19</v>
      </c>
      <c r="K729" s="1">
        <v>31.06</v>
      </c>
      <c r="R729"/>
      <c r="S729"/>
      <c r="U729"/>
      <c r="V729"/>
    </row>
    <row r="730" spans="1:22" s="1" customFormat="1" x14ac:dyDescent="0.25">
      <c r="A730" s="1">
        <v>31.95</v>
      </c>
      <c r="B730" s="1">
        <v>31.02</v>
      </c>
      <c r="C730" s="1">
        <v>26.76</v>
      </c>
      <c r="D730" s="1">
        <v>30.97</v>
      </c>
      <c r="E730" s="1">
        <v>28.26</v>
      </c>
      <c r="F730" s="1">
        <v>32.340000000000003</v>
      </c>
      <c r="G730" s="1">
        <v>40</v>
      </c>
      <c r="H730" s="1">
        <v>31.91</v>
      </c>
      <c r="I730" s="1">
        <v>31.24</v>
      </c>
      <c r="J730" s="1">
        <v>29.22</v>
      </c>
      <c r="K730" s="1">
        <v>37.74</v>
      </c>
      <c r="R730"/>
      <c r="S730"/>
      <c r="U730"/>
      <c r="V730"/>
    </row>
    <row r="731" spans="1:22" s="1" customFormat="1" x14ac:dyDescent="0.25">
      <c r="A731" s="1">
        <v>17.809999999999999</v>
      </c>
      <c r="B731" s="1">
        <v>23.65</v>
      </c>
      <c r="C731" s="1">
        <v>29.06</v>
      </c>
      <c r="D731" s="1">
        <v>40</v>
      </c>
      <c r="E731" s="1">
        <v>23.91</v>
      </c>
      <c r="F731" s="1">
        <v>28.68</v>
      </c>
      <c r="G731" s="1">
        <v>32.5</v>
      </c>
      <c r="H731" s="1">
        <v>40</v>
      </c>
      <c r="I731" s="1">
        <v>40</v>
      </c>
      <c r="J731" s="1">
        <v>35.590000000000003</v>
      </c>
      <c r="K731" s="1">
        <v>34.35</v>
      </c>
      <c r="R731"/>
      <c r="S731"/>
      <c r="U731"/>
      <c r="V731"/>
    </row>
    <row r="732" spans="1:22" s="1" customFormat="1" x14ac:dyDescent="0.25">
      <c r="A732" s="1">
        <v>23.4</v>
      </c>
      <c r="B732" s="1">
        <v>24.76</v>
      </c>
      <c r="C732" s="1">
        <v>17.23</v>
      </c>
      <c r="D732" s="1">
        <v>28.66</v>
      </c>
      <c r="E732" s="1">
        <v>32.89</v>
      </c>
      <c r="F732" s="1">
        <v>31.26</v>
      </c>
      <c r="G732" s="1">
        <v>29.46</v>
      </c>
      <c r="H732" s="1">
        <v>31.19</v>
      </c>
      <c r="I732" s="1">
        <v>28.88</v>
      </c>
      <c r="J732" s="1">
        <v>40</v>
      </c>
      <c r="K732" s="1">
        <v>40</v>
      </c>
      <c r="R732"/>
      <c r="S732"/>
      <c r="U732"/>
      <c r="V732"/>
    </row>
    <row r="733" spans="1:22" s="1" customFormat="1" x14ac:dyDescent="0.25">
      <c r="A733" s="1">
        <v>34.26</v>
      </c>
      <c r="B733" s="1">
        <v>33.880000000000003</v>
      </c>
      <c r="C733" s="1">
        <v>32.119999999999997</v>
      </c>
      <c r="D733" s="1">
        <v>33.44</v>
      </c>
      <c r="E733" s="1">
        <v>23.08</v>
      </c>
      <c r="F733" s="1">
        <v>28.33</v>
      </c>
      <c r="G733" s="1">
        <v>40</v>
      </c>
      <c r="H733" s="1">
        <v>40</v>
      </c>
      <c r="I733" s="1">
        <v>32.979999999999997</v>
      </c>
      <c r="J733" s="1">
        <v>40</v>
      </c>
      <c r="K733" s="1">
        <v>29.07</v>
      </c>
      <c r="R733"/>
      <c r="S733"/>
      <c r="U733"/>
      <c r="V733"/>
    </row>
    <row r="734" spans="1:22" s="1" customFormat="1" x14ac:dyDescent="0.25">
      <c r="A734" s="1">
        <v>40</v>
      </c>
      <c r="B734" s="1">
        <v>26.53</v>
      </c>
      <c r="C734" s="1">
        <v>24.29</v>
      </c>
      <c r="D734" s="1">
        <v>27.2</v>
      </c>
      <c r="E734" s="1">
        <v>25.72</v>
      </c>
      <c r="F734" s="1">
        <v>32.479999999999997</v>
      </c>
      <c r="G734" s="1">
        <v>31.47</v>
      </c>
      <c r="H734" s="1">
        <v>27.98</v>
      </c>
      <c r="I734" s="1">
        <v>30.9</v>
      </c>
      <c r="J734" s="1">
        <v>35.200000000000003</v>
      </c>
      <c r="K734" s="1">
        <v>34.75</v>
      </c>
      <c r="R734"/>
      <c r="S734"/>
      <c r="U734"/>
      <c r="V734"/>
    </row>
    <row r="735" spans="1:22" s="1" customFormat="1" x14ac:dyDescent="0.25">
      <c r="A735" s="1">
        <v>30.53</v>
      </c>
      <c r="B735" s="1">
        <v>26.25</v>
      </c>
      <c r="C735" s="1">
        <v>20.07</v>
      </c>
      <c r="D735" s="1">
        <v>20.62</v>
      </c>
      <c r="E735" s="1">
        <v>24.16</v>
      </c>
      <c r="F735" s="1">
        <v>29.99</v>
      </c>
      <c r="G735" s="1">
        <v>34.22</v>
      </c>
      <c r="H735" s="1">
        <v>28.86</v>
      </c>
      <c r="I735" s="1">
        <v>32.479999999999997</v>
      </c>
      <c r="J735" s="1">
        <v>40</v>
      </c>
      <c r="K735" s="1">
        <v>35.049999999999997</v>
      </c>
      <c r="R735"/>
      <c r="S735"/>
      <c r="U735"/>
      <c r="V735"/>
    </row>
    <row r="736" spans="1:22" s="1" customFormat="1" x14ac:dyDescent="0.25">
      <c r="A736" s="1">
        <v>25.33</v>
      </c>
      <c r="B736" s="1">
        <v>40</v>
      </c>
      <c r="C736" s="1">
        <v>23.43</v>
      </c>
      <c r="D736" s="1">
        <v>24.6</v>
      </c>
      <c r="E736" s="1">
        <v>29.53</v>
      </c>
      <c r="F736" s="1">
        <v>22.6</v>
      </c>
      <c r="G736" s="1">
        <v>30.26</v>
      </c>
      <c r="H736" s="1">
        <v>40</v>
      </c>
      <c r="I736" s="1">
        <v>34.880000000000003</v>
      </c>
      <c r="J736" s="1">
        <v>40</v>
      </c>
      <c r="K736" s="1">
        <v>40</v>
      </c>
      <c r="R736"/>
      <c r="S736"/>
      <c r="U736"/>
      <c r="V736"/>
    </row>
    <row r="737" spans="1:22" s="1" customFormat="1" x14ac:dyDescent="0.25">
      <c r="A737" s="1">
        <v>26.15</v>
      </c>
      <c r="B737" s="1">
        <v>31.05</v>
      </c>
      <c r="C737" s="1">
        <v>26.4</v>
      </c>
      <c r="D737" s="1">
        <v>18.690000000000001</v>
      </c>
      <c r="E737" s="1">
        <v>25.06</v>
      </c>
      <c r="F737" s="1">
        <v>28.29</v>
      </c>
      <c r="G737" s="1">
        <v>33.4</v>
      </c>
      <c r="H737" s="1">
        <v>40</v>
      </c>
      <c r="I737" s="1">
        <v>21.83</v>
      </c>
      <c r="J737" s="1">
        <v>40</v>
      </c>
      <c r="K737" s="1">
        <v>40</v>
      </c>
      <c r="R737"/>
      <c r="S737"/>
      <c r="U737"/>
      <c r="V737"/>
    </row>
    <row r="738" spans="1:22" s="1" customFormat="1" x14ac:dyDescent="0.25">
      <c r="A738" s="1">
        <v>25.11</v>
      </c>
      <c r="B738" s="1">
        <v>32.130000000000003</v>
      </c>
      <c r="C738" s="1">
        <v>19.95</v>
      </c>
      <c r="D738" s="1">
        <v>25.31</v>
      </c>
      <c r="E738" s="1">
        <v>25.56</v>
      </c>
      <c r="F738" s="1">
        <v>29</v>
      </c>
      <c r="G738" s="1">
        <v>26.76</v>
      </c>
      <c r="H738" s="1">
        <v>29.58</v>
      </c>
      <c r="I738" s="1">
        <v>32.409999999999997</v>
      </c>
      <c r="J738" s="1">
        <v>31.12</v>
      </c>
      <c r="K738" s="1">
        <v>34.229999999999997</v>
      </c>
      <c r="R738"/>
      <c r="S738"/>
      <c r="U738"/>
      <c r="V738"/>
    </row>
    <row r="739" spans="1:22" s="1" customFormat="1" x14ac:dyDescent="0.25">
      <c r="A739" s="1">
        <v>33.83</v>
      </c>
      <c r="B739" s="1">
        <v>33.15</v>
      </c>
      <c r="C739" s="1">
        <v>33.049999999999997</v>
      </c>
      <c r="D739" s="1">
        <v>22.23</v>
      </c>
      <c r="E739" s="1">
        <v>25.73</v>
      </c>
      <c r="F739" s="1">
        <v>29.31</v>
      </c>
      <c r="G739" s="1">
        <v>32.44</v>
      </c>
      <c r="H739" s="1">
        <v>32.549999999999997</v>
      </c>
      <c r="I739" s="1">
        <v>30.66</v>
      </c>
      <c r="J739" s="1">
        <v>26.52</v>
      </c>
      <c r="K739" s="1">
        <v>36.01</v>
      </c>
      <c r="R739"/>
      <c r="S739"/>
      <c r="U739"/>
      <c r="V739"/>
    </row>
    <row r="740" spans="1:22" s="1" customFormat="1" x14ac:dyDescent="0.25">
      <c r="A740" s="1">
        <v>27.07</v>
      </c>
      <c r="B740" s="1">
        <v>29.01</v>
      </c>
      <c r="C740" s="1">
        <v>27.56</v>
      </c>
      <c r="D740" s="1">
        <v>22.74</v>
      </c>
      <c r="E740" s="1">
        <v>40</v>
      </c>
      <c r="F740" s="1">
        <v>40</v>
      </c>
      <c r="G740" s="1">
        <v>27.42</v>
      </c>
      <c r="H740" s="1">
        <v>40</v>
      </c>
      <c r="I740" s="1">
        <v>30.51</v>
      </c>
      <c r="J740" s="1">
        <v>36.049999999999997</v>
      </c>
      <c r="K740" s="1">
        <v>28.58</v>
      </c>
      <c r="R740"/>
      <c r="S740"/>
      <c r="U740"/>
      <c r="V740"/>
    </row>
    <row r="741" spans="1:22" s="1" customFormat="1" x14ac:dyDescent="0.25">
      <c r="A741" s="1">
        <v>32.450000000000003</v>
      </c>
      <c r="B741" s="1">
        <v>27.89</v>
      </c>
      <c r="C741" s="1">
        <v>23.6</v>
      </c>
      <c r="D741" s="1">
        <v>31.03</v>
      </c>
      <c r="E741" s="1">
        <v>22.77</v>
      </c>
      <c r="F741" s="1">
        <v>29.9</v>
      </c>
      <c r="G741" s="1">
        <v>31.34</v>
      </c>
      <c r="H741" s="1">
        <v>31.57</v>
      </c>
      <c r="I741" s="1">
        <v>31.25</v>
      </c>
      <c r="J741" s="1">
        <v>27.68</v>
      </c>
      <c r="K741" s="1">
        <v>35.65</v>
      </c>
      <c r="R741"/>
      <c r="S741"/>
      <c r="U741"/>
      <c r="V741"/>
    </row>
    <row r="742" spans="1:22" s="1" customFormat="1" x14ac:dyDescent="0.25">
      <c r="A742" s="1">
        <v>22.74</v>
      </c>
      <c r="B742" s="1">
        <v>40</v>
      </c>
      <c r="C742" s="1">
        <v>21.09</v>
      </c>
      <c r="D742" s="1">
        <v>30.88</v>
      </c>
      <c r="E742" s="1">
        <v>34.520000000000003</v>
      </c>
      <c r="F742" s="1">
        <v>23.55</v>
      </c>
      <c r="G742" s="1">
        <v>25.96</v>
      </c>
      <c r="H742" s="1">
        <v>31.46</v>
      </c>
      <c r="I742" s="1">
        <v>29.96</v>
      </c>
      <c r="J742" s="1">
        <v>30.67</v>
      </c>
      <c r="K742" s="1">
        <v>40</v>
      </c>
      <c r="R742"/>
      <c r="S742"/>
      <c r="U742"/>
      <c r="V742"/>
    </row>
    <row r="743" spans="1:22" s="1" customFormat="1" x14ac:dyDescent="0.25">
      <c r="A743" s="1">
        <v>27.95</v>
      </c>
      <c r="B743" s="1">
        <v>25.55</v>
      </c>
      <c r="C743" s="1">
        <v>21.11</v>
      </c>
      <c r="D743" s="1">
        <v>33.49</v>
      </c>
      <c r="E743" s="1">
        <v>26.34</v>
      </c>
      <c r="F743" s="1">
        <v>29.06</v>
      </c>
      <c r="G743" s="1">
        <v>30.07</v>
      </c>
      <c r="H743" s="1">
        <v>40</v>
      </c>
      <c r="I743" s="1">
        <v>26.06</v>
      </c>
      <c r="J743" s="1">
        <v>40</v>
      </c>
      <c r="K743" s="1">
        <v>40</v>
      </c>
      <c r="R743"/>
      <c r="S743"/>
      <c r="U743"/>
      <c r="V743"/>
    </row>
    <row r="744" spans="1:22" s="1" customFormat="1" x14ac:dyDescent="0.25">
      <c r="A744" s="1">
        <v>27.57</v>
      </c>
      <c r="B744" s="1">
        <v>34.64</v>
      </c>
      <c r="C744" s="1">
        <v>25.94</v>
      </c>
      <c r="D744" s="1">
        <v>29.13</v>
      </c>
      <c r="E744" s="1">
        <v>23.52</v>
      </c>
      <c r="F744" s="1">
        <v>28.81</v>
      </c>
      <c r="G744" s="1">
        <v>23.76</v>
      </c>
      <c r="H744" s="1">
        <v>28.49</v>
      </c>
      <c r="I744" s="1">
        <v>33.090000000000003</v>
      </c>
      <c r="J744" s="1">
        <v>25.38</v>
      </c>
      <c r="K744" s="1">
        <v>35.15</v>
      </c>
      <c r="R744"/>
      <c r="S744"/>
      <c r="U744"/>
      <c r="V744"/>
    </row>
    <row r="745" spans="1:22" s="1" customFormat="1" x14ac:dyDescent="0.25">
      <c r="A745" s="1">
        <v>27.77</v>
      </c>
      <c r="B745" s="1">
        <v>19.21</v>
      </c>
      <c r="C745" s="1">
        <v>28.87</v>
      </c>
      <c r="D745" s="1">
        <v>25.75</v>
      </c>
      <c r="E745" s="1">
        <v>30.89</v>
      </c>
      <c r="F745" s="1">
        <v>31.24</v>
      </c>
      <c r="G745" s="1">
        <v>31.9</v>
      </c>
      <c r="H745" s="1">
        <v>40</v>
      </c>
      <c r="I745" s="1">
        <v>25.58</v>
      </c>
      <c r="J745" s="1">
        <v>34.07</v>
      </c>
      <c r="K745" s="1">
        <v>35.4</v>
      </c>
      <c r="R745"/>
      <c r="S745"/>
      <c r="U745"/>
      <c r="V745"/>
    </row>
    <row r="746" spans="1:22" s="1" customFormat="1" x14ac:dyDescent="0.25">
      <c r="A746" s="1">
        <v>22.95</v>
      </c>
      <c r="B746" s="1">
        <v>28.82</v>
      </c>
      <c r="C746" s="1">
        <v>40</v>
      </c>
      <c r="D746" s="1">
        <v>30.55</v>
      </c>
      <c r="E746" s="1">
        <v>40</v>
      </c>
      <c r="F746" s="1">
        <v>32.24</v>
      </c>
      <c r="G746" s="1">
        <v>40</v>
      </c>
      <c r="H746" s="1">
        <v>23.24</v>
      </c>
      <c r="I746" s="1">
        <v>24.76</v>
      </c>
      <c r="J746" s="1">
        <v>29.94</v>
      </c>
      <c r="K746" s="1">
        <v>34.15</v>
      </c>
      <c r="R746"/>
      <c r="S746"/>
      <c r="U746"/>
      <c r="V746"/>
    </row>
    <row r="747" spans="1:22" s="1" customFormat="1" x14ac:dyDescent="0.25">
      <c r="A747" s="1">
        <v>34.26</v>
      </c>
      <c r="B747" s="1">
        <v>32.6</v>
      </c>
      <c r="C747" s="1">
        <v>22.38</v>
      </c>
      <c r="D747" s="1">
        <v>26.72</v>
      </c>
      <c r="E747" s="1">
        <v>21.83</v>
      </c>
      <c r="F747" s="1">
        <v>30.32</v>
      </c>
      <c r="G747" s="1">
        <v>40</v>
      </c>
      <c r="H747" s="1">
        <v>22.1</v>
      </c>
      <c r="I747" s="1">
        <v>23.53</v>
      </c>
      <c r="J747" s="1">
        <v>30.29</v>
      </c>
      <c r="K747" s="1">
        <v>31.66</v>
      </c>
      <c r="R747"/>
      <c r="S747"/>
      <c r="U747"/>
      <c r="V747"/>
    </row>
    <row r="748" spans="1:22" s="1" customFormat="1" x14ac:dyDescent="0.25">
      <c r="A748" s="1">
        <v>23.51</v>
      </c>
      <c r="B748" s="1">
        <v>29.34</v>
      </c>
      <c r="C748" s="1">
        <v>29.42</v>
      </c>
      <c r="D748" s="1">
        <v>30.76</v>
      </c>
      <c r="E748" s="1">
        <v>24.95</v>
      </c>
      <c r="F748" s="1">
        <v>27.63</v>
      </c>
      <c r="G748" s="1">
        <v>24.11</v>
      </c>
      <c r="H748" s="1">
        <v>32.61</v>
      </c>
      <c r="I748" s="1">
        <v>32.67</v>
      </c>
      <c r="J748" s="1">
        <v>31.58</v>
      </c>
      <c r="K748" s="1">
        <v>40</v>
      </c>
      <c r="R748"/>
      <c r="S748"/>
      <c r="U748"/>
      <c r="V748"/>
    </row>
    <row r="749" spans="1:22" s="1" customFormat="1" x14ac:dyDescent="0.25">
      <c r="A749" s="1">
        <v>25.24</v>
      </c>
      <c r="B749" s="1">
        <v>28.67</v>
      </c>
      <c r="C749" s="1">
        <v>40</v>
      </c>
      <c r="D749" s="1">
        <v>21.18</v>
      </c>
      <c r="E749" s="1">
        <v>28.82</v>
      </c>
      <c r="F749" s="1">
        <v>40</v>
      </c>
      <c r="G749" s="1">
        <v>40</v>
      </c>
      <c r="H749" s="1">
        <v>40</v>
      </c>
      <c r="I749" s="1">
        <v>32.21</v>
      </c>
      <c r="J749" s="1">
        <v>40</v>
      </c>
      <c r="K749" s="1">
        <v>40</v>
      </c>
      <c r="R749"/>
      <c r="S749"/>
      <c r="U749"/>
      <c r="V749"/>
    </row>
    <row r="750" spans="1:22" s="1" customFormat="1" x14ac:dyDescent="0.25">
      <c r="A750" s="1">
        <v>23.45</v>
      </c>
      <c r="B750" s="1">
        <v>25.07</v>
      </c>
      <c r="C750" s="1">
        <v>20.74</v>
      </c>
      <c r="D750" s="1">
        <v>40</v>
      </c>
      <c r="E750" s="1">
        <v>31.71</v>
      </c>
      <c r="F750" s="1">
        <v>30.29</v>
      </c>
      <c r="G750" s="1">
        <v>26.66</v>
      </c>
      <c r="H750" s="1">
        <v>32.35</v>
      </c>
      <c r="I750" s="1">
        <v>40</v>
      </c>
      <c r="J750" s="1">
        <v>40</v>
      </c>
      <c r="K750" s="1">
        <v>35.31</v>
      </c>
      <c r="R750"/>
      <c r="S750"/>
      <c r="U750"/>
      <c r="V750"/>
    </row>
    <row r="751" spans="1:22" s="1" customFormat="1" x14ac:dyDescent="0.25">
      <c r="A751" s="1">
        <v>31.57</v>
      </c>
      <c r="B751" s="1">
        <v>26.95</v>
      </c>
      <c r="C751" s="1">
        <v>31.82</v>
      </c>
      <c r="D751" s="1">
        <v>20.329999999999998</v>
      </c>
      <c r="E751" s="1">
        <v>20.85</v>
      </c>
      <c r="F751" s="1">
        <v>31.78</v>
      </c>
      <c r="G751" s="1">
        <v>28.26</v>
      </c>
      <c r="H751" s="1">
        <v>32.96</v>
      </c>
      <c r="I751" s="1">
        <v>30.67</v>
      </c>
      <c r="J751" s="1">
        <v>40</v>
      </c>
      <c r="K751" s="1">
        <v>32.94</v>
      </c>
      <c r="R751"/>
      <c r="S751"/>
      <c r="U751"/>
      <c r="V751"/>
    </row>
    <row r="752" spans="1:22" s="1" customFormat="1" x14ac:dyDescent="0.25">
      <c r="A752" s="1">
        <v>33.200000000000003</v>
      </c>
      <c r="B752" s="1">
        <v>33.76</v>
      </c>
      <c r="C752" s="1">
        <v>24.35</v>
      </c>
      <c r="D752" s="1">
        <v>30.91</v>
      </c>
      <c r="E752" s="1">
        <v>24.86</v>
      </c>
      <c r="F752" s="1">
        <v>27.59</v>
      </c>
      <c r="G752" s="1">
        <v>28</v>
      </c>
      <c r="H752" s="1">
        <v>29.39</v>
      </c>
      <c r="I752" s="1">
        <v>33.54</v>
      </c>
      <c r="J752" s="1">
        <v>31.89</v>
      </c>
      <c r="K752" s="1">
        <v>34.53</v>
      </c>
      <c r="R752"/>
      <c r="S752"/>
      <c r="U752"/>
      <c r="V752"/>
    </row>
    <row r="753" spans="1:22" s="1" customFormat="1" x14ac:dyDescent="0.25">
      <c r="A753" s="1">
        <v>29.95</v>
      </c>
      <c r="B753" s="1">
        <v>28.07</v>
      </c>
      <c r="C753" s="1">
        <v>24.1</v>
      </c>
      <c r="D753" s="1">
        <v>33.020000000000003</v>
      </c>
      <c r="E753" s="1">
        <v>20.07</v>
      </c>
      <c r="F753" s="1">
        <v>30.93</v>
      </c>
      <c r="G753" s="1">
        <v>31.98</v>
      </c>
      <c r="H753" s="1">
        <v>40</v>
      </c>
      <c r="I753" s="1">
        <v>32.18</v>
      </c>
      <c r="J753" s="1">
        <v>33.549999999999997</v>
      </c>
      <c r="K753" s="1">
        <v>35.36</v>
      </c>
      <c r="R753"/>
      <c r="S753"/>
      <c r="U753"/>
      <c r="V753"/>
    </row>
    <row r="754" spans="1:22" s="1" customFormat="1" x14ac:dyDescent="0.25">
      <c r="A754" s="1">
        <v>32.06</v>
      </c>
      <c r="B754" s="1">
        <v>27.25</v>
      </c>
      <c r="C754" s="1">
        <v>31.78</v>
      </c>
      <c r="D754" s="1">
        <v>29.61</v>
      </c>
      <c r="E754" s="1">
        <v>27.78</v>
      </c>
      <c r="F754" s="1">
        <v>23.87</v>
      </c>
      <c r="G754" s="1">
        <v>40</v>
      </c>
      <c r="H754" s="1">
        <v>32.770000000000003</v>
      </c>
      <c r="I754" s="1">
        <v>40</v>
      </c>
      <c r="J754" s="1">
        <v>31.23</v>
      </c>
      <c r="K754" s="1">
        <v>27.78</v>
      </c>
      <c r="R754"/>
      <c r="S754"/>
      <c r="U754"/>
      <c r="V754"/>
    </row>
    <row r="755" spans="1:22" s="1" customFormat="1" x14ac:dyDescent="0.25">
      <c r="A755" s="1">
        <v>33.5</v>
      </c>
      <c r="B755" s="1">
        <v>26.4</v>
      </c>
      <c r="C755" s="1">
        <v>24.56</v>
      </c>
      <c r="D755" s="1">
        <v>19.829999999999998</v>
      </c>
      <c r="E755" s="1">
        <v>30.68</v>
      </c>
      <c r="F755" s="1">
        <v>27.36</v>
      </c>
      <c r="G755" s="1">
        <v>31.68</v>
      </c>
      <c r="H755" s="1">
        <v>32.869999999999997</v>
      </c>
      <c r="I755" s="1">
        <v>40</v>
      </c>
      <c r="J755" s="1">
        <v>32.06</v>
      </c>
      <c r="K755" s="1">
        <v>40</v>
      </c>
      <c r="R755"/>
      <c r="S755"/>
      <c r="U755"/>
      <c r="V755"/>
    </row>
    <row r="756" spans="1:22" s="1" customFormat="1" x14ac:dyDescent="0.25">
      <c r="A756" s="1">
        <v>34.270000000000003</v>
      </c>
      <c r="B756" s="1">
        <v>24.56</v>
      </c>
      <c r="C756" s="1">
        <v>31.25</v>
      </c>
      <c r="D756" s="1">
        <v>31.06</v>
      </c>
      <c r="E756" s="1">
        <v>32.01</v>
      </c>
      <c r="F756" s="1">
        <v>29.2</v>
      </c>
      <c r="G756" s="1">
        <v>31.62</v>
      </c>
      <c r="H756" s="1">
        <v>40</v>
      </c>
      <c r="I756" s="1">
        <v>35.15</v>
      </c>
      <c r="J756" s="1">
        <v>31.38</v>
      </c>
      <c r="K756" s="1">
        <v>40</v>
      </c>
      <c r="R756"/>
      <c r="S756"/>
      <c r="U756"/>
      <c r="V756"/>
    </row>
    <row r="757" spans="1:22" s="1" customFormat="1" x14ac:dyDescent="0.25">
      <c r="A757" s="1">
        <v>32.72</v>
      </c>
      <c r="B757" s="1">
        <v>16.73</v>
      </c>
      <c r="C757" s="1">
        <v>20.82</v>
      </c>
      <c r="D757" s="1">
        <v>40</v>
      </c>
      <c r="E757" s="1">
        <v>32.840000000000003</v>
      </c>
      <c r="F757" s="1">
        <v>27.24</v>
      </c>
      <c r="G757" s="1">
        <v>25.51</v>
      </c>
      <c r="H757" s="1">
        <v>32.82</v>
      </c>
      <c r="I757" s="1">
        <v>31.64</v>
      </c>
      <c r="J757" s="1">
        <v>30.61</v>
      </c>
      <c r="K757" s="1">
        <v>40</v>
      </c>
      <c r="R757"/>
      <c r="S757"/>
      <c r="U757"/>
      <c r="V757"/>
    </row>
    <row r="758" spans="1:22" s="1" customFormat="1" x14ac:dyDescent="0.25">
      <c r="A758" s="1">
        <v>33.93</v>
      </c>
      <c r="B758" s="1">
        <v>30.69</v>
      </c>
      <c r="C758" s="1">
        <v>23.39</v>
      </c>
      <c r="D758" s="1">
        <v>29.71</v>
      </c>
      <c r="E758" s="1">
        <v>23.21</v>
      </c>
      <c r="F758" s="1">
        <v>27.34</v>
      </c>
      <c r="G758" s="1">
        <v>26.47</v>
      </c>
      <c r="H758" s="1">
        <v>27.45</v>
      </c>
      <c r="I758" s="1">
        <v>25.75</v>
      </c>
      <c r="J758" s="1">
        <v>34.89</v>
      </c>
      <c r="K758" s="1">
        <v>40</v>
      </c>
      <c r="R758"/>
      <c r="S758"/>
      <c r="U758"/>
      <c r="V758"/>
    </row>
    <row r="759" spans="1:22" s="1" customFormat="1" x14ac:dyDescent="0.25">
      <c r="A759" s="1">
        <v>35.36</v>
      </c>
      <c r="B759" s="1">
        <v>30.58</v>
      </c>
      <c r="C759" s="1">
        <v>40</v>
      </c>
      <c r="D759" s="1">
        <v>25.67</v>
      </c>
      <c r="E759" s="1">
        <v>31.58</v>
      </c>
      <c r="F759" s="1">
        <v>28.01</v>
      </c>
      <c r="G759" s="1">
        <v>40</v>
      </c>
      <c r="H759" s="1">
        <v>28.47</v>
      </c>
      <c r="I759" s="1">
        <v>40</v>
      </c>
      <c r="J759" s="1">
        <v>38.43</v>
      </c>
      <c r="K759" s="1">
        <v>40</v>
      </c>
      <c r="R759"/>
      <c r="S759"/>
      <c r="U759"/>
      <c r="V759"/>
    </row>
    <row r="760" spans="1:22" s="1" customFormat="1" x14ac:dyDescent="0.25">
      <c r="A760" s="1">
        <v>24.71</v>
      </c>
      <c r="B760" s="1">
        <v>26.18</v>
      </c>
      <c r="C760" s="1">
        <v>29.14</v>
      </c>
      <c r="D760" s="1">
        <v>29.36</v>
      </c>
      <c r="E760" s="1">
        <v>30.64</v>
      </c>
      <c r="F760" s="1">
        <v>40</v>
      </c>
      <c r="G760" s="1">
        <v>33.65</v>
      </c>
      <c r="H760" s="1">
        <v>40</v>
      </c>
      <c r="I760" s="1">
        <v>40</v>
      </c>
      <c r="J760" s="1">
        <v>30.52</v>
      </c>
      <c r="K760" s="1">
        <v>31.24</v>
      </c>
      <c r="R760"/>
      <c r="S760"/>
      <c r="U760"/>
      <c r="V760"/>
    </row>
    <row r="761" spans="1:22" s="1" customFormat="1" x14ac:dyDescent="0.25">
      <c r="A761" s="1">
        <v>33.72</v>
      </c>
      <c r="B761" s="1">
        <v>40</v>
      </c>
      <c r="C761" s="1">
        <v>21.07</v>
      </c>
      <c r="D761" s="1">
        <v>29.31</v>
      </c>
      <c r="E761" s="1">
        <v>20.93</v>
      </c>
      <c r="F761" s="1">
        <v>22.67</v>
      </c>
      <c r="G761" s="1">
        <v>19.420000000000002</v>
      </c>
      <c r="H761" s="1">
        <v>24.04</v>
      </c>
      <c r="I761" s="1">
        <v>33.450000000000003</v>
      </c>
      <c r="J761" s="1">
        <v>36.01</v>
      </c>
      <c r="K761" s="1">
        <v>34.57</v>
      </c>
      <c r="R761"/>
      <c r="S761"/>
      <c r="U761"/>
      <c r="V761"/>
    </row>
    <row r="762" spans="1:22" s="1" customFormat="1" x14ac:dyDescent="0.25">
      <c r="A762" s="1">
        <v>32.479999999999997</v>
      </c>
      <c r="B762" s="1">
        <v>40</v>
      </c>
      <c r="C762" s="1">
        <v>30.96</v>
      </c>
      <c r="D762" s="1">
        <v>25.67</v>
      </c>
      <c r="E762" s="1">
        <v>23.36</v>
      </c>
      <c r="F762" s="1">
        <v>32.67</v>
      </c>
      <c r="G762" s="1">
        <v>27.19</v>
      </c>
      <c r="H762" s="1">
        <v>40</v>
      </c>
      <c r="I762" s="1">
        <v>30.66</v>
      </c>
      <c r="J762" s="1">
        <v>33.89</v>
      </c>
      <c r="K762" s="1">
        <v>40</v>
      </c>
      <c r="R762"/>
      <c r="S762"/>
      <c r="U762"/>
      <c r="V762"/>
    </row>
    <row r="763" spans="1:22" s="1" customFormat="1" x14ac:dyDescent="0.25">
      <c r="A763" s="1">
        <v>34.81</v>
      </c>
      <c r="B763" s="1">
        <v>28.97</v>
      </c>
      <c r="C763" s="1">
        <v>28.85</v>
      </c>
      <c r="D763" s="1">
        <v>26.75</v>
      </c>
      <c r="E763" s="1">
        <v>23.77</v>
      </c>
      <c r="F763" s="1">
        <v>26.16</v>
      </c>
      <c r="G763" s="1">
        <v>29.13</v>
      </c>
      <c r="H763" s="1">
        <v>40</v>
      </c>
      <c r="I763" s="1">
        <v>28.47</v>
      </c>
      <c r="J763" s="1">
        <v>35.28</v>
      </c>
      <c r="K763" s="1">
        <v>34.549999999999997</v>
      </c>
      <c r="R763"/>
      <c r="S763"/>
      <c r="U763"/>
      <c r="V763"/>
    </row>
    <row r="764" spans="1:22" s="1" customFormat="1" x14ac:dyDescent="0.25">
      <c r="A764" s="1">
        <v>26.36</v>
      </c>
      <c r="B764" s="1">
        <v>16.77</v>
      </c>
      <c r="C764" s="1">
        <v>40</v>
      </c>
      <c r="D764" s="1">
        <v>26.47</v>
      </c>
      <c r="E764" s="1">
        <v>25.06</v>
      </c>
      <c r="F764" s="1">
        <v>20.260000000000002</v>
      </c>
      <c r="G764" s="1">
        <v>31.32</v>
      </c>
      <c r="H764" s="1">
        <v>28.65</v>
      </c>
      <c r="I764" s="1">
        <v>40</v>
      </c>
      <c r="J764" s="1">
        <v>30.13</v>
      </c>
      <c r="K764" s="1">
        <v>40</v>
      </c>
      <c r="R764"/>
      <c r="S764"/>
      <c r="U764"/>
      <c r="V764"/>
    </row>
    <row r="765" spans="1:22" s="1" customFormat="1" x14ac:dyDescent="0.25">
      <c r="A765" s="1">
        <v>40</v>
      </c>
      <c r="B765" s="1">
        <v>23.13</v>
      </c>
      <c r="C765" s="1">
        <v>40</v>
      </c>
      <c r="D765" s="1">
        <v>23.95</v>
      </c>
      <c r="E765" s="1">
        <v>40</v>
      </c>
      <c r="F765" s="1">
        <v>29.82</v>
      </c>
      <c r="G765" s="1">
        <v>32.24</v>
      </c>
      <c r="H765" s="1">
        <v>32.9</v>
      </c>
      <c r="I765" s="1">
        <v>32.81</v>
      </c>
      <c r="J765" s="1">
        <v>37.130000000000003</v>
      </c>
      <c r="K765" s="1">
        <v>40</v>
      </c>
      <c r="R765"/>
      <c r="S765"/>
      <c r="U765"/>
      <c r="V765"/>
    </row>
    <row r="766" spans="1:22" s="1" customFormat="1" x14ac:dyDescent="0.25">
      <c r="A766" s="1">
        <v>40</v>
      </c>
      <c r="B766" s="1">
        <v>30.03</v>
      </c>
      <c r="C766" s="1">
        <v>22.81</v>
      </c>
      <c r="D766" s="1">
        <v>26.23</v>
      </c>
      <c r="E766" s="1">
        <v>34.58</v>
      </c>
      <c r="F766" s="1">
        <v>40</v>
      </c>
      <c r="G766" s="1">
        <v>23.22</v>
      </c>
      <c r="H766" s="1">
        <v>24.93</v>
      </c>
      <c r="I766" s="1">
        <v>40</v>
      </c>
      <c r="J766" s="1">
        <v>33.18</v>
      </c>
      <c r="K766" s="1">
        <v>34.89</v>
      </c>
      <c r="R766"/>
      <c r="S766"/>
      <c r="U766"/>
      <c r="V766"/>
    </row>
    <row r="767" spans="1:22" s="1" customFormat="1" x14ac:dyDescent="0.25">
      <c r="A767" s="1">
        <v>29.74</v>
      </c>
      <c r="B767" s="1">
        <v>32.18</v>
      </c>
      <c r="C767" s="1">
        <v>30.56</v>
      </c>
      <c r="D767" s="1">
        <v>18.05</v>
      </c>
      <c r="E767" s="1">
        <v>32.29</v>
      </c>
      <c r="F767" s="1">
        <v>40</v>
      </c>
      <c r="G767" s="1">
        <v>40</v>
      </c>
      <c r="H767" s="1">
        <v>30.48</v>
      </c>
      <c r="I767" s="1">
        <v>40</v>
      </c>
      <c r="J767" s="1">
        <v>26.98</v>
      </c>
      <c r="K767" s="1">
        <v>40</v>
      </c>
      <c r="R767"/>
      <c r="S767"/>
      <c r="U767"/>
      <c r="V767"/>
    </row>
    <row r="768" spans="1:22" s="1" customFormat="1" x14ac:dyDescent="0.25">
      <c r="A768" s="1">
        <v>32.96</v>
      </c>
      <c r="B768" s="1">
        <v>31.58</v>
      </c>
      <c r="C768" s="1">
        <v>23.27</v>
      </c>
      <c r="D768" s="1">
        <v>31.71</v>
      </c>
      <c r="E768" s="1">
        <v>26.58</v>
      </c>
      <c r="F768" s="1">
        <v>29.85</v>
      </c>
      <c r="G768" s="1">
        <v>27.81</v>
      </c>
      <c r="H768" s="1">
        <v>30.72</v>
      </c>
      <c r="I768" s="1">
        <v>28.24</v>
      </c>
      <c r="J768" s="1">
        <v>31.54</v>
      </c>
      <c r="K768" s="1">
        <v>40</v>
      </c>
      <c r="R768"/>
      <c r="S768"/>
      <c r="U768"/>
      <c r="V768"/>
    </row>
    <row r="769" spans="1:22" s="1" customFormat="1" x14ac:dyDescent="0.25">
      <c r="A769" s="1">
        <v>29.36</v>
      </c>
      <c r="B769" s="1">
        <v>28.31</v>
      </c>
      <c r="C769" s="1">
        <v>19.84</v>
      </c>
      <c r="D769" s="1">
        <v>30.08</v>
      </c>
      <c r="E769" s="1">
        <v>25.03</v>
      </c>
      <c r="F769" s="1">
        <v>28.82</v>
      </c>
      <c r="G769" s="1">
        <v>24.68</v>
      </c>
      <c r="H769" s="1">
        <v>31.52</v>
      </c>
      <c r="I769" s="1">
        <v>27.01</v>
      </c>
      <c r="J769" s="1">
        <v>32.58</v>
      </c>
      <c r="K769" s="1">
        <v>40</v>
      </c>
      <c r="R769"/>
      <c r="S769"/>
      <c r="U769"/>
      <c r="V769"/>
    </row>
    <row r="770" spans="1:22" s="1" customFormat="1" x14ac:dyDescent="0.25">
      <c r="A770" s="1">
        <v>21.82</v>
      </c>
      <c r="B770" s="1">
        <v>26.56</v>
      </c>
      <c r="C770" s="1">
        <v>21.68</v>
      </c>
      <c r="D770" s="1">
        <v>19.760000000000002</v>
      </c>
      <c r="E770" s="1">
        <v>31.43</v>
      </c>
      <c r="F770" s="1">
        <v>30.97</v>
      </c>
      <c r="G770" s="1">
        <v>30.05</v>
      </c>
      <c r="H770" s="1">
        <v>33.4</v>
      </c>
      <c r="I770" s="1">
        <v>31.06</v>
      </c>
      <c r="J770" s="1">
        <v>40</v>
      </c>
      <c r="K770" s="1">
        <v>33.82</v>
      </c>
      <c r="R770"/>
      <c r="S770"/>
      <c r="U770"/>
      <c r="V770"/>
    </row>
    <row r="771" spans="1:22" s="1" customFormat="1" x14ac:dyDescent="0.25">
      <c r="A771" s="1">
        <v>28.98</v>
      </c>
      <c r="B771" s="1">
        <v>22.28</v>
      </c>
      <c r="C771" s="1">
        <v>26.07</v>
      </c>
      <c r="D771" s="1">
        <v>20.52</v>
      </c>
      <c r="E771" s="1">
        <v>31.24</v>
      </c>
      <c r="F771" s="1">
        <v>22.29</v>
      </c>
      <c r="G771" s="1">
        <v>25.29</v>
      </c>
      <c r="H771" s="1">
        <v>17.57</v>
      </c>
      <c r="I771" s="1">
        <v>34.64</v>
      </c>
      <c r="J771" s="1">
        <v>34.79</v>
      </c>
      <c r="K771" s="1">
        <v>40</v>
      </c>
      <c r="R771"/>
      <c r="S771"/>
      <c r="U771"/>
      <c r="V771"/>
    </row>
    <row r="772" spans="1:22" s="1" customFormat="1" x14ac:dyDescent="0.25">
      <c r="A772" s="1">
        <v>28.03</v>
      </c>
      <c r="B772" s="1">
        <v>29.77</v>
      </c>
      <c r="C772" s="1">
        <v>27.19</v>
      </c>
      <c r="D772" s="1">
        <v>32.24</v>
      </c>
      <c r="E772" s="1">
        <v>32.840000000000003</v>
      </c>
      <c r="F772" s="1">
        <v>26.16</v>
      </c>
      <c r="G772" s="1">
        <v>29.31</v>
      </c>
      <c r="H772" s="1">
        <v>26.42</v>
      </c>
      <c r="I772" s="1">
        <v>24</v>
      </c>
      <c r="J772" s="1">
        <v>40</v>
      </c>
      <c r="K772" s="1">
        <v>33.76</v>
      </c>
      <c r="R772"/>
      <c r="S772"/>
      <c r="U772"/>
      <c r="V772"/>
    </row>
    <row r="773" spans="1:22" s="1" customFormat="1" x14ac:dyDescent="0.25">
      <c r="A773" s="1">
        <v>33.770000000000003</v>
      </c>
      <c r="B773" s="1">
        <v>29.39</v>
      </c>
      <c r="C773" s="1">
        <v>22.6</v>
      </c>
      <c r="D773" s="1">
        <v>23.16</v>
      </c>
      <c r="E773" s="1">
        <v>28.15</v>
      </c>
      <c r="F773" s="1">
        <v>20.6</v>
      </c>
      <c r="G773" s="1">
        <v>27.82</v>
      </c>
      <c r="H773" s="1">
        <v>27.07</v>
      </c>
      <c r="I773" s="1">
        <v>24.27</v>
      </c>
      <c r="J773" s="1">
        <v>40</v>
      </c>
      <c r="K773" s="1">
        <v>40</v>
      </c>
      <c r="R773"/>
      <c r="S773"/>
      <c r="U773"/>
      <c r="V773"/>
    </row>
    <row r="774" spans="1:22" s="1" customFormat="1" x14ac:dyDescent="0.25">
      <c r="A774" s="1">
        <v>34.42</v>
      </c>
      <c r="B774" s="1">
        <v>24.04</v>
      </c>
      <c r="C774" s="1">
        <v>26.7</v>
      </c>
      <c r="D774" s="1">
        <v>24.62</v>
      </c>
      <c r="E774" s="1">
        <v>28.75</v>
      </c>
      <c r="F774" s="1">
        <v>27.77</v>
      </c>
      <c r="G774" s="1">
        <v>28.12</v>
      </c>
      <c r="H774" s="1">
        <v>40</v>
      </c>
      <c r="I774" s="1">
        <v>25.36</v>
      </c>
      <c r="J774" s="1">
        <v>40</v>
      </c>
      <c r="K774" s="1">
        <v>40</v>
      </c>
      <c r="R774"/>
      <c r="S774"/>
      <c r="U774"/>
      <c r="V774"/>
    </row>
    <row r="775" spans="1:22" s="1" customFormat="1" x14ac:dyDescent="0.25">
      <c r="A775" s="1">
        <v>29.29</v>
      </c>
      <c r="B775" s="1">
        <v>28.25</v>
      </c>
      <c r="C775" s="1">
        <v>23.95</v>
      </c>
      <c r="D775" s="1">
        <v>30.18</v>
      </c>
      <c r="E775" s="1">
        <v>32.340000000000003</v>
      </c>
      <c r="F775" s="1">
        <v>40</v>
      </c>
      <c r="G775" s="1">
        <v>32.950000000000003</v>
      </c>
      <c r="H775" s="1">
        <v>29.51</v>
      </c>
      <c r="I775" s="1">
        <v>40</v>
      </c>
      <c r="J775" s="1">
        <v>35.409999999999997</v>
      </c>
      <c r="K775" s="1">
        <v>29.34</v>
      </c>
      <c r="R775"/>
      <c r="S775"/>
      <c r="U775"/>
      <c r="V775"/>
    </row>
    <row r="776" spans="1:22" s="1" customFormat="1" x14ac:dyDescent="0.25">
      <c r="A776" s="1">
        <v>31.27</v>
      </c>
      <c r="B776" s="1">
        <v>29.43</v>
      </c>
      <c r="C776" s="1">
        <v>40</v>
      </c>
      <c r="D776" s="1">
        <v>24.4</v>
      </c>
      <c r="E776" s="1">
        <v>25.19</v>
      </c>
      <c r="F776" s="1">
        <v>21.29</v>
      </c>
      <c r="G776" s="1">
        <v>31.18</v>
      </c>
      <c r="H776" s="1">
        <v>40</v>
      </c>
      <c r="I776" s="1">
        <v>18.8</v>
      </c>
      <c r="J776" s="1">
        <v>40</v>
      </c>
      <c r="K776" s="1">
        <v>36.08</v>
      </c>
      <c r="R776"/>
      <c r="S776"/>
      <c r="U776"/>
      <c r="V776"/>
    </row>
    <row r="777" spans="1:22" s="1" customFormat="1" x14ac:dyDescent="0.25">
      <c r="A777" s="1">
        <v>28.24</v>
      </c>
      <c r="B777" s="1">
        <v>23.61</v>
      </c>
      <c r="C777" s="1">
        <v>27.17</v>
      </c>
      <c r="D777" s="1">
        <v>25.37</v>
      </c>
      <c r="E777" s="1">
        <v>40</v>
      </c>
      <c r="F777" s="1">
        <v>31.4</v>
      </c>
      <c r="G777" s="1">
        <v>29.76</v>
      </c>
      <c r="H777" s="1">
        <v>22.31</v>
      </c>
      <c r="I777" s="1">
        <v>31.93</v>
      </c>
      <c r="J777" s="1">
        <v>40</v>
      </c>
      <c r="K777" s="1">
        <v>40</v>
      </c>
      <c r="R777"/>
      <c r="S777"/>
      <c r="U777"/>
      <c r="V777"/>
    </row>
    <row r="778" spans="1:22" s="1" customFormat="1" x14ac:dyDescent="0.25">
      <c r="A778" s="1">
        <v>29.94</v>
      </c>
      <c r="B778" s="1">
        <v>17.07</v>
      </c>
      <c r="C778" s="1">
        <v>24.74</v>
      </c>
      <c r="D778" s="1">
        <v>31.87</v>
      </c>
      <c r="E778" s="1">
        <v>32.71</v>
      </c>
      <c r="F778" s="1">
        <v>40</v>
      </c>
      <c r="G778" s="1">
        <v>40</v>
      </c>
      <c r="H778" s="1">
        <v>31.85</v>
      </c>
      <c r="I778" s="1">
        <v>36.840000000000003</v>
      </c>
      <c r="J778" s="1">
        <v>31.78</v>
      </c>
      <c r="K778" s="1">
        <v>28.13</v>
      </c>
      <c r="R778"/>
      <c r="S778"/>
      <c r="U778"/>
      <c r="V778"/>
    </row>
    <row r="779" spans="1:22" s="1" customFormat="1" x14ac:dyDescent="0.25">
      <c r="A779" s="1">
        <v>32.32</v>
      </c>
      <c r="B779" s="1">
        <v>21.81</v>
      </c>
      <c r="C779" s="1">
        <v>31.66</v>
      </c>
      <c r="D779" s="1">
        <v>27.66</v>
      </c>
      <c r="E779" s="1">
        <v>28.49</v>
      </c>
      <c r="F779" s="1">
        <v>29.41</v>
      </c>
      <c r="G779" s="1">
        <v>23.71</v>
      </c>
      <c r="H779" s="1">
        <v>30.49</v>
      </c>
      <c r="I779" s="1">
        <v>28.75</v>
      </c>
      <c r="J779" s="1">
        <v>40</v>
      </c>
      <c r="K779" s="1">
        <v>37.479999999999997</v>
      </c>
      <c r="R779"/>
      <c r="S779"/>
      <c r="U779"/>
      <c r="V779"/>
    </row>
    <row r="780" spans="1:22" s="1" customFormat="1" x14ac:dyDescent="0.25">
      <c r="A780" s="1">
        <v>30.81</v>
      </c>
      <c r="B780" s="1">
        <v>31.34</v>
      </c>
      <c r="C780" s="1">
        <v>23.93</v>
      </c>
      <c r="D780" s="1">
        <v>24.79</v>
      </c>
      <c r="E780" s="1">
        <v>26.94</v>
      </c>
      <c r="F780" s="1">
        <v>40</v>
      </c>
      <c r="G780" s="1">
        <v>28.32</v>
      </c>
      <c r="H780" s="1">
        <v>28.8</v>
      </c>
      <c r="I780" s="1">
        <v>24.88</v>
      </c>
      <c r="J780" s="1">
        <v>24.14</v>
      </c>
      <c r="K780" s="1">
        <v>32.97</v>
      </c>
      <c r="R780"/>
      <c r="S780"/>
      <c r="U780"/>
      <c r="V780"/>
    </row>
    <row r="781" spans="1:22" s="1" customFormat="1" x14ac:dyDescent="0.25">
      <c r="A781" s="1">
        <v>20.47</v>
      </c>
      <c r="B781" s="1">
        <v>22.48</v>
      </c>
      <c r="C781" s="1">
        <v>30.03</v>
      </c>
      <c r="D781" s="1">
        <v>27.16</v>
      </c>
      <c r="E781" s="1">
        <v>29.93</v>
      </c>
      <c r="F781" s="1">
        <v>30.19</v>
      </c>
      <c r="G781" s="1">
        <v>40</v>
      </c>
      <c r="H781" s="1">
        <v>27.96</v>
      </c>
      <c r="I781" s="1">
        <v>40</v>
      </c>
      <c r="J781" s="1">
        <v>29.43</v>
      </c>
      <c r="K781" s="1">
        <v>35.18</v>
      </c>
      <c r="R781"/>
      <c r="S781"/>
      <c r="U781"/>
      <c r="V781"/>
    </row>
    <row r="782" spans="1:22" s="1" customFormat="1" x14ac:dyDescent="0.25">
      <c r="A782" s="1">
        <v>32.99</v>
      </c>
      <c r="B782" s="1">
        <v>28.16</v>
      </c>
      <c r="C782" s="1">
        <v>28.44</v>
      </c>
      <c r="D782" s="1">
        <v>40</v>
      </c>
      <c r="E782" s="1">
        <v>20.22</v>
      </c>
      <c r="F782" s="1">
        <v>28.42</v>
      </c>
      <c r="G782" s="1">
        <v>40</v>
      </c>
      <c r="H782" s="1">
        <v>26.65</v>
      </c>
      <c r="I782" s="1">
        <v>31.31</v>
      </c>
      <c r="J782" s="1">
        <v>30.22</v>
      </c>
      <c r="K782" s="1">
        <v>31.35</v>
      </c>
      <c r="R782"/>
      <c r="S782"/>
      <c r="U782"/>
      <c r="V782"/>
    </row>
    <row r="783" spans="1:22" s="1" customFormat="1" x14ac:dyDescent="0.25">
      <c r="A783" s="1">
        <v>22.36</v>
      </c>
      <c r="B783" s="1">
        <v>24.39</v>
      </c>
      <c r="C783" s="1">
        <v>23.76</v>
      </c>
      <c r="D783" s="1">
        <v>26.9</v>
      </c>
      <c r="E783" s="1">
        <v>32.26</v>
      </c>
      <c r="F783" s="1">
        <v>19.350000000000001</v>
      </c>
      <c r="G783" s="1">
        <v>27.05</v>
      </c>
      <c r="H783" s="1">
        <v>31.6</v>
      </c>
      <c r="I783" s="1">
        <v>24.62</v>
      </c>
      <c r="J783" s="1">
        <v>36.880000000000003</v>
      </c>
      <c r="K783" s="1">
        <v>33.049999999999997</v>
      </c>
      <c r="R783"/>
      <c r="S783"/>
      <c r="U783"/>
      <c r="V783"/>
    </row>
    <row r="784" spans="1:22" s="1" customFormat="1" x14ac:dyDescent="0.25">
      <c r="A784" s="1">
        <v>25.48</v>
      </c>
      <c r="B784" s="1">
        <v>20.440000000000001</v>
      </c>
      <c r="C784" s="1">
        <v>20.36</v>
      </c>
      <c r="D784" s="1">
        <v>31.49</v>
      </c>
      <c r="E784" s="1">
        <v>27.78</v>
      </c>
      <c r="F784" s="1">
        <v>27.98</v>
      </c>
      <c r="G784" s="1">
        <v>32.770000000000003</v>
      </c>
      <c r="H784" s="1">
        <v>27.41</v>
      </c>
      <c r="I784" s="1">
        <v>27.37</v>
      </c>
      <c r="J784" s="1">
        <v>40</v>
      </c>
      <c r="K784" s="1">
        <v>40</v>
      </c>
      <c r="R784"/>
      <c r="S784"/>
      <c r="U784"/>
      <c r="V784"/>
    </row>
    <row r="785" spans="1:22" s="1" customFormat="1" x14ac:dyDescent="0.25">
      <c r="A785" s="1">
        <v>29.68</v>
      </c>
      <c r="B785" s="1">
        <v>23.9</v>
      </c>
      <c r="C785" s="1">
        <v>23.86</v>
      </c>
      <c r="D785" s="1">
        <v>31.2</v>
      </c>
      <c r="E785" s="1">
        <v>26.15</v>
      </c>
      <c r="F785" s="1">
        <v>27.1</v>
      </c>
      <c r="G785" s="1">
        <v>27.9</v>
      </c>
      <c r="H785" s="1">
        <v>28.23</v>
      </c>
      <c r="I785" s="1">
        <v>29.09</v>
      </c>
      <c r="J785" s="1">
        <v>23.12</v>
      </c>
      <c r="K785" s="1">
        <v>30.75</v>
      </c>
      <c r="R785"/>
      <c r="S785"/>
      <c r="U785"/>
      <c r="V785"/>
    </row>
    <row r="786" spans="1:22" s="1" customFormat="1" x14ac:dyDescent="0.25">
      <c r="A786" s="1">
        <v>32.659999999999997</v>
      </c>
      <c r="B786" s="1">
        <v>20.91</v>
      </c>
      <c r="C786" s="1">
        <v>23.11</v>
      </c>
      <c r="D786" s="1">
        <v>31.75</v>
      </c>
      <c r="E786" s="1">
        <v>30.87</v>
      </c>
      <c r="F786" s="1">
        <v>25.84</v>
      </c>
      <c r="G786" s="1">
        <v>40</v>
      </c>
      <c r="H786" s="1">
        <v>40</v>
      </c>
      <c r="I786" s="1">
        <v>32.409999999999997</v>
      </c>
      <c r="J786" s="1">
        <v>31.18</v>
      </c>
      <c r="K786" s="1">
        <v>33.81</v>
      </c>
      <c r="R786"/>
      <c r="S786"/>
      <c r="U786"/>
      <c r="V786"/>
    </row>
    <row r="787" spans="1:22" s="1" customFormat="1" x14ac:dyDescent="0.25">
      <c r="A787" s="1">
        <v>19.399999999999999</v>
      </c>
      <c r="B787" s="1">
        <v>23.39</v>
      </c>
      <c r="C787" s="1">
        <v>29.97</v>
      </c>
      <c r="D787" s="1">
        <v>40</v>
      </c>
      <c r="E787" s="1">
        <v>29.62</v>
      </c>
      <c r="F787" s="1">
        <v>30.92</v>
      </c>
      <c r="G787" s="1">
        <v>22.57</v>
      </c>
      <c r="H787" s="1">
        <v>28.64</v>
      </c>
      <c r="I787" s="1">
        <v>24.15</v>
      </c>
      <c r="J787" s="1">
        <v>38.07</v>
      </c>
      <c r="K787" s="1">
        <v>40</v>
      </c>
      <c r="R787"/>
      <c r="S787"/>
      <c r="U787"/>
      <c r="V787"/>
    </row>
    <row r="788" spans="1:22" s="1" customFormat="1" x14ac:dyDescent="0.25">
      <c r="A788" s="1">
        <v>23.93</v>
      </c>
      <c r="B788" s="1">
        <v>19.84</v>
      </c>
      <c r="C788" s="1">
        <v>26.96</v>
      </c>
      <c r="D788" s="1">
        <v>30.13</v>
      </c>
      <c r="E788" s="1">
        <v>32.409999999999997</v>
      </c>
      <c r="F788" s="1">
        <v>40</v>
      </c>
      <c r="G788" s="1">
        <v>40</v>
      </c>
      <c r="H788" s="1">
        <v>32.1</v>
      </c>
      <c r="I788" s="1">
        <v>26.24</v>
      </c>
      <c r="J788" s="1">
        <v>40</v>
      </c>
      <c r="K788" s="1">
        <v>33.090000000000003</v>
      </c>
      <c r="R788"/>
      <c r="S788"/>
      <c r="U788"/>
      <c r="V788"/>
    </row>
    <row r="789" spans="1:22" s="1" customFormat="1" x14ac:dyDescent="0.25">
      <c r="A789" s="1">
        <v>28.79</v>
      </c>
      <c r="B789" s="1">
        <v>18.489999999999998</v>
      </c>
      <c r="C789" s="1">
        <v>30.43</v>
      </c>
      <c r="D789" s="1">
        <v>31.91</v>
      </c>
      <c r="E789" s="1">
        <v>31.88</v>
      </c>
      <c r="F789" s="1">
        <v>25.47</v>
      </c>
      <c r="G789" s="1">
        <v>32.1</v>
      </c>
      <c r="H789" s="1">
        <v>31.55</v>
      </c>
      <c r="I789" s="1">
        <v>28.83</v>
      </c>
      <c r="J789" s="1">
        <v>27.97</v>
      </c>
      <c r="K789" s="1">
        <v>35.21</v>
      </c>
      <c r="R789"/>
      <c r="S789"/>
      <c r="U789"/>
      <c r="V789"/>
    </row>
    <row r="790" spans="1:22" s="1" customFormat="1" x14ac:dyDescent="0.25">
      <c r="A790" s="1">
        <v>25.36</v>
      </c>
      <c r="B790" s="1">
        <v>20.420000000000002</v>
      </c>
      <c r="C790" s="1">
        <v>22.41</v>
      </c>
      <c r="D790" s="1">
        <v>27.49</v>
      </c>
      <c r="E790" s="1">
        <v>21.48</v>
      </c>
      <c r="F790" s="1">
        <v>26.31</v>
      </c>
      <c r="G790" s="1">
        <v>29.44</v>
      </c>
      <c r="H790" s="1">
        <v>28.33</v>
      </c>
      <c r="I790" s="1">
        <v>30.43</v>
      </c>
      <c r="J790" s="1">
        <v>30.25</v>
      </c>
      <c r="K790" s="1">
        <v>35.950000000000003</v>
      </c>
      <c r="R790"/>
      <c r="S790"/>
      <c r="U790"/>
      <c r="V790"/>
    </row>
    <row r="791" spans="1:22" s="1" customFormat="1" x14ac:dyDescent="0.25">
      <c r="A791" s="1">
        <v>30.79</v>
      </c>
      <c r="B791" s="1">
        <v>24.41</v>
      </c>
      <c r="C791" s="1">
        <v>31.8</v>
      </c>
      <c r="D791" s="1">
        <v>22.21</v>
      </c>
      <c r="E791" s="1">
        <v>27.82</v>
      </c>
      <c r="F791" s="1">
        <v>40</v>
      </c>
      <c r="G791" s="1">
        <v>26.3</v>
      </c>
      <c r="H791" s="1">
        <v>33.799999999999997</v>
      </c>
      <c r="I791" s="1">
        <v>32.369999999999997</v>
      </c>
      <c r="J791" s="1">
        <v>33.35</v>
      </c>
      <c r="K791" s="1">
        <v>40</v>
      </c>
      <c r="R791"/>
      <c r="S791"/>
      <c r="U791"/>
      <c r="V791"/>
    </row>
    <row r="792" spans="1:22" s="1" customFormat="1" x14ac:dyDescent="0.25">
      <c r="A792" s="1">
        <v>26.18</v>
      </c>
      <c r="B792" s="1">
        <v>27.94</v>
      </c>
      <c r="C792" s="1">
        <v>40</v>
      </c>
      <c r="D792" s="1">
        <v>26.31</v>
      </c>
      <c r="E792" s="1">
        <v>31.78</v>
      </c>
      <c r="F792" s="1">
        <v>33.26</v>
      </c>
      <c r="G792" s="1">
        <v>24.89</v>
      </c>
      <c r="H792" s="1">
        <v>28.51</v>
      </c>
      <c r="I792" s="1">
        <v>29.75</v>
      </c>
      <c r="J792" s="1">
        <v>40</v>
      </c>
      <c r="K792" s="1">
        <v>34.71</v>
      </c>
      <c r="R792"/>
      <c r="S792"/>
      <c r="U792"/>
      <c r="V792"/>
    </row>
    <row r="793" spans="1:22" s="1" customFormat="1" x14ac:dyDescent="0.25">
      <c r="A793" s="1">
        <v>22.13</v>
      </c>
      <c r="B793" s="1">
        <v>32.619999999999997</v>
      </c>
      <c r="C793" s="1">
        <v>24.16</v>
      </c>
      <c r="D793" s="1">
        <v>19.440000000000001</v>
      </c>
      <c r="E793" s="1">
        <v>22.67</v>
      </c>
      <c r="F793" s="1">
        <v>27.64</v>
      </c>
      <c r="G793" s="1">
        <v>28.54</v>
      </c>
      <c r="H793" s="1">
        <v>27.22</v>
      </c>
      <c r="I793" s="1">
        <v>31.01</v>
      </c>
      <c r="J793" s="1">
        <v>40</v>
      </c>
      <c r="K793" s="1">
        <v>35.47</v>
      </c>
      <c r="R793"/>
      <c r="S793"/>
      <c r="U793"/>
      <c r="V793"/>
    </row>
    <row r="794" spans="1:22" s="1" customFormat="1" x14ac:dyDescent="0.25">
      <c r="A794" s="1">
        <v>40</v>
      </c>
      <c r="B794" s="1">
        <v>40</v>
      </c>
      <c r="C794" s="1">
        <v>23.77</v>
      </c>
      <c r="D794" s="1">
        <v>25.78</v>
      </c>
      <c r="E794" s="1">
        <v>23.96</v>
      </c>
      <c r="F794" s="1">
        <v>32.049999999999997</v>
      </c>
      <c r="G794" s="1">
        <v>31.46</v>
      </c>
      <c r="H794" s="1">
        <v>40</v>
      </c>
      <c r="I794" s="1">
        <v>34.56</v>
      </c>
      <c r="J794" s="1">
        <v>40</v>
      </c>
      <c r="K794" s="1">
        <v>31.87</v>
      </c>
      <c r="R794"/>
      <c r="S794"/>
      <c r="U794"/>
      <c r="V794"/>
    </row>
    <row r="795" spans="1:22" s="1" customFormat="1" x14ac:dyDescent="0.25">
      <c r="A795" s="1">
        <v>20.54</v>
      </c>
      <c r="B795" s="1">
        <v>23.88</v>
      </c>
      <c r="C795" s="1">
        <v>32.25</v>
      </c>
      <c r="D795" s="1">
        <v>40</v>
      </c>
      <c r="E795" s="1">
        <v>21.74</v>
      </c>
      <c r="F795" s="1">
        <v>31.91</v>
      </c>
      <c r="G795" s="1">
        <v>20.9</v>
      </c>
      <c r="H795" s="1">
        <v>32.869999999999997</v>
      </c>
      <c r="I795" s="1">
        <v>32.96</v>
      </c>
      <c r="J795" s="1">
        <v>31.47</v>
      </c>
      <c r="K795" s="1">
        <v>33.619999999999997</v>
      </c>
      <c r="R795"/>
      <c r="S795"/>
      <c r="U795"/>
      <c r="V795"/>
    </row>
    <row r="796" spans="1:22" s="1" customFormat="1" x14ac:dyDescent="0.25">
      <c r="A796" s="1">
        <v>40</v>
      </c>
      <c r="B796" s="1">
        <v>40</v>
      </c>
      <c r="C796" s="1">
        <v>27.85</v>
      </c>
      <c r="D796" s="1">
        <v>26.34</v>
      </c>
      <c r="E796" s="1">
        <v>25.53</v>
      </c>
      <c r="F796" s="1">
        <v>28.72</v>
      </c>
      <c r="G796" s="1">
        <v>29.69</v>
      </c>
      <c r="H796" s="1">
        <v>30.35</v>
      </c>
      <c r="I796" s="1">
        <v>31.18</v>
      </c>
      <c r="J796" s="1">
        <v>40</v>
      </c>
      <c r="K796" s="1">
        <v>40</v>
      </c>
      <c r="R796"/>
      <c r="S796"/>
      <c r="U796"/>
      <c r="V796"/>
    </row>
    <row r="797" spans="1:22" s="1" customFormat="1" x14ac:dyDescent="0.25">
      <c r="A797" s="1">
        <v>30.87</v>
      </c>
      <c r="B797" s="1">
        <v>24.62</v>
      </c>
      <c r="C797" s="1">
        <v>21.34</v>
      </c>
      <c r="D797" s="1">
        <v>30.49</v>
      </c>
      <c r="E797" s="1">
        <v>20.399999999999999</v>
      </c>
      <c r="F797" s="1">
        <v>28.89</v>
      </c>
      <c r="G797" s="1">
        <v>27.72</v>
      </c>
      <c r="H797" s="1">
        <v>34.96</v>
      </c>
      <c r="I797" s="1">
        <v>28.89</v>
      </c>
      <c r="J797" s="1">
        <v>33.67</v>
      </c>
      <c r="K797" s="1">
        <v>26.02</v>
      </c>
      <c r="R797"/>
      <c r="S797"/>
      <c r="U797"/>
      <c r="V797"/>
    </row>
    <row r="798" spans="1:22" s="1" customFormat="1" x14ac:dyDescent="0.25">
      <c r="A798" s="1">
        <v>20.68</v>
      </c>
      <c r="B798" s="1">
        <v>27.14</v>
      </c>
      <c r="C798" s="1">
        <v>23.14</v>
      </c>
      <c r="D798" s="1">
        <v>28.76</v>
      </c>
      <c r="E798" s="1">
        <v>24.74</v>
      </c>
      <c r="F798" s="1">
        <v>31.18</v>
      </c>
      <c r="G798" s="1">
        <v>21.39</v>
      </c>
      <c r="H798" s="1">
        <v>24.17</v>
      </c>
      <c r="I798" s="1">
        <v>32.9</v>
      </c>
      <c r="J798" s="1">
        <v>35.53</v>
      </c>
      <c r="K798" s="1">
        <v>40</v>
      </c>
      <c r="R798"/>
      <c r="S798"/>
      <c r="U798"/>
      <c r="V798"/>
    </row>
    <row r="799" spans="1:22" s="1" customFormat="1" x14ac:dyDescent="0.25">
      <c r="A799" s="1">
        <v>30.83</v>
      </c>
      <c r="B799" s="1">
        <v>28.45</v>
      </c>
      <c r="C799" s="1">
        <v>27.41</v>
      </c>
      <c r="D799" s="1">
        <v>29.25</v>
      </c>
      <c r="E799" s="1">
        <v>28.66</v>
      </c>
      <c r="F799" s="1">
        <v>40</v>
      </c>
      <c r="G799" s="1">
        <v>22.26</v>
      </c>
      <c r="H799" s="1">
        <v>34.049999999999997</v>
      </c>
      <c r="I799" s="1">
        <v>32.270000000000003</v>
      </c>
      <c r="J799" s="1">
        <v>31.81</v>
      </c>
      <c r="K799" s="1">
        <v>40</v>
      </c>
      <c r="R799"/>
      <c r="S799"/>
      <c r="U799"/>
      <c r="V799"/>
    </row>
    <row r="800" spans="1:22" s="1" customFormat="1" x14ac:dyDescent="0.25">
      <c r="A800" s="1">
        <v>31.26</v>
      </c>
      <c r="B800" s="1">
        <v>28.27</v>
      </c>
      <c r="C800" s="1">
        <v>16.72</v>
      </c>
      <c r="D800" s="1">
        <v>24.79</v>
      </c>
      <c r="E800" s="1">
        <v>28.91</v>
      </c>
      <c r="F800" s="1">
        <v>29.27</v>
      </c>
      <c r="G800" s="1">
        <v>28.64</v>
      </c>
      <c r="H800" s="1">
        <v>31.77</v>
      </c>
      <c r="I800" s="1">
        <v>30.3</v>
      </c>
      <c r="J800" s="1">
        <v>40</v>
      </c>
      <c r="K800" s="1">
        <v>32.5</v>
      </c>
      <c r="R800"/>
      <c r="S800"/>
      <c r="U800"/>
      <c r="V800"/>
    </row>
    <row r="801" spans="1:22" s="1" customFormat="1" x14ac:dyDescent="0.25">
      <c r="A801" s="1">
        <v>24.34</v>
      </c>
      <c r="B801" s="1">
        <v>28.91</v>
      </c>
      <c r="C801" s="1">
        <v>23.34</v>
      </c>
      <c r="D801" s="1">
        <v>28.34</v>
      </c>
      <c r="E801" s="1">
        <v>30.27</v>
      </c>
      <c r="F801" s="1">
        <v>30.66</v>
      </c>
      <c r="G801" s="1">
        <v>30.6</v>
      </c>
      <c r="H801" s="1">
        <v>40</v>
      </c>
      <c r="I801" s="1">
        <v>30.17</v>
      </c>
      <c r="J801" s="1">
        <v>25.17</v>
      </c>
      <c r="K801" s="1">
        <v>28.21</v>
      </c>
      <c r="R801"/>
      <c r="S801"/>
      <c r="U801"/>
      <c r="V801"/>
    </row>
    <row r="802" spans="1:22" s="1" customFormat="1" x14ac:dyDescent="0.25">
      <c r="A802" s="1">
        <v>28.42</v>
      </c>
      <c r="B802" s="1">
        <v>23.44</v>
      </c>
      <c r="C802" s="1">
        <v>32.25</v>
      </c>
      <c r="D802" s="1">
        <v>27.01</v>
      </c>
      <c r="E802" s="1">
        <v>31.2</v>
      </c>
      <c r="F802" s="1">
        <v>29.86</v>
      </c>
      <c r="G802" s="1">
        <v>33.22</v>
      </c>
      <c r="H802" s="1">
        <v>22.53</v>
      </c>
      <c r="I802" s="1">
        <v>32.26</v>
      </c>
      <c r="J802" s="1">
        <v>33.159999999999997</v>
      </c>
      <c r="K802" s="1">
        <v>32.869999999999997</v>
      </c>
      <c r="R802"/>
      <c r="S802"/>
      <c r="U802"/>
      <c r="V802"/>
    </row>
    <row r="803" spans="1:22" s="1" customFormat="1" x14ac:dyDescent="0.25">
      <c r="A803" s="1">
        <v>29.98</v>
      </c>
      <c r="B803" s="1">
        <v>32.03</v>
      </c>
      <c r="C803" s="1">
        <v>19.7</v>
      </c>
      <c r="D803" s="1">
        <v>29.62</v>
      </c>
      <c r="E803" s="1">
        <v>26.87</v>
      </c>
      <c r="F803" s="1">
        <v>40</v>
      </c>
      <c r="G803" s="1">
        <v>29.1</v>
      </c>
      <c r="H803" s="1">
        <v>31.28</v>
      </c>
      <c r="I803" s="1">
        <v>36.5</v>
      </c>
      <c r="J803" s="1">
        <v>37.97</v>
      </c>
      <c r="K803" s="1">
        <v>37.31</v>
      </c>
      <c r="R803"/>
      <c r="S803"/>
      <c r="U803"/>
      <c r="V803"/>
    </row>
    <row r="804" spans="1:22" s="1" customFormat="1" x14ac:dyDescent="0.25">
      <c r="A804" s="1">
        <v>25.92</v>
      </c>
      <c r="B804" s="1">
        <v>30.47</v>
      </c>
      <c r="C804" s="1">
        <v>40</v>
      </c>
      <c r="D804" s="1">
        <v>22.2</v>
      </c>
      <c r="E804" s="1">
        <v>27.79</v>
      </c>
      <c r="F804" s="1">
        <v>32.869999999999997</v>
      </c>
      <c r="G804" s="1">
        <v>33.97</v>
      </c>
      <c r="H804" s="1">
        <v>27.96</v>
      </c>
      <c r="I804" s="1">
        <v>33.65</v>
      </c>
      <c r="J804" s="1">
        <v>34.94</v>
      </c>
      <c r="K804" s="1">
        <v>40</v>
      </c>
      <c r="R804"/>
      <c r="S804"/>
      <c r="U804"/>
      <c r="V804"/>
    </row>
    <row r="805" spans="1:22" s="1" customFormat="1" x14ac:dyDescent="0.25">
      <c r="A805" s="1">
        <v>29.36</v>
      </c>
      <c r="B805" s="1">
        <v>25.46</v>
      </c>
      <c r="C805" s="1">
        <v>20.21</v>
      </c>
      <c r="D805" s="1">
        <v>28.3</v>
      </c>
      <c r="E805" s="1">
        <v>33.93</v>
      </c>
      <c r="F805" s="1">
        <v>27.45</v>
      </c>
      <c r="G805" s="1">
        <v>31.64</v>
      </c>
      <c r="H805" s="1">
        <v>21.79</v>
      </c>
      <c r="I805" s="1">
        <v>33.31</v>
      </c>
      <c r="J805" s="1">
        <v>32.67</v>
      </c>
      <c r="K805" s="1">
        <v>31.6</v>
      </c>
      <c r="R805"/>
      <c r="S805"/>
      <c r="U805"/>
      <c r="V805"/>
    </row>
    <row r="806" spans="1:22" s="1" customFormat="1" x14ac:dyDescent="0.25">
      <c r="A806" s="1">
        <v>21.98</v>
      </c>
      <c r="B806" s="1">
        <v>17.73</v>
      </c>
      <c r="C806" s="1">
        <v>26.3</v>
      </c>
      <c r="D806" s="1">
        <v>30.32</v>
      </c>
      <c r="E806" s="1">
        <v>40</v>
      </c>
      <c r="F806" s="1">
        <v>21.74</v>
      </c>
      <c r="G806" s="1">
        <v>33.229999999999997</v>
      </c>
      <c r="H806" s="1">
        <v>29.12</v>
      </c>
      <c r="I806" s="1">
        <v>40</v>
      </c>
      <c r="J806" s="1">
        <v>29</v>
      </c>
      <c r="K806" s="1">
        <v>34.880000000000003</v>
      </c>
      <c r="R806"/>
      <c r="S806"/>
      <c r="U806"/>
      <c r="V806"/>
    </row>
    <row r="807" spans="1:22" s="1" customFormat="1" x14ac:dyDescent="0.25">
      <c r="A807" s="1">
        <v>22.46</v>
      </c>
      <c r="B807" s="1">
        <v>23.22</v>
      </c>
      <c r="C807" s="1">
        <v>21.69</v>
      </c>
      <c r="D807" s="1">
        <v>22.13</v>
      </c>
      <c r="E807" s="1">
        <v>29.61</v>
      </c>
      <c r="F807" s="1">
        <v>27.66</v>
      </c>
      <c r="G807" s="1">
        <v>25</v>
      </c>
      <c r="H807" s="1">
        <v>31.62</v>
      </c>
      <c r="I807" s="1">
        <v>26.67</v>
      </c>
      <c r="J807" s="1">
        <v>34.409999999999997</v>
      </c>
      <c r="K807" s="1">
        <v>38.549999999999997</v>
      </c>
      <c r="R807"/>
      <c r="S807"/>
      <c r="U807"/>
      <c r="V807"/>
    </row>
    <row r="808" spans="1:22" s="1" customFormat="1" x14ac:dyDescent="0.25">
      <c r="A808" s="1">
        <v>27.6</v>
      </c>
      <c r="B808" s="1">
        <v>29.66</v>
      </c>
      <c r="C808" s="1">
        <v>18.48</v>
      </c>
      <c r="D808" s="1">
        <v>20.3</v>
      </c>
      <c r="E808" s="1">
        <v>21.77</v>
      </c>
      <c r="F808" s="1">
        <v>25.92</v>
      </c>
      <c r="G808" s="1">
        <v>29.54</v>
      </c>
      <c r="H808" s="1">
        <v>27.5</v>
      </c>
      <c r="I808" s="1">
        <v>40</v>
      </c>
      <c r="J808" s="1">
        <v>35.85</v>
      </c>
      <c r="K808" s="1">
        <v>40</v>
      </c>
      <c r="R808"/>
      <c r="S808"/>
      <c r="U808"/>
      <c r="V808"/>
    </row>
    <row r="809" spans="1:22" s="1" customFormat="1" x14ac:dyDescent="0.25">
      <c r="A809" s="1">
        <v>26.01</v>
      </c>
      <c r="B809" s="1">
        <v>23.39</v>
      </c>
      <c r="C809" s="1">
        <v>25.61</v>
      </c>
      <c r="D809" s="1">
        <v>23.31</v>
      </c>
      <c r="E809" s="1">
        <v>32.76</v>
      </c>
      <c r="F809" s="1">
        <v>33</v>
      </c>
      <c r="G809" s="1">
        <v>31.06</v>
      </c>
      <c r="H809" s="1">
        <v>40</v>
      </c>
      <c r="I809" s="1">
        <v>36.79</v>
      </c>
      <c r="J809" s="1">
        <v>33.03</v>
      </c>
      <c r="K809" s="1">
        <v>40</v>
      </c>
      <c r="R809"/>
      <c r="S809"/>
      <c r="U809"/>
      <c r="V809"/>
    </row>
    <row r="810" spans="1:22" s="1" customFormat="1" x14ac:dyDescent="0.25">
      <c r="A810" s="1">
        <v>31.27</v>
      </c>
      <c r="B810" s="1">
        <v>22.83</v>
      </c>
      <c r="C810" s="1">
        <v>30.7</v>
      </c>
      <c r="D810" s="1">
        <v>21.16</v>
      </c>
      <c r="E810" s="1">
        <v>25.5</v>
      </c>
      <c r="F810" s="1">
        <v>34.06</v>
      </c>
      <c r="G810" s="1">
        <v>25.25</v>
      </c>
      <c r="H810" s="1">
        <v>30.84</v>
      </c>
      <c r="I810" s="1">
        <v>36.68</v>
      </c>
      <c r="J810" s="1">
        <v>32.15</v>
      </c>
      <c r="K810" s="1">
        <v>40</v>
      </c>
      <c r="R810"/>
      <c r="S810"/>
      <c r="U810"/>
      <c r="V810"/>
    </row>
    <row r="811" spans="1:22" s="1" customFormat="1" x14ac:dyDescent="0.25">
      <c r="A811" s="1">
        <v>23.31</v>
      </c>
      <c r="B811" s="1">
        <v>40</v>
      </c>
      <c r="C811" s="1">
        <v>24.45</v>
      </c>
      <c r="D811" s="1">
        <v>29.3</v>
      </c>
      <c r="E811" s="1">
        <v>33.28</v>
      </c>
      <c r="F811" s="1">
        <v>25.29</v>
      </c>
      <c r="G811" s="1">
        <v>28.84</v>
      </c>
      <c r="H811" s="1">
        <v>28.56</v>
      </c>
      <c r="I811" s="1">
        <v>35.85</v>
      </c>
      <c r="J811" s="1">
        <v>30.11</v>
      </c>
      <c r="K811" s="1">
        <v>36.93</v>
      </c>
      <c r="R811"/>
      <c r="S811"/>
      <c r="U811"/>
      <c r="V811"/>
    </row>
    <row r="812" spans="1:22" s="1" customFormat="1" x14ac:dyDescent="0.25">
      <c r="A812" s="1">
        <v>21.84</v>
      </c>
      <c r="B812" s="1">
        <v>30.74</v>
      </c>
      <c r="C812" s="1">
        <v>20.53</v>
      </c>
      <c r="D812" s="1">
        <v>21.64</v>
      </c>
      <c r="E812" s="1">
        <v>31.33</v>
      </c>
      <c r="F812" s="1">
        <v>28.52</v>
      </c>
      <c r="G812" s="1">
        <v>31.51</v>
      </c>
      <c r="H812" s="1">
        <v>24.47</v>
      </c>
      <c r="I812" s="1">
        <v>23.11</v>
      </c>
      <c r="J812" s="1">
        <v>31.38</v>
      </c>
      <c r="K812" s="1">
        <v>32.4</v>
      </c>
      <c r="R812"/>
      <c r="S812"/>
      <c r="U812"/>
      <c r="V812"/>
    </row>
    <row r="813" spans="1:22" s="1" customFormat="1" x14ac:dyDescent="0.25">
      <c r="A813" s="1">
        <v>28.08</v>
      </c>
      <c r="B813" s="1">
        <v>40</v>
      </c>
      <c r="C813" s="1">
        <v>32.83</v>
      </c>
      <c r="D813" s="1">
        <v>30.04</v>
      </c>
      <c r="E813" s="1">
        <v>24.87</v>
      </c>
      <c r="F813" s="1">
        <v>33.159999999999997</v>
      </c>
      <c r="G813" s="1">
        <v>20.23</v>
      </c>
      <c r="H813" s="1">
        <v>27.11</v>
      </c>
      <c r="I813" s="1">
        <v>22.7</v>
      </c>
      <c r="J813" s="1">
        <v>24.53</v>
      </c>
      <c r="K813" s="1">
        <v>34.35</v>
      </c>
      <c r="R813"/>
      <c r="S813"/>
      <c r="U813"/>
      <c r="V813"/>
    </row>
    <row r="814" spans="1:22" s="1" customFormat="1" x14ac:dyDescent="0.25">
      <c r="A814" s="1">
        <v>29.56</v>
      </c>
      <c r="B814" s="1">
        <v>22.93</v>
      </c>
      <c r="C814" s="1">
        <v>24.39</v>
      </c>
      <c r="D814" s="1">
        <v>24.79</v>
      </c>
      <c r="E814" s="1">
        <v>28.85</v>
      </c>
      <c r="F814" s="1">
        <v>33.44</v>
      </c>
      <c r="G814" s="1">
        <v>32.229999999999997</v>
      </c>
      <c r="H814" s="1">
        <v>33.51</v>
      </c>
      <c r="I814" s="1">
        <v>27.79</v>
      </c>
      <c r="J814" s="1">
        <v>40</v>
      </c>
      <c r="K814" s="1">
        <v>34.869999999999997</v>
      </c>
      <c r="R814"/>
      <c r="S814"/>
      <c r="U814"/>
      <c r="V814"/>
    </row>
    <row r="815" spans="1:22" s="1" customFormat="1" x14ac:dyDescent="0.25">
      <c r="A815" s="1">
        <v>30.72</v>
      </c>
      <c r="B815" s="1">
        <v>26.12</v>
      </c>
      <c r="C815" s="1">
        <v>26.79</v>
      </c>
      <c r="D815" s="1">
        <v>23.89</v>
      </c>
      <c r="E815" s="1">
        <v>26.31</v>
      </c>
      <c r="F815" s="1">
        <v>34.14</v>
      </c>
      <c r="G815" s="1">
        <v>26.91</v>
      </c>
      <c r="H815" s="1">
        <v>32.39</v>
      </c>
      <c r="I815" s="1">
        <v>28.72</v>
      </c>
      <c r="J815" s="1">
        <v>34.4</v>
      </c>
      <c r="K815" s="1">
        <v>35.840000000000003</v>
      </c>
      <c r="R815"/>
      <c r="S815"/>
      <c r="U815"/>
      <c r="V815"/>
    </row>
    <row r="816" spans="1:22" s="1" customFormat="1" x14ac:dyDescent="0.25">
      <c r="A816" s="1">
        <v>21.57</v>
      </c>
      <c r="B816" s="1">
        <v>28.91</v>
      </c>
      <c r="C816" s="1">
        <v>30.55</v>
      </c>
      <c r="D816" s="1">
        <v>31.09</v>
      </c>
      <c r="E816" s="1">
        <v>22.08</v>
      </c>
      <c r="F816" s="1">
        <v>29.21</v>
      </c>
      <c r="G816" s="1">
        <v>33.6</v>
      </c>
      <c r="H816" s="1">
        <v>32.04</v>
      </c>
      <c r="I816" s="1">
        <v>36.71</v>
      </c>
      <c r="J816" s="1">
        <v>40</v>
      </c>
      <c r="K816" s="1">
        <v>35.9</v>
      </c>
      <c r="R816"/>
      <c r="S816"/>
      <c r="U816"/>
      <c r="V816"/>
    </row>
    <row r="817" spans="1:22" s="1" customFormat="1" x14ac:dyDescent="0.25">
      <c r="A817" s="1">
        <v>27.87</v>
      </c>
      <c r="B817" s="1">
        <v>21.12</v>
      </c>
      <c r="C817" s="1">
        <v>32.78</v>
      </c>
      <c r="D817" s="1">
        <v>30.82</v>
      </c>
      <c r="E817" s="1">
        <v>32.200000000000003</v>
      </c>
      <c r="F817" s="1">
        <v>22.71</v>
      </c>
      <c r="G817" s="1">
        <v>40</v>
      </c>
      <c r="H817" s="1">
        <v>40</v>
      </c>
      <c r="I817" s="1">
        <v>30.69</v>
      </c>
      <c r="J817" s="1">
        <v>29.46</v>
      </c>
      <c r="K817" s="1">
        <v>40</v>
      </c>
      <c r="R817"/>
      <c r="S817"/>
      <c r="U817"/>
      <c r="V817"/>
    </row>
    <row r="818" spans="1:22" s="1" customFormat="1" x14ac:dyDescent="0.25">
      <c r="A818" s="1">
        <v>26.32</v>
      </c>
      <c r="B818" s="1">
        <v>30.01</v>
      </c>
      <c r="C818" s="1">
        <v>32.659999999999997</v>
      </c>
      <c r="D818" s="1">
        <v>27.85</v>
      </c>
      <c r="E818" s="1">
        <v>31.34</v>
      </c>
      <c r="F818" s="1">
        <v>31.94</v>
      </c>
      <c r="G818" s="1">
        <v>40</v>
      </c>
      <c r="H818" s="1">
        <v>40</v>
      </c>
      <c r="I818" s="1">
        <v>40</v>
      </c>
      <c r="J818" s="1">
        <v>32.590000000000003</v>
      </c>
      <c r="K818" s="1">
        <v>30.28</v>
      </c>
      <c r="R818"/>
      <c r="S818"/>
      <c r="U818"/>
      <c r="V818"/>
    </row>
    <row r="819" spans="1:22" s="1" customFormat="1" x14ac:dyDescent="0.25">
      <c r="A819" s="1">
        <v>27.12</v>
      </c>
      <c r="B819" s="1">
        <v>21.63</v>
      </c>
      <c r="C819" s="1">
        <v>40</v>
      </c>
      <c r="D819" s="1">
        <v>20.84</v>
      </c>
      <c r="E819" s="1">
        <v>32.700000000000003</v>
      </c>
      <c r="F819" s="1">
        <v>28.44</v>
      </c>
      <c r="G819" s="1">
        <v>21.73</v>
      </c>
      <c r="H819" s="1">
        <v>29.83</v>
      </c>
      <c r="I819" s="1">
        <v>40</v>
      </c>
      <c r="J819" s="1">
        <v>35.99</v>
      </c>
      <c r="K819" s="1">
        <v>33.479999999999997</v>
      </c>
      <c r="R819"/>
      <c r="S819"/>
      <c r="U819"/>
      <c r="V819"/>
    </row>
    <row r="820" spans="1:22" s="1" customFormat="1" x14ac:dyDescent="0.25">
      <c r="A820" s="1">
        <v>30.92</v>
      </c>
      <c r="B820" s="1">
        <v>33.24</v>
      </c>
      <c r="C820" s="1">
        <v>26.04</v>
      </c>
      <c r="D820" s="1">
        <v>27.48</v>
      </c>
      <c r="E820" s="1">
        <v>30.82</v>
      </c>
      <c r="F820" s="1">
        <v>20.04</v>
      </c>
      <c r="G820" s="1">
        <v>28.04</v>
      </c>
      <c r="H820" s="1">
        <v>30.68</v>
      </c>
      <c r="I820" s="1">
        <v>35.28</v>
      </c>
      <c r="J820" s="1">
        <v>40</v>
      </c>
      <c r="K820" s="1">
        <v>40</v>
      </c>
      <c r="R820"/>
      <c r="S820"/>
      <c r="U820"/>
      <c r="V820"/>
    </row>
    <row r="821" spans="1:22" s="1" customFormat="1" x14ac:dyDescent="0.25">
      <c r="A821" s="1">
        <v>30.39</v>
      </c>
      <c r="B821" s="1">
        <v>27.86</v>
      </c>
      <c r="C821" s="1">
        <v>23.48</v>
      </c>
      <c r="D821" s="1">
        <v>29.17</v>
      </c>
      <c r="E821" s="1">
        <v>28.09</v>
      </c>
      <c r="F821" s="1">
        <v>40</v>
      </c>
      <c r="G821" s="1">
        <v>30.39</v>
      </c>
      <c r="H821" s="1">
        <v>28.6</v>
      </c>
      <c r="I821" s="1">
        <v>28.77</v>
      </c>
      <c r="J821" s="1">
        <v>40</v>
      </c>
      <c r="K821" s="1">
        <v>33.229999999999997</v>
      </c>
      <c r="R821"/>
      <c r="S821"/>
      <c r="U821"/>
      <c r="V821"/>
    </row>
    <row r="822" spans="1:22" s="1" customFormat="1" x14ac:dyDescent="0.25">
      <c r="A822" s="1">
        <v>29.53</v>
      </c>
      <c r="B822" s="1">
        <v>27.21</v>
      </c>
      <c r="C822" s="1">
        <v>29.43</v>
      </c>
      <c r="D822" s="1">
        <v>24.88</v>
      </c>
      <c r="E822" s="1">
        <v>30.09</v>
      </c>
      <c r="F822" s="1">
        <v>19.510000000000002</v>
      </c>
      <c r="G822" s="1">
        <v>30.79</v>
      </c>
      <c r="H822" s="1">
        <v>25.49</v>
      </c>
      <c r="I822" s="1">
        <v>34.46</v>
      </c>
      <c r="J822" s="1">
        <v>36.049999999999997</v>
      </c>
      <c r="K822" s="1">
        <v>31.82</v>
      </c>
      <c r="R822"/>
      <c r="S822"/>
      <c r="U822"/>
      <c r="V822"/>
    </row>
    <row r="823" spans="1:22" s="1" customFormat="1" x14ac:dyDescent="0.25">
      <c r="A823" s="1">
        <v>23.2</v>
      </c>
      <c r="B823" s="1">
        <v>29</v>
      </c>
      <c r="C823" s="1">
        <v>29.37</v>
      </c>
      <c r="D823" s="1">
        <v>29.65</v>
      </c>
      <c r="E823" s="1">
        <v>29.18</v>
      </c>
      <c r="F823" s="1">
        <v>26.46</v>
      </c>
      <c r="G823" s="1">
        <v>30.33</v>
      </c>
      <c r="H823" s="1">
        <v>33.65</v>
      </c>
      <c r="I823" s="1">
        <v>36.43</v>
      </c>
      <c r="J823" s="1">
        <v>40</v>
      </c>
      <c r="K823" s="1">
        <v>32.06</v>
      </c>
      <c r="R823"/>
      <c r="S823"/>
      <c r="U823"/>
      <c r="V823"/>
    </row>
    <row r="824" spans="1:22" s="1" customFormat="1" x14ac:dyDescent="0.25">
      <c r="A824" s="1">
        <v>32.229999999999997</v>
      </c>
      <c r="B824" s="1">
        <v>20.54</v>
      </c>
      <c r="C824" s="1">
        <v>26.59</v>
      </c>
      <c r="D824" s="1">
        <v>25.06</v>
      </c>
      <c r="E824" s="1">
        <v>31.15</v>
      </c>
      <c r="F824" s="1">
        <v>40</v>
      </c>
      <c r="G824" s="1">
        <v>31.65</v>
      </c>
      <c r="H824" s="1">
        <v>29.49</v>
      </c>
      <c r="I824" s="1">
        <v>26.31</v>
      </c>
      <c r="J824" s="1">
        <v>40</v>
      </c>
      <c r="K824" s="1">
        <v>35.409999999999997</v>
      </c>
      <c r="R824"/>
      <c r="S824"/>
      <c r="U824"/>
      <c r="V824"/>
    </row>
    <row r="825" spans="1:22" s="1" customFormat="1" x14ac:dyDescent="0.25">
      <c r="A825" s="1">
        <v>40</v>
      </c>
      <c r="B825" s="1">
        <v>28.91</v>
      </c>
      <c r="C825" s="1">
        <v>24.02</v>
      </c>
      <c r="D825" s="1">
        <v>27.21</v>
      </c>
      <c r="E825" s="1">
        <v>24.18</v>
      </c>
      <c r="F825" s="1">
        <v>35.24</v>
      </c>
      <c r="G825" s="1">
        <v>34.69</v>
      </c>
      <c r="H825" s="1">
        <v>32.78</v>
      </c>
      <c r="I825" s="1">
        <v>33.520000000000003</v>
      </c>
      <c r="J825" s="1">
        <v>32.96</v>
      </c>
      <c r="K825" s="1">
        <v>30.61</v>
      </c>
      <c r="R825"/>
      <c r="S825"/>
      <c r="U825"/>
      <c r="V825"/>
    </row>
    <row r="826" spans="1:22" s="1" customFormat="1" x14ac:dyDescent="0.25">
      <c r="A826" s="1">
        <v>29.86</v>
      </c>
      <c r="B826" s="1">
        <v>25.47</v>
      </c>
      <c r="C826" s="1">
        <v>34.61</v>
      </c>
      <c r="D826" s="1">
        <v>40</v>
      </c>
      <c r="E826" s="1">
        <v>33.71</v>
      </c>
      <c r="F826" s="1">
        <v>31.89</v>
      </c>
      <c r="G826" s="1">
        <v>31.41</v>
      </c>
      <c r="H826" s="1">
        <v>28.72</v>
      </c>
      <c r="I826" s="1">
        <v>40</v>
      </c>
      <c r="J826" s="1">
        <v>40</v>
      </c>
      <c r="K826" s="1">
        <v>23.98</v>
      </c>
      <c r="R826"/>
      <c r="S826"/>
      <c r="U826"/>
      <c r="V826"/>
    </row>
    <row r="827" spans="1:22" s="1" customFormat="1" x14ac:dyDescent="0.25">
      <c r="A827" s="1">
        <v>27.61</v>
      </c>
      <c r="B827" s="1">
        <v>29.78</v>
      </c>
      <c r="C827" s="1">
        <v>20.5</v>
      </c>
      <c r="D827" s="1">
        <v>27.78</v>
      </c>
      <c r="E827" s="1">
        <v>27.52</v>
      </c>
      <c r="F827" s="1">
        <v>29.62</v>
      </c>
      <c r="G827" s="1">
        <v>40</v>
      </c>
      <c r="H827" s="1">
        <v>40</v>
      </c>
      <c r="I827" s="1">
        <v>40</v>
      </c>
      <c r="J827" s="1">
        <v>32.19</v>
      </c>
      <c r="K827" s="1">
        <v>34.83</v>
      </c>
      <c r="R827"/>
      <c r="S827"/>
      <c r="U827"/>
      <c r="V827"/>
    </row>
    <row r="828" spans="1:22" s="1" customFormat="1" x14ac:dyDescent="0.25">
      <c r="A828" s="1">
        <v>30.81</v>
      </c>
      <c r="B828" s="1">
        <v>17.559999999999999</v>
      </c>
      <c r="C828" s="1">
        <v>20.65</v>
      </c>
      <c r="D828" s="1">
        <v>30.45</v>
      </c>
      <c r="E828" s="1">
        <v>34.71</v>
      </c>
      <c r="F828" s="1">
        <v>31.39</v>
      </c>
      <c r="G828" s="1">
        <v>28.28</v>
      </c>
      <c r="H828" s="1">
        <v>27.17</v>
      </c>
      <c r="I828" s="1">
        <v>28.33</v>
      </c>
      <c r="J828" s="1">
        <v>32.700000000000003</v>
      </c>
      <c r="K828" s="1">
        <v>34.47</v>
      </c>
      <c r="R828"/>
      <c r="S828"/>
      <c r="U828"/>
      <c r="V828"/>
    </row>
    <row r="829" spans="1:22" s="1" customFormat="1" x14ac:dyDescent="0.25">
      <c r="A829" s="1">
        <v>32.6</v>
      </c>
      <c r="B829" s="1">
        <v>19.09</v>
      </c>
      <c r="C829" s="1">
        <v>29.92</v>
      </c>
      <c r="D829" s="1">
        <v>31.57</v>
      </c>
      <c r="E829" s="1">
        <v>28.3</v>
      </c>
      <c r="F829" s="1">
        <v>29.83</v>
      </c>
      <c r="G829" s="1">
        <v>27.13</v>
      </c>
      <c r="H829" s="1">
        <v>29.72</v>
      </c>
      <c r="I829" s="1">
        <v>31.42</v>
      </c>
      <c r="J829" s="1">
        <v>40</v>
      </c>
      <c r="K829" s="1">
        <v>34.32</v>
      </c>
      <c r="R829"/>
      <c r="S829"/>
      <c r="U829"/>
      <c r="V829"/>
    </row>
    <row r="830" spans="1:22" s="1" customFormat="1" x14ac:dyDescent="0.25">
      <c r="A830" s="1">
        <v>33.72</v>
      </c>
      <c r="B830" s="1">
        <v>28.33</v>
      </c>
      <c r="C830" s="1">
        <v>20.49</v>
      </c>
      <c r="D830" s="1">
        <v>27.6</v>
      </c>
      <c r="E830" s="1">
        <v>20.74</v>
      </c>
      <c r="F830" s="1">
        <v>32.46</v>
      </c>
      <c r="G830" s="1">
        <v>32.36</v>
      </c>
      <c r="H830" s="1">
        <v>33.29</v>
      </c>
      <c r="I830" s="1">
        <v>34.89</v>
      </c>
      <c r="J830" s="1">
        <v>40</v>
      </c>
      <c r="K830" s="1">
        <v>34.29</v>
      </c>
      <c r="R830"/>
      <c r="S830"/>
      <c r="U830"/>
      <c r="V830"/>
    </row>
    <row r="831" spans="1:22" s="1" customFormat="1" x14ac:dyDescent="0.25">
      <c r="A831" s="1">
        <v>30.22</v>
      </c>
      <c r="B831" s="1">
        <v>31.99</v>
      </c>
      <c r="C831" s="1">
        <v>26.32</v>
      </c>
      <c r="D831" s="1">
        <v>26.89</v>
      </c>
      <c r="E831" s="1">
        <v>40</v>
      </c>
      <c r="F831" s="1">
        <v>40</v>
      </c>
      <c r="G831" s="1">
        <v>27.02</v>
      </c>
      <c r="H831" s="1">
        <v>30.67</v>
      </c>
      <c r="I831" s="1">
        <v>34.76</v>
      </c>
      <c r="J831" s="1">
        <v>33.18</v>
      </c>
      <c r="K831" s="1">
        <v>40</v>
      </c>
      <c r="R831"/>
      <c r="S831"/>
      <c r="U831"/>
      <c r="V831"/>
    </row>
    <row r="832" spans="1:22" s="1" customFormat="1" x14ac:dyDescent="0.25">
      <c r="A832" s="1">
        <v>31.05</v>
      </c>
      <c r="B832" s="1">
        <v>22.62</v>
      </c>
      <c r="C832" s="1">
        <v>25.51</v>
      </c>
      <c r="D832" s="1">
        <v>20.34</v>
      </c>
      <c r="E832" s="1">
        <v>20.34</v>
      </c>
      <c r="F832" s="1">
        <v>20.94</v>
      </c>
      <c r="G832" s="1">
        <v>27.54</v>
      </c>
      <c r="H832" s="1">
        <v>25.98</v>
      </c>
      <c r="I832" s="1">
        <v>27.65</v>
      </c>
      <c r="J832" s="1">
        <v>40</v>
      </c>
      <c r="K832" s="1">
        <v>34.799999999999997</v>
      </c>
      <c r="R832"/>
      <c r="S832"/>
      <c r="U832"/>
      <c r="V832"/>
    </row>
    <row r="833" spans="1:22" s="1" customFormat="1" x14ac:dyDescent="0.25">
      <c r="A833" s="1">
        <v>24.99</v>
      </c>
      <c r="B833" s="1">
        <v>26.2</v>
      </c>
      <c r="C833" s="1">
        <v>22.37</v>
      </c>
      <c r="D833" s="1">
        <v>27.39</v>
      </c>
      <c r="E833" s="1">
        <v>23.17</v>
      </c>
      <c r="F833" s="1">
        <v>32.630000000000003</v>
      </c>
      <c r="G833" s="1">
        <v>23.79</v>
      </c>
      <c r="H833" s="1">
        <v>27.69</v>
      </c>
      <c r="I833" s="1">
        <v>23.4</v>
      </c>
      <c r="J833" s="1">
        <v>40</v>
      </c>
      <c r="K833" s="1">
        <v>40</v>
      </c>
      <c r="R833"/>
      <c r="S833"/>
      <c r="U833"/>
      <c r="V833"/>
    </row>
    <row r="834" spans="1:22" s="1" customFormat="1" x14ac:dyDescent="0.25">
      <c r="A834" s="1">
        <v>24.64</v>
      </c>
      <c r="B834" s="1">
        <v>33.19</v>
      </c>
      <c r="C834" s="1">
        <v>24.09</v>
      </c>
      <c r="D834" s="1">
        <v>24.94</v>
      </c>
      <c r="E834" s="1">
        <v>26.97</v>
      </c>
      <c r="F834" s="1">
        <v>31.14</v>
      </c>
      <c r="G834" s="1">
        <v>40</v>
      </c>
      <c r="H834" s="1">
        <v>27.94</v>
      </c>
      <c r="I834" s="1">
        <v>32.99</v>
      </c>
      <c r="J834" s="1">
        <v>37.15</v>
      </c>
      <c r="K834" s="1">
        <v>40</v>
      </c>
      <c r="R834"/>
      <c r="S834"/>
      <c r="U834"/>
      <c r="V834"/>
    </row>
    <row r="835" spans="1:22" s="1" customFormat="1" x14ac:dyDescent="0.25">
      <c r="A835" s="1">
        <v>29.14</v>
      </c>
      <c r="B835" s="1">
        <v>26.39</v>
      </c>
      <c r="C835" s="1">
        <v>31.98</v>
      </c>
      <c r="D835" s="1">
        <v>26.83</v>
      </c>
      <c r="E835" s="1">
        <v>28.32</v>
      </c>
      <c r="F835" s="1">
        <v>27.91</v>
      </c>
      <c r="G835" s="1">
        <v>32.83</v>
      </c>
      <c r="H835" s="1">
        <v>23</v>
      </c>
      <c r="I835" s="1">
        <v>29.44</v>
      </c>
      <c r="J835" s="1">
        <v>28.01</v>
      </c>
      <c r="K835" s="1">
        <v>34.61</v>
      </c>
      <c r="R835"/>
      <c r="S835"/>
      <c r="U835"/>
      <c r="V835"/>
    </row>
    <row r="836" spans="1:22" s="1" customFormat="1" x14ac:dyDescent="0.25">
      <c r="A836" s="1">
        <v>20.22</v>
      </c>
      <c r="B836" s="1">
        <v>24.19</v>
      </c>
      <c r="C836" s="1">
        <v>35.06</v>
      </c>
      <c r="D836" s="1">
        <v>26.48</v>
      </c>
      <c r="E836" s="1">
        <v>33.409999999999997</v>
      </c>
      <c r="F836" s="1">
        <v>18.079999999999998</v>
      </c>
      <c r="G836" s="1">
        <v>26.78</v>
      </c>
      <c r="H836" s="1">
        <v>25.54</v>
      </c>
      <c r="I836" s="1">
        <v>27.37</v>
      </c>
      <c r="J836" s="1">
        <v>33.15</v>
      </c>
      <c r="K836" s="1">
        <v>33.85</v>
      </c>
      <c r="R836"/>
      <c r="S836"/>
      <c r="U836"/>
      <c r="V836"/>
    </row>
    <row r="837" spans="1:22" s="1" customFormat="1" x14ac:dyDescent="0.25">
      <c r="A837" s="1">
        <v>32.479999999999997</v>
      </c>
      <c r="B837" s="1">
        <v>25.58</v>
      </c>
      <c r="C837" s="1">
        <v>29.14</v>
      </c>
      <c r="D837" s="1">
        <v>31.72</v>
      </c>
      <c r="E837" s="1">
        <v>25.06</v>
      </c>
      <c r="F837" s="1">
        <v>21.45</v>
      </c>
      <c r="G837" s="1">
        <v>34.869999999999997</v>
      </c>
      <c r="H837" s="1">
        <v>31.67</v>
      </c>
      <c r="I837" s="1">
        <v>35.090000000000003</v>
      </c>
      <c r="J837" s="1">
        <v>40</v>
      </c>
      <c r="K837" s="1">
        <v>27.02</v>
      </c>
      <c r="R837"/>
      <c r="S837"/>
      <c r="U837"/>
      <c r="V837"/>
    </row>
    <row r="838" spans="1:22" s="1" customFormat="1" x14ac:dyDescent="0.25">
      <c r="A838" s="1">
        <v>22.1</v>
      </c>
      <c r="B838" s="1">
        <v>32.22</v>
      </c>
      <c r="C838" s="1">
        <v>26.41</v>
      </c>
      <c r="D838" s="1">
        <v>27.08</v>
      </c>
      <c r="E838" s="1">
        <v>25.29</v>
      </c>
      <c r="F838" s="1">
        <v>25.22</v>
      </c>
      <c r="G838" s="1">
        <v>27.47</v>
      </c>
      <c r="H838" s="1">
        <v>24.28</v>
      </c>
      <c r="I838" s="1">
        <v>37.72</v>
      </c>
      <c r="J838" s="1">
        <v>40</v>
      </c>
      <c r="K838" s="1">
        <v>40</v>
      </c>
      <c r="R838"/>
      <c r="S838"/>
      <c r="U838"/>
      <c r="V838"/>
    </row>
    <row r="839" spans="1:22" s="1" customFormat="1" x14ac:dyDescent="0.25">
      <c r="A839" s="1">
        <v>25.29</v>
      </c>
      <c r="B839" s="1">
        <v>40</v>
      </c>
      <c r="C839" s="1">
        <v>25.12</v>
      </c>
      <c r="D839" s="1">
        <v>33.93</v>
      </c>
      <c r="E839" s="1">
        <v>40</v>
      </c>
      <c r="F839" s="1">
        <v>25.75</v>
      </c>
      <c r="G839" s="1">
        <v>30.58</v>
      </c>
      <c r="H839" s="1">
        <v>33.78</v>
      </c>
      <c r="I839" s="1">
        <v>31.45</v>
      </c>
      <c r="J839" s="1">
        <v>35</v>
      </c>
      <c r="K839" s="1">
        <v>30.07</v>
      </c>
      <c r="R839"/>
      <c r="S839"/>
      <c r="U839"/>
      <c r="V839"/>
    </row>
    <row r="840" spans="1:22" s="1" customFormat="1" x14ac:dyDescent="0.25">
      <c r="A840" s="1">
        <v>30.15</v>
      </c>
      <c r="B840" s="1">
        <v>20.72</v>
      </c>
      <c r="C840" s="1">
        <v>23.71</v>
      </c>
      <c r="D840" s="1">
        <v>23.24</v>
      </c>
      <c r="E840" s="1">
        <v>40</v>
      </c>
      <c r="F840" s="1">
        <v>25.27</v>
      </c>
      <c r="G840" s="1">
        <v>29.66</v>
      </c>
      <c r="H840" s="1">
        <v>31.61</v>
      </c>
      <c r="I840" s="1">
        <v>29.13</v>
      </c>
      <c r="J840" s="1">
        <v>27.07</v>
      </c>
      <c r="K840" s="1">
        <v>32.619999999999997</v>
      </c>
      <c r="R840"/>
      <c r="S840"/>
      <c r="U840"/>
      <c r="V840"/>
    </row>
    <row r="841" spans="1:22" s="1" customFormat="1" x14ac:dyDescent="0.25">
      <c r="A841" s="1">
        <v>25.67</v>
      </c>
      <c r="B841" s="1">
        <v>30.41</v>
      </c>
      <c r="C841" s="1">
        <v>25.71</v>
      </c>
      <c r="D841" s="1">
        <v>40</v>
      </c>
      <c r="E841" s="1">
        <v>29.08</v>
      </c>
      <c r="F841" s="1">
        <v>29.65</v>
      </c>
      <c r="G841" s="1">
        <v>34.549999999999997</v>
      </c>
      <c r="H841" s="1">
        <v>29.12</v>
      </c>
      <c r="I841" s="1">
        <v>24.5</v>
      </c>
      <c r="J841" s="1">
        <v>24.91</v>
      </c>
      <c r="K841" s="1">
        <v>40</v>
      </c>
      <c r="R841"/>
      <c r="S841"/>
      <c r="U841"/>
      <c r="V841"/>
    </row>
    <row r="842" spans="1:22" s="1" customFormat="1" x14ac:dyDescent="0.25">
      <c r="A842" s="1">
        <v>20.54</v>
      </c>
      <c r="B842" s="1">
        <v>40</v>
      </c>
      <c r="C842" s="1">
        <v>23.4</v>
      </c>
      <c r="D842" s="1">
        <v>23.05</v>
      </c>
      <c r="E842" s="1">
        <v>22.68</v>
      </c>
      <c r="F842" s="1">
        <v>32.549999999999997</v>
      </c>
      <c r="G842" s="1">
        <v>27.52</v>
      </c>
      <c r="H842" s="1">
        <v>34.42</v>
      </c>
      <c r="I842" s="1">
        <v>35.17</v>
      </c>
      <c r="J842" s="1">
        <v>32.71</v>
      </c>
      <c r="K842" s="1">
        <v>40</v>
      </c>
      <c r="R842"/>
      <c r="S842"/>
      <c r="U842"/>
      <c r="V842"/>
    </row>
    <row r="843" spans="1:22" s="1" customFormat="1" x14ac:dyDescent="0.25">
      <c r="A843" s="1">
        <v>25.78</v>
      </c>
      <c r="B843" s="1">
        <v>29.01</v>
      </c>
      <c r="C843" s="1">
        <v>29.2</v>
      </c>
      <c r="D843" s="1">
        <v>25.1</v>
      </c>
      <c r="E843" s="1">
        <v>30.41</v>
      </c>
      <c r="F843" s="1">
        <v>28.59</v>
      </c>
      <c r="G843" s="1">
        <v>32.380000000000003</v>
      </c>
      <c r="H843" s="1">
        <v>26.29</v>
      </c>
      <c r="I843" s="1">
        <v>40</v>
      </c>
      <c r="J843" s="1">
        <v>33.9</v>
      </c>
      <c r="K843" s="1">
        <v>40</v>
      </c>
      <c r="R843"/>
      <c r="S843"/>
      <c r="U843"/>
      <c r="V843"/>
    </row>
    <row r="844" spans="1:22" s="1" customFormat="1" x14ac:dyDescent="0.25">
      <c r="A844" s="1">
        <v>33.200000000000003</v>
      </c>
      <c r="B844" s="1">
        <v>19.98</v>
      </c>
      <c r="C844" s="1">
        <v>31.23</v>
      </c>
      <c r="D844" s="1">
        <v>22.74</v>
      </c>
      <c r="E844" s="1">
        <v>27.46</v>
      </c>
      <c r="F844" s="1">
        <v>30.68</v>
      </c>
      <c r="G844" s="1">
        <v>31.18</v>
      </c>
      <c r="H844" s="1">
        <v>28.22</v>
      </c>
      <c r="I844" s="1">
        <v>40</v>
      </c>
      <c r="J844" s="1">
        <v>29.13</v>
      </c>
      <c r="K844" s="1">
        <v>24.17</v>
      </c>
      <c r="R844"/>
      <c r="S844"/>
      <c r="U844"/>
      <c r="V844"/>
    </row>
    <row r="845" spans="1:22" s="1" customFormat="1" x14ac:dyDescent="0.25">
      <c r="A845" s="1">
        <v>31.44</v>
      </c>
      <c r="B845" s="1">
        <v>32.11</v>
      </c>
      <c r="C845" s="1">
        <v>32.81</v>
      </c>
      <c r="D845" s="1">
        <v>29.13</v>
      </c>
      <c r="E845" s="1">
        <v>24.64</v>
      </c>
      <c r="F845" s="1">
        <v>28.98</v>
      </c>
      <c r="G845" s="1">
        <v>27.64</v>
      </c>
      <c r="H845" s="1">
        <v>40</v>
      </c>
      <c r="I845" s="1">
        <v>31.43</v>
      </c>
      <c r="J845" s="1">
        <v>38.71</v>
      </c>
      <c r="K845" s="1">
        <v>32.14</v>
      </c>
      <c r="R845"/>
      <c r="S845"/>
      <c r="U845"/>
      <c r="V845"/>
    </row>
    <row r="846" spans="1:22" s="1" customFormat="1" x14ac:dyDescent="0.25">
      <c r="A846" s="1">
        <v>21.57</v>
      </c>
      <c r="B846" s="1">
        <v>18.82</v>
      </c>
      <c r="C846" s="1">
        <v>24.15</v>
      </c>
      <c r="D846" s="1">
        <v>24.86</v>
      </c>
      <c r="E846" s="1">
        <v>23.65</v>
      </c>
      <c r="F846" s="1">
        <v>27.52</v>
      </c>
      <c r="G846" s="1">
        <v>30.86</v>
      </c>
      <c r="H846" s="1">
        <v>27.59</v>
      </c>
      <c r="I846" s="1">
        <v>34.700000000000003</v>
      </c>
      <c r="J846" s="1">
        <v>37.299999999999997</v>
      </c>
      <c r="K846" s="1">
        <v>40</v>
      </c>
      <c r="R846"/>
      <c r="S846"/>
      <c r="U846"/>
      <c r="V846"/>
    </row>
    <row r="847" spans="1:22" s="1" customFormat="1" x14ac:dyDescent="0.25">
      <c r="A847" s="1">
        <v>25.84</v>
      </c>
      <c r="B847" s="1">
        <v>19.03</v>
      </c>
      <c r="C847" s="1">
        <v>22.32</v>
      </c>
      <c r="D847" s="1">
        <v>29.8</v>
      </c>
      <c r="E847" s="1">
        <v>21.12</v>
      </c>
      <c r="F847" s="1">
        <v>28.83</v>
      </c>
      <c r="G847" s="1">
        <v>33.19</v>
      </c>
      <c r="H847" s="1">
        <v>24.35</v>
      </c>
      <c r="I847" s="1">
        <v>32.380000000000003</v>
      </c>
      <c r="J847" s="1">
        <v>32.58</v>
      </c>
      <c r="K847" s="1">
        <v>26.5</v>
      </c>
      <c r="R847"/>
      <c r="S847"/>
      <c r="U847"/>
      <c r="V847"/>
    </row>
    <row r="848" spans="1:22" s="1" customFormat="1" x14ac:dyDescent="0.25">
      <c r="A848" s="1">
        <v>21.63</v>
      </c>
      <c r="B848" s="1">
        <v>19.3</v>
      </c>
      <c r="C848" s="1">
        <v>31.83</v>
      </c>
      <c r="D848" s="1">
        <v>25.71</v>
      </c>
      <c r="E848" s="1">
        <v>22.21</v>
      </c>
      <c r="F848" s="1">
        <v>30.36</v>
      </c>
      <c r="G848" s="1">
        <v>22.33</v>
      </c>
      <c r="H848" s="1">
        <v>23.92</v>
      </c>
      <c r="I848" s="1">
        <v>37.56</v>
      </c>
      <c r="J848" s="1">
        <v>40</v>
      </c>
      <c r="K848" s="1">
        <v>34.340000000000003</v>
      </c>
      <c r="R848"/>
      <c r="S848"/>
      <c r="U848"/>
      <c r="V848"/>
    </row>
    <row r="849" spans="1:22" s="1" customFormat="1" x14ac:dyDescent="0.25">
      <c r="A849" s="1">
        <v>26.71</v>
      </c>
      <c r="B849" s="1">
        <v>17.579999999999998</v>
      </c>
      <c r="C849" s="1">
        <v>21.37</v>
      </c>
      <c r="D849" s="1">
        <v>20.45</v>
      </c>
      <c r="E849" s="1">
        <v>29.74</v>
      </c>
      <c r="F849" s="1">
        <v>33.130000000000003</v>
      </c>
      <c r="G849" s="1">
        <v>28.43</v>
      </c>
      <c r="H849" s="1">
        <v>40</v>
      </c>
      <c r="I849" s="1">
        <v>40</v>
      </c>
      <c r="J849" s="1">
        <v>33.99</v>
      </c>
      <c r="K849" s="1">
        <v>40</v>
      </c>
      <c r="R849"/>
      <c r="S849"/>
      <c r="U849"/>
      <c r="V849"/>
    </row>
    <row r="850" spans="1:22" s="1" customFormat="1" x14ac:dyDescent="0.25">
      <c r="A850" s="1">
        <v>26.42</v>
      </c>
      <c r="B850" s="1">
        <v>27.92</v>
      </c>
      <c r="C850" s="1">
        <v>24.96</v>
      </c>
      <c r="D850" s="1">
        <v>32.67</v>
      </c>
      <c r="E850" s="1">
        <v>23.22</v>
      </c>
      <c r="F850" s="1">
        <v>26.64</v>
      </c>
      <c r="G850" s="1">
        <v>31.35</v>
      </c>
      <c r="H850" s="1">
        <v>26.93</v>
      </c>
      <c r="I850" s="1">
        <v>37.729999999999997</v>
      </c>
      <c r="J850" s="1">
        <v>35.58</v>
      </c>
      <c r="K850" s="1">
        <v>32.06</v>
      </c>
      <c r="R850"/>
      <c r="S850"/>
      <c r="U850"/>
      <c r="V850"/>
    </row>
    <row r="851" spans="1:22" s="1" customFormat="1" x14ac:dyDescent="0.25">
      <c r="A851" s="1">
        <v>33.78</v>
      </c>
      <c r="B851" s="1">
        <v>27.37</v>
      </c>
      <c r="C851" s="1">
        <v>21.48</v>
      </c>
      <c r="D851" s="1">
        <v>31.46</v>
      </c>
      <c r="E851" s="1">
        <v>28.62</v>
      </c>
      <c r="F851" s="1">
        <v>27.74</v>
      </c>
      <c r="G851" s="1">
        <v>40</v>
      </c>
      <c r="H851" s="1">
        <v>31.37</v>
      </c>
      <c r="I851" s="1">
        <v>32.36</v>
      </c>
      <c r="J851" s="1">
        <v>35.07</v>
      </c>
      <c r="K851" s="1">
        <v>30.07</v>
      </c>
      <c r="R851"/>
      <c r="S851"/>
      <c r="U851"/>
      <c r="V851"/>
    </row>
    <row r="852" spans="1:22" s="1" customFormat="1" x14ac:dyDescent="0.25">
      <c r="A852" s="1">
        <v>26.54</v>
      </c>
      <c r="B852" s="1">
        <v>20.18</v>
      </c>
      <c r="C852" s="1">
        <v>24.68</v>
      </c>
      <c r="D852" s="1">
        <v>20.72</v>
      </c>
      <c r="E852" s="1">
        <v>24.31</v>
      </c>
      <c r="F852" s="1">
        <v>31.35</v>
      </c>
      <c r="G852" s="1">
        <v>20.059999999999999</v>
      </c>
      <c r="H852" s="1">
        <v>26.43</v>
      </c>
      <c r="I852" s="1">
        <v>36.090000000000003</v>
      </c>
      <c r="J852" s="1">
        <v>40</v>
      </c>
      <c r="K852" s="1">
        <v>40</v>
      </c>
      <c r="R852"/>
      <c r="S852"/>
      <c r="U852"/>
      <c r="V852"/>
    </row>
    <row r="853" spans="1:22" s="1" customFormat="1" x14ac:dyDescent="0.25">
      <c r="A853" s="1">
        <v>28.15</v>
      </c>
      <c r="B853" s="1">
        <v>24.39</v>
      </c>
      <c r="C853" s="1">
        <v>24.98</v>
      </c>
      <c r="D853" s="1">
        <v>22.91</v>
      </c>
      <c r="E853" s="1">
        <v>30.82</v>
      </c>
      <c r="F853" s="1">
        <v>30.34</v>
      </c>
      <c r="G853" s="1">
        <v>40</v>
      </c>
      <c r="H853" s="1">
        <v>40</v>
      </c>
      <c r="I853" s="1">
        <v>40</v>
      </c>
      <c r="J853" s="1">
        <v>32.47</v>
      </c>
      <c r="K853" s="1">
        <v>40</v>
      </c>
      <c r="R853"/>
      <c r="S853"/>
      <c r="U853"/>
      <c r="V853"/>
    </row>
    <row r="854" spans="1:22" s="1" customFormat="1" x14ac:dyDescent="0.25">
      <c r="A854" s="1">
        <v>20.86</v>
      </c>
      <c r="B854" s="1">
        <v>29.5</v>
      </c>
      <c r="C854" s="1">
        <v>21.59</v>
      </c>
      <c r="D854" s="1">
        <v>26.52</v>
      </c>
      <c r="E854" s="1">
        <v>30.2</v>
      </c>
      <c r="F854" s="1">
        <v>19.89</v>
      </c>
      <c r="G854" s="1">
        <v>27.09</v>
      </c>
      <c r="H854" s="1">
        <v>29.38</v>
      </c>
      <c r="I854" s="1">
        <v>31.31</v>
      </c>
      <c r="J854" s="1">
        <v>31.1</v>
      </c>
      <c r="K854" s="1">
        <v>26.8</v>
      </c>
      <c r="R854"/>
      <c r="S854"/>
      <c r="U854"/>
      <c r="V854"/>
    </row>
    <row r="855" spans="1:22" s="1" customFormat="1" x14ac:dyDescent="0.25">
      <c r="A855" s="1">
        <v>28.1</v>
      </c>
      <c r="B855" s="1">
        <v>31.72</v>
      </c>
      <c r="C855" s="1">
        <v>33.01</v>
      </c>
      <c r="D855" s="1">
        <v>23.9</v>
      </c>
      <c r="E855" s="1">
        <v>25.18</v>
      </c>
      <c r="F855" s="1">
        <v>35.19</v>
      </c>
      <c r="G855" s="1">
        <v>24.26</v>
      </c>
      <c r="H855" s="1">
        <v>21.82</v>
      </c>
      <c r="I855" s="1">
        <v>40</v>
      </c>
      <c r="J855" s="1">
        <v>33.770000000000003</v>
      </c>
      <c r="K855" s="1">
        <v>33.979999999999997</v>
      </c>
      <c r="R855"/>
      <c r="S855"/>
      <c r="U855"/>
      <c r="V855"/>
    </row>
    <row r="856" spans="1:22" s="1" customFormat="1" x14ac:dyDescent="0.25">
      <c r="A856" s="1">
        <v>29.76</v>
      </c>
      <c r="B856" s="1">
        <v>40</v>
      </c>
      <c r="C856" s="1">
        <v>27.17</v>
      </c>
      <c r="D856" s="1">
        <v>27.7</v>
      </c>
      <c r="E856" s="1">
        <v>21.26</v>
      </c>
      <c r="F856" s="1">
        <v>40</v>
      </c>
      <c r="G856" s="1">
        <v>40</v>
      </c>
      <c r="H856" s="1">
        <v>30.68</v>
      </c>
      <c r="I856" s="1">
        <v>33.07</v>
      </c>
      <c r="J856" s="1">
        <v>40</v>
      </c>
      <c r="K856" s="1">
        <v>36.630000000000003</v>
      </c>
      <c r="R856"/>
      <c r="S856"/>
      <c r="U856"/>
      <c r="V856"/>
    </row>
    <row r="857" spans="1:22" s="1" customFormat="1" x14ac:dyDescent="0.25">
      <c r="A857" s="1">
        <v>21.8</v>
      </c>
      <c r="B857" s="1">
        <v>24.95</v>
      </c>
      <c r="C857" s="1">
        <v>16.02</v>
      </c>
      <c r="D857" s="1">
        <v>30.47</v>
      </c>
      <c r="E857" s="1">
        <v>25.23</v>
      </c>
      <c r="F857" s="1">
        <v>32.82</v>
      </c>
      <c r="G857" s="1">
        <v>28.45</v>
      </c>
      <c r="H857" s="1">
        <v>30.47</v>
      </c>
      <c r="I857" s="1">
        <v>29.29</v>
      </c>
      <c r="J857" s="1">
        <v>40</v>
      </c>
      <c r="K857" s="1">
        <v>24.02</v>
      </c>
      <c r="R857"/>
      <c r="S857"/>
      <c r="U857"/>
      <c r="V857"/>
    </row>
    <row r="858" spans="1:22" s="1" customFormat="1" x14ac:dyDescent="0.25">
      <c r="A858" s="1">
        <v>27.75</v>
      </c>
      <c r="B858" s="1">
        <v>24.42</v>
      </c>
      <c r="C858" s="1">
        <v>30.09</v>
      </c>
      <c r="D858" s="1">
        <v>33.6</v>
      </c>
      <c r="E858" s="1">
        <v>26.43</v>
      </c>
      <c r="F858" s="1">
        <v>22.19</v>
      </c>
      <c r="G858" s="1">
        <v>40</v>
      </c>
      <c r="H858" s="1">
        <v>23.4</v>
      </c>
      <c r="I858" s="1">
        <v>34.229999999999997</v>
      </c>
      <c r="J858" s="1">
        <v>36.43</v>
      </c>
      <c r="K858" s="1">
        <v>33.950000000000003</v>
      </c>
      <c r="R858"/>
      <c r="S858"/>
      <c r="U858"/>
      <c r="V858"/>
    </row>
    <row r="859" spans="1:22" s="1" customFormat="1" x14ac:dyDescent="0.25">
      <c r="A859" s="1">
        <v>40</v>
      </c>
      <c r="B859" s="1">
        <v>20.46</v>
      </c>
      <c r="C859" s="1">
        <v>33.479999999999997</v>
      </c>
      <c r="D859" s="1">
        <v>27.77</v>
      </c>
      <c r="E859" s="1">
        <v>30.81</v>
      </c>
      <c r="F859" s="1">
        <v>40</v>
      </c>
      <c r="G859" s="1">
        <v>40</v>
      </c>
      <c r="H859" s="1">
        <v>29.78</v>
      </c>
      <c r="I859" s="1">
        <v>32.79</v>
      </c>
      <c r="J859" s="1">
        <v>40</v>
      </c>
      <c r="K859" s="1">
        <v>25.61</v>
      </c>
      <c r="R859"/>
      <c r="S859"/>
      <c r="U859"/>
      <c r="V859"/>
    </row>
    <row r="860" spans="1:22" s="1" customFormat="1" x14ac:dyDescent="0.25">
      <c r="A860" s="1">
        <v>27.57</v>
      </c>
      <c r="B860" s="1">
        <v>31.89</v>
      </c>
      <c r="C860" s="1">
        <v>27.77</v>
      </c>
      <c r="D860" s="1">
        <v>28</v>
      </c>
      <c r="E860" s="1">
        <v>28.01</v>
      </c>
      <c r="F860" s="1">
        <v>26.96</v>
      </c>
      <c r="G860" s="1">
        <v>26.44</v>
      </c>
      <c r="H860" s="1">
        <v>25.72</v>
      </c>
      <c r="I860" s="1">
        <v>30.38</v>
      </c>
      <c r="J860" s="1">
        <v>31.7</v>
      </c>
      <c r="K860" s="1">
        <v>40</v>
      </c>
      <c r="R860"/>
      <c r="S860"/>
      <c r="U860"/>
      <c r="V860"/>
    </row>
    <row r="861" spans="1:22" s="1" customFormat="1" x14ac:dyDescent="0.25">
      <c r="A861" s="1">
        <v>32.4</v>
      </c>
      <c r="B861" s="1">
        <v>23.76</v>
      </c>
      <c r="C861" s="1">
        <v>30.47</v>
      </c>
      <c r="D861" s="1">
        <v>33.25</v>
      </c>
      <c r="E861" s="1">
        <v>31.03</v>
      </c>
      <c r="F861" s="1">
        <v>24.83</v>
      </c>
      <c r="G861" s="1">
        <v>26.56</v>
      </c>
      <c r="H861" s="1">
        <v>22.64</v>
      </c>
      <c r="I861" s="1">
        <v>40</v>
      </c>
      <c r="J861" s="1">
        <v>40</v>
      </c>
      <c r="K861" s="1">
        <v>34.76</v>
      </c>
      <c r="R861"/>
      <c r="S861"/>
      <c r="U861"/>
      <c r="V861"/>
    </row>
    <row r="862" spans="1:22" s="1" customFormat="1" x14ac:dyDescent="0.25">
      <c r="A862" s="1">
        <v>25.63</v>
      </c>
      <c r="B862" s="1">
        <v>28.36</v>
      </c>
      <c r="C862" s="1">
        <v>29.37</v>
      </c>
      <c r="D862" s="1">
        <v>29.1</v>
      </c>
      <c r="E862" s="1">
        <v>26.76</v>
      </c>
      <c r="F862" s="1">
        <v>40</v>
      </c>
      <c r="G862" s="1">
        <v>30.58</v>
      </c>
      <c r="H862" s="1">
        <v>30.01</v>
      </c>
      <c r="I862" s="1">
        <v>27.38</v>
      </c>
      <c r="J862" s="1">
        <v>36.700000000000003</v>
      </c>
      <c r="K862" s="1">
        <v>40</v>
      </c>
      <c r="R862"/>
      <c r="S862"/>
      <c r="U862"/>
      <c r="V862"/>
    </row>
    <row r="863" spans="1:22" s="1" customFormat="1" x14ac:dyDescent="0.25">
      <c r="A863" s="1">
        <v>26.61</v>
      </c>
      <c r="B863" s="1">
        <v>29.41</v>
      </c>
      <c r="C863" s="1">
        <v>30.96</v>
      </c>
      <c r="D863" s="1">
        <v>26.39</v>
      </c>
      <c r="E863" s="1">
        <v>35.19</v>
      </c>
      <c r="F863" s="1">
        <v>24.65</v>
      </c>
      <c r="G863" s="1">
        <v>25.45</v>
      </c>
      <c r="H863" s="1">
        <v>31.02</v>
      </c>
      <c r="I863" s="1">
        <v>35.799999999999997</v>
      </c>
      <c r="J863" s="1">
        <v>33.25</v>
      </c>
      <c r="K863" s="1">
        <v>23.31</v>
      </c>
      <c r="R863"/>
      <c r="S863"/>
      <c r="U863"/>
      <c r="V863"/>
    </row>
    <row r="864" spans="1:22" s="1" customFormat="1" x14ac:dyDescent="0.25">
      <c r="A864" s="1">
        <v>23.16</v>
      </c>
      <c r="B864" s="1">
        <v>28.04</v>
      </c>
      <c r="C864" s="1">
        <v>30.11</v>
      </c>
      <c r="D864" s="1">
        <v>33.61</v>
      </c>
      <c r="E864" s="1">
        <v>40</v>
      </c>
      <c r="F864" s="1">
        <v>25.48</v>
      </c>
      <c r="G864" s="1">
        <v>26.95</v>
      </c>
      <c r="H864" s="1">
        <v>40</v>
      </c>
      <c r="I864" s="1">
        <v>23.29</v>
      </c>
      <c r="J864" s="1">
        <v>40</v>
      </c>
      <c r="K864" s="1">
        <v>36.340000000000003</v>
      </c>
      <c r="R864"/>
      <c r="S864"/>
      <c r="U864"/>
      <c r="V864"/>
    </row>
    <row r="865" spans="1:22" s="1" customFormat="1" x14ac:dyDescent="0.25">
      <c r="A865" s="1">
        <v>28.56</v>
      </c>
      <c r="B865" s="1">
        <v>29.43</v>
      </c>
      <c r="C865" s="1">
        <v>24.62</v>
      </c>
      <c r="D865" s="1">
        <v>26.54</v>
      </c>
      <c r="E865" s="1">
        <v>30.63</v>
      </c>
      <c r="F865" s="1">
        <v>33.450000000000003</v>
      </c>
      <c r="G865" s="1">
        <v>20.97</v>
      </c>
      <c r="H865" s="1">
        <v>27.17</v>
      </c>
      <c r="I865" s="1">
        <v>29.97</v>
      </c>
      <c r="J865" s="1">
        <v>37.950000000000003</v>
      </c>
      <c r="K865" s="1">
        <v>40</v>
      </c>
      <c r="R865"/>
      <c r="S865"/>
      <c r="U865"/>
      <c r="V865"/>
    </row>
    <row r="866" spans="1:22" s="1" customFormat="1" x14ac:dyDescent="0.25">
      <c r="A866" s="1">
        <v>40</v>
      </c>
      <c r="B866" s="1">
        <v>21.35</v>
      </c>
      <c r="C866" s="1">
        <v>35.24</v>
      </c>
      <c r="D866" s="1">
        <v>26.84</v>
      </c>
      <c r="E866" s="1">
        <v>31.11</v>
      </c>
      <c r="F866" s="1">
        <v>32.18</v>
      </c>
      <c r="G866" s="1">
        <v>40</v>
      </c>
      <c r="H866" s="1">
        <v>28.26</v>
      </c>
      <c r="I866" s="1">
        <v>35.51</v>
      </c>
      <c r="J866" s="1">
        <v>40</v>
      </c>
      <c r="K866" s="1">
        <v>24.26</v>
      </c>
      <c r="R866"/>
      <c r="S866"/>
      <c r="U866"/>
      <c r="V866"/>
    </row>
    <row r="867" spans="1:22" s="1" customFormat="1" x14ac:dyDescent="0.25">
      <c r="A867" s="1">
        <v>26.06</v>
      </c>
      <c r="B867" s="1">
        <v>28.19</v>
      </c>
      <c r="C867" s="1">
        <v>28.62</v>
      </c>
      <c r="D867" s="1">
        <v>30.52</v>
      </c>
      <c r="E867" s="1">
        <v>28.75</v>
      </c>
      <c r="F867" s="1">
        <v>26.19</v>
      </c>
      <c r="G867" s="1">
        <v>32.1</v>
      </c>
      <c r="H867" s="1">
        <v>20.46</v>
      </c>
      <c r="I867" s="1">
        <v>32.35</v>
      </c>
      <c r="J867" s="1">
        <v>30.93</v>
      </c>
      <c r="K867" s="1">
        <v>33.380000000000003</v>
      </c>
      <c r="R867"/>
      <c r="S867"/>
      <c r="U867"/>
      <c r="V867"/>
    </row>
    <row r="868" spans="1:22" s="1" customFormat="1" x14ac:dyDescent="0.25">
      <c r="A868" s="1">
        <v>33.409999999999997</v>
      </c>
      <c r="B868" s="1">
        <v>33.11</v>
      </c>
      <c r="C868" s="1">
        <v>27.44</v>
      </c>
      <c r="D868" s="1">
        <v>31.82</v>
      </c>
      <c r="E868" s="1">
        <v>33.96</v>
      </c>
      <c r="F868" s="1">
        <v>28.04</v>
      </c>
      <c r="G868" s="1">
        <v>31.59</v>
      </c>
      <c r="H868" s="1">
        <v>28.74</v>
      </c>
      <c r="I868" s="1">
        <v>35.74</v>
      </c>
      <c r="J868" s="1">
        <v>21.61</v>
      </c>
      <c r="K868" s="1">
        <v>28.55</v>
      </c>
      <c r="R868"/>
      <c r="S868"/>
      <c r="U868"/>
      <c r="V868"/>
    </row>
    <row r="869" spans="1:22" s="1" customFormat="1" x14ac:dyDescent="0.25">
      <c r="A869" s="1">
        <v>34.79</v>
      </c>
      <c r="B869" s="1">
        <v>30.63</v>
      </c>
      <c r="C869" s="1">
        <v>23.64</v>
      </c>
      <c r="D869" s="1">
        <v>30.5</v>
      </c>
      <c r="E869" s="1">
        <v>28.23</v>
      </c>
      <c r="F869" s="1">
        <v>19.079999999999998</v>
      </c>
      <c r="G869" s="1">
        <v>33.53</v>
      </c>
      <c r="H869" s="1">
        <v>23.64</v>
      </c>
      <c r="I869" s="1">
        <v>36.049999999999997</v>
      </c>
      <c r="J869" s="1">
        <v>40</v>
      </c>
      <c r="K869" s="1">
        <v>40</v>
      </c>
      <c r="R869"/>
      <c r="S869"/>
      <c r="U869"/>
      <c r="V869"/>
    </row>
    <row r="870" spans="1:22" s="1" customFormat="1" x14ac:dyDescent="0.25">
      <c r="A870" s="1">
        <v>19.36</v>
      </c>
      <c r="B870" s="1">
        <v>28.05</v>
      </c>
      <c r="C870" s="1">
        <v>20.88</v>
      </c>
      <c r="D870" s="1">
        <v>26.38</v>
      </c>
      <c r="E870" s="1">
        <v>25.55</v>
      </c>
      <c r="F870" s="1">
        <v>28.5</v>
      </c>
      <c r="G870" s="1">
        <v>26.64</v>
      </c>
      <c r="H870" s="1">
        <v>30.75</v>
      </c>
      <c r="I870" s="1">
        <v>28.95</v>
      </c>
      <c r="J870" s="1">
        <v>40</v>
      </c>
      <c r="K870" s="1">
        <v>32.61</v>
      </c>
      <c r="R870"/>
      <c r="S870"/>
      <c r="U870"/>
      <c r="V870"/>
    </row>
    <row r="871" spans="1:22" s="1" customFormat="1" x14ac:dyDescent="0.25">
      <c r="A871" s="1">
        <v>30.98</v>
      </c>
      <c r="B871" s="1">
        <v>26.89</v>
      </c>
      <c r="C871" s="1">
        <v>34.630000000000003</v>
      </c>
      <c r="D871" s="1">
        <v>25.66</v>
      </c>
      <c r="E871" s="1">
        <v>26.56</v>
      </c>
      <c r="F871" s="1">
        <v>24.5</v>
      </c>
      <c r="G871" s="1">
        <v>29.42</v>
      </c>
      <c r="H871" s="1">
        <v>30.13</v>
      </c>
      <c r="I871" s="1">
        <v>25.2</v>
      </c>
      <c r="J871" s="1">
        <v>40</v>
      </c>
      <c r="K871" s="1">
        <v>35.28</v>
      </c>
      <c r="R871"/>
      <c r="S871"/>
      <c r="U871"/>
      <c r="V871"/>
    </row>
    <row r="872" spans="1:22" s="1" customFormat="1" x14ac:dyDescent="0.25">
      <c r="A872" s="1">
        <v>25.9</v>
      </c>
      <c r="B872" s="1">
        <v>23.28</v>
      </c>
      <c r="C872" s="1">
        <v>29.26</v>
      </c>
      <c r="D872" s="1">
        <v>22.89</v>
      </c>
      <c r="E872" s="1">
        <v>33.56</v>
      </c>
      <c r="F872" s="1">
        <v>25.97</v>
      </c>
      <c r="G872" s="1">
        <v>24.26</v>
      </c>
      <c r="H872" s="1">
        <v>35.14</v>
      </c>
      <c r="I872" s="1">
        <v>30.34</v>
      </c>
      <c r="J872" s="1">
        <v>40</v>
      </c>
      <c r="K872" s="1">
        <v>40</v>
      </c>
      <c r="R872"/>
      <c r="S872"/>
      <c r="U872"/>
      <c r="V872"/>
    </row>
    <row r="873" spans="1:22" s="1" customFormat="1" x14ac:dyDescent="0.25">
      <c r="A873" s="1">
        <v>28.28</v>
      </c>
      <c r="B873" s="1">
        <v>23.32</v>
      </c>
      <c r="C873" s="1">
        <v>25.02</v>
      </c>
      <c r="D873" s="1">
        <v>28.46</v>
      </c>
      <c r="E873" s="1">
        <v>40</v>
      </c>
      <c r="F873" s="1">
        <v>31.61</v>
      </c>
      <c r="G873" s="1">
        <v>40</v>
      </c>
      <c r="H873" s="1">
        <v>31.23</v>
      </c>
      <c r="I873" s="1">
        <v>26.64</v>
      </c>
      <c r="J873" s="1">
        <v>25.46</v>
      </c>
      <c r="K873" s="1">
        <v>33.630000000000003</v>
      </c>
      <c r="R873"/>
      <c r="S873"/>
      <c r="U873"/>
      <c r="V873"/>
    </row>
    <row r="874" spans="1:22" s="1" customFormat="1" x14ac:dyDescent="0.25">
      <c r="A874" s="1">
        <v>29.97</v>
      </c>
      <c r="B874" s="1">
        <v>22.65</v>
      </c>
      <c r="C874" s="1">
        <v>22.61</v>
      </c>
      <c r="D874" s="1">
        <v>25.13</v>
      </c>
      <c r="E874" s="1">
        <v>27.59</v>
      </c>
      <c r="F874" s="1">
        <v>25.57</v>
      </c>
      <c r="G874" s="1">
        <v>34.64</v>
      </c>
      <c r="H874" s="1">
        <v>40</v>
      </c>
      <c r="I874" s="1">
        <v>30.16</v>
      </c>
      <c r="J874" s="1">
        <v>36.049999999999997</v>
      </c>
      <c r="K874" s="1">
        <v>32.85</v>
      </c>
      <c r="R874"/>
      <c r="S874"/>
      <c r="U874"/>
      <c r="V874"/>
    </row>
    <row r="875" spans="1:22" s="1" customFormat="1" x14ac:dyDescent="0.25">
      <c r="A875" s="1">
        <v>21.28</v>
      </c>
      <c r="B875" s="1">
        <v>21.33</v>
      </c>
      <c r="C875" s="1">
        <v>30.97</v>
      </c>
      <c r="D875" s="1">
        <v>26.88</v>
      </c>
      <c r="E875" s="1">
        <v>27.39</v>
      </c>
      <c r="F875" s="1">
        <v>31.36</v>
      </c>
      <c r="G875" s="1">
        <v>32.130000000000003</v>
      </c>
      <c r="H875" s="1">
        <v>31.29</v>
      </c>
      <c r="I875" s="1">
        <v>33.770000000000003</v>
      </c>
      <c r="J875" s="1">
        <v>23.67</v>
      </c>
      <c r="K875" s="1">
        <v>40</v>
      </c>
      <c r="R875"/>
      <c r="S875"/>
      <c r="U875"/>
      <c r="V875"/>
    </row>
    <row r="876" spans="1:22" s="1" customFormat="1" x14ac:dyDescent="0.25">
      <c r="A876" s="1">
        <v>21.01</v>
      </c>
      <c r="B876" s="1">
        <v>22.51</v>
      </c>
      <c r="C876" s="1">
        <v>22.23</v>
      </c>
      <c r="D876" s="1">
        <v>24.92</v>
      </c>
      <c r="E876" s="1">
        <v>23.79</v>
      </c>
      <c r="F876" s="1">
        <v>27.45</v>
      </c>
      <c r="G876" s="1">
        <v>32.33</v>
      </c>
      <c r="H876" s="1">
        <v>29.73</v>
      </c>
      <c r="I876" s="1">
        <v>33.340000000000003</v>
      </c>
      <c r="J876" s="1">
        <v>35.450000000000003</v>
      </c>
      <c r="K876" s="1">
        <v>34.81</v>
      </c>
      <c r="R876"/>
      <c r="S876"/>
      <c r="U876"/>
      <c r="V876"/>
    </row>
    <row r="877" spans="1:22" s="1" customFormat="1" x14ac:dyDescent="0.25">
      <c r="A877" s="1">
        <v>23.91</v>
      </c>
      <c r="B877" s="1">
        <v>31.79</v>
      </c>
      <c r="C877" s="1">
        <v>28.79</v>
      </c>
      <c r="D877" s="1">
        <v>21.03</v>
      </c>
      <c r="E877" s="1">
        <v>27.16</v>
      </c>
      <c r="F877" s="1">
        <v>23.9</v>
      </c>
      <c r="G877" s="1">
        <v>30.28</v>
      </c>
      <c r="H877" s="1">
        <v>32.619999999999997</v>
      </c>
      <c r="I877" s="1">
        <v>29.58</v>
      </c>
      <c r="J877" s="1">
        <v>32.020000000000003</v>
      </c>
      <c r="K877" s="1">
        <v>32.83</v>
      </c>
      <c r="R877"/>
      <c r="S877"/>
      <c r="U877"/>
      <c r="V877"/>
    </row>
    <row r="878" spans="1:22" s="1" customFormat="1" x14ac:dyDescent="0.25">
      <c r="A878" s="1">
        <v>24.94</v>
      </c>
      <c r="B878" s="1">
        <v>22.53</v>
      </c>
      <c r="C878" s="1">
        <v>25.42</v>
      </c>
      <c r="D878" s="1">
        <v>26.25</v>
      </c>
      <c r="E878" s="1">
        <v>29.41</v>
      </c>
      <c r="F878" s="1">
        <v>27.19</v>
      </c>
      <c r="G878" s="1">
        <v>30.96</v>
      </c>
      <c r="H878" s="1">
        <v>30.16</v>
      </c>
      <c r="I878" s="1">
        <v>25.15</v>
      </c>
      <c r="J878" s="1">
        <v>33.39</v>
      </c>
      <c r="K878" s="1">
        <v>32.61</v>
      </c>
      <c r="R878"/>
      <c r="S878"/>
      <c r="U878"/>
      <c r="V878"/>
    </row>
    <row r="879" spans="1:22" s="1" customFormat="1" x14ac:dyDescent="0.25">
      <c r="A879" s="1">
        <v>23.91</v>
      </c>
      <c r="B879" s="1">
        <v>22.13</v>
      </c>
      <c r="C879" s="1">
        <v>40</v>
      </c>
      <c r="D879" s="1">
        <v>24.42</v>
      </c>
      <c r="E879" s="1">
        <v>23.09</v>
      </c>
      <c r="F879" s="1">
        <v>30.39</v>
      </c>
      <c r="G879" s="1">
        <v>31.89</v>
      </c>
      <c r="H879" s="1">
        <v>27.58</v>
      </c>
      <c r="I879" s="1">
        <v>34.57</v>
      </c>
      <c r="J879" s="1">
        <v>35.79</v>
      </c>
      <c r="K879" s="1">
        <v>40</v>
      </c>
      <c r="R879"/>
      <c r="S879"/>
      <c r="U879"/>
      <c r="V879"/>
    </row>
    <row r="880" spans="1:22" s="1" customFormat="1" x14ac:dyDescent="0.25">
      <c r="A880" s="1">
        <v>17.7</v>
      </c>
      <c r="B880" s="1">
        <v>23.06</v>
      </c>
      <c r="C880" s="1">
        <v>20.94</v>
      </c>
      <c r="D880" s="1">
        <v>27.59</v>
      </c>
      <c r="E880" s="1">
        <v>29.53</v>
      </c>
      <c r="F880" s="1">
        <v>28.12</v>
      </c>
      <c r="G880" s="1">
        <v>30.13</v>
      </c>
      <c r="H880" s="1">
        <v>33.520000000000003</v>
      </c>
      <c r="I880" s="1">
        <v>34.549999999999997</v>
      </c>
      <c r="J880" s="1">
        <v>34.549999999999997</v>
      </c>
      <c r="K880" s="1">
        <v>32.36</v>
      </c>
      <c r="R880"/>
      <c r="S880"/>
      <c r="U880"/>
      <c r="V880"/>
    </row>
    <row r="881" spans="1:22" s="1" customFormat="1" x14ac:dyDescent="0.25">
      <c r="A881" s="1">
        <v>29.08</v>
      </c>
      <c r="B881" s="1">
        <v>33.6</v>
      </c>
      <c r="C881" s="1">
        <v>30.59</v>
      </c>
      <c r="D881" s="1">
        <v>30.15</v>
      </c>
      <c r="E881" s="1">
        <v>20.12</v>
      </c>
      <c r="F881" s="1">
        <v>32.24</v>
      </c>
      <c r="G881" s="1">
        <v>28.56</v>
      </c>
      <c r="H881" s="1">
        <v>40</v>
      </c>
      <c r="I881" s="1">
        <v>28.71</v>
      </c>
      <c r="J881" s="1">
        <v>32.369999999999997</v>
      </c>
      <c r="K881" s="1">
        <v>36.82</v>
      </c>
      <c r="R881"/>
      <c r="S881"/>
      <c r="U881"/>
      <c r="V881"/>
    </row>
    <row r="882" spans="1:22" s="1" customFormat="1" x14ac:dyDescent="0.25">
      <c r="A882" s="1">
        <v>31.31</v>
      </c>
      <c r="B882" s="1">
        <v>31.42</v>
      </c>
      <c r="C882" s="1">
        <v>19.350000000000001</v>
      </c>
      <c r="D882" s="1">
        <v>20.67</v>
      </c>
      <c r="E882" s="1">
        <v>21.96</v>
      </c>
      <c r="F882" s="1">
        <v>32.56</v>
      </c>
      <c r="G882" s="1">
        <v>32.07</v>
      </c>
      <c r="H882" s="1">
        <v>40</v>
      </c>
      <c r="I882" s="1">
        <v>31.48</v>
      </c>
      <c r="J882" s="1">
        <v>33.47</v>
      </c>
      <c r="K882" s="1">
        <v>29.46</v>
      </c>
      <c r="R882"/>
      <c r="S882"/>
      <c r="U882"/>
      <c r="V882"/>
    </row>
    <row r="883" spans="1:22" s="1" customFormat="1" x14ac:dyDescent="0.25">
      <c r="A883" s="1">
        <v>29.67</v>
      </c>
      <c r="B883" s="1">
        <v>23.25</v>
      </c>
      <c r="C883" s="1">
        <v>32.409999999999997</v>
      </c>
      <c r="D883" s="1">
        <v>37.24</v>
      </c>
      <c r="E883" s="1">
        <v>27.47</v>
      </c>
      <c r="F883" s="1">
        <v>28.53</v>
      </c>
      <c r="G883" s="1">
        <v>40</v>
      </c>
      <c r="H883" s="1">
        <v>28.62</v>
      </c>
      <c r="I883" s="1">
        <v>26.47</v>
      </c>
      <c r="J883" s="1">
        <v>30.62</v>
      </c>
      <c r="K883" s="1">
        <v>37.69</v>
      </c>
      <c r="R883"/>
      <c r="S883"/>
      <c r="U883"/>
      <c r="V883"/>
    </row>
    <row r="884" spans="1:22" s="1" customFormat="1" x14ac:dyDescent="0.25">
      <c r="A884" s="1">
        <v>34.380000000000003</v>
      </c>
      <c r="B884" s="1">
        <v>31.01</v>
      </c>
      <c r="C884" s="1">
        <v>28.1</v>
      </c>
      <c r="D884" s="1">
        <v>32.340000000000003</v>
      </c>
      <c r="E884" s="1">
        <v>27.67</v>
      </c>
      <c r="F884" s="1">
        <v>32.68</v>
      </c>
      <c r="G884" s="1">
        <v>28.92</v>
      </c>
      <c r="H884" s="1">
        <v>29.2</v>
      </c>
      <c r="I884" s="1">
        <v>40</v>
      </c>
      <c r="J884" s="1">
        <v>34.25</v>
      </c>
      <c r="K884" s="1">
        <v>40</v>
      </c>
      <c r="R884"/>
      <c r="S884"/>
      <c r="U884"/>
      <c r="V884"/>
    </row>
    <row r="885" spans="1:22" s="1" customFormat="1" x14ac:dyDescent="0.25">
      <c r="A885" s="1">
        <v>22.11</v>
      </c>
      <c r="B885" s="1">
        <v>35.56</v>
      </c>
      <c r="C885" s="1">
        <v>28.97</v>
      </c>
      <c r="D885" s="1">
        <v>25.77</v>
      </c>
      <c r="E885" s="1">
        <v>30.31</v>
      </c>
      <c r="F885" s="1">
        <v>30.46</v>
      </c>
      <c r="G885" s="1">
        <v>27.95</v>
      </c>
      <c r="H885" s="1">
        <v>25.87</v>
      </c>
      <c r="I885" s="1">
        <v>34.71</v>
      </c>
      <c r="J885" s="1">
        <v>40</v>
      </c>
      <c r="K885" s="1">
        <v>35.9</v>
      </c>
      <c r="R885"/>
      <c r="S885"/>
      <c r="U885"/>
      <c r="V885"/>
    </row>
    <row r="886" spans="1:22" s="1" customFormat="1" x14ac:dyDescent="0.25">
      <c r="A886" s="1">
        <v>34.54</v>
      </c>
      <c r="B886" s="1">
        <v>20.22</v>
      </c>
      <c r="C886" s="1">
        <v>19.03</v>
      </c>
      <c r="D886" s="1">
        <v>25.26</v>
      </c>
      <c r="E886" s="1">
        <v>28.13</v>
      </c>
      <c r="F886" s="1">
        <v>31</v>
      </c>
      <c r="G886" s="1">
        <v>30.93</v>
      </c>
      <c r="H886" s="1">
        <v>40</v>
      </c>
      <c r="I886" s="1">
        <v>27.49</v>
      </c>
      <c r="J886" s="1">
        <v>37.39</v>
      </c>
      <c r="K886" s="1">
        <v>40</v>
      </c>
      <c r="R886"/>
      <c r="S886"/>
      <c r="U886"/>
      <c r="V886"/>
    </row>
    <row r="887" spans="1:22" s="1" customFormat="1" x14ac:dyDescent="0.25">
      <c r="A887" s="1">
        <v>30.23</v>
      </c>
      <c r="B887" s="1">
        <v>28.2</v>
      </c>
      <c r="C887" s="1">
        <v>21.69</v>
      </c>
      <c r="D887" s="1">
        <v>25.35</v>
      </c>
      <c r="E887" s="1">
        <v>31.06</v>
      </c>
      <c r="F887" s="1">
        <v>29.94</v>
      </c>
      <c r="G887" s="1">
        <v>32.36</v>
      </c>
      <c r="H887" s="1">
        <v>25.54</v>
      </c>
      <c r="I887" s="1">
        <v>34.020000000000003</v>
      </c>
      <c r="J887" s="1">
        <v>40</v>
      </c>
      <c r="K887" s="1">
        <v>32.299999999999997</v>
      </c>
      <c r="R887"/>
      <c r="S887"/>
      <c r="U887"/>
      <c r="V887"/>
    </row>
    <row r="888" spans="1:22" s="1" customFormat="1" x14ac:dyDescent="0.25">
      <c r="A888" s="1">
        <v>32.659999999999997</v>
      </c>
      <c r="B888" s="1">
        <v>24.48</v>
      </c>
      <c r="C888" s="1">
        <v>26.83</v>
      </c>
      <c r="D888" s="1">
        <v>26.17</v>
      </c>
      <c r="E888" s="1">
        <v>27.14</v>
      </c>
      <c r="F888" s="1">
        <v>23.67</v>
      </c>
      <c r="G888" s="1">
        <v>30.23</v>
      </c>
      <c r="H888" s="1">
        <v>26.96</v>
      </c>
      <c r="I888" s="1">
        <v>32.270000000000003</v>
      </c>
      <c r="J888" s="1">
        <v>40</v>
      </c>
      <c r="K888" s="1">
        <v>35.51</v>
      </c>
      <c r="R888"/>
      <c r="S888"/>
      <c r="U888"/>
      <c r="V888"/>
    </row>
    <row r="889" spans="1:22" s="1" customFormat="1" x14ac:dyDescent="0.25">
      <c r="A889" s="1">
        <v>25.9</v>
      </c>
      <c r="B889" s="1">
        <v>23.61</v>
      </c>
      <c r="C889" s="1">
        <v>36.44</v>
      </c>
      <c r="D889" s="1">
        <v>29.16</v>
      </c>
      <c r="E889" s="1">
        <v>32.01</v>
      </c>
      <c r="F889" s="1">
        <v>26.61</v>
      </c>
      <c r="G889" s="1">
        <v>40</v>
      </c>
      <c r="H889" s="1">
        <v>35.67</v>
      </c>
      <c r="I889" s="1">
        <v>36.85</v>
      </c>
      <c r="J889" s="1">
        <v>30.28</v>
      </c>
      <c r="K889" s="1">
        <v>40</v>
      </c>
      <c r="R889"/>
      <c r="S889"/>
      <c r="U889"/>
      <c r="V889"/>
    </row>
    <row r="890" spans="1:22" s="1" customFormat="1" x14ac:dyDescent="0.25">
      <c r="A890" s="1">
        <v>30.16</v>
      </c>
      <c r="B890" s="1">
        <v>34.97</v>
      </c>
      <c r="C890" s="1">
        <v>34.86</v>
      </c>
      <c r="D890" s="1">
        <v>32.4</v>
      </c>
      <c r="E890" s="1">
        <v>33.83</v>
      </c>
      <c r="F890" s="1">
        <v>26.43</v>
      </c>
      <c r="G890" s="1">
        <v>31.3</v>
      </c>
      <c r="H890" s="1">
        <v>31.94</v>
      </c>
      <c r="I890" s="1">
        <v>37.76</v>
      </c>
      <c r="J890" s="1">
        <v>34.630000000000003</v>
      </c>
      <c r="K890" s="1">
        <v>34.67</v>
      </c>
      <c r="R890"/>
      <c r="S890"/>
      <c r="U890"/>
      <c r="V890"/>
    </row>
    <row r="891" spans="1:22" s="1" customFormat="1" x14ac:dyDescent="0.25">
      <c r="A891" s="1">
        <v>33.869999999999997</v>
      </c>
      <c r="B891" s="1">
        <v>27.18</v>
      </c>
      <c r="C891" s="1">
        <v>22.89</v>
      </c>
      <c r="D891" s="1">
        <v>31.9</v>
      </c>
      <c r="E891" s="1">
        <v>24.67</v>
      </c>
      <c r="F891" s="1">
        <v>31.2</v>
      </c>
      <c r="G891" s="1">
        <v>20.21</v>
      </c>
      <c r="H891" s="1">
        <v>40</v>
      </c>
      <c r="I891" s="1">
        <v>35.299999999999997</v>
      </c>
      <c r="J891" s="1">
        <v>40</v>
      </c>
      <c r="K891" s="1">
        <v>31.95</v>
      </c>
      <c r="R891"/>
      <c r="S891"/>
      <c r="U891"/>
      <c r="V891"/>
    </row>
    <row r="892" spans="1:22" s="1" customFormat="1" x14ac:dyDescent="0.25">
      <c r="A892" s="1">
        <v>26.38</v>
      </c>
      <c r="B892" s="1">
        <v>36.770000000000003</v>
      </c>
      <c r="C892" s="1">
        <v>19.68</v>
      </c>
      <c r="D892" s="1">
        <v>25.5</v>
      </c>
      <c r="E892" s="1">
        <v>32.93</v>
      </c>
      <c r="F892" s="1">
        <v>23.93</v>
      </c>
      <c r="G892" s="1">
        <v>27.48</v>
      </c>
      <c r="H892" s="1">
        <v>29.93</v>
      </c>
      <c r="I892" s="1">
        <v>40</v>
      </c>
      <c r="J892" s="1">
        <v>35.75</v>
      </c>
      <c r="K892" s="1">
        <v>40</v>
      </c>
      <c r="R892"/>
      <c r="S892"/>
      <c r="U892"/>
      <c r="V892"/>
    </row>
    <row r="893" spans="1:22" s="1" customFormat="1" x14ac:dyDescent="0.25">
      <c r="A893" s="1">
        <v>33.15</v>
      </c>
      <c r="B893" s="1">
        <v>28.7</v>
      </c>
      <c r="C893" s="1">
        <v>26.43</v>
      </c>
      <c r="D893" s="1">
        <v>27.55</v>
      </c>
      <c r="E893" s="1">
        <v>28.98</v>
      </c>
      <c r="F893" s="1">
        <v>27.65</v>
      </c>
      <c r="G893" s="1">
        <v>27.97</v>
      </c>
      <c r="H893" s="1">
        <v>36.99</v>
      </c>
      <c r="I893" s="1">
        <v>40</v>
      </c>
      <c r="J893" s="1">
        <v>24.36</v>
      </c>
      <c r="K893" s="1">
        <v>36.76</v>
      </c>
      <c r="R893"/>
      <c r="S893"/>
      <c r="U893"/>
      <c r="V893"/>
    </row>
    <row r="894" spans="1:22" s="1" customFormat="1" x14ac:dyDescent="0.25">
      <c r="A894" s="1">
        <v>24.77</v>
      </c>
      <c r="B894" s="1">
        <v>36.74</v>
      </c>
      <c r="C894" s="1">
        <v>28.06</v>
      </c>
      <c r="D894" s="1">
        <v>27.41</v>
      </c>
      <c r="E894" s="1">
        <v>32.28</v>
      </c>
      <c r="F894" s="1">
        <v>25.27</v>
      </c>
      <c r="G894" s="1">
        <v>32.409999999999997</v>
      </c>
      <c r="H894" s="1">
        <v>40</v>
      </c>
      <c r="I894" s="1">
        <v>36.19</v>
      </c>
      <c r="J894" s="1">
        <v>32.75</v>
      </c>
      <c r="K894" s="1">
        <v>31.95</v>
      </c>
      <c r="R894"/>
      <c r="S894"/>
      <c r="U894"/>
      <c r="V894"/>
    </row>
    <row r="895" spans="1:22" s="1" customFormat="1" x14ac:dyDescent="0.25">
      <c r="A895" s="1">
        <v>26.1</v>
      </c>
      <c r="B895" s="1">
        <v>26.36</v>
      </c>
      <c r="C895" s="1">
        <v>26.46</v>
      </c>
      <c r="D895" s="1">
        <v>27.64</v>
      </c>
      <c r="E895" s="1">
        <v>40</v>
      </c>
      <c r="F895" s="1">
        <v>24.11</v>
      </c>
      <c r="G895" s="1">
        <v>22.19</v>
      </c>
      <c r="H895" s="1">
        <v>34.35</v>
      </c>
      <c r="I895" s="1">
        <v>34.19</v>
      </c>
      <c r="J895" s="1">
        <v>34.799999999999997</v>
      </c>
      <c r="K895" s="1">
        <v>40</v>
      </c>
      <c r="R895"/>
      <c r="S895"/>
      <c r="U895"/>
      <c r="V895"/>
    </row>
    <row r="896" spans="1:22" s="1" customFormat="1" x14ac:dyDescent="0.25">
      <c r="A896" s="1">
        <v>25.28</v>
      </c>
      <c r="B896" s="1">
        <v>24.59</v>
      </c>
      <c r="C896" s="1">
        <v>27.24</v>
      </c>
      <c r="D896" s="1">
        <v>24.06</v>
      </c>
      <c r="E896" s="1">
        <v>25.83</v>
      </c>
      <c r="F896" s="1">
        <v>30.22</v>
      </c>
      <c r="G896" s="1">
        <v>26.87</v>
      </c>
      <c r="H896" s="1">
        <v>28.71</v>
      </c>
      <c r="I896" s="1">
        <v>40</v>
      </c>
      <c r="J896" s="1">
        <v>33.96</v>
      </c>
      <c r="K896" s="1">
        <v>27.56</v>
      </c>
      <c r="R896"/>
      <c r="S896"/>
      <c r="U896"/>
      <c r="V896"/>
    </row>
    <row r="897" spans="1:22" s="1" customFormat="1" x14ac:dyDescent="0.25">
      <c r="A897" s="1">
        <v>31.73</v>
      </c>
      <c r="B897" s="1">
        <v>34.33</v>
      </c>
      <c r="C897" s="1">
        <v>28.54</v>
      </c>
      <c r="D897" s="1">
        <v>32.200000000000003</v>
      </c>
      <c r="E897" s="1">
        <v>28.22</v>
      </c>
      <c r="F897" s="1">
        <v>28.87</v>
      </c>
      <c r="G897" s="1">
        <v>25.96</v>
      </c>
      <c r="H897" s="1">
        <v>27.96</v>
      </c>
      <c r="I897" s="1">
        <v>40</v>
      </c>
      <c r="J897" s="1">
        <v>33.57</v>
      </c>
      <c r="K897" s="1">
        <v>27.48</v>
      </c>
      <c r="R897"/>
      <c r="S897"/>
      <c r="U897"/>
      <c r="V897"/>
    </row>
    <row r="898" spans="1:22" s="1" customFormat="1" x14ac:dyDescent="0.25">
      <c r="A898" s="1">
        <v>22.57</v>
      </c>
      <c r="B898" s="1">
        <v>24.91</v>
      </c>
      <c r="C898" s="1">
        <v>31.91</v>
      </c>
      <c r="D898" s="1">
        <v>32.409999999999997</v>
      </c>
      <c r="E898" s="1">
        <v>24</v>
      </c>
      <c r="F898" s="1">
        <v>27.71</v>
      </c>
      <c r="G898" s="1">
        <v>40</v>
      </c>
      <c r="H898" s="1">
        <v>28.37</v>
      </c>
      <c r="I898" s="1">
        <v>27.22</v>
      </c>
      <c r="J898" s="1">
        <v>40</v>
      </c>
      <c r="K898" s="1">
        <v>35.97</v>
      </c>
      <c r="R898"/>
      <c r="S898"/>
      <c r="U898"/>
      <c r="V898"/>
    </row>
    <row r="899" spans="1:22" s="1" customFormat="1" x14ac:dyDescent="0.25">
      <c r="A899" s="1">
        <v>40</v>
      </c>
      <c r="B899" s="1">
        <v>33.479999999999997</v>
      </c>
      <c r="C899" s="1">
        <v>29.21</v>
      </c>
      <c r="D899" s="1">
        <v>28.81</v>
      </c>
      <c r="E899" s="1">
        <v>23.16</v>
      </c>
      <c r="F899" s="1">
        <v>29.45</v>
      </c>
      <c r="G899" s="1">
        <v>28.75</v>
      </c>
      <c r="H899" s="1">
        <v>35.25</v>
      </c>
      <c r="I899" s="1">
        <v>40</v>
      </c>
      <c r="J899" s="1">
        <v>34.61</v>
      </c>
      <c r="K899" s="1">
        <v>40</v>
      </c>
      <c r="R899"/>
      <c r="S899"/>
      <c r="U899"/>
      <c r="V899"/>
    </row>
    <row r="900" spans="1:22" s="1" customFormat="1" x14ac:dyDescent="0.25">
      <c r="A900" s="1">
        <v>23.37</v>
      </c>
      <c r="B900" s="1">
        <v>23.27</v>
      </c>
      <c r="C900" s="1">
        <v>35.869999999999997</v>
      </c>
      <c r="D900" s="1">
        <v>25.12</v>
      </c>
      <c r="E900" s="1">
        <v>19.97</v>
      </c>
      <c r="F900" s="1">
        <v>27.29</v>
      </c>
      <c r="G900" s="1">
        <v>26.25</v>
      </c>
      <c r="H900" s="1">
        <v>31.3</v>
      </c>
      <c r="I900" s="1">
        <v>40</v>
      </c>
      <c r="J900" s="1">
        <v>33.020000000000003</v>
      </c>
      <c r="K900" s="1">
        <v>31.51</v>
      </c>
      <c r="R900"/>
      <c r="S900"/>
      <c r="U900"/>
      <c r="V900"/>
    </row>
    <row r="901" spans="1:22" s="1" customFormat="1" x14ac:dyDescent="0.25">
      <c r="A901" s="1">
        <v>21.16</v>
      </c>
      <c r="B901" s="1">
        <v>23.04</v>
      </c>
      <c r="C901" s="1">
        <v>33.54</v>
      </c>
      <c r="D901" s="1">
        <v>30.05</v>
      </c>
      <c r="E901" s="1">
        <v>22.81</v>
      </c>
      <c r="F901" s="1">
        <v>25.93</v>
      </c>
      <c r="G901" s="1">
        <v>26.02</v>
      </c>
      <c r="H901" s="1">
        <v>34.380000000000003</v>
      </c>
      <c r="I901" s="1">
        <v>35.39</v>
      </c>
      <c r="J901" s="1">
        <v>32</v>
      </c>
      <c r="K901" s="1">
        <v>40</v>
      </c>
      <c r="R901"/>
      <c r="S901"/>
      <c r="U901"/>
      <c r="V901"/>
    </row>
    <row r="902" spans="1:22" s="1" customFormat="1" x14ac:dyDescent="0.25">
      <c r="A902" s="1">
        <v>21.38</v>
      </c>
      <c r="B902" s="1">
        <v>19.93</v>
      </c>
      <c r="C902" s="1">
        <v>23.78</v>
      </c>
      <c r="D902" s="1">
        <v>28.86</v>
      </c>
      <c r="E902" s="1">
        <v>27.73</v>
      </c>
      <c r="F902" s="1">
        <v>31.57</v>
      </c>
      <c r="G902" s="1">
        <v>25.57</v>
      </c>
      <c r="H902" s="1">
        <v>40</v>
      </c>
      <c r="I902" s="1">
        <v>26.35</v>
      </c>
      <c r="J902" s="1">
        <v>40</v>
      </c>
      <c r="K902" s="1">
        <v>40</v>
      </c>
      <c r="R902"/>
      <c r="S902"/>
      <c r="U902"/>
      <c r="V902"/>
    </row>
    <row r="903" spans="1:22" s="1" customFormat="1" x14ac:dyDescent="0.25">
      <c r="A903" s="1">
        <v>24.84</v>
      </c>
      <c r="B903" s="1">
        <v>27.98</v>
      </c>
      <c r="C903" s="1">
        <v>35.909999999999997</v>
      </c>
      <c r="D903" s="1">
        <v>31.13</v>
      </c>
      <c r="E903" s="1">
        <v>32.19</v>
      </c>
      <c r="F903" s="1">
        <v>23.62</v>
      </c>
      <c r="G903" s="1">
        <v>28.65</v>
      </c>
      <c r="H903" s="1">
        <v>40</v>
      </c>
      <c r="I903" s="1">
        <v>32.799999999999997</v>
      </c>
      <c r="J903" s="1">
        <v>40</v>
      </c>
      <c r="K903" s="1">
        <v>33.33</v>
      </c>
      <c r="R903"/>
      <c r="S903"/>
      <c r="U903"/>
      <c r="V903"/>
    </row>
    <row r="904" spans="1:22" s="1" customFormat="1" x14ac:dyDescent="0.25">
      <c r="A904" s="1">
        <v>24.77</v>
      </c>
      <c r="B904" s="1">
        <v>35.21</v>
      </c>
      <c r="C904" s="1">
        <v>28.06</v>
      </c>
      <c r="D904" s="1">
        <v>33.450000000000003</v>
      </c>
      <c r="E904" s="1">
        <v>26.51</v>
      </c>
      <c r="F904" s="1">
        <v>22.9</v>
      </c>
      <c r="G904" s="1">
        <v>40</v>
      </c>
      <c r="H904" s="1">
        <v>32.119999999999997</v>
      </c>
      <c r="I904" s="1">
        <v>30.93</v>
      </c>
      <c r="J904" s="1">
        <v>31.48</v>
      </c>
      <c r="K904" s="1">
        <v>40</v>
      </c>
      <c r="R904"/>
      <c r="S904"/>
      <c r="U904"/>
      <c r="V904"/>
    </row>
    <row r="905" spans="1:22" s="1" customFormat="1" x14ac:dyDescent="0.25">
      <c r="A905" s="1">
        <v>19.43</v>
      </c>
      <c r="B905" s="1">
        <v>36.85</v>
      </c>
      <c r="C905" s="1">
        <v>32.35</v>
      </c>
      <c r="D905" s="1">
        <v>26.94</v>
      </c>
      <c r="E905" s="1">
        <v>28.32</v>
      </c>
      <c r="F905" s="1">
        <v>25.53</v>
      </c>
      <c r="G905" s="1">
        <v>29.58</v>
      </c>
      <c r="H905" s="1">
        <v>30.58</v>
      </c>
      <c r="I905" s="1">
        <v>35.15</v>
      </c>
      <c r="J905" s="1">
        <v>37.68</v>
      </c>
      <c r="K905" s="1">
        <v>37.67</v>
      </c>
      <c r="R905"/>
      <c r="S905"/>
      <c r="U905"/>
      <c r="V905"/>
    </row>
    <row r="906" spans="1:22" s="1" customFormat="1" x14ac:dyDescent="0.25">
      <c r="A906" s="1">
        <v>27.68</v>
      </c>
      <c r="B906" s="1">
        <v>24.17</v>
      </c>
      <c r="C906" s="1">
        <v>17.399999999999999</v>
      </c>
      <c r="D906" s="1">
        <v>26.23</v>
      </c>
      <c r="E906" s="1">
        <v>23.61</v>
      </c>
      <c r="F906" s="1">
        <v>31.4</v>
      </c>
      <c r="G906" s="1">
        <v>29.1</v>
      </c>
      <c r="H906" s="1">
        <v>34.31</v>
      </c>
      <c r="I906" s="1">
        <v>26.23</v>
      </c>
      <c r="J906" s="1">
        <v>31.1</v>
      </c>
      <c r="K906" s="1">
        <v>36.619999999999997</v>
      </c>
      <c r="R906"/>
      <c r="S906"/>
      <c r="U906"/>
      <c r="V906"/>
    </row>
    <row r="907" spans="1:22" s="1" customFormat="1" x14ac:dyDescent="0.25">
      <c r="A907" s="1">
        <v>24.15</v>
      </c>
      <c r="B907" s="1">
        <v>40</v>
      </c>
      <c r="C907" s="1">
        <v>34.799999999999997</v>
      </c>
      <c r="D907" s="1">
        <v>35.31</v>
      </c>
      <c r="E907" s="1">
        <v>31.56</v>
      </c>
      <c r="F907" s="1">
        <v>23.85</v>
      </c>
      <c r="G907" s="1">
        <v>24.37</v>
      </c>
      <c r="H907" s="1">
        <v>35.1</v>
      </c>
      <c r="I907" s="1">
        <v>35.79</v>
      </c>
      <c r="J907" s="1">
        <v>34.909999999999997</v>
      </c>
      <c r="K907" s="1">
        <v>34.950000000000003</v>
      </c>
      <c r="R907"/>
      <c r="S907"/>
      <c r="U907"/>
      <c r="V907"/>
    </row>
    <row r="908" spans="1:22" s="1" customFormat="1" x14ac:dyDescent="0.25">
      <c r="A908" s="1">
        <v>21.25</v>
      </c>
      <c r="B908" s="1">
        <v>24.83</v>
      </c>
      <c r="C908" s="1">
        <v>40</v>
      </c>
      <c r="D908" s="1">
        <v>23.48</v>
      </c>
      <c r="E908" s="1">
        <v>23.54</v>
      </c>
      <c r="F908" s="1">
        <v>25.26</v>
      </c>
      <c r="G908" s="1">
        <v>28.58</v>
      </c>
      <c r="H908" s="1">
        <v>30.34</v>
      </c>
      <c r="I908" s="1">
        <v>40</v>
      </c>
      <c r="J908" s="1">
        <v>27.62</v>
      </c>
      <c r="K908" s="1">
        <v>29.17</v>
      </c>
      <c r="R908"/>
      <c r="S908"/>
      <c r="U908"/>
      <c r="V908"/>
    </row>
    <row r="909" spans="1:22" s="1" customFormat="1" x14ac:dyDescent="0.25">
      <c r="A909" s="1">
        <v>27.53</v>
      </c>
      <c r="B909" s="1">
        <v>29.41</v>
      </c>
      <c r="C909" s="1">
        <v>32.04</v>
      </c>
      <c r="D909" s="1">
        <v>26.87</v>
      </c>
      <c r="E909" s="1">
        <v>29.69</v>
      </c>
      <c r="F909" s="1">
        <v>28.13</v>
      </c>
      <c r="G909" s="1">
        <v>26.88</v>
      </c>
      <c r="H909" s="1">
        <v>30.67</v>
      </c>
      <c r="I909" s="1">
        <v>40</v>
      </c>
      <c r="J909" s="1">
        <v>37.729999999999997</v>
      </c>
      <c r="K909" s="1">
        <v>34.049999999999997</v>
      </c>
      <c r="R909"/>
      <c r="S909"/>
      <c r="U909"/>
      <c r="V909"/>
    </row>
    <row r="910" spans="1:22" s="1" customFormat="1" x14ac:dyDescent="0.25">
      <c r="A910" s="1">
        <v>24.79</v>
      </c>
      <c r="B910" s="1">
        <v>30.53</v>
      </c>
      <c r="C910" s="1">
        <v>35.549999999999997</v>
      </c>
      <c r="D910" s="1">
        <v>37.229999999999997</v>
      </c>
      <c r="E910" s="1">
        <v>34.19</v>
      </c>
      <c r="F910" s="1">
        <v>28.48</v>
      </c>
      <c r="G910" s="1">
        <v>40</v>
      </c>
      <c r="H910" s="1">
        <v>33.39</v>
      </c>
      <c r="I910" s="1">
        <v>32.700000000000003</v>
      </c>
      <c r="J910" s="1">
        <v>40</v>
      </c>
      <c r="K910" s="1">
        <v>29.92</v>
      </c>
      <c r="R910"/>
      <c r="S910"/>
      <c r="U910"/>
      <c r="V910"/>
    </row>
    <row r="911" spans="1:22" s="1" customFormat="1" x14ac:dyDescent="0.25">
      <c r="A911" s="1">
        <v>27.03</v>
      </c>
      <c r="B911" s="1">
        <v>28.79</v>
      </c>
      <c r="C911" s="1">
        <v>27.31</v>
      </c>
      <c r="D911" s="1">
        <v>25.63</v>
      </c>
      <c r="E911" s="1">
        <v>31.07</v>
      </c>
      <c r="F911" s="1">
        <v>31.99</v>
      </c>
      <c r="G911" s="1">
        <v>40</v>
      </c>
      <c r="H911" s="1">
        <v>40</v>
      </c>
      <c r="I911" s="1">
        <v>30.77</v>
      </c>
      <c r="J911" s="1">
        <v>40</v>
      </c>
      <c r="K911" s="1">
        <v>36.75</v>
      </c>
      <c r="R911"/>
      <c r="S911"/>
      <c r="U911"/>
      <c r="V911"/>
    </row>
    <row r="912" spans="1:22" s="1" customFormat="1" x14ac:dyDescent="0.25">
      <c r="A912" s="1">
        <v>19.89</v>
      </c>
      <c r="B912" s="1">
        <v>23.31</v>
      </c>
      <c r="C912" s="1">
        <v>25.22</v>
      </c>
      <c r="D912" s="1">
        <v>31.68</v>
      </c>
      <c r="E912" s="1">
        <v>34.49</v>
      </c>
      <c r="F912" s="1">
        <v>24.85</v>
      </c>
      <c r="G912" s="1">
        <v>22.26</v>
      </c>
      <c r="H912" s="1">
        <v>23.08</v>
      </c>
      <c r="I912" s="1">
        <v>33.26</v>
      </c>
      <c r="J912" s="1">
        <v>40</v>
      </c>
      <c r="K912" s="1">
        <v>34.200000000000003</v>
      </c>
      <c r="R912"/>
      <c r="S912"/>
      <c r="U912"/>
      <c r="V912"/>
    </row>
    <row r="913" spans="1:22" s="1" customFormat="1" x14ac:dyDescent="0.25">
      <c r="A913" s="1">
        <v>22.07</v>
      </c>
      <c r="B913" s="1">
        <v>24.61</v>
      </c>
      <c r="C913" s="1">
        <v>29.34</v>
      </c>
      <c r="D913" s="1">
        <v>20.88</v>
      </c>
      <c r="E913" s="1">
        <v>26</v>
      </c>
      <c r="F913" s="1">
        <v>30.15</v>
      </c>
      <c r="G913" s="1">
        <v>26.04</v>
      </c>
      <c r="H913" s="1">
        <v>28.55</v>
      </c>
      <c r="I913" s="1">
        <v>36.630000000000003</v>
      </c>
      <c r="J913" s="1">
        <v>31.89</v>
      </c>
      <c r="K913" s="1">
        <v>36.369999999999997</v>
      </c>
      <c r="R913"/>
      <c r="S913"/>
      <c r="U913"/>
      <c r="V913"/>
    </row>
    <row r="914" spans="1:22" s="1" customFormat="1" x14ac:dyDescent="0.25">
      <c r="A914" s="1">
        <v>32.26</v>
      </c>
      <c r="B914" s="1">
        <v>35.369999999999997</v>
      </c>
      <c r="C914" s="1">
        <v>29.04</v>
      </c>
      <c r="D914" s="1">
        <v>28.01</v>
      </c>
      <c r="E914" s="1">
        <v>31.92</v>
      </c>
      <c r="F914" s="1">
        <v>30.32</v>
      </c>
      <c r="G914" s="1">
        <v>30.26</v>
      </c>
      <c r="H914" s="1">
        <v>29.25</v>
      </c>
      <c r="I914" s="1">
        <v>40</v>
      </c>
      <c r="J914" s="1">
        <v>28.08</v>
      </c>
      <c r="K914" s="1">
        <v>40</v>
      </c>
      <c r="R914"/>
      <c r="S914"/>
      <c r="U914"/>
      <c r="V914"/>
    </row>
    <row r="915" spans="1:22" s="1" customFormat="1" x14ac:dyDescent="0.25">
      <c r="A915" s="1">
        <v>28.08</v>
      </c>
      <c r="B915" s="1">
        <v>27.62</v>
      </c>
      <c r="C915" s="1">
        <v>32.729999999999997</v>
      </c>
      <c r="D915" s="1">
        <v>31.72</v>
      </c>
      <c r="E915" s="1">
        <v>24.73</v>
      </c>
      <c r="F915" s="1">
        <v>28.61</v>
      </c>
      <c r="G915" s="1">
        <v>28.09</v>
      </c>
      <c r="H915" s="1">
        <v>32.03</v>
      </c>
      <c r="I915" s="1">
        <v>40</v>
      </c>
      <c r="J915" s="1">
        <v>35.42</v>
      </c>
      <c r="K915" s="1">
        <v>31.62</v>
      </c>
      <c r="R915"/>
      <c r="S915"/>
      <c r="U915"/>
      <c r="V915"/>
    </row>
    <row r="916" spans="1:22" s="1" customFormat="1" x14ac:dyDescent="0.25">
      <c r="A916" s="1">
        <v>29.33</v>
      </c>
      <c r="B916" s="1">
        <v>32.76</v>
      </c>
      <c r="C916" s="1">
        <v>26.33</v>
      </c>
      <c r="D916" s="1">
        <v>31.94</v>
      </c>
      <c r="E916" s="1">
        <v>22.71</v>
      </c>
      <c r="F916" s="1">
        <v>26.79</v>
      </c>
      <c r="G916" s="1">
        <v>26.08</v>
      </c>
      <c r="H916" s="1">
        <v>32.51</v>
      </c>
      <c r="I916" s="1">
        <v>40</v>
      </c>
      <c r="J916" s="1">
        <v>40</v>
      </c>
      <c r="K916" s="1">
        <v>40</v>
      </c>
      <c r="R916"/>
      <c r="S916"/>
      <c r="U916"/>
      <c r="V916"/>
    </row>
    <row r="917" spans="1:22" s="1" customFormat="1" x14ac:dyDescent="0.25">
      <c r="A917" s="1">
        <v>27.55</v>
      </c>
      <c r="B917" s="1">
        <v>30.08</v>
      </c>
      <c r="C917" s="1">
        <v>26.9</v>
      </c>
      <c r="D917" s="1">
        <v>33.53</v>
      </c>
      <c r="E917" s="1">
        <v>31.3</v>
      </c>
      <c r="F917" s="1">
        <v>25.32</v>
      </c>
      <c r="G917" s="1">
        <v>30.7</v>
      </c>
      <c r="H917" s="1">
        <v>26.21</v>
      </c>
      <c r="I917" s="1">
        <v>31.69</v>
      </c>
      <c r="J917" s="1">
        <v>35.33</v>
      </c>
      <c r="K917" s="1">
        <v>34.33</v>
      </c>
      <c r="R917"/>
      <c r="S917"/>
      <c r="U917"/>
      <c r="V917"/>
    </row>
    <row r="918" spans="1:22" s="1" customFormat="1" x14ac:dyDescent="0.25">
      <c r="A918" s="1">
        <v>30.77</v>
      </c>
      <c r="B918" s="1">
        <v>33.01</v>
      </c>
      <c r="C918" s="1">
        <v>21.11</v>
      </c>
      <c r="D918" s="1">
        <v>20.079999999999998</v>
      </c>
      <c r="E918" s="1">
        <v>32.729999999999997</v>
      </c>
      <c r="F918" s="1">
        <v>33.729999999999997</v>
      </c>
      <c r="G918" s="1">
        <v>24.45</v>
      </c>
      <c r="H918" s="1">
        <v>30.5</v>
      </c>
      <c r="I918" s="1">
        <v>37.29</v>
      </c>
      <c r="J918" s="1">
        <v>40</v>
      </c>
      <c r="K918" s="1">
        <v>30.44</v>
      </c>
      <c r="R918"/>
      <c r="S918"/>
      <c r="U918"/>
      <c r="V918"/>
    </row>
    <row r="919" spans="1:22" s="1" customFormat="1" x14ac:dyDescent="0.25">
      <c r="A919" s="1">
        <v>29.09</v>
      </c>
      <c r="B919" s="1">
        <v>20.88</v>
      </c>
      <c r="C919" s="1">
        <v>32.450000000000003</v>
      </c>
      <c r="D919" s="1">
        <v>30.61</v>
      </c>
      <c r="E919" s="1">
        <v>25.44</v>
      </c>
      <c r="F919" s="1">
        <v>20.100000000000001</v>
      </c>
      <c r="G919" s="1">
        <v>30.53</v>
      </c>
      <c r="H919" s="1">
        <v>32.049999999999997</v>
      </c>
      <c r="I919" s="1">
        <v>34.89</v>
      </c>
      <c r="J919" s="1">
        <v>40</v>
      </c>
      <c r="K919" s="1">
        <v>34.85</v>
      </c>
      <c r="R919"/>
      <c r="S919"/>
      <c r="U919"/>
      <c r="V919"/>
    </row>
    <row r="920" spans="1:22" s="1" customFormat="1" x14ac:dyDescent="0.25">
      <c r="A920" s="1">
        <v>30.14</v>
      </c>
      <c r="B920" s="1">
        <v>29.99</v>
      </c>
      <c r="C920" s="1">
        <v>33.47</v>
      </c>
      <c r="D920" s="1">
        <v>26.58</v>
      </c>
      <c r="E920" s="1">
        <v>30.61</v>
      </c>
      <c r="F920" s="1">
        <v>26.83</v>
      </c>
      <c r="G920" s="1">
        <v>27.6</v>
      </c>
      <c r="H920" s="1">
        <v>31.55</v>
      </c>
      <c r="I920" s="1">
        <v>33.450000000000003</v>
      </c>
      <c r="J920" s="1">
        <v>32.25</v>
      </c>
      <c r="K920" s="1">
        <v>27.31</v>
      </c>
      <c r="R920"/>
      <c r="S920"/>
      <c r="U920"/>
      <c r="V920"/>
    </row>
    <row r="921" spans="1:22" s="1" customFormat="1" x14ac:dyDescent="0.25">
      <c r="A921" s="1">
        <v>20.28</v>
      </c>
      <c r="B921" s="1">
        <v>20.53</v>
      </c>
      <c r="C921" s="1">
        <v>19.14</v>
      </c>
      <c r="D921" s="1">
        <v>34.43</v>
      </c>
      <c r="E921" s="1">
        <v>23.33</v>
      </c>
      <c r="F921" s="1">
        <v>32.049999999999997</v>
      </c>
      <c r="G921" s="1">
        <v>28.99</v>
      </c>
      <c r="H921" s="1">
        <v>23.44</v>
      </c>
      <c r="I921" s="1">
        <v>35.94</v>
      </c>
      <c r="J921" s="1">
        <v>40</v>
      </c>
      <c r="K921" s="1">
        <v>40</v>
      </c>
      <c r="R921"/>
      <c r="S921"/>
      <c r="U921"/>
      <c r="V921"/>
    </row>
    <row r="922" spans="1:22" s="1" customFormat="1" x14ac:dyDescent="0.25">
      <c r="A922" s="1">
        <v>32.94</v>
      </c>
      <c r="B922" s="1">
        <v>27.56</v>
      </c>
      <c r="C922" s="1">
        <v>28.08</v>
      </c>
      <c r="D922" s="1">
        <v>27.35</v>
      </c>
      <c r="E922" s="1">
        <v>25.72</v>
      </c>
      <c r="F922" s="1">
        <v>26.87</v>
      </c>
      <c r="G922" s="1">
        <v>30.49</v>
      </c>
      <c r="H922" s="1">
        <v>29.5</v>
      </c>
      <c r="I922" s="1">
        <v>37.94</v>
      </c>
      <c r="J922" s="1">
        <v>40</v>
      </c>
      <c r="K922" s="1">
        <v>36.28</v>
      </c>
      <c r="R922"/>
      <c r="S922"/>
      <c r="U922"/>
      <c r="V922"/>
    </row>
    <row r="923" spans="1:22" s="1" customFormat="1" x14ac:dyDescent="0.25">
      <c r="A923" s="1">
        <v>16.64</v>
      </c>
      <c r="B923" s="1">
        <v>24.62</v>
      </c>
      <c r="C923" s="1">
        <v>27.08</v>
      </c>
      <c r="D923" s="1">
        <v>22.19</v>
      </c>
      <c r="E923" s="1">
        <v>29.95</v>
      </c>
      <c r="F923" s="1">
        <v>40</v>
      </c>
      <c r="G923" s="1">
        <v>30.28</v>
      </c>
      <c r="H923" s="1">
        <v>40</v>
      </c>
      <c r="I923" s="1">
        <v>24.63</v>
      </c>
      <c r="J923" s="1">
        <v>33.299999999999997</v>
      </c>
      <c r="K923" s="1">
        <v>40</v>
      </c>
      <c r="R923"/>
      <c r="S923"/>
      <c r="U923"/>
      <c r="V923"/>
    </row>
    <row r="924" spans="1:22" s="1" customFormat="1" x14ac:dyDescent="0.25">
      <c r="A924" s="1">
        <v>28.71</v>
      </c>
      <c r="B924" s="1">
        <v>36.6</v>
      </c>
      <c r="C924" s="1">
        <v>28.45</v>
      </c>
      <c r="D924" s="1">
        <v>40</v>
      </c>
      <c r="E924" s="1">
        <v>29.82</v>
      </c>
      <c r="F924" s="1">
        <v>27.97</v>
      </c>
      <c r="G924" s="1">
        <v>28.16</v>
      </c>
      <c r="H924" s="1">
        <v>30.55</v>
      </c>
      <c r="I924" s="1">
        <v>31.76</v>
      </c>
      <c r="J924" s="1">
        <v>40</v>
      </c>
      <c r="K924" s="1">
        <v>33.68</v>
      </c>
      <c r="R924"/>
      <c r="S924"/>
      <c r="U924"/>
      <c r="V924"/>
    </row>
    <row r="925" spans="1:22" s="1" customFormat="1" x14ac:dyDescent="0.25">
      <c r="A925" s="1">
        <v>17.18</v>
      </c>
      <c r="B925" s="1">
        <v>21.97</v>
      </c>
      <c r="C925" s="1">
        <v>31.11</v>
      </c>
      <c r="D925" s="1">
        <v>24.4</v>
      </c>
      <c r="E925" s="1">
        <v>27.25</v>
      </c>
      <c r="F925" s="1">
        <v>30.28</v>
      </c>
      <c r="G925" s="1">
        <v>26.42</v>
      </c>
      <c r="H925" s="1">
        <v>29.41</v>
      </c>
      <c r="I925" s="1">
        <v>26.12</v>
      </c>
      <c r="J925" s="1">
        <v>37.47</v>
      </c>
      <c r="K925" s="1">
        <v>25.57</v>
      </c>
      <c r="R925"/>
      <c r="S925"/>
      <c r="U925"/>
      <c r="V925"/>
    </row>
    <row r="926" spans="1:22" s="1" customFormat="1" x14ac:dyDescent="0.25">
      <c r="A926" s="1">
        <v>19.87</v>
      </c>
      <c r="B926" s="1">
        <v>33.99</v>
      </c>
      <c r="C926" s="1">
        <v>22.95</v>
      </c>
      <c r="D926" s="1">
        <v>32.869999999999997</v>
      </c>
      <c r="E926" s="1">
        <v>29.55</v>
      </c>
      <c r="F926" s="1">
        <v>25.51</v>
      </c>
      <c r="G926" s="1">
        <v>33.31</v>
      </c>
      <c r="H926" s="1">
        <v>40</v>
      </c>
      <c r="I926" s="1">
        <v>33.65</v>
      </c>
      <c r="J926" s="1">
        <v>37.119999999999997</v>
      </c>
      <c r="K926" s="1">
        <v>40</v>
      </c>
      <c r="R926"/>
      <c r="S926"/>
      <c r="U926"/>
      <c r="V926"/>
    </row>
    <row r="927" spans="1:22" s="1" customFormat="1" x14ac:dyDescent="0.25">
      <c r="A927" s="1">
        <v>23.29</v>
      </c>
      <c r="B927" s="1">
        <v>21.29</v>
      </c>
      <c r="C927" s="1">
        <v>20.100000000000001</v>
      </c>
      <c r="D927" s="1">
        <v>22.02</v>
      </c>
      <c r="E927" s="1">
        <v>29.35</v>
      </c>
      <c r="F927" s="1">
        <v>25.75</v>
      </c>
      <c r="G927" s="1">
        <v>31.72</v>
      </c>
      <c r="H927" s="1">
        <v>24.16</v>
      </c>
      <c r="I927" s="1">
        <v>33.57</v>
      </c>
      <c r="J927" s="1">
        <v>32.36</v>
      </c>
      <c r="K927" s="1">
        <v>35.1</v>
      </c>
      <c r="R927"/>
      <c r="S927"/>
      <c r="U927"/>
      <c r="V927"/>
    </row>
    <row r="928" spans="1:22" s="1" customFormat="1" x14ac:dyDescent="0.25">
      <c r="A928" s="1">
        <v>22.9</v>
      </c>
      <c r="B928" s="1">
        <v>28.39</v>
      </c>
      <c r="C928" s="1">
        <v>25.23</v>
      </c>
      <c r="D928" s="1">
        <v>24.4</v>
      </c>
      <c r="E928" s="1">
        <v>21.63</v>
      </c>
      <c r="F928" s="1">
        <v>30.73</v>
      </c>
      <c r="G928" s="1">
        <v>27.03</v>
      </c>
      <c r="H928" s="1">
        <v>33.619999999999997</v>
      </c>
      <c r="I928" s="1">
        <v>30.84</v>
      </c>
      <c r="J928" s="1">
        <v>40</v>
      </c>
      <c r="K928" s="1">
        <v>31.79</v>
      </c>
      <c r="R928"/>
      <c r="S928"/>
      <c r="U928"/>
      <c r="V928"/>
    </row>
    <row r="929" spans="1:22" s="1" customFormat="1" x14ac:dyDescent="0.25">
      <c r="A929" s="1">
        <v>22.83</v>
      </c>
      <c r="B929" s="1">
        <v>33.630000000000003</v>
      </c>
      <c r="C929" s="1">
        <v>29.85</v>
      </c>
      <c r="D929" s="1">
        <v>29.01</v>
      </c>
      <c r="E929" s="1">
        <v>28.64</v>
      </c>
      <c r="F929" s="1">
        <v>23.6</v>
      </c>
      <c r="G929" s="1">
        <v>24.19</v>
      </c>
      <c r="H929" s="1">
        <v>36.229999999999997</v>
      </c>
      <c r="I929" s="1">
        <v>40</v>
      </c>
      <c r="J929" s="1">
        <v>37.83</v>
      </c>
      <c r="K929" s="1">
        <v>31.23</v>
      </c>
      <c r="R929"/>
      <c r="S929"/>
      <c r="U929"/>
      <c r="V929"/>
    </row>
    <row r="930" spans="1:22" s="1" customFormat="1" x14ac:dyDescent="0.25">
      <c r="A930" s="1">
        <v>21.22</v>
      </c>
      <c r="B930" s="1">
        <v>22.08</v>
      </c>
      <c r="C930" s="1">
        <v>20.04</v>
      </c>
      <c r="D930" s="1">
        <v>28.44</v>
      </c>
      <c r="E930" s="1">
        <v>23.01</v>
      </c>
      <c r="F930" s="1">
        <v>28.95</v>
      </c>
      <c r="G930" s="1">
        <v>29.85</v>
      </c>
      <c r="H930" s="1">
        <v>40</v>
      </c>
      <c r="I930" s="1">
        <v>36.549999999999997</v>
      </c>
      <c r="J930" s="1">
        <v>29.56</v>
      </c>
      <c r="K930" s="1">
        <v>29.57</v>
      </c>
      <c r="R930"/>
      <c r="S930"/>
      <c r="U930"/>
      <c r="V930"/>
    </row>
    <row r="931" spans="1:22" s="1" customFormat="1" x14ac:dyDescent="0.25">
      <c r="A931" s="1">
        <v>27.74</v>
      </c>
      <c r="B931" s="1">
        <v>32.11</v>
      </c>
      <c r="C931" s="1">
        <v>22.34</v>
      </c>
      <c r="D931" s="1">
        <v>21.69</v>
      </c>
      <c r="E931" s="1">
        <v>33.47</v>
      </c>
      <c r="F931" s="1">
        <v>33.57</v>
      </c>
      <c r="G931" s="1">
        <v>25.33</v>
      </c>
      <c r="H931" s="1">
        <v>31.89</v>
      </c>
      <c r="I931" s="1">
        <v>31.14</v>
      </c>
      <c r="J931" s="1">
        <v>40</v>
      </c>
      <c r="K931" s="1">
        <v>36.29</v>
      </c>
      <c r="R931"/>
      <c r="S931"/>
      <c r="U931"/>
      <c r="V931"/>
    </row>
    <row r="932" spans="1:22" s="1" customFormat="1" x14ac:dyDescent="0.25">
      <c r="A932" s="1">
        <v>31.54</v>
      </c>
      <c r="B932" s="1">
        <v>29.51</v>
      </c>
      <c r="C932" s="1">
        <v>33.19</v>
      </c>
      <c r="D932" s="1">
        <v>28.26</v>
      </c>
      <c r="E932" s="1">
        <v>30.06</v>
      </c>
      <c r="F932" s="1">
        <v>32.86</v>
      </c>
      <c r="G932" s="1">
        <v>26.65</v>
      </c>
      <c r="H932" s="1">
        <v>31.72</v>
      </c>
      <c r="I932" s="1">
        <v>32.950000000000003</v>
      </c>
      <c r="J932" s="1">
        <v>33</v>
      </c>
      <c r="K932" s="1">
        <v>35.08</v>
      </c>
      <c r="R932"/>
      <c r="S932"/>
      <c r="U932"/>
      <c r="V932"/>
    </row>
    <row r="933" spans="1:22" s="1" customFormat="1" x14ac:dyDescent="0.25">
      <c r="A933" s="1">
        <v>22.05</v>
      </c>
      <c r="B933" s="1">
        <v>35.33</v>
      </c>
      <c r="C933" s="1">
        <v>27.67</v>
      </c>
      <c r="D933" s="1">
        <v>20.21</v>
      </c>
      <c r="E933" s="1">
        <v>35.25</v>
      </c>
      <c r="F933" s="1">
        <v>32.86</v>
      </c>
      <c r="G933" s="1">
        <v>36.99</v>
      </c>
      <c r="H933" s="1">
        <v>35.61</v>
      </c>
      <c r="I933" s="1">
        <v>29.46</v>
      </c>
      <c r="J933" s="1">
        <v>40</v>
      </c>
      <c r="K933" s="1">
        <v>40</v>
      </c>
      <c r="R933"/>
      <c r="S933"/>
      <c r="U933"/>
      <c r="V933"/>
    </row>
    <row r="934" spans="1:22" s="1" customFormat="1" x14ac:dyDescent="0.25">
      <c r="A934" s="1">
        <v>26.98</v>
      </c>
      <c r="B934" s="1">
        <v>34.57</v>
      </c>
      <c r="C934" s="1">
        <v>27.16</v>
      </c>
      <c r="D934" s="1">
        <v>20.04</v>
      </c>
      <c r="E934" s="1">
        <v>23.41</v>
      </c>
      <c r="F934" s="1">
        <v>40</v>
      </c>
      <c r="G934" s="1">
        <v>25.15</v>
      </c>
      <c r="H934" s="1">
        <v>37.369999999999997</v>
      </c>
      <c r="I934" s="1">
        <v>31.68</v>
      </c>
      <c r="J934" s="1">
        <v>21.66</v>
      </c>
      <c r="K934" s="1">
        <v>34.619999999999997</v>
      </c>
      <c r="R934"/>
      <c r="S934"/>
      <c r="U934"/>
      <c r="V934"/>
    </row>
    <row r="935" spans="1:22" s="1" customFormat="1" x14ac:dyDescent="0.25">
      <c r="A935" s="1">
        <v>20.22</v>
      </c>
      <c r="B935" s="1">
        <v>28.27</v>
      </c>
      <c r="C935" s="1">
        <v>29.36</v>
      </c>
      <c r="D935" s="1">
        <v>35.36</v>
      </c>
      <c r="E935" s="1">
        <v>26.54</v>
      </c>
      <c r="F935" s="1">
        <v>24.72</v>
      </c>
      <c r="G935" s="1">
        <v>26.85</v>
      </c>
      <c r="H935" s="1">
        <v>40</v>
      </c>
      <c r="I935" s="1">
        <v>19.739999999999998</v>
      </c>
      <c r="J935" s="1">
        <v>37.909999999999997</v>
      </c>
      <c r="K935" s="1">
        <v>27.34</v>
      </c>
      <c r="R935"/>
      <c r="S935"/>
      <c r="U935"/>
      <c r="V935"/>
    </row>
    <row r="936" spans="1:22" s="1" customFormat="1" x14ac:dyDescent="0.25">
      <c r="A936" s="1">
        <v>28.63</v>
      </c>
      <c r="B936" s="1">
        <v>24.23</v>
      </c>
      <c r="C936" s="1">
        <v>22.61</v>
      </c>
      <c r="D936" s="1">
        <v>23.38</v>
      </c>
      <c r="E936" s="1">
        <v>28.27</v>
      </c>
      <c r="F936" s="1">
        <v>31.63</v>
      </c>
      <c r="G936" s="1">
        <v>37.94</v>
      </c>
      <c r="H936" s="1">
        <v>35.93</v>
      </c>
      <c r="I936" s="1">
        <v>40</v>
      </c>
      <c r="J936" s="1">
        <v>33.58</v>
      </c>
      <c r="K936" s="1">
        <v>27.87</v>
      </c>
      <c r="R936"/>
      <c r="S936"/>
      <c r="U936"/>
      <c r="V936"/>
    </row>
    <row r="937" spans="1:22" s="1" customFormat="1" x14ac:dyDescent="0.25">
      <c r="A937" s="1">
        <v>33.14</v>
      </c>
      <c r="B937" s="1">
        <v>40</v>
      </c>
      <c r="C937" s="1">
        <v>24.34</v>
      </c>
      <c r="D937" s="1">
        <v>32.97</v>
      </c>
      <c r="E937" s="1">
        <v>26.68</v>
      </c>
      <c r="F937" s="1">
        <v>26.05</v>
      </c>
      <c r="G937" s="1">
        <v>30.22</v>
      </c>
      <c r="H937" s="1">
        <v>29.82</v>
      </c>
      <c r="I937" s="1">
        <v>33.72</v>
      </c>
      <c r="J937" s="1">
        <v>31.65</v>
      </c>
      <c r="K937" s="1">
        <v>33.72</v>
      </c>
      <c r="R937"/>
      <c r="S937"/>
      <c r="U937"/>
      <c r="V937"/>
    </row>
    <row r="938" spans="1:22" s="1" customFormat="1" x14ac:dyDescent="0.25">
      <c r="A938" s="1">
        <v>23.38</v>
      </c>
      <c r="B938" s="1">
        <v>29.77</v>
      </c>
      <c r="C938" s="1">
        <v>30.45</v>
      </c>
      <c r="D938" s="1">
        <v>30.79</v>
      </c>
      <c r="E938" s="1">
        <v>19.63</v>
      </c>
      <c r="F938" s="1">
        <v>31.07</v>
      </c>
      <c r="G938" s="1">
        <v>36.04</v>
      </c>
      <c r="H938" s="1">
        <v>40</v>
      </c>
      <c r="I938" s="1">
        <v>34.65</v>
      </c>
      <c r="J938" s="1">
        <v>28.3</v>
      </c>
      <c r="K938" s="1">
        <v>37.380000000000003</v>
      </c>
      <c r="R938"/>
      <c r="S938"/>
      <c r="U938"/>
      <c r="V938"/>
    </row>
    <row r="939" spans="1:22" s="1" customFormat="1" x14ac:dyDescent="0.25">
      <c r="A939" s="1">
        <v>33.49</v>
      </c>
      <c r="B939" s="1">
        <v>23.97</v>
      </c>
      <c r="C939" s="1">
        <v>20.57</v>
      </c>
      <c r="D939" s="1">
        <v>21.43</v>
      </c>
      <c r="E939" s="1">
        <v>33.130000000000003</v>
      </c>
      <c r="F939" s="1">
        <v>33.99</v>
      </c>
      <c r="G939" s="1">
        <v>40</v>
      </c>
      <c r="H939" s="1">
        <v>32.090000000000003</v>
      </c>
      <c r="I939" s="1">
        <v>36.85</v>
      </c>
      <c r="J939" s="1">
        <v>31.97</v>
      </c>
      <c r="K939" s="1">
        <v>35.520000000000003</v>
      </c>
      <c r="R939"/>
      <c r="S939"/>
      <c r="U939"/>
      <c r="V939"/>
    </row>
    <row r="940" spans="1:22" s="1" customFormat="1" x14ac:dyDescent="0.25">
      <c r="A940" s="1">
        <v>25.42</v>
      </c>
      <c r="B940" s="1">
        <v>30.83</v>
      </c>
      <c r="C940" s="1">
        <v>23.86</v>
      </c>
      <c r="D940" s="1">
        <v>28.62</v>
      </c>
      <c r="E940" s="1">
        <v>33.79</v>
      </c>
      <c r="F940" s="1">
        <v>22.24</v>
      </c>
      <c r="G940" s="1">
        <v>32.44</v>
      </c>
      <c r="H940" s="1">
        <v>40</v>
      </c>
      <c r="I940" s="1">
        <v>33.659999999999997</v>
      </c>
      <c r="J940" s="1">
        <v>40</v>
      </c>
      <c r="K940" s="1">
        <v>29.4</v>
      </c>
      <c r="R940"/>
      <c r="S940"/>
      <c r="U940"/>
      <c r="V940"/>
    </row>
    <row r="941" spans="1:22" s="1" customFormat="1" x14ac:dyDescent="0.25">
      <c r="A941" s="1">
        <v>34.450000000000003</v>
      </c>
      <c r="B941" s="1">
        <v>23.4</v>
      </c>
      <c r="C941" s="1">
        <v>25.98</v>
      </c>
      <c r="D941" s="1">
        <v>22.19</v>
      </c>
      <c r="E941" s="1">
        <v>28.93</v>
      </c>
      <c r="F941" s="1">
        <v>23.36</v>
      </c>
      <c r="G941" s="1">
        <v>30.61</v>
      </c>
      <c r="H941" s="1">
        <v>31</v>
      </c>
      <c r="I941" s="1">
        <v>40</v>
      </c>
      <c r="J941" s="1">
        <v>28.73</v>
      </c>
      <c r="K941" s="1">
        <v>35.21</v>
      </c>
      <c r="R941"/>
      <c r="S941"/>
      <c r="U941"/>
      <c r="V941"/>
    </row>
    <row r="942" spans="1:22" s="1" customFormat="1" x14ac:dyDescent="0.25">
      <c r="A942" s="1">
        <v>19.760000000000002</v>
      </c>
      <c r="B942" s="1">
        <v>28.16</v>
      </c>
      <c r="C942" s="1">
        <v>23.57</v>
      </c>
      <c r="D942" s="1">
        <v>27.25</v>
      </c>
      <c r="E942" s="1">
        <v>28.71</v>
      </c>
      <c r="F942" s="1">
        <v>29.26</v>
      </c>
      <c r="G942" s="1">
        <v>31.58</v>
      </c>
      <c r="H942" s="1">
        <v>32.299999999999997</v>
      </c>
      <c r="I942" s="1">
        <v>40</v>
      </c>
      <c r="J942" s="1">
        <v>31.14</v>
      </c>
      <c r="K942" s="1">
        <v>36.26</v>
      </c>
      <c r="R942"/>
      <c r="S942"/>
      <c r="U942"/>
      <c r="V942"/>
    </row>
    <row r="943" spans="1:22" s="1" customFormat="1" x14ac:dyDescent="0.25">
      <c r="A943" s="1">
        <v>20.75</v>
      </c>
      <c r="B943" s="1">
        <v>24.16</v>
      </c>
      <c r="C943" s="1">
        <v>24.67</v>
      </c>
      <c r="D943" s="1">
        <v>27.59</v>
      </c>
      <c r="E943" s="1">
        <v>26.65</v>
      </c>
      <c r="F943" s="1">
        <v>27.06</v>
      </c>
      <c r="G943" s="1">
        <v>24.68</v>
      </c>
      <c r="H943" s="1">
        <v>31.94</v>
      </c>
      <c r="I943" s="1">
        <v>33.86</v>
      </c>
      <c r="J943" s="1">
        <v>37.840000000000003</v>
      </c>
      <c r="K943" s="1">
        <v>32.049999999999997</v>
      </c>
      <c r="R943"/>
      <c r="S943"/>
      <c r="U943"/>
      <c r="V943"/>
    </row>
    <row r="944" spans="1:22" s="1" customFormat="1" x14ac:dyDescent="0.25">
      <c r="A944" s="1">
        <v>25.89</v>
      </c>
      <c r="B944" s="1">
        <v>28.87</v>
      </c>
      <c r="C944" s="1">
        <v>17.32</v>
      </c>
      <c r="D944" s="1">
        <v>24.4</v>
      </c>
      <c r="E944" s="1">
        <v>29.87</v>
      </c>
      <c r="F944" s="1">
        <v>27.03</v>
      </c>
      <c r="G944" s="1">
        <v>24.9</v>
      </c>
      <c r="H944" s="1">
        <v>29.25</v>
      </c>
      <c r="I944" s="1">
        <v>40</v>
      </c>
      <c r="J944" s="1">
        <v>30.82</v>
      </c>
      <c r="K944" s="1">
        <v>30.3</v>
      </c>
      <c r="R944"/>
      <c r="S944"/>
      <c r="U944"/>
      <c r="V944"/>
    </row>
    <row r="945" spans="1:22" s="1" customFormat="1" x14ac:dyDescent="0.25">
      <c r="A945" s="1">
        <v>20.38</v>
      </c>
      <c r="B945" s="1">
        <v>33.56</v>
      </c>
      <c r="C945" s="1">
        <v>31.78</v>
      </c>
      <c r="D945" s="1">
        <v>27.14</v>
      </c>
      <c r="E945" s="1">
        <v>29.44</v>
      </c>
      <c r="F945" s="1">
        <v>30.24</v>
      </c>
      <c r="G945" s="1">
        <v>31.94</v>
      </c>
      <c r="H945" s="1">
        <v>29.08</v>
      </c>
      <c r="I945" s="1">
        <v>34.450000000000003</v>
      </c>
      <c r="J945" s="1">
        <v>33.409999999999997</v>
      </c>
      <c r="K945" s="1">
        <v>34.950000000000003</v>
      </c>
      <c r="R945"/>
      <c r="S945"/>
      <c r="U945"/>
      <c r="V945"/>
    </row>
    <row r="946" spans="1:22" s="1" customFormat="1" x14ac:dyDescent="0.25">
      <c r="A946" s="1">
        <v>31.95</v>
      </c>
      <c r="B946" s="1">
        <v>34.020000000000003</v>
      </c>
      <c r="C946" s="1">
        <v>34.270000000000003</v>
      </c>
      <c r="D946" s="1">
        <v>25.46</v>
      </c>
      <c r="E946" s="1">
        <v>20.85</v>
      </c>
      <c r="F946" s="1">
        <v>26.09</v>
      </c>
      <c r="G946" s="1">
        <v>38</v>
      </c>
      <c r="H946" s="1">
        <v>32.36</v>
      </c>
      <c r="I946" s="1">
        <v>32.32</v>
      </c>
      <c r="J946" s="1">
        <v>40</v>
      </c>
      <c r="K946" s="1">
        <v>34.26</v>
      </c>
      <c r="R946"/>
      <c r="S946"/>
      <c r="U946"/>
      <c r="V946"/>
    </row>
    <row r="947" spans="1:22" s="1" customFormat="1" x14ac:dyDescent="0.25">
      <c r="A947" s="1">
        <v>29.72</v>
      </c>
      <c r="B947" s="1">
        <v>36.700000000000003</v>
      </c>
      <c r="C947" s="1">
        <v>30.41</v>
      </c>
      <c r="D947" s="1">
        <v>23.3</v>
      </c>
      <c r="E947" s="1">
        <v>26.6</v>
      </c>
      <c r="F947" s="1">
        <v>19.940000000000001</v>
      </c>
      <c r="G947" s="1">
        <v>33.270000000000003</v>
      </c>
      <c r="H947" s="1">
        <v>28.18</v>
      </c>
      <c r="I947" s="1">
        <v>35.35</v>
      </c>
      <c r="J947" s="1">
        <v>40</v>
      </c>
      <c r="K947" s="1">
        <v>40</v>
      </c>
      <c r="R947"/>
      <c r="S947"/>
      <c r="U947"/>
      <c r="V947"/>
    </row>
    <row r="948" spans="1:22" s="1" customFormat="1" x14ac:dyDescent="0.25">
      <c r="A948" s="1">
        <v>24.59</v>
      </c>
      <c r="B948" s="1">
        <v>33.39</v>
      </c>
      <c r="C948" s="1">
        <v>28.36</v>
      </c>
      <c r="D948" s="1">
        <v>25.75</v>
      </c>
      <c r="E948" s="1">
        <v>26.12</v>
      </c>
      <c r="F948" s="1">
        <v>30.55</v>
      </c>
      <c r="G948" s="1">
        <v>34.25</v>
      </c>
      <c r="H948" s="1">
        <v>34.47</v>
      </c>
      <c r="I948" s="1">
        <v>32.14</v>
      </c>
      <c r="J948" s="1">
        <v>28.96</v>
      </c>
      <c r="K948" s="1">
        <v>33.4</v>
      </c>
      <c r="R948"/>
      <c r="S948"/>
      <c r="U948"/>
      <c r="V948"/>
    </row>
    <row r="949" spans="1:22" s="1" customFormat="1" x14ac:dyDescent="0.25">
      <c r="A949" s="1">
        <v>22.73</v>
      </c>
      <c r="B949" s="1">
        <v>25.27</v>
      </c>
      <c r="C949" s="1">
        <v>27.11</v>
      </c>
      <c r="D949" s="1">
        <v>28.6</v>
      </c>
      <c r="E949" s="1">
        <v>34.56</v>
      </c>
      <c r="F949" s="1">
        <v>25.58</v>
      </c>
      <c r="G949" s="1">
        <v>32.99</v>
      </c>
      <c r="H949" s="1">
        <v>23.36</v>
      </c>
      <c r="I949" s="1">
        <v>40</v>
      </c>
      <c r="J949" s="1">
        <v>35.57</v>
      </c>
      <c r="K949" s="1">
        <v>40</v>
      </c>
      <c r="R949"/>
      <c r="S949"/>
      <c r="U949"/>
      <c r="V949"/>
    </row>
    <row r="950" spans="1:22" s="1" customFormat="1" x14ac:dyDescent="0.25">
      <c r="A950" s="1">
        <v>22.24</v>
      </c>
      <c r="B950" s="1">
        <v>37.83</v>
      </c>
      <c r="C950" s="1">
        <v>27.34</v>
      </c>
      <c r="D950" s="1">
        <v>31.9</v>
      </c>
      <c r="E950" s="1">
        <v>29.61</v>
      </c>
      <c r="F950" s="1">
        <v>36.299999999999997</v>
      </c>
      <c r="G950" s="1">
        <v>30.61</v>
      </c>
      <c r="H950" s="1">
        <v>31.02</v>
      </c>
      <c r="I950" s="1">
        <v>29.54</v>
      </c>
      <c r="J950" s="1">
        <v>24.78</v>
      </c>
      <c r="K950" s="1">
        <v>34.71</v>
      </c>
      <c r="R950"/>
      <c r="S950"/>
      <c r="U950"/>
      <c r="V950"/>
    </row>
    <row r="951" spans="1:22" s="1" customFormat="1" x14ac:dyDescent="0.25">
      <c r="A951" s="1">
        <v>24.78</v>
      </c>
      <c r="B951" s="1">
        <v>21.88</v>
      </c>
      <c r="C951" s="1">
        <v>20</v>
      </c>
      <c r="D951" s="1">
        <v>30.77</v>
      </c>
      <c r="E951" s="1">
        <v>18.73</v>
      </c>
      <c r="F951" s="1">
        <v>26.1</v>
      </c>
      <c r="G951" s="1">
        <v>31.36</v>
      </c>
      <c r="H951" s="1">
        <v>25.85</v>
      </c>
      <c r="I951" s="1">
        <v>32.090000000000003</v>
      </c>
      <c r="J951" s="1">
        <v>34.1</v>
      </c>
      <c r="K951" s="1">
        <v>35.22</v>
      </c>
      <c r="R951"/>
      <c r="S951"/>
      <c r="U951"/>
      <c r="V951"/>
    </row>
    <row r="952" spans="1:22" s="1" customFormat="1" x14ac:dyDescent="0.25">
      <c r="A952" s="1">
        <v>24.73</v>
      </c>
      <c r="B952" s="1">
        <v>32.76</v>
      </c>
      <c r="C952" s="1">
        <v>31.34</v>
      </c>
      <c r="D952" s="1">
        <v>26.01</v>
      </c>
      <c r="E952" s="1">
        <v>23.19</v>
      </c>
      <c r="F952" s="1">
        <v>34.200000000000003</v>
      </c>
      <c r="G952" s="1">
        <v>27.16</v>
      </c>
      <c r="H952" s="1">
        <v>37.18</v>
      </c>
      <c r="I952" s="1">
        <v>37.79</v>
      </c>
      <c r="J952" s="1">
        <v>33.39</v>
      </c>
      <c r="K952" s="1">
        <v>31.65</v>
      </c>
      <c r="R952"/>
      <c r="S952"/>
      <c r="U952"/>
      <c r="V952"/>
    </row>
    <row r="953" spans="1:22" s="1" customFormat="1" x14ac:dyDescent="0.25">
      <c r="A953" s="1">
        <v>26.6</v>
      </c>
      <c r="B953" s="1">
        <v>19.329999999999998</v>
      </c>
      <c r="C953" s="1">
        <v>33.47</v>
      </c>
      <c r="D953" s="1">
        <v>29.75</v>
      </c>
      <c r="E953" s="1">
        <v>27.23</v>
      </c>
      <c r="F953" s="1">
        <v>37.47</v>
      </c>
      <c r="G953" s="1">
        <v>30.59</v>
      </c>
      <c r="H953" s="1">
        <v>37.83</v>
      </c>
      <c r="I953" s="1">
        <v>40</v>
      </c>
      <c r="J953" s="1">
        <v>30.55</v>
      </c>
      <c r="K953" s="1">
        <v>36.96</v>
      </c>
      <c r="R953"/>
      <c r="S953"/>
      <c r="U953"/>
      <c r="V953"/>
    </row>
    <row r="954" spans="1:22" s="1" customFormat="1" x14ac:dyDescent="0.25">
      <c r="A954" s="1">
        <v>33.78</v>
      </c>
      <c r="B954" s="1">
        <v>33.21</v>
      </c>
      <c r="C954" s="1">
        <v>40</v>
      </c>
      <c r="D954" s="1">
        <v>29.83</v>
      </c>
      <c r="E954" s="1">
        <v>25.56</v>
      </c>
      <c r="F954" s="1">
        <v>26.09</v>
      </c>
      <c r="G954" s="1">
        <v>35.81</v>
      </c>
      <c r="H954" s="1">
        <v>28.45</v>
      </c>
      <c r="I954" s="1">
        <v>34.35</v>
      </c>
      <c r="J954" s="1">
        <v>40</v>
      </c>
      <c r="K954" s="1">
        <v>31.39</v>
      </c>
      <c r="R954"/>
      <c r="S954"/>
      <c r="U954"/>
      <c r="V954"/>
    </row>
    <row r="955" spans="1:22" s="1" customFormat="1" x14ac:dyDescent="0.25">
      <c r="A955" s="1">
        <v>30.3</v>
      </c>
      <c r="B955" s="1">
        <v>27.99</v>
      </c>
      <c r="C955" s="1">
        <v>21.59</v>
      </c>
      <c r="D955" s="1">
        <v>28.24</v>
      </c>
      <c r="E955" s="1">
        <v>30.58</v>
      </c>
      <c r="F955" s="1">
        <v>30.75</v>
      </c>
      <c r="G955" s="1">
        <v>34.659999999999997</v>
      </c>
      <c r="H955" s="1">
        <v>22.12</v>
      </c>
      <c r="I955" s="1">
        <v>37.78</v>
      </c>
      <c r="J955" s="1">
        <v>32.049999999999997</v>
      </c>
      <c r="K955" s="1">
        <v>31.2</v>
      </c>
      <c r="R955"/>
      <c r="S955"/>
      <c r="U955"/>
      <c r="V955"/>
    </row>
    <row r="956" spans="1:22" s="1" customFormat="1" x14ac:dyDescent="0.25">
      <c r="A956" s="1">
        <v>21.78</v>
      </c>
      <c r="B956" s="1">
        <v>36.83</v>
      </c>
      <c r="C956" s="1">
        <v>22.26</v>
      </c>
      <c r="D956" s="1">
        <v>18.29</v>
      </c>
      <c r="E956" s="1">
        <v>31.53</v>
      </c>
      <c r="F956" s="1">
        <v>26.67</v>
      </c>
      <c r="G956" s="1">
        <v>22.45</v>
      </c>
      <c r="H956" s="1">
        <v>30.33</v>
      </c>
      <c r="I956" s="1">
        <v>40</v>
      </c>
      <c r="J956" s="1">
        <v>34.72</v>
      </c>
      <c r="K956" s="1">
        <v>36.840000000000003</v>
      </c>
      <c r="R956"/>
      <c r="S956"/>
      <c r="U956"/>
      <c r="V956"/>
    </row>
    <row r="957" spans="1:22" s="1" customFormat="1" x14ac:dyDescent="0.25">
      <c r="A957" s="1">
        <v>33.75</v>
      </c>
      <c r="B957" s="1">
        <v>29.99</v>
      </c>
      <c r="C957" s="1">
        <v>32.840000000000003</v>
      </c>
      <c r="D957" s="1">
        <v>32.950000000000003</v>
      </c>
      <c r="E957" s="1">
        <v>25.3</v>
      </c>
      <c r="F957" s="1">
        <v>28.57</v>
      </c>
      <c r="G957" s="1">
        <v>27.43</v>
      </c>
      <c r="H957" s="1">
        <v>32.659999999999997</v>
      </c>
      <c r="I957" s="1">
        <v>35.090000000000003</v>
      </c>
      <c r="J957" s="1">
        <v>26.85</v>
      </c>
      <c r="K957" s="1">
        <v>33.090000000000003</v>
      </c>
      <c r="R957"/>
      <c r="S957"/>
      <c r="U957"/>
      <c r="V957"/>
    </row>
    <row r="958" spans="1:22" s="1" customFormat="1" x14ac:dyDescent="0.25">
      <c r="A958" s="1">
        <v>22.16</v>
      </c>
      <c r="B958" s="1">
        <v>21.72</v>
      </c>
      <c r="C958" s="1">
        <v>19.38</v>
      </c>
      <c r="D958" s="1">
        <v>19.87</v>
      </c>
      <c r="E958" s="1">
        <v>22.15</v>
      </c>
      <c r="F958" s="1">
        <v>37.33</v>
      </c>
      <c r="G958" s="1">
        <v>33.01</v>
      </c>
      <c r="H958" s="1">
        <v>21.8</v>
      </c>
      <c r="I958" s="1">
        <v>36.26</v>
      </c>
      <c r="J958" s="1">
        <v>40</v>
      </c>
      <c r="K958" s="1">
        <v>34.36</v>
      </c>
      <c r="R958"/>
      <c r="S958"/>
      <c r="U958"/>
      <c r="V958"/>
    </row>
    <row r="959" spans="1:22" s="1" customFormat="1" x14ac:dyDescent="0.25">
      <c r="A959" s="1">
        <v>22.28</v>
      </c>
      <c r="B959" s="1">
        <v>40</v>
      </c>
      <c r="C959" s="1">
        <v>29.98</v>
      </c>
      <c r="D959" s="1">
        <v>28.63</v>
      </c>
      <c r="E959" s="1">
        <v>34.659999999999997</v>
      </c>
      <c r="F959" s="1">
        <v>19.93</v>
      </c>
      <c r="G959" s="1">
        <v>33.770000000000003</v>
      </c>
      <c r="H959" s="1">
        <v>30.47</v>
      </c>
      <c r="I959" s="1">
        <v>23.33</v>
      </c>
      <c r="J959" s="1">
        <v>30.83</v>
      </c>
      <c r="K959" s="1">
        <v>25.91</v>
      </c>
      <c r="R959"/>
      <c r="S959"/>
      <c r="U959"/>
      <c r="V959"/>
    </row>
    <row r="960" spans="1:22" s="1" customFormat="1" x14ac:dyDescent="0.25">
      <c r="A960" s="1">
        <v>30.32</v>
      </c>
      <c r="B960" s="1">
        <v>36.54</v>
      </c>
      <c r="C960" s="1">
        <v>27.91</v>
      </c>
      <c r="D960" s="1">
        <v>20.55</v>
      </c>
      <c r="E960" s="1">
        <v>29.22</v>
      </c>
      <c r="F960" s="1">
        <v>30.86</v>
      </c>
      <c r="G960" s="1">
        <v>28.61</v>
      </c>
      <c r="H960" s="1">
        <v>31.14</v>
      </c>
      <c r="I960" s="1">
        <v>40</v>
      </c>
      <c r="J960" s="1">
        <v>34.9</v>
      </c>
      <c r="K960" s="1">
        <v>31.78</v>
      </c>
      <c r="R960"/>
      <c r="S960"/>
      <c r="U960"/>
      <c r="V960"/>
    </row>
    <row r="961" spans="1:22" s="1" customFormat="1" x14ac:dyDescent="0.25">
      <c r="A961" s="1">
        <v>30.04</v>
      </c>
      <c r="B961" s="1">
        <v>26.58</v>
      </c>
      <c r="C961" s="1">
        <v>31.42</v>
      </c>
      <c r="D961" s="1">
        <v>23.28</v>
      </c>
      <c r="E961" s="1">
        <v>33.57</v>
      </c>
      <c r="F961" s="1">
        <v>34.58</v>
      </c>
      <c r="G961" s="1">
        <v>34.64</v>
      </c>
      <c r="H961" s="1">
        <v>22.84</v>
      </c>
      <c r="I961" s="1">
        <v>40</v>
      </c>
      <c r="J961" s="1">
        <v>40</v>
      </c>
      <c r="K961" s="1">
        <v>34.44</v>
      </c>
      <c r="R961"/>
      <c r="S961"/>
      <c r="U961"/>
      <c r="V961"/>
    </row>
    <row r="962" spans="1:22" s="1" customFormat="1" x14ac:dyDescent="0.25">
      <c r="A962" s="1">
        <v>25.26</v>
      </c>
      <c r="B962" s="1">
        <v>33.33</v>
      </c>
      <c r="C962" s="1">
        <v>19.350000000000001</v>
      </c>
      <c r="D962" s="1">
        <v>36.64</v>
      </c>
      <c r="E962" s="1">
        <v>29.29</v>
      </c>
      <c r="F962" s="1">
        <v>33.69</v>
      </c>
      <c r="G962" s="1">
        <v>32.72</v>
      </c>
      <c r="H962" s="1">
        <v>32.799999999999997</v>
      </c>
      <c r="I962" s="1">
        <v>40</v>
      </c>
      <c r="J962" s="1">
        <v>30.76</v>
      </c>
      <c r="K962" s="1">
        <v>40</v>
      </c>
      <c r="R962"/>
      <c r="S962"/>
      <c r="U962"/>
      <c r="V962"/>
    </row>
    <row r="963" spans="1:22" s="1" customFormat="1" x14ac:dyDescent="0.25">
      <c r="A963" s="1">
        <v>31.12</v>
      </c>
      <c r="B963" s="1">
        <v>32.22</v>
      </c>
      <c r="C963" s="1">
        <v>30.44</v>
      </c>
      <c r="D963" s="1">
        <v>27.41</v>
      </c>
      <c r="E963" s="1">
        <v>28.73</v>
      </c>
      <c r="F963" s="1">
        <v>28.99</v>
      </c>
      <c r="G963" s="1">
        <v>30.43</v>
      </c>
      <c r="H963" s="1">
        <v>31.81</v>
      </c>
      <c r="I963" s="1">
        <v>33.67</v>
      </c>
      <c r="J963" s="1">
        <v>31.24</v>
      </c>
      <c r="K963" s="1">
        <v>37.74</v>
      </c>
      <c r="R963"/>
      <c r="S963"/>
      <c r="U963"/>
      <c r="V963"/>
    </row>
    <row r="964" spans="1:22" s="1" customFormat="1" x14ac:dyDescent="0.25">
      <c r="A964" s="1">
        <v>28.03</v>
      </c>
      <c r="B964" s="1">
        <v>27.8</v>
      </c>
      <c r="C964" s="1">
        <v>20.260000000000002</v>
      </c>
      <c r="D964" s="1">
        <v>23.2</v>
      </c>
      <c r="E964" s="1">
        <v>40</v>
      </c>
      <c r="F964" s="1">
        <v>28.67</v>
      </c>
      <c r="G964" s="1">
        <v>21.92</v>
      </c>
      <c r="H964" s="1">
        <v>25.13</v>
      </c>
      <c r="I964" s="1">
        <v>28.03</v>
      </c>
      <c r="J964" s="1">
        <v>35.32</v>
      </c>
      <c r="K964" s="1">
        <v>36.83</v>
      </c>
      <c r="R964"/>
      <c r="S964"/>
      <c r="U964"/>
      <c r="V964"/>
    </row>
    <row r="965" spans="1:22" s="1" customFormat="1" x14ac:dyDescent="0.25">
      <c r="A965" s="1">
        <v>19.059999999999999</v>
      </c>
      <c r="B965" s="1">
        <v>27.76</v>
      </c>
      <c r="C965" s="1">
        <v>32.159999999999997</v>
      </c>
      <c r="D965" s="1">
        <v>31.1</v>
      </c>
      <c r="E965" s="1">
        <v>23.59</v>
      </c>
      <c r="F965" s="1">
        <v>34.14</v>
      </c>
      <c r="G965" s="1">
        <v>28</v>
      </c>
      <c r="H965" s="1">
        <v>35.28</v>
      </c>
      <c r="I965" s="1">
        <v>23.86</v>
      </c>
      <c r="J965" s="1">
        <v>36.56</v>
      </c>
      <c r="K965" s="1">
        <v>31.81</v>
      </c>
      <c r="R965"/>
      <c r="S965"/>
      <c r="U965"/>
      <c r="V965"/>
    </row>
    <row r="966" spans="1:22" s="1" customFormat="1" x14ac:dyDescent="0.25">
      <c r="A966" s="1">
        <v>20.95</v>
      </c>
      <c r="B966" s="1">
        <v>23.75</v>
      </c>
      <c r="C966" s="1">
        <v>32.479999999999997</v>
      </c>
      <c r="D966" s="1">
        <v>34.26</v>
      </c>
      <c r="E966" s="1">
        <v>31.2</v>
      </c>
      <c r="F966" s="1">
        <v>34.909999999999997</v>
      </c>
      <c r="G966" s="1">
        <v>40</v>
      </c>
      <c r="H966" s="1">
        <v>30.39</v>
      </c>
      <c r="I966" s="1">
        <v>40</v>
      </c>
      <c r="J966" s="1">
        <v>35.06</v>
      </c>
      <c r="K966" s="1">
        <v>32.11</v>
      </c>
      <c r="R966"/>
      <c r="S966"/>
      <c r="U966"/>
      <c r="V966"/>
    </row>
    <row r="967" spans="1:22" s="1" customFormat="1" x14ac:dyDescent="0.25">
      <c r="A967" s="1">
        <v>40</v>
      </c>
      <c r="B967" s="1">
        <v>23.29</v>
      </c>
      <c r="C967" s="1">
        <v>24.61</v>
      </c>
      <c r="D967" s="1">
        <v>28.51</v>
      </c>
      <c r="E967" s="1">
        <v>28.92</v>
      </c>
      <c r="F967" s="1">
        <v>23.03</v>
      </c>
      <c r="G967" s="1">
        <v>32.630000000000003</v>
      </c>
      <c r="H967" s="1">
        <v>37.03</v>
      </c>
      <c r="I967" s="1">
        <v>30.64</v>
      </c>
      <c r="J967" s="1">
        <v>40</v>
      </c>
      <c r="K967" s="1">
        <v>29.49</v>
      </c>
      <c r="R967"/>
      <c r="S967"/>
      <c r="U967"/>
      <c r="V967"/>
    </row>
    <row r="968" spans="1:22" s="1" customFormat="1" x14ac:dyDescent="0.25">
      <c r="A968" s="1">
        <v>28.15</v>
      </c>
      <c r="B968" s="1">
        <v>35.44</v>
      </c>
      <c r="C968" s="1">
        <v>34.76</v>
      </c>
      <c r="D968" s="1">
        <v>31.06</v>
      </c>
      <c r="E968" s="1">
        <v>37.04</v>
      </c>
      <c r="F968" s="1">
        <v>29.94</v>
      </c>
      <c r="G968" s="1">
        <v>30.22</v>
      </c>
      <c r="H968" s="1">
        <v>32.229999999999997</v>
      </c>
      <c r="I968" s="1">
        <v>27.89</v>
      </c>
      <c r="J968" s="1">
        <v>40</v>
      </c>
      <c r="K968" s="1">
        <v>40</v>
      </c>
      <c r="R968"/>
      <c r="S968"/>
      <c r="U968"/>
      <c r="V968"/>
    </row>
    <row r="969" spans="1:22" s="1" customFormat="1" x14ac:dyDescent="0.25">
      <c r="A969" s="1">
        <v>33.299999999999997</v>
      </c>
      <c r="B969" s="1">
        <v>21.9</v>
      </c>
      <c r="C969" s="1">
        <v>29.53</v>
      </c>
      <c r="D969" s="1">
        <v>28.28</v>
      </c>
      <c r="E969" s="1">
        <v>24.47</v>
      </c>
      <c r="F969" s="1">
        <v>27.44</v>
      </c>
      <c r="G969" s="1">
        <v>40</v>
      </c>
      <c r="H969" s="1">
        <v>29.3</v>
      </c>
      <c r="I969" s="1">
        <v>38.229999999999997</v>
      </c>
      <c r="J969" s="1">
        <v>35.54</v>
      </c>
      <c r="K969" s="1">
        <v>32.22</v>
      </c>
      <c r="R969"/>
      <c r="S969"/>
      <c r="U969"/>
      <c r="V969"/>
    </row>
    <row r="970" spans="1:22" s="1" customFormat="1" x14ac:dyDescent="0.25">
      <c r="A970" s="1">
        <v>22.78</v>
      </c>
      <c r="B970" s="1">
        <v>29.71</v>
      </c>
      <c r="C970" s="1">
        <v>31.19</v>
      </c>
      <c r="D970" s="1">
        <v>27.9</v>
      </c>
      <c r="E970" s="1">
        <v>37.93</v>
      </c>
      <c r="F970" s="1">
        <v>30.67</v>
      </c>
      <c r="G970" s="1">
        <v>21.56</v>
      </c>
      <c r="H970" s="1">
        <v>27.64</v>
      </c>
      <c r="I970" s="1">
        <v>32.700000000000003</v>
      </c>
      <c r="J970" s="1">
        <v>35.53</v>
      </c>
      <c r="K970" s="1">
        <v>28.34</v>
      </c>
      <c r="R970"/>
      <c r="S970"/>
      <c r="U970"/>
      <c r="V970"/>
    </row>
    <row r="971" spans="1:22" s="1" customFormat="1" x14ac:dyDescent="0.25">
      <c r="A971" s="1">
        <v>28.73</v>
      </c>
      <c r="B971" s="1">
        <v>28.88</v>
      </c>
      <c r="C971" s="1">
        <v>23.82</v>
      </c>
      <c r="D971" s="1">
        <v>25.31</v>
      </c>
      <c r="E971" s="1">
        <v>22.56</v>
      </c>
      <c r="F971" s="1">
        <v>24.52</v>
      </c>
      <c r="G971" s="1">
        <v>31.77</v>
      </c>
      <c r="H971" s="1">
        <v>35.51</v>
      </c>
      <c r="I971" s="1">
        <v>27.95</v>
      </c>
      <c r="J971" s="1">
        <v>30.13</v>
      </c>
      <c r="K971" s="1">
        <v>27.55</v>
      </c>
      <c r="R971"/>
      <c r="S971"/>
      <c r="U971"/>
      <c r="V971"/>
    </row>
    <row r="972" spans="1:22" s="1" customFormat="1" x14ac:dyDescent="0.25">
      <c r="A972" s="1">
        <v>23.57</v>
      </c>
      <c r="B972" s="1">
        <v>30.9</v>
      </c>
      <c r="C972" s="1">
        <v>32.229999999999997</v>
      </c>
      <c r="D972" s="1">
        <v>34.97</v>
      </c>
      <c r="E972" s="1">
        <v>30.99</v>
      </c>
      <c r="F972" s="1">
        <v>30.17</v>
      </c>
      <c r="G972" s="1">
        <v>32.29</v>
      </c>
      <c r="H972" s="1">
        <v>28.7</v>
      </c>
      <c r="I972" s="1">
        <v>40</v>
      </c>
      <c r="J972" s="1">
        <v>29.62</v>
      </c>
      <c r="K972" s="1">
        <v>31.69</v>
      </c>
      <c r="R972"/>
      <c r="S972"/>
      <c r="U972"/>
      <c r="V972"/>
    </row>
    <row r="973" spans="1:22" s="1" customFormat="1" x14ac:dyDescent="0.25">
      <c r="A973" s="1">
        <v>32.840000000000003</v>
      </c>
      <c r="B973" s="1">
        <v>29.82</v>
      </c>
      <c r="C973" s="1">
        <v>22.88</v>
      </c>
      <c r="D973" s="1">
        <v>28.34</v>
      </c>
      <c r="E973" s="1">
        <v>32.61</v>
      </c>
      <c r="F973" s="1">
        <v>26.42</v>
      </c>
      <c r="G973" s="1">
        <v>40</v>
      </c>
      <c r="H973" s="1">
        <v>25.32</v>
      </c>
      <c r="I973" s="1">
        <v>25.85</v>
      </c>
      <c r="J973" s="1">
        <v>34.74</v>
      </c>
      <c r="K973" s="1">
        <v>27.22</v>
      </c>
      <c r="R973"/>
      <c r="S973"/>
      <c r="U973"/>
      <c r="V973"/>
    </row>
    <row r="974" spans="1:22" s="1" customFormat="1" x14ac:dyDescent="0.25">
      <c r="A974" s="1">
        <v>30.93</v>
      </c>
      <c r="B974" s="1">
        <v>22.27</v>
      </c>
      <c r="C974" s="1">
        <v>34.1</v>
      </c>
      <c r="D974" s="1">
        <v>24.81</v>
      </c>
      <c r="E974" s="1">
        <v>30.97</v>
      </c>
      <c r="F974" s="1">
        <v>29.67</v>
      </c>
      <c r="G974" s="1">
        <v>34.35</v>
      </c>
      <c r="H974" s="1">
        <v>29.31</v>
      </c>
      <c r="I974" s="1">
        <v>34.46</v>
      </c>
      <c r="J974" s="1">
        <v>34.54</v>
      </c>
      <c r="K974" s="1">
        <v>40</v>
      </c>
      <c r="R974"/>
      <c r="S974"/>
      <c r="U974"/>
      <c r="V974"/>
    </row>
    <row r="975" spans="1:22" s="1" customFormat="1" x14ac:dyDescent="0.25">
      <c r="A975" s="1">
        <v>24.03</v>
      </c>
      <c r="B975" s="1">
        <v>20.309999999999999</v>
      </c>
      <c r="C975" s="1">
        <v>31.93</v>
      </c>
      <c r="D975" s="1">
        <v>29.56</v>
      </c>
      <c r="E975" s="1">
        <v>22.73</v>
      </c>
      <c r="F975" s="1">
        <v>34.22</v>
      </c>
      <c r="G975" s="1">
        <v>33.82</v>
      </c>
      <c r="H975" s="1">
        <v>31.35</v>
      </c>
      <c r="I975" s="1">
        <v>40</v>
      </c>
      <c r="J975" s="1">
        <v>40</v>
      </c>
      <c r="K975" s="1">
        <v>33.5</v>
      </c>
      <c r="R975"/>
      <c r="S975"/>
      <c r="U975"/>
      <c r="V975"/>
    </row>
    <row r="976" spans="1:22" s="1" customFormat="1" x14ac:dyDescent="0.25">
      <c r="A976" s="1">
        <v>21.4</v>
      </c>
      <c r="B976" s="1">
        <v>24.91</v>
      </c>
      <c r="C976" s="1">
        <v>34.17</v>
      </c>
      <c r="D976" s="1">
        <v>29.42</v>
      </c>
      <c r="E976" s="1">
        <v>30.94</v>
      </c>
      <c r="F976" s="1">
        <v>32.81</v>
      </c>
      <c r="G976" s="1">
        <v>31.81</v>
      </c>
      <c r="H976" s="1">
        <v>37.04</v>
      </c>
      <c r="I976" s="1">
        <v>33.54</v>
      </c>
      <c r="J976" s="1">
        <v>30.24</v>
      </c>
      <c r="K976" s="1">
        <v>36.630000000000003</v>
      </c>
      <c r="R976"/>
      <c r="S976"/>
      <c r="U976"/>
      <c r="V976"/>
    </row>
    <row r="977" spans="1:22" s="1" customFormat="1" x14ac:dyDescent="0.25">
      <c r="A977" s="1">
        <v>40</v>
      </c>
      <c r="B977" s="1">
        <v>32</v>
      </c>
      <c r="C977" s="1">
        <v>32.39</v>
      </c>
      <c r="D977" s="1">
        <v>36.46</v>
      </c>
      <c r="E977" s="1">
        <v>26.06</v>
      </c>
      <c r="F977" s="1">
        <v>32.21</v>
      </c>
      <c r="G977" s="1">
        <v>34.9</v>
      </c>
      <c r="H977" s="1">
        <v>35.08</v>
      </c>
      <c r="I977" s="1">
        <v>40</v>
      </c>
      <c r="J977" s="1">
        <v>30.47</v>
      </c>
      <c r="K977" s="1">
        <v>32.11</v>
      </c>
      <c r="R977"/>
      <c r="S977"/>
      <c r="U977"/>
      <c r="V977"/>
    </row>
    <row r="978" spans="1:22" s="1" customFormat="1" x14ac:dyDescent="0.25">
      <c r="A978" s="1">
        <v>19.72</v>
      </c>
      <c r="B978" s="1">
        <v>33.22</v>
      </c>
      <c r="C978" s="1">
        <v>23.73</v>
      </c>
      <c r="D978" s="1">
        <v>26.68</v>
      </c>
      <c r="E978" s="1">
        <v>20.8</v>
      </c>
      <c r="F978" s="1">
        <v>29.79</v>
      </c>
      <c r="G978" s="1">
        <v>34.18</v>
      </c>
      <c r="H978" s="1">
        <v>30.8</v>
      </c>
      <c r="I978" s="1">
        <v>33.68</v>
      </c>
      <c r="J978" s="1">
        <v>32.770000000000003</v>
      </c>
      <c r="K978" s="1">
        <v>40</v>
      </c>
      <c r="R978"/>
      <c r="S978"/>
      <c r="U978"/>
      <c r="V978"/>
    </row>
    <row r="979" spans="1:22" s="1" customFormat="1" x14ac:dyDescent="0.25">
      <c r="A979" s="1">
        <v>29.48</v>
      </c>
      <c r="B979" s="1">
        <v>31.33</v>
      </c>
      <c r="C979" s="1">
        <v>25.5</v>
      </c>
      <c r="D979" s="1">
        <v>33.270000000000003</v>
      </c>
      <c r="E979" s="1">
        <v>23.17</v>
      </c>
      <c r="F979" s="1">
        <v>32.33</v>
      </c>
      <c r="G979" s="1">
        <v>30.76</v>
      </c>
      <c r="H979" s="1">
        <v>37.6</v>
      </c>
      <c r="I979" s="1">
        <v>34.770000000000003</v>
      </c>
      <c r="J979" s="1">
        <v>36.83</v>
      </c>
      <c r="K979" s="1">
        <v>40</v>
      </c>
      <c r="R979"/>
      <c r="S979"/>
      <c r="U979"/>
      <c r="V979"/>
    </row>
    <row r="980" spans="1:22" s="1" customFormat="1" x14ac:dyDescent="0.25">
      <c r="A980" s="1">
        <v>29.75</v>
      </c>
      <c r="B980" s="1">
        <v>33.020000000000003</v>
      </c>
      <c r="C980" s="1">
        <v>24.14</v>
      </c>
      <c r="D980" s="1">
        <v>21.33</v>
      </c>
      <c r="E980" s="1">
        <v>31.21</v>
      </c>
      <c r="F980" s="1">
        <v>28.12</v>
      </c>
      <c r="G980" s="1">
        <v>34.979999999999997</v>
      </c>
      <c r="H980" s="1">
        <v>33.979999999999997</v>
      </c>
      <c r="I980" s="1">
        <v>40</v>
      </c>
      <c r="J980" s="1">
        <v>32.78</v>
      </c>
      <c r="K980" s="1">
        <v>33.869999999999997</v>
      </c>
      <c r="R980"/>
      <c r="S980"/>
      <c r="U980"/>
      <c r="V980"/>
    </row>
    <row r="981" spans="1:22" s="1" customFormat="1" x14ac:dyDescent="0.25">
      <c r="A981" s="1">
        <v>30.84</v>
      </c>
      <c r="B981" s="1">
        <v>40</v>
      </c>
      <c r="C981" s="1">
        <v>29.59</v>
      </c>
      <c r="D981" s="1">
        <v>25.14</v>
      </c>
      <c r="E981" s="1">
        <v>40</v>
      </c>
      <c r="F981" s="1">
        <v>29.84</v>
      </c>
      <c r="G981" s="1">
        <v>24.13</v>
      </c>
      <c r="H981" s="1">
        <v>35.9</v>
      </c>
      <c r="I981" s="1">
        <v>33.39</v>
      </c>
      <c r="J981" s="1">
        <v>30.42</v>
      </c>
      <c r="K981" s="1">
        <v>40</v>
      </c>
      <c r="R981"/>
      <c r="S981"/>
      <c r="U981"/>
      <c r="V981"/>
    </row>
    <row r="982" spans="1:22" s="1" customFormat="1" x14ac:dyDescent="0.25">
      <c r="A982" s="1">
        <v>18.57</v>
      </c>
      <c r="B982" s="1">
        <v>30.13</v>
      </c>
      <c r="C982" s="1">
        <v>24.18</v>
      </c>
      <c r="D982" s="1">
        <v>30.48</v>
      </c>
      <c r="E982" s="1">
        <v>26.39</v>
      </c>
      <c r="F982" s="1">
        <v>40</v>
      </c>
      <c r="G982" s="1">
        <v>34.869999999999997</v>
      </c>
      <c r="H982" s="1">
        <v>33.840000000000003</v>
      </c>
      <c r="I982" s="1">
        <v>35.32</v>
      </c>
      <c r="J982" s="1">
        <v>24.91</v>
      </c>
      <c r="K982" s="1">
        <v>35.89</v>
      </c>
      <c r="R982"/>
      <c r="S982"/>
      <c r="U982"/>
      <c r="V982"/>
    </row>
    <row r="983" spans="1:22" s="1" customFormat="1" x14ac:dyDescent="0.25">
      <c r="A983" s="1">
        <v>24.05</v>
      </c>
      <c r="B983" s="1">
        <v>26.35</v>
      </c>
      <c r="C983" s="1">
        <v>23.4</v>
      </c>
      <c r="D983" s="1">
        <v>21.68</v>
      </c>
      <c r="E983" s="1">
        <v>26.81</v>
      </c>
      <c r="F983" s="1">
        <v>32.71</v>
      </c>
      <c r="G983" s="1">
        <v>29.46</v>
      </c>
      <c r="H983" s="1">
        <v>36.82</v>
      </c>
      <c r="I983" s="1">
        <v>40</v>
      </c>
      <c r="J983" s="1">
        <v>33.31</v>
      </c>
      <c r="K983" s="1">
        <v>40</v>
      </c>
      <c r="R983"/>
      <c r="S983"/>
      <c r="U983"/>
      <c r="V983"/>
    </row>
    <row r="984" spans="1:22" s="1" customFormat="1" x14ac:dyDescent="0.25">
      <c r="A984" s="1">
        <v>32.979999999999997</v>
      </c>
      <c r="B984" s="1">
        <v>36.39</v>
      </c>
      <c r="C984" s="1">
        <v>25.96</v>
      </c>
      <c r="D984" s="1">
        <v>19.190000000000001</v>
      </c>
      <c r="E984" s="1">
        <v>29.76</v>
      </c>
      <c r="F984" s="1">
        <v>32.56</v>
      </c>
      <c r="G984" s="1">
        <v>40</v>
      </c>
      <c r="H984" s="1">
        <v>36.520000000000003</v>
      </c>
      <c r="I984" s="1">
        <v>28.19</v>
      </c>
      <c r="J984" s="1">
        <v>28.09</v>
      </c>
      <c r="K984" s="1">
        <v>32.799999999999997</v>
      </c>
      <c r="R984"/>
      <c r="S984"/>
      <c r="U984"/>
      <c r="V984"/>
    </row>
    <row r="985" spans="1:22" s="1" customFormat="1" x14ac:dyDescent="0.25">
      <c r="A985" s="1">
        <v>30.83</v>
      </c>
      <c r="B985" s="1">
        <v>22.76</v>
      </c>
      <c r="C985" s="1">
        <v>25.37</v>
      </c>
      <c r="D985" s="1">
        <v>32.85</v>
      </c>
      <c r="E985" s="1">
        <v>20.84</v>
      </c>
      <c r="F985" s="1">
        <v>40</v>
      </c>
      <c r="G985" s="1">
        <v>29.69</v>
      </c>
      <c r="H985" s="1">
        <v>29.43</v>
      </c>
      <c r="I985" s="1">
        <v>40</v>
      </c>
      <c r="J985" s="1">
        <v>25.8</v>
      </c>
      <c r="K985" s="1">
        <v>40</v>
      </c>
      <c r="R985"/>
      <c r="S985"/>
      <c r="U985"/>
      <c r="V985"/>
    </row>
    <row r="986" spans="1:22" s="1" customFormat="1" x14ac:dyDescent="0.25">
      <c r="A986" s="1">
        <v>27.03</v>
      </c>
      <c r="B986" s="1">
        <v>24.81</v>
      </c>
      <c r="C986" s="1">
        <v>26.44</v>
      </c>
      <c r="D986" s="1">
        <v>34.61</v>
      </c>
      <c r="E986" s="1">
        <v>32.86</v>
      </c>
      <c r="F986" s="1">
        <v>31.98</v>
      </c>
      <c r="G986" s="1">
        <v>35.369999999999997</v>
      </c>
      <c r="H986" s="1">
        <v>34.880000000000003</v>
      </c>
      <c r="I986" s="1">
        <v>36.159999999999997</v>
      </c>
      <c r="J986" s="1">
        <v>33.630000000000003</v>
      </c>
      <c r="K986" s="1">
        <v>30.3</v>
      </c>
      <c r="R986"/>
      <c r="S986"/>
      <c r="U986"/>
      <c r="V986"/>
    </row>
    <row r="987" spans="1:22" s="1" customFormat="1" x14ac:dyDescent="0.25">
      <c r="A987" s="1">
        <v>20.73</v>
      </c>
      <c r="B987" s="1">
        <v>28.51</v>
      </c>
      <c r="C987" s="1">
        <v>28.51</v>
      </c>
      <c r="D987" s="1">
        <v>29.84</v>
      </c>
      <c r="E987" s="1">
        <v>17.29</v>
      </c>
      <c r="F987" s="1">
        <v>28.71</v>
      </c>
      <c r="G987" s="1">
        <v>27.23</v>
      </c>
      <c r="H987" s="1">
        <v>40</v>
      </c>
      <c r="I987" s="1">
        <v>40</v>
      </c>
      <c r="J987" s="1">
        <v>33.31</v>
      </c>
      <c r="K987" s="1">
        <v>33.76</v>
      </c>
      <c r="R987"/>
      <c r="S987"/>
      <c r="U987"/>
      <c r="V987"/>
    </row>
    <row r="988" spans="1:22" s="1" customFormat="1" x14ac:dyDescent="0.25">
      <c r="A988" s="1">
        <v>27.07</v>
      </c>
      <c r="B988" s="1">
        <v>34.200000000000003</v>
      </c>
      <c r="C988" s="1">
        <v>17.489999999999998</v>
      </c>
      <c r="D988" s="1">
        <v>32.14</v>
      </c>
      <c r="E988" s="1">
        <v>24.37</v>
      </c>
      <c r="F988" s="1">
        <v>28.52</v>
      </c>
      <c r="G988" s="1">
        <v>29.66</v>
      </c>
      <c r="H988" s="1">
        <v>35.880000000000003</v>
      </c>
      <c r="I988" s="1">
        <v>29.73</v>
      </c>
      <c r="J988" s="1">
        <v>40</v>
      </c>
      <c r="K988" s="1">
        <v>33.880000000000003</v>
      </c>
      <c r="R988"/>
      <c r="S988"/>
      <c r="U988"/>
      <c r="V988"/>
    </row>
    <row r="989" spans="1:22" s="1" customFormat="1" x14ac:dyDescent="0.25">
      <c r="A989" s="1">
        <v>40</v>
      </c>
      <c r="B989" s="1">
        <v>24.14</v>
      </c>
      <c r="C989" s="1">
        <v>27.05</v>
      </c>
      <c r="D989" s="1">
        <v>22.36</v>
      </c>
      <c r="E989" s="1">
        <v>24.7</v>
      </c>
      <c r="F989" s="1">
        <v>27.88</v>
      </c>
      <c r="G989" s="1">
        <v>26.56</v>
      </c>
      <c r="H989" s="1">
        <v>29.26</v>
      </c>
      <c r="I989" s="1">
        <v>40</v>
      </c>
      <c r="J989" s="1">
        <v>33.72</v>
      </c>
      <c r="K989" s="1">
        <v>37.11</v>
      </c>
      <c r="R989"/>
      <c r="S989"/>
      <c r="U989"/>
      <c r="V989"/>
    </row>
    <row r="990" spans="1:22" s="1" customFormat="1" x14ac:dyDescent="0.25">
      <c r="A990" s="1">
        <v>26.85</v>
      </c>
      <c r="B990" s="1">
        <v>29.13</v>
      </c>
      <c r="C990" s="1">
        <v>19.239999999999998</v>
      </c>
      <c r="D990" s="1">
        <v>26.3</v>
      </c>
      <c r="E990" s="1">
        <v>24.55</v>
      </c>
      <c r="F990" s="1">
        <v>35.99</v>
      </c>
      <c r="G990" s="1">
        <v>32.880000000000003</v>
      </c>
      <c r="H990" s="1">
        <v>30.66</v>
      </c>
      <c r="I990" s="1">
        <v>40</v>
      </c>
      <c r="J990" s="1">
        <v>36.21</v>
      </c>
      <c r="K990" s="1">
        <v>40</v>
      </c>
      <c r="R990"/>
      <c r="S990"/>
      <c r="U990"/>
      <c r="V990"/>
    </row>
    <row r="991" spans="1:22" s="1" customFormat="1" x14ac:dyDescent="0.25">
      <c r="A991" s="1">
        <v>21.03</v>
      </c>
      <c r="B991" s="1">
        <v>25.94</v>
      </c>
      <c r="C991" s="1">
        <v>30.39</v>
      </c>
      <c r="D991" s="1">
        <v>21.31</v>
      </c>
      <c r="E991" s="1">
        <v>35.130000000000003</v>
      </c>
      <c r="F991" s="1">
        <v>32.770000000000003</v>
      </c>
      <c r="G991" s="1">
        <v>28.22</v>
      </c>
      <c r="H991" s="1">
        <v>28.41</v>
      </c>
      <c r="I991" s="1">
        <v>28.03</v>
      </c>
      <c r="J991" s="1">
        <v>33.68</v>
      </c>
      <c r="K991" s="1">
        <v>29.4</v>
      </c>
      <c r="R991"/>
      <c r="S991"/>
      <c r="U991"/>
      <c r="V991"/>
    </row>
    <row r="992" spans="1:22" s="1" customFormat="1" x14ac:dyDescent="0.25">
      <c r="A992" s="1">
        <v>26.59</v>
      </c>
      <c r="B992" s="1">
        <v>28.68</v>
      </c>
      <c r="C992" s="1">
        <v>22.06</v>
      </c>
      <c r="D992" s="1">
        <v>27.23</v>
      </c>
      <c r="E992" s="1">
        <v>36.42</v>
      </c>
      <c r="F992" s="1">
        <v>33.57</v>
      </c>
      <c r="G992" s="1">
        <v>28.75</v>
      </c>
      <c r="H992" s="1">
        <v>36.26</v>
      </c>
      <c r="I992" s="1">
        <v>35.229999999999997</v>
      </c>
      <c r="J992" s="1">
        <v>37.729999999999997</v>
      </c>
      <c r="K992" s="1">
        <v>40</v>
      </c>
      <c r="R992"/>
      <c r="S992"/>
      <c r="U992"/>
      <c r="V992"/>
    </row>
    <row r="993" spans="1:22" s="1" customFormat="1" x14ac:dyDescent="0.25">
      <c r="A993" s="1">
        <v>23.06</v>
      </c>
      <c r="B993" s="1">
        <v>23.92</v>
      </c>
      <c r="C993" s="1">
        <v>32.369999999999997</v>
      </c>
      <c r="D993" s="1">
        <v>19.350000000000001</v>
      </c>
      <c r="E993" s="1">
        <v>27.82</v>
      </c>
      <c r="F993" s="1">
        <v>23.04</v>
      </c>
      <c r="G993" s="1">
        <v>33.19</v>
      </c>
      <c r="H993" s="1">
        <v>32.46</v>
      </c>
      <c r="I993" s="1">
        <v>33.07</v>
      </c>
      <c r="J993" s="1">
        <v>33.67</v>
      </c>
      <c r="K993" s="1">
        <v>22.49</v>
      </c>
      <c r="R993"/>
      <c r="S993"/>
      <c r="U993"/>
      <c r="V993"/>
    </row>
    <row r="994" spans="1:22" s="1" customFormat="1" x14ac:dyDescent="0.25">
      <c r="A994" s="1">
        <v>33.78</v>
      </c>
      <c r="B994" s="1">
        <v>24.18</v>
      </c>
      <c r="C994" s="1">
        <v>22.51</v>
      </c>
      <c r="D994" s="1">
        <v>24.39</v>
      </c>
      <c r="E994" s="1">
        <v>21.34</v>
      </c>
      <c r="F994" s="1">
        <v>28.91</v>
      </c>
      <c r="G994" s="1">
        <v>35.03</v>
      </c>
      <c r="H994" s="1">
        <v>37.46</v>
      </c>
      <c r="I994" s="1">
        <v>19.489999999999998</v>
      </c>
      <c r="J994" s="1">
        <v>34.36</v>
      </c>
      <c r="K994" s="1">
        <v>34.29</v>
      </c>
      <c r="R994"/>
      <c r="S994"/>
      <c r="U994"/>
      <c r="V994"/>
    </row>
    <row r="995" spans="1:22" s="1" customFormat="1" x14ac:dyDescent="0.25">
      <c r="A995" s="1">
        <v>25.19</v>
      </c>
      <c r="B995" s="1">
        <v>40</v>
      </c>
      <c r="C995" s="1">
        <v>28.11</v>
      </c>
      <c r="D995" s="1">
        <v>24.33</v>
      </c>
      <c r="E995" s="1">
        <v>23.92</v>
      </c>
      <c r="F995" s="1">
        <v>28.97</v>
      </c>
      <c r="G995" s="1">
        <v>40</v>
      </c>
      <c r="H995" s="1">
        <v>32.89</v>
      </c>
      <c r="I995" s="1">
        <v>40</v>
      </c>
      <c r="J995" s="1">
        <v>23.94</v>
      </c>
      <c r="K995" s="1">
        <v>29.26</v>
      </c>
      <c r="R995"/>
      <c r="S995"/>
      <c r="U995"/>
      <c r="V995"/>
    </row>
    <row r="996" spans="1:22" s="1" customFormat="1" x14ac:dyDescent="0.25">
      <c r="A996" s="1">
        <v>28.15</v>
      </c>
      <c r="B996" s="1">
        <v>33.630000000000003</v>
      </c>
      <c r="C996" s="1">
        <v>25.42</v>
      </c>
      <c r="D996" s="1">
        <v>20.12</v>
      </c>
      <c r="E996" s="1">
        <v>26.54</v>
      </c>
      <c r="F996" s="1">
        <v>23.81</v>
      </c>
      <c r="G996" s="1">
        <v>37.770000000000003</v>
      </c>
      <c r="H996" s="1">
        <v>30.39</v>
      </c>
      <c r="I996" s="1">
        <v>37.17</v>
      </c>
      <c r="J996" s="1">
        <v>35.35</v>
      </c>
      <c r="K996" s="1">
        <v>31.67</v>
      </c>
      <c r="R996"/>
      <c r="S996"/>
      <c r="U996"/>
      <c r="V996"/>
    </row>
    <row r="997" spans="1:22" s="1" customFormat="1" x14ac:dyDescent="0.25">
      <c r="A997" s="1">
        <v>40</v>
      </c>
      <c r="B997" s="1">
        <v>34.49</v>
      </c>
      <c r="C997" s="1">
        <v>31.67</v>
      </c>
      <c r="D997" s="1">
        <v>16.010000000000002</v>
      </c>
      <c r="E997" s="1">
        <v>31.37</v>
      </c>
      <c r="F997" s="1">
        <v>34.979999999999997</v>
      </c>
      <c r="G997" s="1">
        <v>24.75</v>
      </c>
      <c r="H997" s="1">
        <v>36.85</v>
      </c>
      <c r="I997" s="1">
        <v>40</v>
      </c>
      <c r="J997" s="1">
        <v>24.34</v>
      </c>
      <c r="K997" s="1">
        <v>35.93</v>
      </c>
      <c r="R997"/>
      <c r="S997"/>
      <c r="U997"/>
      <c r="V997"/>
    </row>
    <row r="998" spans="1:22" s="1" customFormat="1" x14ac:dyDescent="0.25">
      <c r="A998" s="1">
        <v>21.64</v>
      </c>
      <c r="B998" s="1">
        <v>29.41</v>
      </c>
      <c r="C998" s="1">
        <v>32.119999999999997</v>
      </c>
      <c r="D998" s="1">
        <v>30.62</v>
      </c>
      <c r="E998" s="1">
        <v>21.5</v>
      </c>
      <c r="F998" s="1">
        <v>40</v>
      </c>
      <c r="G998" s="1">
        <v>25.56</v>
      </c>
      <c r="H998" s="1">
        <v>37.380000000000003</v>
      </c>
      <c r="I998" s="1">
        <v>27.87</v>
      </c>
      <c r="J998" s="1">
        <v>27.9</v>
      </c>
      <c r="K998" s="1">
        <v>35.380000000000003</v>
      </c>
      <c r="R998"/>
      <c r="S998"/>
      <c r="U998"/>
      <c r="V998"/>
    </row>
    <row r="999" spans="1:22" s="1" customFormat="1" x14ac:dyDescent="0.25">
      <c r="A999" s="1">
        <v>26.27</v>
      </c>
      <c r="B999" s="1">
        <v>25.96</v>
      </c>
      <c r="C999" s="1">
        <v>21.23</v>
      </c>
      <c r="D999" s="1">
        <v>19.170000000000002</v>
      </c>
      <c r="E999" s="1">
        <v>29.9</v>
      </c>
      <c r="F999" s="1">
        <v>32.29</v>
      </c>
      <c r="G999" s="1">
        <v>28.97</v>
      </c>
      <c r="H999" s="1">
        <v>36.340000000000003</v>
      </c>
      <c r="I999" s="1">
        <v>34.799999999999997</v>
      </c>
      <c r="J999" s="1">
        <v>34.450000000000003</v>
      </c>
      <c r="K999" s="1">
        <v>31.45</v>
      </c>
      <c r="R999"/>
      <c r="S999"/>
      <c r="U999"/>
      <c r="V999"/>
    </row>
    <row r="1000" spans="1:22" s="1" customFormat="1" x14ac:dyDescent="0.25">
      <c r="A1000" s="1">
        <v>20.81</v>
      </c>
      <c r="B1000" s="1">
        <v>22.12</v>
      </c>
      <c r="C1000" s="1">
        <v>28.69</v>
      </c>
      <c r="D1000" s="1">
        <v>25.41</v>
      </c>
      <c r="E1000" s="1">
        <v>31.35</v>
      </c>
      <c r="F1000" s="1">
        <v>35.42</v>
      </c>
      <c r="G1000" s="1">
        <v>30.57</v>
      </c>
      <c r="H1000" s="1">
        <v>31.16</v>
      </c>
      <c r="I1000" s="1">
        <v>26.27</v>
      </c>
      <c r="J1000" s="1">
        <v>37.78</v>
      </c>
      <c r="K1000" s="1">
        <v>31.33</v>
      </c>
      <c r="R1000"/>
      <c r="S1000"/>
      <c r="U1000"/>
      <c r="V1000"/>
    </row>
    <row r="1001" spans="1:22" s="1" customFormat="1" x14ac:dyDescent="0.25">
      <c r="A1001" s="1">
        <v>28.93</v>
      </c>
      <c r="B1001" s="1">
        <v>33.840000000000003</v>
      </c>
      <c r="C1001" s="1">
        <v>23.51</v>
      </c>
      <c r="D1001" s="1">
        <v>35.130000000000003</v>
      </c>
      <c r="E1001" s="1">
        <v>33.630000000000003</v>
      </c>
      <c r="F1001" s="1">
        <v>23.61</v>
      </c>
      <c r="G1001" s="1">
        <v>20.34</v>
      </c>
      <c r="H1001" s="1">
        <v>27.95</v>
      </c>
      <c r="I1001" s="1">
        <v>33.61</v>
      </c>
      <c r="J1001" s="1">
        <v>40</v>
      </c>
      <c r="K1001" s="1">
        <v>37.159999999999997</v>
      </c>
      <c r="R1001"/>
      <c r="S1001"/>
      <c r="U1001"/>
      <c r="V1001"/>
    </row>
    <row r="1002" spans="1:22" s="1" customFormat="1" x14ac:dyDescent="0.25">
      <c r="A1002" s="1">
        <v>28.21</v>
      </c>
      <c r="B1002" s="1">
        <v>21.57</v>
      </c>
      <c r="C1002" s="1">
        <v>35.06</v>
      </c>
      <c r="D1002" s="1">
        <v>26.52</v>
      </c>
      <c r="E1002" s="1">
        <v>20.03</v>
      </c>
      <c r="F1002" s="1">
        <v>33.340000000000003</v>
      </c>
      <c r="G1002" s="1">
        <v>34.39</v>
      </c>
      <c r="H1002" s="1">
        <v>33.520000000000003</v>
      </c>
      <c r="I1002" s="1">
        <v>26.45</v>
      </c>
      <c r="J1002" s="1">
        <v>40</v>
      </c>
      <c r="K1002" s="1">
        <v>31.81</v>
      </c>
      <c r="R1002"/>
      <c r="S1002"/>
      <c r="U1002"/>
      <c r="V1002"/>
    </row>
    <row r="1003" spans="1:22" s="1" customFormat="1" x14ac:dyDescent="0.25">
      <c r="A1003" s="1">
        <v>24.05</v>
      </c>
      <c r="B1003" s="1">
        <v>22.31</v>
      </c>
      <c r="C1003" s="1">
        <v>31.44</v>
      </c>
      <c r="D1003" s="1">
        <v>30.86</v>
      </c>
      <c r="E1003" s="1">
        <v>27.57</v>
      </c>
      <c r="F1003" s="1">
        <v>30.07</v>
      </c>
      <c r="G1003" s="1">
        <v>28.28</v>
      </c>
      <c r="H1003" s="1">
        <v>38.21</v>
      </c>
      <c r="I1003" s="1">
        <v>23.7</v>
      </c>
      <c r="J1003" s="1">
        <v>35.93</v>
      </c>
      <c r="K1003" s="1">
        <v>40</v>
      </c>
      <c r="R1003"/>
      <c r="S1003"/>
      <c r="U1003"/>
      <c r="V1003"/>
    </row>
    <row r="1004" spans="1:22" s="1" customFormat="1" x14ac:dyDescent="0.25">
      <c r="A1004" s="1">
        <v>22.95</v>
      </c>
      <c r="B1004" s="1">
        <v>20.61</v>
      </c>
      <c r="C1004" s="1">
        <v>34.18</v>
      </c>
      <c r="D1004" s="1">
        <v>30.86</v>
      </c>
      <c r="E1004" s="1">
        <v>27.32</v>
      </c>
      <c r="F1004" s="1">
        <v>27.07</v>
      </c>
      <c r="G1004" s="1">
        <v>33.76</v>
      </c>
      <c r="H1004" s="1">
        <v>36.270000000000003</v>
      </c>
      <c r="I1004" s="1">
        <v>28.65</v>
      </c>
      <c r="J1004" s="1">
        <v>28.57</v>
      </c>
      <c r="K1004" s="1">
        <v>30.15</v>
      </c>
      <c r="R1004"/>
      <c r="S1004"/>
      <c r="U1004"/>
      <c r="V1004"/>
    </row>
    <row r="1005" spans="1:22" s="1" customFormat="1" x14ac:dyDescent="0.25">
      <c r="A1005" s="1">
        <v>26.93</v>
      </c>
      <c r="B1005" s="1">
        <v>31.55</v>
      </c>
      <c r="C1005" s="1">
        <v>40</v>
      </c>
      <c r="D1005" s="1">
        <v>33.36</v>
      </c>
      <c r="E1005" s="1">
        <v>32.85</v>
      </c>
      <c r="F1005" s="1">
        <v>28.57</v>
      </c>
      <c r="G1005" s="1">
        <v>25.89</v>
      </c>
      <c r="H1005" s="1">
        <v>40</v>
      </c>
      <c r="I1005" s="1">
        <v>34</v>
      </c>
      <c r="J1005" s="1">
        <v>28.79</v>
      </c>
      <c r="K1005" s="1">
        <v>31.24</v>
      </c>
      <c r="R1005"/>
      <c r="S1005"/>
      <c r="U1005"/>
      <c r="V1005"/>
    </row>
    <row r="1006" spans="1:22" s="1" customFormat="1" x14ac:dyDescent="0.25">
      <c r="A1006" s="1">
        <v>23.35</v>
      </c>
      <c r="B1006" s="1">
        <v>33.61</v>
      </c>
      <c r="C1006" s="1">
        <v>25.49</v>
      </c>
      <c r="D1006" s="1">
        <v>25.15</v>
      </c>
      <c r="E1006" s="1">
        <v>33.340000000000003</v>
      </c>
      <c r="F1006" s="1">
        <v>28.19</v>
      </c>
      <c r="G1006" s="1">
        <v>24.28</v>
      </c>
      <c r="H1006" s="1">
        <v>32.31</v>
      </c>
      <c r="I1006" s="1">
        <v>40</v>
      </c>
      <c r="J1006" s="1">
        <v>40</v>
      </c>
      <c r="K1006" s="1">
        <v>40</v>
      </c>
      <c r="R1006"/>
      <c r="S1006"/>
      <c r="U1006"/>
      <c r="V1006"/>
    </row>
    <row r="1007" spans="1:22" s="1" customFormat="1" x14ac:dyDescent="0.25">
      <c r="A1007" s="1">
        <v>25.12</v>
      </c>
      <c r="B1007" s="1">
        <v>37.86</v>
      </c>
      <c r="C1007" s="1">
        <v>32.5</v>
      </c>
      <c r="D1007" s="1">
        <v>33.28</v>
      </c>
      <c r="E1007" s="1">
        <v>35.93</v>
      </c>
      <c r="F1007" s="1">
        <v>33.14</v>
      </c>
      <c r="G1007" s="1">
        <v>29.2</v>
      </c>
      <c r="H1007" s="1">
        <v>35.71</v>
      </c>
      <c r="I1007" s="1">
        <v>29.51</v>
      </c>
      <c r="J1007" s="1">
        <v>22.23</v>
      </c>
      <c r="K1007" s="1">
        <v>40</v>
      </c>
      <c r="R1007"/>
      <c r="S1007"/>
      <c r="U1007"/>
      <c r="V1007"/>
    </row>
    <row r="1008" spans="1:22" s="1" customFormat="1" x14ac:dyDescent="0.25">
      <c r="A1008" s="1">
        <v>40</v>
      </c>
      <c r="B1008" s="1">
        <v>30.73</v>
      </c>
      <c r="C1008" s="1">
        <v>28.05</v>
      </c>
      <c r="D1008" s="1">
        <v>22.41</v>
      </c>
      <c r="E1008" s="1">
        <v>28.84</v>
      </c>
      <c r="F1008" s="1">
        <v>36.21</v>
      </c>
      <c r="G1008" s="1">
        <v>29.97</v>
      </c>
      <c r="H1008" s="1">
        <v>30.8</v>
      </c>
      <c r="I1008" s="1">
        <v>32.82</v>
      </c>
      <c r="J1008" s="1">
        <v>33.39</v>
      </c>
      <c r="K1008" s="1">
        <v>34.14</v>
      </c>
      <c r="R1008"/>
      <c r="S1008"/>
      <c r="U1008"/>
      <c r="V1008"/>
    </row>
    <row r="1009" spans="1:22" s="1" customFormat="1" x14ac:dyDescent="0.25">
      <c r="A1009" s="1">
        <v>21.56</v>
      </c>
      <c r="B1009" s="1">
        <v>40</v>
      </c>
      <c r="C1009" s="1">
        <v>26.53</v>
      </c>
      <c r="D1009" s="1">
        <v>29.77</v>
      </c>
      <c r="E1009" s="1">
        <v>21.54</v>
      </c>
      <c r="F1009" s="1">
        <v>31.67</v>
      </c>
      <c r="G1009" s="1">
        <v>29.57</v>
      </c>
      <c r="H1009" s="1">
        <v>31.31</v>
      </c>
      <c r="I1009" s="1">
        <v>31.19</v>
      </c>
      <c r="J1009" s="1">
        <v>31.72</v>
      </c>
      <c r="K1009" s="1">
        <v>36.1</v>
      </c>
      <c r="R1009"/>
      <c r="S1009"/>
      <c r="U1009"/>
      <c r="V1009"/>
    </row>
    <row r="1010" spans="1:22" s="1" customFormat="1" x14ac:dyDescent="0.25">
      <c r="A1010" s="1">
        <v>24.41</v>
      </c>
      <c r="B1010" s="1">
        <v>27.32</v>
      </c>
      <c r="C1010" s="1">
        <v>26.71</v>
      </c>
      <c r="D1010" s="1">
        <v>24.6</v>
      </c>
      <c r="E1010" s="1">
        <v>31.26</v>
      </c>
      <c r="F1010" s="1">
        <v>31.04</v>
      </c>
      <c r="G1010" s="1">
        <v>37.270000000000003</v>
      </c>
      <c r="H1010" s="1">
        <v>24.61</v>
      </c>
      <c r="I1010" s="1">
        <v>34.770000000000003</v>
      </c>
      <c r="J1010" s="1">
        <v>28.57</v>
      </c>
      <c r="K1010" s="1">
        <v>32.909999999999997</v>
      </c>
      <c r="R1010"/>
      <c r="S1010"/>
      <c r="U1010"/>
      <c r="V1010"/>
    </row>
    <row r="1011" spans="1:22" s="1" customFormat="1" x14ac:dyDescent="0.25">
      <c r="A1011" s="1">
        <v>31.14</v>
      </c>
      <c r="B1011" s="1">
        <v>26.92</v>
      </c>
      <c r="C1011" s="1">
        <v>22.14</v>
      </c>
      <c r="D1011" s="1">
        <v>34.51</v>
      </c>
      <c r="E1011" s="1">
        <v>22.56</v>
      </c>
      <c r="F1011" s="1">
        <v>21.6</v>
      </c>
      <c r="G1011" s="1">
        <v>27.03</v>
      </c>
      <c r="H1011" s="1">
        <v>34.78</v>
      </c>
      <c r="I1011" s="1">
        <v>35.42</v>
      </c>
      <c r="J1011" s="1">
        <v>33.22</v>
      </c>
      <c r="K1011" s="1">
        <v>33.950000000000003</v>
      </c>
      <c r="R1011"/>
      <c r="S1011"/>
      <c r="U1011"/>
      <c r="V1011"/>
    </row>
    <row r="1012" spans="1:22" s="1" customFormat="1" x14ac:dyDescent="0.25">
      <c r="A1012" s="1">
        <v>23.08</v>
      </c>
      <c r="B1012" s="1">
        <v>36.049999999999997</v>
      </c>
      <c r="C1012" s="1">
        <v>22.32</v>
      </c>
      <c r="D1012" s="1">
        <v>25.7</v>
      </c>
      <c r="E1012" s="1">
        <v>24.75</v>
      </c>
      <c r="F1012" s="1">
        <v>24.7</v>
      </c>
      <c r="G1012" s="1">
        <v>24.06</v>
      </c>
      <c r="H1012" s="1">
        <v>26.1</v>
      </c>
      <c r="I1012" s="1">
        <v>40</v>
      </c>
      <c r="J1012" s="1">
        <v>26.36</v>
      </c>
      <c r="K1012" s="1">
        <v>34.119999999999997</v>
      </c>
      <c r="R1012"/>
      <c r="S1012"/>
      <c r="U1012"/>
      <c r="V1012"/>
    </row>
    <row r="1013" spans="1:22" s="1" customFormat="1" x14ac:dyDescent="0.25">
      <c r="A1013" s="1">
        <v>24.65</v>
      </c>
      <c r="B1013" s="1">
        <v>23.66</v>
      </c>
      <c r="C1013" s="1">
        <v>25.84</v>
      </c>
      <c r="D1013" s="1">
        <v>30.2</v>
      </c>
      <c r="E1013" s="1">
        <v>27.34</v>
      </c>
      <c r="F1013" s="1">
        <v>28.83</v>
      </c>
      <c r="G1013" s="1">
        <v>33.64</v>
      </c>
      <c r="H1013" s="1">
        <v>32.729999999999997</v>
      </c>
      <c r="I1013" s="1">
        <v>35.32</v>
      </c>
      <c r="J1013" s="1">
        <v>32.07</v>
      </c>
      <c r="K1013" s="1">
        <v>36.659999999999997</v>
      </c>
      <c r="R1013"/>
      <c r="S1013"/>
      <c r="U1013"/>
      <c r="V1013"/>
    </row>
    <row r="1014" spans="1:22" s="1" customFormat="1" x14ac:dyDescent="0.25">
      <c r="A1014" s="1">
        <v>18.260000000000002</v>
      </c>
      <c r="B1014" s="1">
        <v>34.4</v>
      </c>
      <c r="C1014" s="1">
        <v>32.47</v>
      </c>
      <c r="D1014" s="1">
        <v>35.6</v>
      </c>
      <c r="E1014" s="1">
        <v>22.96</v>
      </c>
      <c r="F1014" s="1">
        <v>18.84</v>
      </c>
      <c r="G1014" s="1">
        <v>33.22</v>
      </c>
      <c r="H1014" s="1">
        <v>29.23</v>
      </c>
      <c r="I1014" s="1">
        <v>35.479999999999997</v>
      </c>
      <c r="J1014" s="1">
        <v>35.58</v>
      </c>
      <c r="K1014" s="1">
        <v>32.9</v>
      </c>
      <c r="R1014"/>
      <c r="S1014"/>
      <c r="U1014"/>
      <c r="V1014"/>
    </row>
    <row r="1015" spans="1:22" s="1" customFormat="1" x14ac:dyDescent="0.25">
      <c r="A1015" s="1">
        <v>21.27</v>
      </c>
      <c r="B1015" s="1">
        <v>31.6</v>
      </c>
      <c r="C1015" s="1">
        <v>20.68</v>
      </c>
      <c r="D1015" s="1">
        <v>35.69</v>
      </c>
      <c r="E1015" s="1">
        <v>34.74</v>
      </c>
      <c r="F1015" s="1">
        <v>27.05</v>
      </c>
      <c r="G1015" s="1">
        <v>23.82</v>
      </c>
      <c r="H1015" s="1">
        <v>32.57</v>
      </c>
      <c r="I1015" s="1">
        <v>37.06</v>
      </c>
      <c r="J1015" s="1">
        <v>22.72</v>
      </c>
      <c r="K1015" s="1">
        <v>34.200000000000003</v>
      </c>
      <c r="R1015"/>
      <c r="S1015"/>
      <c r="U1015"/>
      <c r="V1015"/>
    </row>
    <row r="1016" spans="1:22" s="1" customFormat="1" x14ac:dyDescent="0.25">
      <c r="A1016" s="1">
        <v>19.809999999999999</v>
      </c>
      <c r="B1016" s="1">
        <v>23.28</v>
      </c>
      <c r="C1016" s="1">
        <v>25.58</v>
      </c>
      <c r="D1016" s="1">
        <v>18.170000000000002</v>
      </c>
      <c r="E1016" s="1">
        <v>26.71</v>
      </c>
      <c r="F1016" s="1">
        <v>31.61</v>
      </c>
      <c r="G1016" s="1">
        <v>22.06</v>
      </c>
      <c r="H1016" s="1">
        <v>32.28</v>
      </c>
      <c r="I1016" s="1">
        <v>29.84</v>
      </c>
      <c r="J1016" s="1">
        <v>29.45</v>
      </c>
      <c r="K1016" s="1">
        <v>40</v>
      </c>
      <c r="R1016"/>
      <c r="S1016"/>
      <c r="U1016"/>
      <c r="V1016"/>
    </row>
    <row r="1017" spans="1:22" s="1" customFormat="1" x14ac:dyDescent="0.25">
      <c r="A1017" s="1">
        <v>21.8</v>
      </c>
      <c r="B1017" s="1">
        <v>40</v>
      </c>
      <c r="C1017" s="1">
        <v>30.36</v>
      </c>
      <c r="D1017" s="1">
        <v>33.299999999999997</v>
      </c>
      <c r="E1017" s="1">
        <v>24.31</v>
      </c>
      <c r="F1017" s="1">
        <v>22.8</v>
      </c>
      <c r="G1017" s="1">
        <v>22.18</v>
      </c>
      <c r="H1017" s="1">
        <v>29.3</v>
      </c>
      <c r="I1017" s="1">
        <v>33.340000000000003</v>
      </c>
      <c r="J1017" s="1">
        <v>28.44</v>
      </c>
      <c r="K1017" s="1">
        <v>40</v>
      </c>
      <c r="R1017"/>
      <c r="S1017"/>
      <c r="U1017"/>
      <c r="V1017"/>
    </row>
    <row r="1018" spans="1:22" s="1" customFormat="1" x14ac:dyDescent="0.25">
      <c r="A1018" s="1">
        <v>30.12</v>
      </c>
      <c r="B1018" s="1">
        <v>20.97</v>
      </c>
      <c r="C1018" s="1">
        <v>31.13</v>
      </c>
      <c r="D1018" s="1">
        <v>22.29</v>
      </c>
      <c r="E1018" s="1">
        <v>26.81</v>
      </c>
      <c r="F1018" s="1">
        <v>24.76</v>
      </c>
      <c r="G1018" s="1">
        <v>40</v>
      </c>
      <c r="H1018" s="1">
        <v>40</v>
      </c>
      <c r="I1018" s="1">
        <v>40</v>
      </c>
      <c r="J1018" s="1">
        <v>40</v>
      </c>
      <c r="K1018" s="1">
        <v>40</v>
      </c>
      <c r="R1018"/>
      <c r="S1018"/>
      <c r="U1018"/>
      <c r="V1018"/>
    </row>
    <row r="1019" spans="1:22" s="1" customFormat="1" x14ac:dyDescent="0.25">
      <c r="A1019" s="1">
        <v>22.75</v>
      </c>
      <c r="B1019" s="1">
        <v>25.12</v>
      </c>
      <c r="C1019" s="1">
        <v>21.66</v>
      </c>
      <c r="D1019" s="1">
        <v>21.72</v>
      </c>
      <c r="E1019" s="1">
        <v>35.729999999999997</v>
      </c>
      <c r="F1019" s="1">
        <v>33.5</v>
      </c>
      <c r="G1019" s="1">
        <v>33.94</v>
      </c>
      <c r="H1019" s="1">
        <v>40</v>
      </c>
      <c r="I1019" s="1">
        <v>33.93</v>
      </c>
      <c r="J1019" s="1">
        <v>35.549999999999997</v>
      </c>
      <c r="K1019" s="1">
        <v>31.45</v>
      </c>
      <c r="R1019"/>
      <c r="S1019"/>
      <c r="U1019"/>
      <c r="V1019"/>
    </row>
    <row r="1020" spans="1:22" s="1" customFormat="1" x14ac:dyDescent="0.25">
      <c r="A1020" s="1">
        <v>19.48</v>
      </c>
      <c r="B1020" s="1">
        <v>35.1</v>
      </c>
      <c r="C1020" s="1">
        <v>28.99</v>
      </c>
      <c r="D1020" s="1">
        <v>30.87</v>
      </c>
      <c r="E1020" s="1">
        <v>34.51</v>
      </c>
      <c r="F1020" s="1">
        <v>27.87</v>
      </c>
      <c r="G1020" s="1">
        <v>29.68</v>
      </c>
      <c r="H1020" s="1">
        <v>34</v>
      </c>
      <c r="I1020" s="1">
        <v>30.05</v>
      </c>
      <c r="J1020" s="1">
        <v>40</v>
      </c>
      <c r="K1020" s="1">
        <v>31.99</v>
      </c>
      <c r="R1020"/>
      <c r="S1020"/>
      <c r="U1020"/>
      <c r="V1020"/>
    </row>
    <row r="1021" spans="1:22" s="1" customFormat="1" x14ac:dyDescent="0.25">
      <c r="A1021" s="1">
        <v>26.72</v>
      </c>
      <c r="B1021" s="1">
        <v>24.23</v>
      </c>
      <c r="C1021" s="1">
        <v>34.21</v>
      </c>
      <c r="D1021" s="1">
        <v>26.47</v>
      </c>
      <c r="E1021" s="1">
        <v>29.23</v>
      </c>
      <c r="F1021" s="1">
        <v>32.18</v>
      </c>
      <c r="G1021" s="1">
        <v>31.16</v>
      </c>
      <c r="H1021" s="1">
        <v>30</v>
      </c>
      <c r="I1021" s="1">
        <v>35.67</v>
      </c>
      <c r="J1021" s="1">
        <v>25.19</v>
      </c>
      <c r="K1021" s="1">
        <v>35.76</v>
      </c>
      <c r="R1021"/>
      <c r="S1021"/>
      <c r="U1021"/>
      <c r="V1021"/>
    </row>
    <row r="1022" spans="1:22" s="1" customFormat="1" x14ac:dyDescent="0.25">
      <c r="A1022" s="1">
        <v>22.1</v>
      </c>
      <c r="B1022" s="1">
        <v>28.4</v>
      </c>
      <c r="C1022" s="1">
        <v>22.32</v>
      </c>
      <c r="D1022" s="1">
        <v>33.19</v>
      </c>
      <c r="E1022" s="1">
        <v>30.18</v>
      </c>
      <c r="F1022" s="1">
        <v>35.06</v>
      </c>
      <c r="G1022" s="1">
        <v>37.200000000000003</v>
      </c>
      <c r="H1022" s="1">
        <v>28.49</v>
      </c>
      <c r="I1022" s="1">
        <v>40</v>
      </c>
      <c r="J1022" s="1">
        <v>31.33</v>
      </c>
      <c r="K1022" s="1">
        <v>31.01</v>
      </c>
      <c r="R1022"/>
      <c r="S1022"/>
      <c r="U1022"/>
      <c r="V1022"/>
    </row>
    <row r="1023" spans="1:22" s="1" customFormat="1" x14ac:dyDescent="0.25">
      <c r="A1023" s="1">
        <v>30.9</v>
      </c>
      <c r="B1023" s="1">
        <v>23.79</v>
      </c>
      <c r="C1023" s="1">
        <v>33.94</v>
      </c>
      <c r="D1023" s="1">
        <v>40</v>
      </c>
      <c r="E1023" s="1">
        <v>34.090000000000003</v>
      </c>
      <c r="F1023" s="1">
        <v>23.63</v>
      </c>
      <c r="G1023" s="1">
        <v>35.29</v>
      </c>
      <c r="H1023" s="1">
        <v>28.95</v>
      </c>
      <c r="I1023" s="1">
        <v>32.5</v>
      </c>
      <c r="J1023" s="1">
        <v>34.520000000000003</v>
      </c>
      <c r="K1023" s="1">
        <v>40</v>
      </c>
      <c r="R1023"/>
      <c r="S1023"/>
      <c r="U1023"/>
      <c r="V1023"/>
    </row>
    <row r="1024" spans="1:22" s="1" customFormat="1" x14ac:dyDescent="0.25">
      <c r="A1024" s="1">
        <v>26.09</v>
      </c>
      <c r="B1024" s="1">
        <v>27.43</v>
      </c>
      <c r="C1024" s="1">
        <v>27.49</v>
      </c>
      <c r="D1024" s="1">
        <v>33.299999999999997</v>
      </c>
      <c r="E1024" s="1">
        <v>33.93</v>
      </c>
      <c r="F1024" s="1">
        <v>27.5</v>
      </c>
      <c r="G1024" s="1">
        <v>31.49</v>
      </c>
      <c r="H1024" s="1">
        <v>31.45</v>
      </c>
      <c r="I1024" s="1">
        <v>32.69</v>
      </c>
      <c r="J1024" s="1">
        <v>28.74</v>
      </c>
      <c r="K1024" s="1">
        <v>37.92</v>
      </c>
      <c r="R1024"/>
      <c r="S1024"/>
      <c r="U1024"/>
      <c r="V1024"/>
    </row>
    <row r="1025" spans="1:22" s="1" customFormat="1" x14ac:dyDescent="0.25">
      <c r="A1025" s="1">
        <v>21.51</v>
      </c>
      <c r="B1025" s="1">
        <v>30.76</v>
      </c>
      <c r="C1025" s="1">
        <v>26.08</v>
      </c>
      <c r="D1025" s="1">
        <v>30.04</v>
      </c>
      <c r="E1025" s="1">
        <v>33.03</v>
      </c>
      <c r="F1025" s="1">
        <v>23.42</v>
      </c>
      <c r="G1025" s="1">
        <v>31.79</v>
      </c>
      <c r="H1025" s="1">
        <v>23.17</v>
      </c>
      <c r="I1025" s="1">
        <v>40</v>
      </c>
      <c r="J1025" s="1">
        <v>35.24</v>
      </c>
      <c r="K1025" s="1">
        <v>40</v>
      </c>
      <c r="R1025"/>
      <c r="S1025"/>
      <c r="U1025"/>
      <c r="V1025"/>
    </row>
    <row r="1026" spans="1:22" s="1" customFormat="1" x14ac:dyDescent="0.25">
      <c r="A1026" s="1">
        <v>29.03</v>
      </c>
      <c r="B1026" s="1">
        <v>33.619999999999997</v>
      </c>
      <c r="C1026" s="1">
        <v>40</v>
      </c>
      <c r="D1026" s="1">
        <v>21.42</v>
      </c>
      <c r="E1026" s="1">
        <v>25.61</v>
      </c>
      <c r="F1026" s="1">
        <v>35.11</v>
      </c>
      <c r="G1026" s="1">
        <v>40</v>
      </c>
      <c r="H1026" s="1">
        <v>40</v>
      </c>
      <c r="I1026" s="1">
        <v>36.32</v>
      </c>
      <c r="J1026" s="1">
        <v>40</v>
      </c>
      <c r="K1026" s="1">
        <v>33.32</v>
      </c>
      <c r="R1026"/>
      <c r="S1026"/>
      <c r="U1026"/>
      <c r="V1026"/>
    </row>
    <row r="1027" spans="1:22" s="1" customFormat="1" x14ac:dyDescent="0.25">
      <c r="A1027" s="1">
        <v>24.74</v>
      </c>
      <c r="B1027" s="1">
        <v>24.8</v>
      </c>
      <c r="C1027" s="1">
        <v>28.49</v>
      </c>
      <c r="D1027" s="1">
        <v>21.81</v>
      </c>
      <c r="E1027" s="1">
        <v>27.83</v>
      </c>
      <c r="F1027" s="1">
        <v>28.05</v>
      </c>
      <c r="G1027" s="1">
        <v>29.56</v>
      </c>
      <c r="H1027" s="1">
        <v>30.54</v>
      </c>
      <c r="I1027" s="1">
        <v>30.38</v>
      </c>
      <c r="J1027" s="1">
        <v>29.15</v>
      </c>
      <c r="K1027" s="1">
        <v>40</v>
      </c>
      <c r="R1027"/>
      <c r="S1027"/>
      <c r="U1027"/>
      <c r="V1027"/>
    </row>
    <row r="1028" spans="1:22" s="1" customFormat="1" x14ac:dyDescent="0.25">
      <c r="A1028" s="1">
        <v>18.71</v>
      </c>
      <c r="B1028" s="1">
        <v>33.08</v>
      </c>
      <c r="C1028" s="1">
        <v>28.02</v>
      </c>
      <c r="D1028" s="1">
        <v>32.950000000000003</v>
      </c>
      <c r="E1028" s="1">
        <v>23.84</v>
      </c>
      <c r="F1028" s="1">
        <v>23.55</v>
      </c>
      <c r="G1028" s="1">
        <v>33.54</v>
      </c>
      <c r="H1028" s="1">
        <v>34.909999999999997</v>
      </c>
      <c r="I1028" s="1">
        <v>40</v>
      </c>
      <c r="J1028" s="1">
        <v>36.5</v>
      </c>
      <c r="K1028" s="1">
        <v>33.01</v>
      </c>
      <c r="R1028"/>
      <c r="S1028"/>
      <c r="U1028"/>
      <c r="V1028"/>
    </row>
    <row r="1029" spans="1:22" s="1" customFormat="1" x14ac:dyDescent="0.25">
      <c r="A1029" s="1">
        <v>32.03</v>
      </c>
      <c r="B1029" s="1">
        <v>33.75</v>
      </c>
      <c r="C1029" s="1">
        <v>35.799999999999997</v>
      </c>
      <c r="D1029" s="1">
        <v>28.19</v>
      </c>
      <c r="E1029" s="1">
        <v>35.78</v>
      </c>
      <c r="F1029" s="1">
        <v>20.76</v>
      </c>
      <c r="G1029" s="1">
        <v>34.19</v>
      </c>
      <c r="H1029" s="1">
        <v>36.42</v>
      </c>
      <c r="I1029" s="1">
        <v>34.090000000000003</v>
      </c>
      <c r="J1029" s="1">
        <v>29.82</v>
      </c>
      <c r="K1029" s="1">
        <v>40</v>
      </c>
      <c r="R1029"/>
      <c r="S1029"/>
      <c r="U1029"/>
      <c r="V1029"/>
    </row>
    <row r="1030" spans="1:22" s="1" customFormat="1" x14ac:dyDescent="0.25">
      <c r="A1030" s="1">
        <v>25.47</v>
      </c>
      <c r="B1030" s="1">
        <v>29.44</v>
      </c>
      <c r="C1030" s="1">
        <v>21.15</v>
      </c>
      <c r="D1030" s="1">
        <v>31.88</v>
      </c>
      <c r="E1030" s="1">
        <v>26.27</v>
      </c>
      <c r="F1030" s="1">
        <v>27.23</v>
      </c>
      <c r="G1030" s="1">
        <v>36.51</v>
      </c>
      <c r="H1030" s="1">
        <v>28.78</v>
      </c>
      <c r="I1030" s="1">
        <v>31.43</v>
      </c>
      <c r="J1030" s="1">
        <v>26.65</v>
      </c>
      <c r="K1030" s="1">
        <v>40</v>
      </c>
      <c r="R1030"/>
      <c r="S1030"/>
      <c r="U1030"/>
      <c r="V1030"/>
    </row>
    <row r="1031" spans="1:22" s="1" customFormat="1" x14ac:dyDescent="0.25">
      <c r="A1031" s="1">
        <v>26.11</v>
      </c>
      <c r="B1031" s="1">
        <v>40</v>
      </c>
      <c r="C1031" s="1">
        <v>26.63</v>
      </c>
      <c r="D1031" s="1">
        <v>40</v>
      </c>
      <c r="E1031" s="1">
        <v>29.85</v>
      </c>
      <c r="F1031" s="1">
        <v>40</v>
      </c>
      <c r="G1031" s="1">
        <v>32.14</v>
      </c>
      <c r="H1031" s="1">
        <v>40</v>
      </c>
      <c r="I1031" s="1">
        <v>32.74</v>
      </c>
      <c r="J1031" s="1">
        <v>40</v>
      </c>
      <c r="K1031" s="1">
        <v>36.950000000000003</v>
      </c>
      <c r="R1031"/>
      <c r="S1031"/>
      <c r="U1031"/>
      <c r="V1031"/>
    </row>
    <row r="1032" spans="1:22" s="1" customFormat="1" x14ac:dyDescent="0.25">
      <c r="A1032" s="1">
        <v>23.77</v>
      </c>
      <c r="B1032" s="1">
        <v>33.89</v>
      </c>
      <c r="C1032" s="1">
        <v>31.34</v>
      </c>
      <c r="D1032" s="1">
        <v>23.73</v>
      </c>
      <c r="E1032" s="1">
        <v>23.78</v>
      </c>
      <c r="F1032" s="1">
        <v>29.48</v>
      </c>
      <c r="G1032" s="1">
        <v>30.81</v>
      </c>
      <c r="H1032" s="1">
        <v>40</v>
      </c>
      <c r="I1032" s="1">
        <v>30.52</v>
      </c>
      <c r="J1032" s="1">
        <v>26.45</v>
      </c>
      <c r="K1032" s="1">
        <v>38.4</v>
      </c>
      <c r="R1032"/>
      <c r="S1032"/>
      <c r="U1032"/>
      <c r="V1032"/>
    </row>
    <row r="1033" spans="1:22" s="1" customFormat="1" x14ac:dyDescent="0.25">
      <c r="A1033" s="1">
        <v>24.9</v>
      </c>
      <c r="B1033" s="1">
        <v>32.68</v>
      </c>
      <c r="C1033" s="1">
        <v>25.91</v>
      </c>
      <c r="D1033" s="1">
        <v>22.12</v>
      </c>
      <c r="E1033" s="1">
        <v>29.02</v>
      </c>
      <c r="F1033" s="1">
        <v>29.36</v>
      </c>
      <c r="G1033" s="1">
        <v>25.84</v>
      </c>
      <c r="H1033" s="1">
        <v>34.97</v>
      </c>
      <c r="I1033" s="1">
        <v>27.89</v>
      </c>
      <c r="J1033" s="1">
        <v>26.6</v>
      </c>
      <c r="K1033" s="1">
        <v>32.04</v>
      </c>
      <c r="R1033"/>
      <c r="S1033"/>
      <c r="U1033"/>
      <c r="V1033"/>
    </row>
    <row r="1034" spans="1:22" s="1" customFormat="1" x14ac:dyDescent="0.25">
      <c r="A1034" s="1">
        <v>20.88</v>
      </c>
      <c r="B1034" s="1">
        <v>29.72</v>
      </c>
      <c r="C1034" s="1">
        <v>26.72</v>
      </c>
      <c r="D1034" s="1">
        <v>25.32</v>
      </c>
      <c r="E1034" s="1">
        <v>31.17</v>
      </c>
      <c r="F1034" s="1">
        <v>32.5</v>
      </c>
      <c r="G1034" s="1">
        <v>38</v>
      </c>
      <c r="H1034" s="1">
        <v>32.56</v>
      </c>
      <c r="I1034" s="1">
        <v>33.44</v>
      </c>
      <c r="J1034" s="1">
        <v>35.15</v>
      </c>
      <c r="K1034" s="1">
        <v>31.82</v>
      </c>
      <c r="R1034"/>
      <c r="S1034"/>
      <c r="U1034"/>
      <c r="V1034"/>
    </row>
    <row r="1035" spans="1:22" s="1" customFormat="1" x14ac:dyDescent="0.25">
      <c r="A1035" s="1">
        <v>28.83</v>
      </c>
      <c r="B1035" s="1">
        <v>27.65</v>
      </c>
      <c r="C1035" s="1">
        <v>24.79</v>
      </c>
      <c r="D1035" s="1">
        <v>34.909999999999997</v>
      </c>
      <c r="E1035" s="1">
        <v>22.75</v>
      </c>
      <c r="F1035" s="1">
        <v>36.36</v>
      </c>
      <c r="G1035" s="1">
        <v>28.51</v>
      </c>
      <c r="H1035" s="1">
        <v>32.36</v>
      </c>
      <c r="I1035" s="1">
        <v>40</v>
      </c>
      <c r="J1035" s="1">
        <v>32.32</v>
      </c>
      <c r="K1035" s="1">
        <v>33.03</v>
      </c>
      <c r="R1035"/>
      <c r="S1035"/>
      <c r="U1035"/>
      <c r="V1035"/>
    </row>
    <row r="1036" spans="1:22" s="1" customFormat="1" x14ac:dyDescent="0.25">
      <c r="A1036" s="1">
        <v>26.36</v>
      </c>
      <c r="B1036" s="1">
        <v>34.58</v>
      </c>
      <c r="C1036" s="1">
        <v>28.61</v>
      </c>
      <c r="D1036" s="1">
        <v>29.35</v>
      </c>
      <c r="E1036" s="1">
        <v>29.18</v>
      </c>
      <c r="F1036" s="1">
        <v>34.14</v>
      </c>
      <c r="G1036" s="1">
        <v>36.08</v>
      </c>
      <c r="H1036" s="1">
        <v>32.25</v>
      </c>
      <c r="I1036" s="1">
        <v>40</v>
      </c>
      <c r="J1036" s="1">
        <v>32.4</v>
      </c>
      <c r="K1036" s="1">
        <v>35.909999999999997</v>
      </c>
      <c r="R1036"/>
      <c r="S1036"/>
      <c r="U1036"/>
      <c r="V1036"/>
    </row>
    <row r="1037" spans="1:22" s="1" customFormat="1" x14ac:dyDescent="0.25">
      <c r="A1037" s="1">
        <v>28.15</v>
      </c>
      <c r="B1037" s="1">
        <v>38.090000000000003</v>
      </c>
      <c r="C1037" s="1">
        <v>32.619999999999997</v>
      </c>
      <c r="D1037" s="1">
        <v>19.809999999999999</v>
      </c>
      <c r="E1037" s="1">
        <v>30.51</v>
      </c>
      <c r="F1037" s="1">
        <v>33.869999999999997</v>
      </c>
      <c r="G1037" s="1">
        <v>33.67</v>
      </c>
      <c r="H1037" s="1">
        <v>34.619999999999997</v>
      </c>
      <c r="I1037" s="1">
        <v>31.6</v>
      </c>
      <c r="J1037" s="1">
        <v>36.32</v>
      </c>
      <c r="K1037" s="1">
        <v>40</v>
      </c>
      <c r="R1037"/>
      <c r="S1037"/>
      <c r="U1037"/>
      <c r="V1037"/>
    </row>
    <row r="1038" spans="1:22" s="1" customFormat="1" x14ac:dyDescent="0.25">
      <c r="A1038" s="1">
        <v>25.22</v>
      </c>
      <c r="B1038" s="1">
        <v>31.63</v>
      </c>
      <c r="C1038" s="1">
        <v>33</v>
      </c>
      <c r="D1038" s="1">
        <v>30.91</v>
      </c>
      <c r="E1038" s="1">
        <v>28.22</v>
      </c>
      <c r="F1038" s="1">
        <v>34.21</v>
      </c>
      <c r="G1038" s="1">
        <v>29.61</v>
      </c>
      <c r="H1038" s="1">
        <v>34.99</v>
      </c>
      <c r="I1038" s="1">
        <v>40</v>
      </c>
      <c r="J1038" s="1">
        <v>40</v>
      </c>
      <c r="K1038" s="1">
        <v>34.06</v>
      </c>
      <c r="R1038"/>
      <c r="S1038"/>
      <c r="U1038"/>
      <c r="V1038"/>
    </row>
    <row r="1039" spans="1:22" s="1" customFormat="1" x14ac:dyDescent="0.25">
      <c r="A1039" s="1">
        <v>24.26</v>
      </c>
      <c r="B1039" s="1">
        <v>34.340000000000003</v>
      </c>
      <c r="C1039" s="1">
        <v>25.63</v>
      </c>
      <c r="D1039" s="1">
        <v>22.36</v>
      </c>
      <c r="E1039" s="1">
        <v>29.53</v>
      </c>
      <c r="F1039" s="1">
        <v>40</v>
      </c>
      <c r="G1039" s="1">
        <v>33.020000000000003</v>
      </c>
      <c r="H1039" s="1">
        <v>33.270000000000003</v>
      </c>
      <c r="I1039" s="1">
        <v>24.66</v>
      </c>
      <c r="J1039" s="1">
        <v>29.78</v>
      </c>
      <c r="K1039" s="1">
        <v>34.200000000000003</v>
      </c>
      <c r="R1039"/>
      <c r="S1039"/>
      <c r="U1039"/>
      <c r="V1039"/>
    </row>
    <row r="1040" spans="1:22" s="1" customFormat="1" x14ac:dyDescent="0.25">
      <c r="A1040" s="1">
        <v>22.16</v>
      </c>
      <c r="B1040" s="1">
        <v>28.69</v>
      </c>
      <c r="C1040" s="1">
        <v>35.479999999999997</v>
      </c>
      <c r="D1040" s="1">
        <v>28.74</v>
      </c>
      <c r="E1040" s="1">
        <v>23.49</v>
      </c>
      <c r="F1040" s="1">
        <v>32.08</v>
      </c>
      <c r="G1040" s="1">
        <v>35.409999999999997</v>
      </c>
      <c r="H1040" s="1">
        <v>40</v>
      </c>
      <c r="I1040" s="1">
        <v>35.07</v>
      </c>
      <c r="J1040" s="1">
        <v>33.409999999999997</v>
      </c>
      <c r="K1040" s="1">
        <v>27.23</v>
      </c>
      <c r="R1040"/>
      <c r="S1040"/>
      <c r="U1040"/>
      <c r="V1040"/>
    </row>
    <row r="1041" spans="1:22" s="1" customFormat="1" x14ac:dyDescent="0.25">
      <c r="A1041" s="1">
        <v>21.42</v>
      </c>
      <c r="B1041" s="1">
        <v>23.24</v>
      </c>
      <c r="C1041" s="1">
        <v>29.22</v>
      </c>
      <c r="D1041" s="1">
        <v>33.44</v>
      </c>
      <c r="E1041" s="1">
        <v>29.27</v>
      </c>
      <c r="F1041" s="1">
        <v>30.56</v>
      </c>
      <c r="G1041" s="1">
        <v>29.09</v>
      </c>
      <c r="H1041" s="1">
        <v>31.52</v>
      </c>
      <c r="I1041" s="1">
        <v>32.53</v>
      </c>
      <c r="J1041" s="1">
        <v>29.63</v>
      </c>
      <c r="K1041" s="1">
        <v>40</v>
      </c>
      <c r="R1041"/>
      <c r="S1041"/>
      <c r="U1041"/>
      <c r="V1041"/>
    </row>
    <row r="1042" spans="1:22" s="1" customFormat="1" x14ac:dyDescent="0.25">
      <c r="A1042" s="1">
        <v>28.49</v>
      </c>
      <c r="B1042" s="1">
        <v>24.52</v>
      </c>
      <c r="C1042" s="1">
        <v>25.64</v>
      </c>
      <c r="D1042" s="1">
        <v>19.27</v>
      </c>
      <c r="E1042" s="1">
        <v>30.08</v>
      </c>
      <c r="F1042" s="1">
        <v>26.56</v>
      </c>
      <c r="G1042" s="1">
        <v>28.52</v>
      </c>
      <c r="H1042" s="1">
        <v>27.64</v>
      </c>
      <c r="I1042" s="1">
        <v>33.340000000000003</v>
      </c>
      <c r="J1042" s="1">
        <v>34.51</v>
      </c>
      <c r="K1042" s="1">
        <v>40</v>
      </c>
      <c r="R1042"/>
      <c r="S1042"/>
      <c r="U1042"/>
      <c r="V1042"/>
    </row>
    <row r="1043" spans="1:22" s="1" customFormat="1" x14ac:dyDescent="0.25">
      <c r="A1043" s="1">
        <v>32.92</v>
      </c>
      <c r="B1043" s="1">
        <v>27.81</v>
      </c>
      <c r="C1043" s="1">
        <v>31.93</v>
      </c>
      <c r="D1043" s="1">
        <v>25.44</v>
      </c>
      <c r="E1043" s="1">
        <v>30.57</v>
      </c>
      <c r="F1043" s="1">
        <v>33.32</v>
      </c>
      <c r="G1043" s="1">
        <v>29.47</v>
      </c>
      <c r="H1043" s="1">
        <v>35.26</v>
      </c>
      <c r="I1043" s="1">
        <v>35.619999999999997</v>
      </c>
      <c r="J1043" s="1">
        <v>36.56</v>
      </c>
      <c r="K1043" s="1">
        <v>40</v>
      </c>
      <c r="R1043"/>
      <c r="S1043"/>
      <c r="U1043"/>
      <c r="V1043"/>
    </row>
    <row r="1044" spans="1:22" s="1" customFormat="1" x14ac:dyDescent="0.25">
      <c r="A1044" s="1">
        <v>20.39</v>
      </c>
      <c r="B1044" s="1">
        <v>29.58</v>
      </c>
      <c r="C1044" s="1">
        <v>20.95</v>
      </c>
      <c r="D1044" s="1">
        <v>24.8</v>
      </c>
      <c r="E1044" s="1">
        <v>20.59</v>
      </c>
      <c r="F1044" s="1">
        <v>26.78</v>
      </c>
      <c r="G1044" s="1">
        <v>29.25</v>
      </c>
      <c r="H1044" s="1">
        <v>35.68</v>
      </c>
      <c r="I1044" s="1">
        <v>40</v>
      </c>
      <c r="J1044" s="1">
        <v>40</v>
      </c>
      <c r="K1044" s="1">
        <v>33.28</v>
      </c>
      <c r="R1044"/>
      <c r="S1044"/>
      <c r="U1044"/>
      <c r="V1044"/>
    </row>
    <row r="1045" spans="1:22" s="1" customFormat="1" x14ac:dyDescent="0.25">
      <c r="A1045" s="1">
        <v>34.369999999999997</v>
      </c>
      <c r="B1045" s="1">
        <v>24.77</v>
      </c>
      <c r="C1045" s="1">
        <v>23.58</v>
      </c>
      <c r="D1045" s="1">
        <v>26.7</v>
      </c>
      <c r="E1045" s="1">
        <v>20.76</v>
      </c>
      <c r="F1045" s="1">
        <v>30.3</v>
      </c>
      <c r="G1045" s="1">
        <v>36.75</v>
      </c>
      <c r="H1045" s="1">
        <v>35.159999999999997</v>
      </c>
      <c r="I1045" s="1">
        <v>35.450000000000003</v>
      </c>
      <c r="J1045" s="1">
        <v>40</v>
      </c>
      <c r="K1045" s="1">
        <v>40</v>
      </c>
      <c r="R1045"/>
      <c r="S1045"/>
      <c r="U1045"/>
      <c r="V1045"/>
    </row>
    <row r="1046" spans="1:22" s="1" customFormat="1" x14ac:dyDescent="0.25">
      <c r="A1046" s="1">
        <v>24.03</v>
      </c>
      <c r="B1046" s="1">
        <v>35.25</v>
      </c>
      <c r="C1046" s="1">
        <v>32.46</v>
      </c>
      <c r="D1046" s="1">
        <v>28.42</v>
      </c>
      <c r="E1046" s="1">
        <v>25.69</v>
      </c>
      <c r="F1046" s="1">
        <v>27.56</v>
      </c>
      <c r="G1046" s="1">
        <v>31.78</v>
      </c>
      <c r="H1046" s="1">
        <v>40</v>
      </c>
      <c r="I1046" s="1">
        <v>40</v>
      </c>
      <c r="J1046" s="1">
        <v>35.81</v>
      </c>
      <c r="K1046" s="1">
        <v>35.58</v>
      </c>
      <c r="R1046"/>
      <c r="S1046"/>
      <c r="U1046"/>
      <c r="V1046"/>
    </row>
    <row r="1047" spans="1:22" s="1" customFormat="1" x14ac:dyDescent="0.25">
      <c r="A1047" s="1">
        <v>27.75</v>
      </c>
      <c r="B1047" s="1">
        <v>31.38</v>
      </c>
      <c r="C1047" s="1">
        <v>24.9</v>
      </c>
      <c r="D1047" s="1">
        <v>34</v>
      </c>
      <c r="E1047" s="1">
        <v>20.51</v>
      </c>
      <c r="F1047" s="1">
        <v>36.49</v>
      </c>
      <c r="G1047" s="1">
        <v>38.03</v>
      </c>
      <c r="H1047" s="1">
        <v>40</v>
      </c>
      <c r="I1047" s="1">
        <v>37.700000000000003</v>
      </c>
      <c r="J1047" s="1">
        <v>34.33</v>
      </c>
      <c r="K1047" s="1">
        <v>40</v>
      </c>
      <c r="R1047"/>
      <c r="S1047"/>
      <c r="U1047"/>
      <c r="V1047"/>
    </row>
    <row r="1048" spans="1:22" s="1" customFormat="1" x14ac:dyDescent="0.25">
      <c r="A1048" s="1">
        <v>32.32</v>
      </c>
      <c r="B1048" s="1">
        <v>33.04</v>
      </c>
      <c r="C1048" s="1">
        <v>18.989999999999998</v>
      </c>
      <c r="D1048" s="1">
        <v>19.57</v>
      </c>
      <c r="E1048" s="1">
        <v>29.58</v>
      </c>
      <c r="F1048" s="1">
        <v>22.24</v>
      </c>
      <c r="G1048" s="1">
        <v>32.49</v>
      </c>
      <c r="H1048" s="1">
        <v>40</v>
      </c>
      <c r="I1048" s="1">
        <v>27.91</v>
      </c>
      <c r="J1048" s="1">
        <v>38.03</v>
      </c>
      <c r="K1048" s="1">
        <v>35.65</v>
      </c>
      <c r="R1048"/>
      <c r="S1048"/>
      <c r="U1048"/>
      <c r="V1048"/>
    </row>
    <row r="1049" spans="1:22" s="1" customFormat="1" x14ac:dyDescent="0.25">
      <c r="A1049" s="1">
        <v>27.7</v>
      </c>
      <c r="B1049" s="1">
        <v>25.36</v>
      </c>
      <c r="C1049" s="1">
        <v>26.45</v>
      </c>
      <c r="D1049" s="1">
        <v>25.72</v>
      </c>
      <c r="E1049" s="1">
        <v>32.58</v>
      </c>
      <c r="F1049" s="1">
        <v>35.79</v>
      </c>
      <c r="G1049" s="1">
        <v>33.76</v>
      </c>
      <c r="H1049" s="1">
        <v>34.840000000000003</v>
      </c>
      <c r="I1049" s="1">
        <v>27.05</v>
      </c>
      <c r="J1049" s="1">
        <v>40</v>
      </c>
      <c r="K1049" s="1">
        <v>28.6</v>
      </c>
      <c r="R1049"/>
      <c r="S1049"/>
      <c r="U1049"/>
      <c r="V1049"/>
    </row>
    <row r="1050" spans="1:22" s="1" customFormat="1" x14ac:dyDescent="0.25">
      <c r="A1050" s="1">
        <v>25.87</v>
      </c>
      <c r="B1050" s="1">
        <v>22.96</v>
      </c>
      <c r="C1050" s="1">
        <v>27.22</v>
      </c>
      <c r="D1050" s="1">
        <v>29.12</v>
      </c>
      <c r="E1050" s="1">
        <v>28.38</v>
      </c>
      <c r="F1050" s="1">
        <v>31.49</v>
      </c>
      <c r="G1050" s="1">
        <v>31.29</v>
      </c>
      <c r="H1050" s="1">
        <v>25.93</v>
      </c>
      <c r="I1050" s="1">
        <v>33.28</v>
      </c>
      <c r="J1050" s="1">
        <v>33.450000000000003</v>
      </c>
      <c r="K1050" s="1">
        <v>34.979999999999997</v>
      </c>
      <c r="R1050"/>
      <c r="S1050"/>
      <c r="U1050"/>
      <c r="V1050"/>
    </row>
    <row r="1051" spans="1:22" s="1" customFormat="1" x14ac:dyDescent="0.25">
      <c r="A1051" s="1">
        <v>21.88</v>
      </c>
      <c r="B1051" s="1">
        <v>23.28</v>
      </c>
      <c r="C1051" s="1">
        <v>23.43</v>
      </c>
      <c r="D1051" s="1">
        <v>29.88</v>
      </c>
      <c r="E1051" s="1">
        <v>26.68</v>
      </c>
      <c r="F1051" s="1">
        <v>26.68</v>
      </c>
      <c r="G1051" s="1">
        <v>27.57</v>
      </c>
      <c r="H1051" s="1">
        <v>33.99</v>
      </c>
      <c r="I1051" s="1">
        <v>34.54</v>
      </c>
      <c r="J1051" s="1">
        <v>32.409999999999997</v>
      </c>
      <c r="K1051" s="1">
        <v>40</v>
      </c>
      <c r="R1051"/>
      <c r="S1051"/>
      <c r="U1051"/>
      <c r="V1051"/>
    </row>
    <row r="1052" spans="1:22" s="1" customFormat="1" x14ac:dyDescent="0.25">
      <c r="A1052" s="1">
        <v>19.079999999999998</v>
      </c>
      <c r="B1052" s="1">
        <v>40</v>
      </c>
      <c r="C1052" s="1">
        <v>28.51</v>
      </c>
      <c r="D1052" s="1">
        <v>36.409999999999997</v>
      </c>
      <c r="E1052" s="1">
        <v>25.88</v>
      </c>
      <c r="F1052" s="1">
        <v>32.24</v>
      </c>
      <c r="G1052" s="1">
        <v>28.84</v>
      </c>
      <c r="H1052" s="1">
        <v>23.97</v>
      </c>
      <c r="I1052" s="1">
        <v>33.770000000000003</v>
      </c>
      <c r="J1052" s="1">
        <v>34.19</v>
      </c>
      <c r="K1052" s="1">
        <v>37.979999999999997</v>
      </c>
      <c r="R1052"/>
      <c r="S1052"/>
      <c r="U1052"/>
      <c r="V1052"/>
    </row>
    <row r="1053" spans="1:22" s="1" customFormat="1" x14ac:dyDescent="0.25">
      <c r="A1053" s="1">
        <v>40</v>
      </c>
      <c r="B1053" s="1">
        <v>31.26</v>
      </c>
      <c r="C1053" s="1">
        <v>19.21</v>
      </c>
      <c r="D1053" s="1">
        <v>19.47</v>
      </c>
      <c r="E1053" s="1">
        <v>34.99</v>
      </c>
      <c r="F1053" s="1">
        <v>35.119999999999997</v>
      </c>
      <c r="G1053" s="1">
        <v>31.37</v>
      </c>
      <c r="H1053" s="1">
        <v>36.590000000000003</v>
      </c>
      <c r="I1053" s="1">
        <v>40</v>
      </c>
      <c r="J1053" s="1">
        <v>33.25</v>
      </c>
      <c r="K1053" s="1">
        <v>34.130000000000003</v>
      </c>
      <c r="R1053"/>
      <c r="S1053"/>
      <c r="U1053"/>
      <c r="V1053"/>
    </row>
    <row r="1054" spans="1:22" s="1" customFormat="1" x14ac:dyDescent="0.25">
      <c r="A1054" s="1">
        <v>19.149999999999999</v>
      </c>
      <c r="B1054" s="1">
        <v>23.43</v>
      </c>
      <c r="C1054" s="1">
        <v>33.31</v>
      </c>
      <c r="D1054" s="1">
        <v>30.77</v>
      </c>
      <c r="E1054" s="1">
        <v>25.49</v>
      </c>
      <c r="F1054" s="1">
        <v>27.58</v>
      </c>
      <c r="G1054" s="1">
        <v>22.54</v>
      </c>
      <c r="H1054" s="1">
        <v>32.869999999999997</v>
      </c>
      <c r="I1054" s="1">
        <v>24.03</v>
      </c>
      <c r="J1054" s="1">
        <v>31.87</v>
      </c>
      <c r="K1054" s="1">
        <v>40</v>
      </c>
      <c r="R1054"/>
      <c r="S1054"/>
      <c r="U1054"/>
      <c r="V1054"/>
    </row>
    <row r="1055" spans="1:22" s="1" customFormat="1" x14ac:dyDescent="0.25">
      <c r="A1055" s="1">
        <v>21.55</v>
      </c>
      <c r="B1055" s="1">
        <v>19.34</v>
      </c>
      <c r="C1055" s="1">
        <v>21.73</v>
      </c>
      <c r="D1055" s="1">
        <v>28.6</v>
      </c>
      <c r="E1055" s="1">
        <v>25.65</v>
      </c>
      <c r="F1055" s="1">
        <v>27.64</v>
      </c>
      <c r="G1055" s="1">
        <v>32.729999999999997</v>
      </c>
      <c r="H1055" s="1">
        <v>34.07</v>
      </c>
      <c r="I1055" s="1">
        <v>21.36</v>
      </c>
      <c r="J1055" s="1">
        <v>33.96</v>
      </c>
      <c r="K1055" s="1">
        <v>27.21</v>
      </c>
      <c r="R1055"/>
      <c r="S1055"/>
      <c r="U1055"/>
      <c r="V1055"/>
    </row>
    <row r="1056" spans="1:22" s="1" customFormat="1" x14ac:dyDescent="0.25">
      <c r="A1056" s="1">
        <v>27.39</v>
      </c>
      <c r="B1056" s="1">
        <v>40</v>
      </c>
      <c r="C1056" s="1">
        <v>30.66</v>
      </c>
      <c r="D1056" s="1">
        <v>26.4</v>
      </c>
      <c r="E1056" s="1">
        <v>24.88</v>
      </c>
      <c r="F1056" s="1">
        <v>36.06</v>
      </c>
      <c r="G1056" s="1">
        <v>31.92</v>
      </c>
      <c r="H1056" s="1">
        <v>40</v>
      </c>
      <c r="I1056" s="1">
        <v>40</v>
      </c>
      <c r="J1056" s="1">
        <v>32.130000000000003</v>
      </c>
      <c r="K1056" s="1">
        <v>25.94</v>
      </c>
      <c r="R1056"/>
      <c r="S1056"/>
      <c r="U1056"/>
      <c r="V1056"/>
    </row>
    <row r="1057" spans="1:22" s="1" customFormat="1" x14ac:dyDescent="0.25">
      <c r="A1057" s="1">
        <v>27.52</v>
      </c>
      <c r="B1057" s="1">
        <v>24.75</v>
      </c>
      <c r="C1057" s="1">
        <v>24.74</v>
      </c>
      <c r="D1057" s="1">
        <v>37.119999999999997</v>
      </c>
      <c r="E1057" s="1">
        <v>31.34</v>
      </c>
      <c r="F1057" s="1">
        <v>34.5</v>
      </c>
      <c r="G1057" s="1">
        <v>33.82</v>
      </c>
      <c r="H1057" s="1">
        <v>35.630000000000003</v>
      </c>
      <c r="I1057" s="1">
        <v>33.119999999999997</v>
      </c>
      <c r="J1057" s="1">
        <v>29.62</v>
      </c>
      <c r="K1057" s="1">
        <v>31.95</v>
      </c>
      <c r="R1057"/>
      <c r="S1057"/>
      <c r="U1057"/>
      <c r="V1057"/>
    </row>
    <row r="1058" spans="1:22" s="1" customFormat="1" x14ac:dyDescent="0.25">
      <c r="A1058" s="1">
        <v>24.67</v>
      </c>
      <c r="B1058" s="1">
        <v>25.25</v>
      </c>
      <c r="C1058" s="1">
        <v>26.29</v>
      </c>
      <c r="D1058" s="1">
        <v>32.11</v>
      </c>
      <c r="E1058" s="1">
        <v>30.45</v>
      </c>
      <c r="F1058" s="1">
        <v>36.799999999999997</v>
      </c>
      <c r="G1058" s="1">
        <v>30.87</v>
      </c>
      <c r="H1058" s="1">
        <v>26.79</v>
      </c>
      <c r="I1058" s="1">
        <v>36.659999999999997</v>
      </c>
      <c r="J1058" s="1">
        <v>37.409999999999997</v>
      </c>
      <c r="K1058" s="1">
        <v>32.799999999999997</v>
      </c>
      <c r="R1058"/>
      <c r="S1058"/>
      <c r="U1058"/>
      <c r="V1058"/>
    </row>
    <row r="1059" spans="1:22" s="1" customFormat="1" x14ac:dyDescent="0.25">
      <c r="A1059" s="1">
        <v>27.59</v>
      </c>
      <c r="B1059" s="1">
        <v>26.93</v>
      </c>
      <c r="C1059" s="1">
        <v>29.19</v>
      </c>
      <c r="D1059" s="1">
        <v>30.21</v>
      </c>
      <c r="E1059" s="1">
        <v>23.22</v>
      </c>
      <c r="F1059" s="1">
        <v>30.47</v>
      </c>
      <c r="G1059" s="1">
        <v>25.54</v>
      </c>
      <c r="H1059" s="1">
        <v>19.059999999999999</v>
      </c>
      <c r="I1059" s="1">
        <v>25.96</v>
      </c>
      <c r="J1059" s="1">
        <v>40</v>
      </c>
      <c r="K1059" s="1">
        <v>40</v>
      </c>
      <c r="R1059"/>
      <c r="S1059"/>
      <c r="U1059"/>
      <c r="V1059"/>
    </row>
    <row r="1060" spans="1:22" s="1" customFormat="1" x14ac:dyDescent="0.25">
      <c r="A1060" s="1">
        <v>25.03</v>
      </c>
      <c r="B1060" s="1">
        <v>27.66</v>
      </c>
      <c r="C1060" s="1">
        <v>28.38</v>
      </c>
      <c r="D1060" s="1">
        <v>35.369999999999997</v>
      </c>
      <c r="E1060" s="1">
        <v>22.12</v>
      </c>
      <c r="F1060" s="1">
        <v>28.81</v>
      </c>
      <c r="G1060" s="1">
        <v>29.34</v>
      </c>
      <c r="H1060" s="1">
        <v>40</v>
      </c>
      <c r="I1060" s="1">
        <v>29.15</v>
      </c>
      <c r="J1060" s="1">
        <v>40</v>
      </c>
      <c r="K1060" s="1">
        <v>29.04</v>
      </c>
      <c r="R1060"/>
      <c r="S1060"/>
      <c r="U1060"/>
      <c r="V1060"/>
    </row>
    <row r="1061" spans="1:22" s="1" customFormat="1" x14ac:dyDescent="0.25">
      <c r="A1061" s="1">
        <v>31.46</v>
      </c>
      <c r="B1061" s="1">
        <v>26.97</v>
      </c>
      <c r="C1061" s="1">
        <v>26.24</v>
      </c>
      <c r="D1061" s="1">
        <v>36.369999999999997</v>
      </c>
      <c r="E1061" s="1">
        <v>32.11</v>
      </c>
      <c r="F1061" s="1">
        <v>29.04</v>
      </c>
      <c r="G1061" s="1">
        <v>40</v>
      </c>
      <c r="H1061" s="1">
        <v>29.3</v>
      </c>
      <c r="I1061" s="1">
        <v>31.65</v>
      </c>
      <c r="J1061" s="1">
        <v>25.66</v>
      </c>
      <c r="K1061" s="1">
        <v>25.91</v>
      </c>
      <c r="R1061"/>
      <c r="S1061"/>
      <c r="U1061"/>
      <c r="V1061"/>
    </row>
    <row r="1062" spans="1:22" s="1" customFormat="1" x14ac:dyDescent="0.25">
      <c r="A1062" s="1">
        <v>22.23</v>
      </c>
      <c r="B1062" s="1">
        <v>25.88</v>
      </c>
      <c r="C1062" s="1">
        <v>36.270000000000003</v>
      </c>
      <c r="D1062" s="1">
        <v>26.98</v>
      </c>
      <c r="E1062" s="1">
        <v>29.26</v>
      </c>
      <c r="F1062" s="1">
        <v>29.99</v>
      </c>
      <c r="G1062" s="1">
        <v>23.95</v>
      </c>
      <c r="H1062" s="1">
        <v>24.71</v>
      </c>
      <c r="I1062" s="1">
        <v>27.51</v>
      </c>
      <c r="J1062" s="1">
        <v>35.82</v>
      </c>
      <c r="K1062" s="1">
        <v>32.26</v>
      </c>
      <c r="R1062"/>
      <c r="S1062"/>
      <c r="U1062"/>
      <c r="V1062"/>
    </row>
    <row r="1063" spans="1:22" s="1" customFormat="1" x14ac:dyDescent="0.25">
      <c r="A1063" s="1">
        <v>34.72</v>
      </c>
      <c r="B1063" s="1">
        <v>29.63</v>
      </c>
      <c r="C1063" s="1">
        <v>31.54</v>
      </c>
      <c r="D1063" s="1">
        <v>27.21</v>
      </c>
      <c r="E1063" s="1">
        <v>35.1</v>
      </c>
      <c r="F1063" s="1">
        <v>28.05</v>
      </c>
      <c r="G1063" s="1">
        <v>26.11</v>
      </c>
      <c r="H1063" s="1">
        <v>36.64</v>
      </c>
      <c r="I1063" s="1">
        <v>23.7</v>
      </c>
      <c r="J1063" s="1">
        <v>40</v>
      </c>
      <c r="K1063" s="1">
        <v>30.14</v>
      </c>
      <c r="R1063"/>
      <c r="S1063"/>
      <c r="U1063"/>
      <c r="V1063"/>
    </row>
    <row r="1064" spans="1:22" s="1" customFormat="1" x14ac:dyDescent="0.25">
      <c r="A1064" s="1">
        <v>40</v>
      </c>
      <c r="B1064" s="1">
        <v>23.07</v>
      </c>
      <c r="C1064" s="1">
        <v>27.42</v>
      </c>
      <c r="D1064" s="1">
        <v>27.53</v>
      </c>
      <c r="E1064" s="1">
        <v>33.1</v>
      </c>
      <c r="F1064" s="1">
        <v>27.03</v>
      </c>
      <c r="G1064" s="1">
        <v>24.2</v>
      </c>
      <c r="H1064" s="1">
        <v>27.4</v>
      </c>
      <c r="I1064" s="1">
        <v>33.119999999999997</v>
      </c>
      <c r="J1064" s="1">
        <v>29.14</v>
      </c>
      <c r="K1064" s="1">
        <v>40</v>
      </c>
      <c r="R1064"/>
      <c r="S1064"/>
      <c r="U1064"/>
      <c r="V1064"/>
    </row>
    <row r="1065" spans="1:22" s="1" customFormat="1" x14ac:dyDescent="0.25">
      <c r="A1065" s="1">
        <v>33.979999999999997</v>
      </c>
      <c r="B1065" s="1">
        <v>20.190000000000001</v>
      </c>
      <c r="C1065" s="1">
        <v>24.95</v>
      </c>
      <c r="D1065" s="1">
        <v>23.89</v>
      </c>
      <c r="E1065" s="1">
        <v>40</v>
      </c>
      <c r="F1065" s="1">
        <v>23.68</v>
      </c>
      <c r="G1065" s="1">
        <v>27.36</v>
      </c>
      <c r="H1065" s="1">
        <v>37.31</v>
      </c>
      <c r="I1065" s="1">
        <v>40</v>
      </c>
      <c r="J1065" s="1">
        <v>40</v>
      </c>
      <c r="K1065" s="1">
        <v>34.729999999999997</v>
      </c>
      <c r="R1065"/>
      <c r="S1065"/>
      <c r="U1065"/>
      <c r="V1065"/>
    </row>
    <row r="1066" spans="1:22" s="1" customFormat="1" x14ac:dyDescent="0.25">
      <c r="A1066" s="1">
        <v>31.73</v>
      </c>
      <c r="B1066" s="1">
        <v>28.44</v>
      </c>
      <c r="C1066" s="1">
        <v>18.38</v>
      </c>
      <c r="D1066" s="1">
        <v>21.3</v>
      </c>
      <c r="E1066" s="1">
        <v>22.47</v>
      </c>
      <c r="F1066" s="1">
        <v>29.41</v>
      </c>
      <c r="G1066" s="1">
        <v>28.51</v>
      </c>
      <c r="H1066" s="1">
        <v>40</v>
      </c>
      <c r="I1066" s="1">
        <v>29.04</v>
      </c>
      <c r="J1066" s="1">
        <v>40</v>
      </c>
      <c r="K1066" s="1">
        <v>40</v>
      </c>
      <c r="R1066"/>
      <c r="S1066"/>
      <c r="U1066"/>
      <c r="V1066"/>
    </row>
    <row r="1067" spans="1:22" s="1" customFormat="1" x14ac:dyDescent="0.25">
      <c r="A1067" s="1">
        <v>22.26</v>
      </c>
      <c r="B1067" s="1">
        <v>29.94</v>
      </c>
      <c r="C1067" s="1">
        <v>31.36</v>
      </c>
      <c r="D1067" s="1">
        <v>27.71</v>
      </c>
      <c r="E1067" s="1">
        <v>23.01</v>
      </c>
      <c r="F1067" s="1">
        <v>30.2</v>
      </c>
      <c r="G1067" s="1">
        <v>34.75</v>
      </c>
      <c r="H1067" s="1">
        <v>29.8</v>
      </c>
      <c r="I1067" s="1">
        <v>27.37</v>
      </c>
      <c r="J1067" s="1">
        <v>34.72</v>
      </c>
      <c r="K1067" s="1">
        <v>35.46</v>
      </c>
      <c r="R1067"/>
      <c r="S1067"/>
      <c r="U1067"/>
      <c r="V1067"/>
    </row>
    <row r="1068" spans="1:22" s="1" customFormat="1" x14ac:dyDescent="0.25">
      <c r="A1068" s="1">
        <v>26.2</v>
      </c>
      <c r="B1068" s="1">
        <v>28.51</v>
      </c>
      <c r="C1068" s="1">
        <v>23.02</v>
      </c>
      <c r="D1068" s="1">
        <v>27.34</v>
      </c>
      <c r="E1068" s="1">
        <v>32.46</v>
      </c>
      <c r="F1068" s="1">
        <v>24.75</v>
      </c>
      <c r="G1068" s="1">
        <v>25.08</v>
      </c>
      <c r="H1068" s="1">
        <v>38.04</v>
      </c>
      <c r="I1068" s="1">
        <v>34.43</v>
      </c>
      <c r="J1068" s="1">
        <v>32.56</v>
      </c>
      <c r="K1068" s="1">
        <v>40</v>
      </c>
      <c r="R1068"/>
      <c r="S1068"/>
      <c r="U1068"/>
      <c r="V1068"/>
    </row>
    <row r="1069" spans="1:22" s="1" customFormat="1" x14ac:dyDescent="0.25">
      <c r="A1069" s="1">
        <v>27.59</v>
      </c>
      <c r="B1069" s="1">
        <v>24.33</v>
      </c>
      <c r="C1069" s="1">
        <v>33.07</v>
      </c>
      <c r="D1069" s="1">
        <v>26.02</v>
      </c>
      <c r="E1069" s="1">
        <v>25.8</v>
      </c>
      <c r="F1069" s="1">
        <v>28.15</v>
      </c>
      <c r="G1069" s="1">
        <v>34.549999999999997</v>
      </c>
      <c r="H1069" s="1">
        <v>40</v>
      </c>
      <c r="I1069" s="1">
        <v>40</v>
      </c>
      <c r="J1069" s="1">
        <v>34.65</v>
      </c>
      <c r="K1069" s="1">
        <v>40</v>
      </c>
      <c r="R1069"/>
      <c r="S1069"/>
      <c r="U1069"/>
      <c r="V1069"/>
    </row>
    <row r="1070" spans="1:22" s="1" customFormat="1" x14ac:dyDescent="0.25">
      <c r="A1070" s="1">
        <v>33.08</v>
      </c>
      <c r="B1070" s="1">
        <v>22.1</v>
      </c>
      <c r="C1070" s="1">
        <v>27.13</v>
      </c>
      <c r="D1070" s="1">
        <v>23.53</v>
      </c>
      <c r="E1070" s="1">
        <v>31.71</v>
      </c>
      <c r="F1070" s="1">
        <v>36.54</v>
      </c>
      <c r="G1070" s="1">
        <v>25.86</v>
      </c>
      <c r="H1070" s="1">
        <v>30.55</v>
      </c>
      <c r="I1070" s="1">
        <v>31.41</v>
      </c>
      <c r="J1070" s="1">
        <v>30.99</v>
      </c>
      <c r="K1070" s="1">
        <v>33.1</v>
      </c>
      <c r="R1070"/>
      <c r="S1070"/>
      <c r="U1070"/>
      <c r="V1070"/>
    </row>
    <row r="1071" spans="1:22" s="1" customFormat="1" x14ac:dyDescent="0.25">
      <c r="A1071" s="1">
        <v>24.41</v>
      </c>
      <c r="B1071" s="1">
        <v>25.23</v>
      </c>
      <c r="C1071" s="1">
        <v>23.1</v>
      </c>
      <c r="D1071" s="1">
        <v>25.65</v>
      </c>
      <c r="E1071" s="1">
        <v>35.65</v>
      </c>
      <c r="F1071" s="1">
        <v>31.41</v>
      </c>
      <c r="G1071" s="1">
        <v>40</v>
      </c>
      <c r="H1071" s="1">
        <v>36.729999999999997</v>
      </c>
      <c r="I1071" s="1">
        <v>36.659999999999997</v>
      </c>
      <c r="J1071" s="1">
        <v>40</v>
      </c>
      <c r="K1071" s="1">
        <v>40</v>
      </c>
      <c r="R1071"/>
      <c r="S1071"/>
      <c r="U1071"/>
      <c r="V1071"/>
    </row>
    <row r="1072" spans="1:22" s="1" customFormat="1" x14ac:dyDescent="0.25">
      <c r="A1072" s="1">
        <v>21.19</v>
      </c>
      <c r="B1072" s="1">
        <v>34.36</v>
      </c>
      <c r="C1072" s="1">
        <v>40</v>
      </c>
      <c r="D1072" s="1">
        <v>29.32</v>
      </c>
      <c r="E1072" s="1">
        <v>36.21</v>
      </c>
      <c r="F1072" s="1">
        <v>26.01</v>
      </c>
      <c r="G1072" s="1">
        <v>34.619999999999997</v>
      </c>
      <c r="H1072" s="1">
        <v>24.94</v>
      </c>
      <c r="I1072" s="1">
        <v>40</v>
      </c>
      <c r="J1072" s="1">
        <v>40</v>
      </c>
      <c r="K1072" s="1">
        <v>30.13</v>
      </c>
      <c r="R1072"/>
      <c r="S1072"/>
      <c r="U1072"/>
      <c r="V1072"/>
    </row>
    <row r="1073" spans="1:22" s="1" customFormat="1" x14ac:dyDescent="0.25">
      <c r="A1073" s="1">
        <v>31.97</v>
      </c>
      <c r="B1073" s="1">
        <v>23.88</v>
      </c>
      <c r="C1073" s="1">
        <v>30.32</v>
      </c>
      <c r="D1073" s="1">
        <v>29.86</v>
      </c>
      <c r="E1073" s="1">
        <v>21.56</v>
      </c>
      <c r="F1073" s="1">
        <v>27.75</v>
      </c>
      <c r="G1073" s="1">
        <v>32.08</v>
      </c>
      <c r="H1073" s="1">
        <v>27.73</v>
      </c>
      <c r="I1073" s="1">
        <v>32.369999999999997</v>
      </c>
      <c r="J1073" s="1">
        <v>27.64</v>
      </c>
      <c r="K1073" s="1">
        <v>40</v>
      </c>
      <c r="R1073"/>
      <c r="S1073"/>
      <c r="U1073"/>
      <c r="V1073"/>
    </row>
    <row r="1074" spans="1:22" s="1" customFormat="1" x14ac:dyDescent="0.25">
      <c r="A1074" s="1">
        <v>20.59</v>
      </c>
      <c r="B1074" s="1">
        <v>35.72</v>
      </c>
      <c r="C1074" s="1">
        <v>30.99</v>
      </c>
      <c r="D1074" s="1">
        <v>29.61</v>
      </c>
      <c r="E1074" s="1">
        <v>35.380000000000003</v>
      </c>
      <c r="F1074" s="1">
        <v>40</v>
      </c>
      <c r="G1074" s="1">
        <v>37.57</v>
      </c>
      <c r="H1074" s="1">
        <v>40</v>
      </c>
      <c r="I1074" s="1">
        <v>33.270000000000003</v>
      </c>
      <c r="J1074" s="1">
        <v>29.58</v>
      </c>
      <c r="K1074" s="1">
        <v>30.59</v>
      </c>
      <c r="R1074"/>
      <c r="S1074"/>
      <c r="U1074"/>
      <c r="V1074"/>
    </row>
    <row r="1075" spans="1:22" s="1" customFormat="1" x14ac:dyDescent="0.25">
      <c r="A1075" s="1">
        <v>27.89</v>
      </c>
      <c r="B1075" s="1">
        <v>26.36</v>
      </c>
      <c r="C1075" s="1">
        <v>32.78</v>
      </c>
      <c r="D1075" s="1">
        <v>28.61</v>
      </c>
      <c r="E1075" s="1">
        <v>40</v>
      </c>
      <c r="F1075" s="1">
        <v>29.03</v>
      </c>
      <c r="G1075" s="1">
        <v>30.94</v>
      </c>
      <c r="H1075" s="1">
        <v>27.61</v>
      </c>
      <c r="I1075" s="1">
        <v>22.87</v>
      </c>
      <c r="J1075" s="1">
        <v>34.090000000000003</v>
      </c>
      <c r="K1075" s="1">
        <v>29.41</v>
      </c>
      <c r="R1075"/>
      <c r="S1075"/>
      <c r="U1075"/>
      <c r="V1075"/>
    </row>
    <row r="1076" spans="1:22" s="1" customFormat="1" x14ac:dyDescent="0.25">
      <c r="A1076" s="1">
        <v>34.340000000000003</v>
      </c>
      <c r="B1076" s="1">
        <v>30.33</v>
      </c>
      <c r="C1076" s="1">
        <v>21.48</v>
      </c>
      <c r="D1076" s="1">
        <v>32.979999999999997</v>
      </c>
      <c r="E1076" s="1">
        <v>21.49</v>
      </c>
      <c r="F1076" s="1">
        <v>23.67</v>
      </c>
      <c r="G1076" s="1">
        <v>33.64</v>
      </c>
      <c r="H1076" s="1">
        <v>40</v>
      </c>
      <c r="I1076" s="1">
        <v>36.71</v>
      </c>
      <c r="J1076" s="1">
        <v>35.17</v>
      </c>
      <c r="K1076" s="1">
        <v>35.44</v>
      </c>
      <c r="R1076"/>
      <c r="S1076"/>
      <c r="U1076"/>
      <c r="V1076"/>
    </row>
    <row r="1077" spans="1:22" s="1" customFormat="1" x14ac:dyDescent="0.25">
      <c r="A1077" s="1">
        <v>25.44</v>
      </c>
      <c r="B1077" s="1">
        <v>28.25</v>
      </c>
      <c r="C1077" s="1">
        <v>32.39</v>
      </c>
      <c r="D1077" s="1">
        <v>33.520000000000003</v>
      </c>
      <c r="E1077" s="1">
        <v>34.76</v>
      </c>
      <c r="F1077" s="1">
        <v>25.2</v>
      </c>
      <c r="G1077" s="1">
        <v>35.840000000000003</v>
      </c>
      <c r="H1077" s="1">
        <v>35.619999999999997</v>
      </c>
      <c r="I1077" s="1">
        <v>30.27</v>
      </c>
      <c r="J1077" s="1">
        <v>40</v>
      </c>
      <c r="K1077" s="1">
        <v>32.78</v>
      </c>
      <c r="R1077"/>
      <c r="S1077"/>
      <c r="U1077"/>
      <c r="V1077"/>
    </row>
    <row r="1078" spans="1:22" s="1" customFormat="1" x14ac:dyDescent="0.25">
      <c r="A1078" s="1">
        <v>29.74</v>
      </c>
      <c r="B1078" s="1">
        <v>21.46</v>
      </c>
      <c r="C1078" s="1">
        <v>29.16</v>
      </c>
      <c r="D1078" s="1">
        <v>22.22</v>
      </c>
      <c r="E1078" s="1">
        <v>31.9</v>
      </c>
      <c r="F1078" s="1">
        <v>30.04</v>
      </c>
      <c r="G1078" s="1">
        <v>34.83</v>
      </c>
      <c r="H1078" s="1">
        <v>40</v>
      </c>
      <c r="I1078" s="1">
        <v>40</v>
      </c>
      <c r="J1078" s="1">
        <v>33.409999999999997</v>
      </c>
      <c r="K1078" s="1">
        <v>29.77</v>
      </c>
      <c r="R1078"/>
      <c r="S1078"/>
      <c r="U1078"/>
      <c r="V1078"/>
    </row>
    <row r="1079" spans="1:22" s="1" customFormat="1" x14ac:dyDescent="0.25">
      <c r="A1079" s="1">
        <v>24.98</v>
      </c>
      <c r="B1079" s="1">
        <v>35.020000000000003</v>
      </c>
      <c r="C1079" s="1">
        <v>24.64</v>
      </c>
      <c r="D1079" s="1">
        <v>35.47</v>
      </c>
      <c r="E1079" s="1">
        <v>28.72</v>
      </c>
      <c r="F1079" s="1">
        <v>21.8</v>
      </c>
      <c r="G1079" s="1">
        <v>28.47</v>
      </c>
      <c r="H1079" s="1">
        <v>24.47</v>
      </c>
      <c r="I1079" s="1">
        <v>40</v>
      </c>
      <c r="J1079" s="1">
        <v>36.35</v>
      </c>
      <c r="K1079" s="1">
        <v>40</v>
      </c>
      <c r="R1079"/>
      <c r="S1079"/>
      <c r="U1079"/>
      <c r="V1079"/>
    </row>
    <row r="1080" spans="1:22" s="1" customFormat="1" x14ac:dyDescent="0.25">
      <c r="A1080" s="1">
        <v>20.82</v>
      </c>
      <c r="B1080" s="1">
        <v>26.6</v>
      </c>
      <c r="C1080" s="1">
        <v>23.83</v>
      </c>
      <c r="D1080" s="1">
        <v>33.85</v>
      </c>
      <c r="E1080" s="1">
        <v>34.020000000000003</v>
      </c>
      <c r="F1080" s="1">
        <v>33.72</v>
      </c>
      <c r="G1080" s="1">
        <v>29.9</v>
      </c>
      <c r="H1080" s="1">
        <v>37.450000000000003</v>
      </c>
      <c r="I1080" s="1">
        <v>31.95</v>
      </c>
      <c r="J1080" s="1">
        <v>31.93</v>
      </c>
      <c r="K1080" s="1">
        <v>33.75</v>
      </c>
      <c r="R1080"/>
      <c r="S1080"/>
      <c r="U1080"/>
      <c r="V1080"/>
    </row>
    <row r="1081" spans="1:22" s="1" customFormat="1" x14ac:dyDescent="0.25">
      <c r="A1081" s="1">
        <v>30.39</v>
      </c>
      <c r="B1081" s="1">
        <v>31.74</v>
      </c>
      <c r="C1081" s="1">
        <v>34.03</v>
      </c>
      <c r="D1081" s="1">
        <v>28.21</v>
      </c>
      <c r="E1081" s="1">
        <v>40</v>
      </c>
      <c r="F1081" s="1">
        <v>29.38</v>
      </c>
      <c r="G1081" s="1">
        <v>37.44</v>
      </c>
      <c r="H1081" s="1">
        <v>34.86</v>
      </c>
      <c r="I1081" s="1">
        <v>29.46</v>
      </c>
      <c r="J1081" s="1">
        <v>29.91</v>
      </c>
      <c r="K1081" s="1">
        <v>30.31</v>
      </c>
      <c r="R1081"/>
      <c r="S1081"/>
      <c r="U1081"/>
      <c r="V1081"/>
    </row>
    <row r="1082" spans="1:22" s="1" customFormat="1" x14ac:dyDescent="0.25">
      <c r="A1082" s="1">
        <v>32.82</v>
      </c>
      <c r="B1082" s="1">
        <v>25.84</v>
      </c>
      <c r="C1082" s="1">
        <v>31.43</v>
      </c>
      <c r="D1082" s="1">
        <v>22.9</v>
      </c>
      <c r="E1082" s="1">
        <v>33.89</v>
      </c>
      <c r="F1082" s="1">
        <v>31.32</v>
      </c>
      <c r="G1082" s="1">
        <v>30.45</v>
      </c>
      <c r="H1082" s="1">
        <v>40</v>
      </c>
      <c r="I1082" s="1">
        <v>25.44</v>
      </c>
      <c r="J1082" s="1">
        <v>23.75</v>
      </c>
      <c r="K1082" s="1">
        <v>36.35</v>
      </c>
      <c r="R1082"/>
      <c r="S1082"/>
      <c r="U1082"/>
      <c r="V1082"/>
    </row>
    <row r="1083" spans="1:22" s="1" customFormat="1" x14ac:dyDescent="0.25">
      <c r="A1083" s="1">
        <v>24.81</v>
      </c>
      <c r="B1083" s="1">
        <v>21.13</v>
      </c>
      <c r="C1083" s="1">
        <v>40</v>
      </c>
      <c r="D1083" s="1">
        <v>26.7</v>
      </c>
      <c r="E1083" s="1">
        <v>27.26</v>
      </c>
      <c r="F1083" s="1">
        <v>26.03</v>
      </c>
      <c r="G1083" s="1">
        <v>30.06</v>
      </c>
      <c r="H1083" s="1">
        <v>34.32</v>
      </c>
      <c r="I1083" s="1">
        <v>40</v>
      </c>
      <c r="J1083" s="1">
        <v>40</v>
      </c>
      <c r="K1083" s="1">
        <v>28.23</v>
      </c>
      <c r="R1083"/>
      <c r="S1083"/>
      <c r="U1083"/>
      <c r="V1083"/>
    </row>
    <row r="1084" spans="1:22" s="1" customFormat="1" x14ac:dyDescent="0.25">
      <c r="A1084" s="1">
        <v>31.38</v>
      </c>
      <c r="B1084" s="1">
        <v>33.93</v>
      </c>
      <c r="C1084" s="1">
        <v>24.77</v>
      </c>
      <c r="D1084" s="1">
        <v>40</v>
      </c>
      <c r="E1084" s="1">
        <v>26.14</v>
      </c>
      <c r="F1084" s="1">
        <v>29.54</v>
      </c>
      <c r="G1084" s="1">
        <v>40</v>
      </c>
      <c r="H1084" s="1">
        <v>31.01</v>
      </c>
      <c r="I1084" s="1">
        <v>29.55</v>
      </c>
      <c r="J1084" s="1">
        <v>40</v>
      </c>
      <c r="K1084" s="1">
        <v>32.770000000000003</v>
      </c>
      <c r="R1084"/>
      <c r="S1084"/>
      <c r="U1084"/>
      <c r="V1084"/>
    </row>
    <row r="1085" spans="1:22" s="1" customFormat="1" x14ac:dyDescent="0.25">
      <c r="A1085" s="1">
        <v>19.05</v>
      </c>
      <c r="B1085" s="1">
        <v>29.05</v>
      </c>
      <c r="C1085" s="1">
        <v>24.33</v>
      </c>
      <c r="D1085" s="1">
        <v>26.51</v>
      </c>
      <c r="E1085" s="1">
        <v>27.51</v>
      </c>
      <c r="F1085" s="1">
        <v>34.979999999999997</v>
      </c>
      <c r="G1085" s="1">
        <v>33.840000000000003</v>
      </c>
      <c r="H1085" s="1">
        <v>34.450000000000003</v>
      </c>
      <c r="I1085" s="1">
        <v>35.340000000000003</v>
      </c>
      <c r="J1085" s="1">
        <v>32.85</v>
      </c>
      <c r="K1085" s="1">
        <v>40</v>
      </c>
      <c r="R1085"/>
      <c r="S1085"/>
      <c r="U1085"/>
      <c r="V1085"/>
    </row>
    <row r="1086" spans="1:22" s="1" customFormat="1" x14ac:dyDescent="0.25">
      <c r="A1086" s="1">
        <v>31.22</v>
      </c>
      <c r="B1086" s="1">
        <v>23.93</v>
      </c>
      <c r="C1086" s="1">
        <v>23.82</v>
      </c>
      <c r="D1086" s="1">
        <v>28.98</v>
      </c>
      <c r="E1086" s="1">
        <v>21.17</v>
      </c>
      <c r="F1086" s="1">
        <v>36.92</v>
      </c>
      <c r="G1086" s="1">
        <v>27.24</v>
      </c>
      <c r="H1086" s="1">
        <v>27.46</v>
      </c>
      <c r="I1086" s="1">
        <v>40</v>
      </c>
      <c r="J1086" s="1">
        <v>36.56</v>
      </c>
      <c r="K1086" s="1">
        <v>36.159999999999997</v>
      </c>
      <c r="R1086"/>
      <c r="S1086"/>
      <c r="U1086"/>
      <c r="V1086"/>
    </row>
    <row r="1087" spans="1:22" s="1" customFormat="1" x14ac:dyDescent="0.25">
      <c r="A1087" s="1">
        <v>24.58</v>
      </c>
      <c r="B1087" s="1">
        <v>32.85</v>
      </c>
      <c r="C1087" s="1">
        <v>37.49</v>
      </c>
      <c r="D1087" s="1">
        <v>28.73</v>
      </c>
      <c r="E1087" s="1">
        <v>24.94</v>
      </c>
      <c r="F1087" s="1">
        <v>40</v>
      </c>
      <c r="G1087" s="1">
        <v>40</v>
      </c>
      <c r="H1087" s="1">
        <v>33.79</v>
      </c>
      <c r="I1087" s="1">
        <v>26.99</v>
      </c>
      <c r="J1087" s="1">
        <v>37.44</v>
      </c>
      <c r="K1087" s="1">
        <v>36.67</v>
      </c>
      <c r="R1087"/>
      <c r="S1087"/>
      <c r="U1087"/>
      <c r="V1087"/>
    </row>
    <row r="1088" spans="1:22" s="1" customFormat="1" x14ac:dyDescent="0.25">
      <c r="A1088" s="1">
        <v>32.770000000000003</v>
      </c>
      <c r="B1088" s="1">
        <v>27.95</v>
      </c>
      <c r="C1088" s="1">
        <v>26.44</v>
      </c>
      <c r="D1088" s="1">
        <v>27.51</v>
      </c>
      <c r="E1088" s="1">
        <v>30.16</v>
      </c>
      <c r="F1088" s="1">
        <v>31.98</v>
      </c>
      <c r="G1088" s="1">
        <v>27.78</v>
      </c>
      <c r="H1088" s="1">
        <v>40</v>
      </c>
      <c r="I1088" s="1">
        <v>33.6</v>
      </c>
      <c r="J1088" s="1">
        <v>40</v>
      </c>
      <c r="K1088" s="1">
        <v>40</v>
      </c>
      <c r="R1088"/>
      <c r="S1088"/>
      <c r="U1088"/>
      <c r="V1088"/>
    </row>
    <row r="1089" spans="1:22" s="1" customFormat="1" x14ac:dyDescent="0.25">
      <c r="A1089" s="1">
        <v>22.1</v>
      </c>
      <c r="B1089" s="1">
        <v>27.45</v>
      </c>
      <c r="C1089" s="1">
        <v>34.01</v>
      </c>
      <c r="D1089" s="1">
        <v>24.46</v>
      </c>
      <c r="E1089" s="1">
        <v>32.22</v>
      </c>
      <c r="F1089" s="1">
        <v>26.11</v>
      </c>
      <c r="G1089" s="1">
        <v>29.17</v>
      </c>
      <c r="H1089" s="1">
        <v>32.32</v>
      </c>
      <c r="I1089" s="1">
        <v>30.09</v>
      </c>
      <c r="J1089" s="1">
        <v>21.52</v>
      </c>
      <c r="K1089" s="1">
        <v>40</v>
      </c>
      <c r="R1089"/>
      <c r="S1089"/>
      <c r="U1089"/>
      <c r="V1089"/>
    </row>
    <row r="1090" spans="1:22" s="1" customFormat="1" x14ac:dyDescent="0.25">
      <c r="A1090" s="1">
        <v>23.06</v>
      </c>
      <c r="B1090" s="1">
        <v>35.97</v>
      </c>
      <c r="C1090" s="1">
        <v>26.04</v>
      </c>
      <c r="D1090" s="1">
        <v>32.369999999999997</v>
      </c>
      <c r="E1090" s="1">
        <v>33.340000000000003</v>
      </c>
      <c r="F1090" s="1">
        <v>32.76</v>
      </c>
      <c r="G1090" s="1">
        <v>36.520000000000003</v>
      </c>
      <c r="H1090" s="1">
        <v>25.25</v>
      </c>
      <c r="I1090" s="1">
        <v>34.07</v>
      </c>
      <c r="J1090" s="1">
        <v>36.39</v>
      </c>
      <c r="K1090" s="1">
        <v>40</v>
      </c>
      <c r="R1090"/>
      <c r="S1090"/>
      <c r="U1090"/>
      <c r="V1090"/>
    </row>
    <row r="1091" spans="1:22" s="1" customFormat="1" x14ac:dyDescent="0.25">
      <c r="A1091" s="1">
        <v>26.91</v>
      </c>
      <c r="B1091" s="1">
        <v>23.89</v>
      </c>
      <c r="C1091" s="1">
        <v>26.55</v>
      </c>
      <c r="D1091" s="1">
        <v>22.83</v>
      </c>
      <c r="E1091" s="1">
        <v>18.760000000000002</v>
      </c>
      <c r="F1091" s="1">
        <v>40</v>
      </c>
      <c r="G1091" s="1">
        <v>40</v>
      </c>
      <c r="H1091" s="1">
        <v>33.78</v>
      </c>
      <c r="I1091" s="1">
        <v>26.51</v>
      </c>
      <c r="J1091" s="1">
        <v>34.020000000000003</v>
      </c>
      <c r="K1091" s="1">
        <v>22.85</v>
      </c>
      <c r="R1091"/>
      <c r="S1091"/>
      <c r="U1091"/>
      <c r="V1091"/>
    </row>
    <row r="1092" spans="1:22" s="1" customFormat="1" x14ac:dyDescent="0.25">
      <c r="A1092" s="1">
        <v>23.19</v>
      </c>
      <c r="B1092" s="1">
        <v>23.58</v>
      </c>
      <c r="C1092" s="1">
        <v>21.68</v>
      </c>
      <c r="D1092" s="1">
        <v>22.87</v>
      </c>
      <c r="E1092" s="1">
        <v>21.76</v>
      </c>
      <c r="F1092" s="1">
        <v>32.64</v>
      </c>
      <c r="G1092" s="1">
        <v>40</v>
      </c>
      <c r="H1092" s="1">
        <v>40</v>
      </c>
      <c r="I1092" s="1">
        <v>34.979999999999997</v>
      </c>
      <c r="J1092" s="1">
        <v>27.63</v>
      </c>
      <c r="K1092" s="1">
        <v>36.29</v>
      </c>
      <c r="R1092"/>
      <c r="S1092"/>
      <c r="U1092"/>
      <c r="V1092"/>
    </row>
    <row r="1093" spans="1:22" s="1" customFormat="1" x14ac:dyDescent="0.25">
      <c r="A1093" s="1">
        <v>27.25</v>
      </c>
      <c r="B1093" s="1">
        <v>25.87</v>
      </c>
      <c r="C1093" s="1">
        <v>34.1</v>
      </c>
      <c r="D1093" s="1">
        <v>20.91</v>
      </c>
      <c r="E1093" s="1">
        <v>27.03</v>
      </c>
      <c r="F1093" s="1">
        <v>24.99</v>
      </c>
      <c r="G1093" s="1">
        <v>30.72</v>
      </c>
      <c r="H1093" s="1">
        <v>40</v>
      </c>
      <c r="I1093" s="1">
        <v>30.05</v>
      </c>
      <c r="J1093" s="1">
        <v>23.77</v>
      </c>
      <c r="K1093" s="1">
        <v>40</v>
      </c>
      <c r="R1093"/>
      <c r="S1093"/>
      <c r="U1093"/>
      <c r="V1093"/>
    </row>
    <row r="1094" spans="1:22" s="1" customFormat="1" x14ac:dyDescent="0.25">
      <c r="A1094" s="1">
        <v>19.22</v>
      </c>
      <c r="B1094" s="1">
        <v>34.01</v>
      </c>
      <c r="C1094" s="1">
        <v>30.8</v>
      </c>
      <c r="D1094" s="1">
        <v>30.02</v>
      </c>
      <c r="E1094" s="1">
        <v>35.01</v>
      </c>
      <c r="F1094" s="1">
        <v>40</v>
      </c>
      <c r="G1094" s="1">
        <v>24.59</v>
      </c>
      <c r="H1094" s="1">
        <v>40</v>
      </c>
      <c r="I1094" s="1">
        <v>34.56</v>
      </c>
      <c r="J1094" s="1">
        <v>29.69</v>
      </c>
      <c r="K1094" s="1">
        <v>24.02</v>
      </c>
      <c r="R1094"/>
      <c r="S1094"/>
      <c r="U1094"/>
      <c r="V1094"/>
    </row>
    <row r="1095" spans="1:22" s="1" customFormat="1" x14ac:dyDescent="0.25">
      <c r="A1095" s="1">
        <v>28.89</v>
      </c>
      <c r="B1095" s="1">
        <v>21.75</v>
      </c>
      <c r="C1095" s="1">
        <v>23.56</v>
      </c>
      <c r="D1095" s="1">
        <v>32.409999999999997</v>
      </c>
      <c r="E1095" s="1">
        <v>29.34</v>
      </c>
      <c r="F1095" s="1">
        <v>35.49</v>
      </c>
      <c r="G1095" s="1">
        <v>31.33</v>
      </c>
      <c r="H1095" s="1">
        <v>26.1</v>
      </c>
      <c r="I1095" s="1">
        <v>34.19</v>
      </c>
      <c r="J1095" s="1">
        <v>36.83</v>
      </c>
      <c r="K1095" s="1">
        <v>33.96</v>
      </c>
      <c r="R1095"/>
      <c r="S1095"/>
      <c r="U1095"/>
      <c r="V1095"/>
    </row>
    <row r="1096" spans="1:22" s="1" customFormat="1" x14ac:dyDescent="0.25">
      <c r="A1096" s="1">
        <v>18.62</v>
      </c>
      <c r="B1096" s="1">
        <v>27.16</v>
      </c>
      <c r="C1096" s="1">
        <v>29.59</v>
      </c>
      <c r="D1096" s="1">
        <v>26.95</v>
      </c>
      <c r="E1096" s="1">
        <v>18.16</v>
      </c>
      <c r="F1096" s="1">
        <v>26.74</v>
      </c>
      <c r="G1096" s="1">
        <v>22.12</v>
      </c>
      <c r="H1096" s="1">
        <v>26.58</v>
      </c>
      <c r="I1096" s="1">
        <v>29.94</v>
      </c>
      <c r="J1096" s="1">
        <v>34.56</v>
      </c>
      <c r="K1096" s="1">
        <v>37.92</v>
      </c>
      <c r="R1096"/>
      <c r="S1096"/>
      <c r="U1096"/>
      <c r="V1096"/>
    </row>
    <row r="1097" spans="1:22" s="1" customFormat="1" x14ac:dyDescent="0.25">
      <c r="A1097" s="1">
        <v>26.7</v>
      </c>
      <c r="B1097" s="1">
        <v>28.52</v>
      </c>
      <c r="C1097" s="1">
        <v>35.42</v>
      </c>
      <c r="D1097" s="1">
        <v>33.97</v>
      </c>
      <c r="E1097" s="1">
        <v>32.15</v>
      </c>
      <c r="F1097" s="1">
        <v>40</v>
      </c>
      <c r="G1097" s="1">
        <v>32.369999999999997</v>
      </c>
      <c r="H1097" s="1">
        <v>30.05</v>
      </c>
      <c r="I1097" s="1">
        <v>33.479999999999997</v>
      </c>
      <c r="J1097" s="1">
        <v>40</v>
      </c>
      <c r="K1097" s="1">
        <v>37.54</v>
      </c>
      <c r="R1097"/>
      <c r="S1097"/>
      <c r="U1097"/>
      <c r="V1097"/>
    </row>
    <row r="1098" spans="1:22" s="1" customFormat="1" x14ac:dyDescent="0.25">
      <c r="A1098" s="1">
        <v>21.5</v>
      </c>
      <c r="B1098" s="1">
        <v>32.64</v>
      </c>
      <c r="C1098" s="1">
        <v>33.54</v>
      </c>
      <c r="D1098" s="1">
        <v>26.61</v>
      </c>
      <c r="E1098" s="1">
        <v>26.91</v>
      </c>
      <c r="F1098" s="1">
        <v>25.84</v>
      </c>
      <c r="G1098" s="1">
        <v>24.07</v>
      </c>
      <c r="H1098" s="1">
        <v>36.799999999999997</v>
      </c>
      <c r="I1098" s="1">
        <v>34.799999999999997</v>
      </c>
      <c r="J1098" s="1">
        <v>34.630000000000003</v>
      </c>
      <c r="K1098" s="1">
        <v>40</v>
      </c>
      <c r="R1098"/>
      <c r="S1098"/>
      <c r="U1098"/>
      <c r="V1098"/>
    </row>
    <row r="1099" spans="1:22" s="1" customFormat="1" x14ac:dyDescent="0.25">
      <c r="A1099" s="1">
        <v>17.63</v>
      </c>
      <c r="B1099" s="1">
        <v>19.07</v>
      </c>
      <c r="C1099" s="1">
        <v>33.82</v>
      </c>
      <c r="D1099" s="1">
        <v>32.82</v>
      </c>
      <c r="E1099" s="1">
        <v>22.09</v>
      </c>
      <c r="F1099" s="1">
        <v>30.77</v>
      </c>
      <c r="G1099" s="1">
        <v>24.42</v>
      </c>
      <c r="H1099" s="1">
        <v>24.13</v>
      </c>
      <c r="I1099" s="1">
        <v>40</v>
      </c>
      <c r="J1099" s="1">
        <v>25.2</v>
      </c>
      <c r="K1099" s="1">
        <v>26.93</v>
      </c>
      <c r="R1099"/>
      <c r="S1099"/>
      <c r="U1099"/>
      <c r="V1099"/>
    </row>
    <row r="1100" spans="1:22" s="1" customFormat="1" x14ac:dyDescent="0.25">
      <c r="A1100" s="1">
        <v>28.6</v>
      </c>
      <c r="B1100" s="1">
        <v>29.45</v>
      </c>
      <c r="C1100" s="1">
        <v>36.74</v>
      </c>
      <c r="D1100" s="1">
        <v>29.85</v>
      </c>
      <c r="E1100" s="1">
        <v>31.51</v>
      </c>
      <c r="F1100" s="1">
        <v>34.5</v>
      </c>
      <c r="G1100" s="1">
        <v>37.159999999999997</v>
      </c>
      <c r="H1100" s="1">
        <v>35.28</v>
      </c>
      <c r="I1100" s="1">
        <v>34.47</v>
      </c>
      <c r="J1100" s="1">
        <v>40</v>
      </c>
      <c r="K1100" s="1">
        <v>37.369999999999997</v>
      </c>
      <c r="R1100"/>
      <c r="S1100"/>
      <c r="U1100"/>
      <c r="V1100"/>
    </row>
    <row r="1101" spans="1:22" s="1" customFormat="1" x14ac:dyDescent="0.25">
      <c r="A1101" s="1">
        <v>30.34</v>
      </c>
      <c r="B1101" s="1">
        <v>24.65</v>
      </c>
      <c r="C1101" s="1">
        <v>20.2</v>
      </c>
      <c r="D1101" s="1">
        <v>24.25</v>
      </c>
      <c r="E1101" s="1">
        <v>31.51</v>
      </c>
      <c r="F1101" s="1">
        <v>40</v>
      </c>
      <c r="G1101" s="1">
        <v>29.86</v>
      </c>
      <c r="H1101" s="1">
        <v>29.94</v>
      </c>
      <c r="I1101" s="1">
        <v>29.62</v>
      </c>
      <c r="J1101" s="1">
        <v>30.74</v>
      </c>
      <c r="K1101" s="1">
        <v>32.75</v>
      </c>
      <c r="R1101"/>
      <c r="S1101"/>
      <c r="U1101"/>
      <c r="V1101"/>
    </row>
    <row r="1102" spans="1:22" s="1" customFormat="1" x14ac:dyDescent="0.25">
      <c r="A1102" s="1">
        <v>25.18</v>
      </c>
      <c r="B1102" s="1">
        <v>29.8</v>
      </c>
      <c r="C1102" s="1">
        <v>30.48</v>
      </c>
      <c r="D1102" s="1">
        <v>22.18</v>
      </c>
      <c r="E1102" s="1">
        <v>24.17</v>
      </c>
      <c r="F1102" s="1">
        <v>34.03</v>
      </c>
      <c r="G1102" s="1">
        <v>25.86</v>
      </c>
      <c r="H1102" s="1">
        <v>34.840000000000003</v>
      </c>
      <c r="I1102" s="1">
        <v>29.78</v>
      </c>
      <c r="J1102" s="1">
        <v>40</v>
      </c>
      <c r="K1102" s="1">
        <v>26.16</v>
      </c>
      <c r="R1102"/>
      <c r="S1102"/>
      <c r="U1102"/>
      <c r="V1102"/>
    </row>
    <row r="1103" spans="1:22" s="1" customFormat="1" x14ac:dyDescent="0.25">
      <c r="A1103" s="1">
        <v>21.32</v>
      </c>
      <c r="B1103" s="1">
        <v>37.299999999999997</v>
      </c>
      <c r="C1103" s="1">
        <v>26.47</v>
      </c>
      <c r="D1103" s="1">
        <v>23.1</v>
      </c>
      <c r="E1103" s="1">
        <v>20.47</v>
      </c>
      <c r="F1103" s="1">
        <v>28.48</v>
      </c>
      <c r="G1103" s="1">
        <v>20.86</v>
      </c>
      <c r="H1103" s="1">
        <v>29.46</v>
      </c>
      <c r="I1103" s="1">
        <v>34.14</v>
      </c>
      <c r="J1103" s="1">
        <v>34.71</v>
      </c>
      <c r="K1103" s="1">
        <v>40</v>
      </c>
      <c r="R1103"/>
      <c r="S1103"/>
      <c r="U1103"/>
      <c r="V1103"/>
    </row>
    <row r="1104" spans="1:22" s="1" customFormat="1" x14ac:dyDescent="0.25">
      <c r="A1104" s="1">
        <v>20.46</v>
      </c>
      <c r="B1104" s="1">
        <v>30.38</v>
      </c>
      <c r="C1104" s="1">
        <v>34.299999999999997</v>
      </c>
      <c r="D1104" s="1">
        <v>24.29</v>
      </c>
      <c r="E1104" s="1">
        <v>22.98</v>
      </c>
      <c r="F1104" s="1">
        <v>29.01</v>
      </c>
      <c r="G1104" s="1">
        <v>31.93</v>
      </c>
      <c r="H1104" s="1">
        <v>34.340000000000003</v>
      </c>
      <c r="I1104" s="1">
        <v>29.48</v>
      </c>
      <c r="J1104" s="1">
        <v>32.49</v>
      </c>
      <c r="K1104" s="1">
        <v>35.28</v>
      </c>
      <c r="R1104"/>
      <c r="S1104"/>
      <c r="U1104"/>
      <c r="V1104"/>
    </row>
    <row r="1105" spans="1:22" s="1" customFormat="1" x14ac:dyDescent="0.25">
      <c r="A1105" s="1">
        <v>17.5</v>
      </c>
      <c r="B1105" s="1">
        <v>28.11</v>
      </c>
      <c r="C1105" s="1">
        <v>37.909999999999997</v>
      </c>
      <c r="D1105" s="1">
        <v>32.33</v>
      </c>
      <c r="E1105" s="1">
        <v>30.68</v>
      </c>
      <c r="F1105" s="1">
        <v>32.94</v>
      </c>
      <c r="G1105" s="1">
        <v>27.41</v>
      </c>
      <c r="H1105" s="1">
        <v>27.16</v>
      </c>
      <c r="I1105" s="1">
        <v>29.55</v>
      </c>
      <c r="J1105" s="1">
        <v>31.89</v>
      </c>
      <c r="K1105" s="1">
        <v>30.06</v>
      </c>
      <c r="R1105"/>
      <c r="S1105"/>
      <c r="U1105"/>
      <c r="V1105"/>
    </row>
    <row r="1106" spans="1:22" s="1" customFormat="1" x14ac:dyDescent="0.25">
      <c r="A1106" s="1">
        <v>21.38</v>
      </c>
      <c r="B1106" s="1">
        <v>26.49</v>
      </c>
      <c r="C1106" s="1">
        <v>35.75</v>
      </c>
      <c r="D1106" s="1">
        <v>25.12</v>
      </c>
      <c r="E1106" s="1">
        <v>21.71</v>
      </c>
      <c r="F1106" s="1">
        <v>22.28</v>
      </c>
      <c r="G1106" s="1">
        <v>24.2</v>
      </c>
      <c r="H1106" s="1">
        <v>30.99</v>
      </c>
      <c r="I1106" s="1">
        <v>27.92</v>
      </c>
      <c r="J1106" s="1">
        <v>33.950000000000003</v>
      </c>
      <c r="K1106" s="1">
        <v>37.5</v>
      </c>
      <c r="R1106"/>
      <c r="S1106"/>
      <c r="U1106"/>
      <c r="V1106"/>
    </row>
    <row r="1107" spans="1:22" s="1" customFormat="1" x14ac:dyDescent="0.25">
      <c r="A1107" s="1">
        <v>20.12</v>
      </c>
      <c r="B1107" s="1">
        <v>34.71</v>
      </c>
      <c r="C1107" s="1">
        <v>25.89</v>
      </c>
      <c r="D1107" s="1">
        <v>25.91</v>
      </c>
      <c r="E1107" s="1">
        <v>33.92</v>
      </c>
      <c r="F1107" s="1">
        <v>29.31</v>
      </c>
      <c r="G1107" s="1">
        <v>34.47</v>
      </c>
      <c r="H1107" s="1">
        <v>31.37</v>
      </c>
      <c r="I1107" s="1">
        <v>28.56</v>
      </c>
      <c r="J1107" s="1">
        <v>33.89</v>
      </c>
      <c r="K1107" s="1">
        <v>40</v>
      </c>
      <c r="R1107"/>
      <c r="S1107"/>
      <c r="U1107"/>
      <c r="V1107"/>
    </row>
    <row r="1108" spans="1:22" s="1" customFormat="1" x14ac:dyDescent="0.25">
      <c r="A1108" s="1">
        <v>30.01</v>
      </c>
      <c r="B1108" s="1">
        <v>32.94</v>
      </c>
      <c r="C1108" s="1">
        <v>37.71</v>
      </c>
      <c r="D1108" s="1">
        <v>27.6</v>
      </c>
      <c r="E1108" s="1">
        <v>24.46</v>
      </c>
      <c r="F1108" s="1">
        <v>23.69</v>
      </c>
      <c r="G1108" s="1">
        <v>32.22</v>
      </c>
      <c r="H1108" s="1">
        <v>34.020000000000003</v>
      </c>
      <c r="I1108" s="1">
        <v>34.869999999999997</v>
      </c>
      <c r="J1108" s="1">
        <v>33.69</v>
      </c>
      <c r="K1108" s="1">
        <v>37.619999999999997</v>
      </c>
      <c r="R1108"/>
      <c r="S1108"/>
      <c r="U1108"/>
      <c r="V1108"/>
    </row>
    <row r="1109" spans="1:22" s="1" customFormat="1" x14ac:dyDescent="0.25">
      <c r="A1109" s="1">
        <v>20.170000000000002</v>
      </c>
      <c r="B1109" s="1">
        <v>23.44</v>
      </c>
      <c r="C1109" s="1">
        <v>29.59</v>
      </c>
      <c r="D1109" s="1">
        <v>22.7</v>
      </c>
      <c r="E1109" s="1">
        <v>28.98</v>
      </c>
      <c r="F1109" s="1">
        <v>22.1</v>
      </c>
      <c r="G1109" s="1">
        <v>25.01</v>
      </c>
      <c r="H1109" s="1">
        <v>35.83</v>
      </c>
      <c r="I1109" s="1">
        <v>27.01</v>
      </c>
      <c r="J1109" s="1">
        <v>40</v>
      </c>
      <c r="K1109" s="1">
        <v>40</v>
      </c>
      <c r="R1109"/>
      <c r="S1109"/>
      <c r="U1109"/>
      <c r="V1109"/>
    </row>
    <row r="1110" spans="1:22" s="1" customFormat="1" x14ac:dyDescent="0.25">
      <c r="A1110" s="1">
        <v>22.14</v>
      </c>
      <c r="B1110" s="1">
        <v>24.98</v>
      </c>
      <c r="C1110" s="1">
        <v>31.62</v>
      </c>
      <c r="D1110" s="1">
        <v>21.7</v>
      </c>
      <c r="E1110" s="1">
        <v>31.2</v>
      </c>
      <c r="F1110" s="1">
        <v>32.46</v>
      </c>
      <c r="G1110" s="1">
        <v>23.07</v>
      </c>
      <c r="H1110" s="1">
        <v>35.049999999999997</v>
      </c>
      <c r="I1110" s="1">
        <v>28.93</v>
      </c>
      <c r="J1110" s="1">
        <v>28.18</v>
      </c>
      <c r="K1110" s="1">
        <v>40</v>
      </c>
      <c r="R1110"/>
      <c r="S1110"/>
      <c r="U1110"/>
      <c r="V1110"/>
    </row>
    <row r="1111" spans="1:22" s="1" customFormat="1" x14ac:dyDescent="0.25">
      <c r="A1111" s="1">
        <v>22.61</v>
      </c>
      <c r="B1111" s="1">
        <v>25.19</v>
      </c>
      <c r="C1111" s="1">
        <v>19.920000000000002</v>
      </c>
      <c r="D1111" s="1">
        <v>30.67</v>
      </c>
      <c r="E1111" s="1">
        <v>23.56</v>
      </c>
      <c r="F1111" s="1">
        <v>25.78</v>
      </c>
      <c r="G1111" s="1">
        <v>29.57</v>
      </c>
      <c r="H1111" s="1">
        <v>40</v>
      </c>
      <c r="I1111" s="1">
        <v>27.53</v>
      </c>
      <c r="J1111" s="1">
        <v>30</v>
      </c>
      <c r="K1111" s="1">
        <v>32.619999999999997</v>
      </c>
      <c r="R1111"/>
      <c r="S1111"/>
      <c r="U1111"/>
      <c r="V1111"/>
    </row>
    <row r="1112" spans="1:22" s="1" customFormat="1" x14ac:dyDescent="0.25">
      <c r="A1112" s="1">
        <v>25.46</v>
      </c>
      <c r="B1112" s="1">
        <v>36.03</v>
      </c>
      <c r="C1112" s="1">
        <v>35.01</v>
      </c>
      <c r="D1112" s="1">
        <v>25.68</v>
      </c>
      <c r="E1112" s="1">
        <v>37.56</v>
      </c>
      <c r="F1112" s="1">
        <v>24.02</v>
      </c>
      <c r="G1112" s="1">
        <v>26.04</v>
      </c>
      <c r="H1112" s="1">
        <v>35.54</v>
      </c>
      <c r="I1112" s="1">
        <v>36.83</v>
      </c>
      <c r="J1112" s="1">
        <v>40</v>
      </c>
      <c r="K1112" s="1">
        <v>26.37</v>
      </c>
      <c r="R1112"/>
      <c r="S1112"/>
      <c r="U1112"/>
      <c r="V1112"/>
    </row>
    <row r="1113" spans="1:22" s="1" customFormat="1" x14ac:dyDescent="0.25">
      <c r="A1113" s="1">
        <v>24.57</v>
      </c>
      <c r="B1113" s="1">
        <v>40</v>
      </c>
      <c r="C1113" s="1">
        <v>27.12</v>
      </c>
      <c r="D1113" s="1">
        <v>26.67</v>
      </c>
      <c r="E1113" s="1">
        <v>22.78</v>
      </c>
      <c r="F1113" s="1">
        <v>23.37</v>
      </c>
      <c r="G1113" s="1">
        <v>31.19</v>
      </c>
      <c r="H1113" s="1">
        <v>31.57</v>
      </c>
      <c r="I1113" s="1">
        <v>34.130000000000003</v>
      </c>
      <c r="J1113" s="1">
        <v>24.66</v>
      </c>
      <c r="K1113" s="1">
        <v>33.11</v>
      </c>
      <c r="R1113"/>
      <c r="S1113"/>
      <c r="U1113"/>
      <c r="V1113"/>
    </row>
    <row r="1114" spans="1:22" s="1" customFormat="1" x14ac:dyDescent="0.25">
      <c r="A1114" s="1">
        <v>21.97</v>
      </c>
      <c r="B1114" s="1">
        <v>21.67</v>
      </c>
      <c r="C1114" s="1">
        <v>30.12</v>
      </c>
      <c r="D1114" s="1">
        <v>23.48</v>
      </c>
      <c r="E1114" s="1">
        <v>31.87</v>
      </c>
      <c r="F1114" s="1">
        <v>26.73</v>
      </c>
      <c r="G1114" s="1">
        <v>32.74</v>
      </c>
      <c r="H1114" s="1">
        <v>34.19</v>
      </c>
      <c r="I1114" s="1">
        <v>28.64</v>
      </c>
      <c r="J1114" s="1">
        <v>28.56</v>
      </c>
      <c r="K1114" s="1">
        <v>26.34</v>
      </c>
      <c r="R1114"/>
      <c r="S1114"/>
      <c r="U1114"/>
      <c r="V1114"/>
    </row>
    <row r="1115" spans="1:22" s="1" customFormat="1" x14ac:dyDescent="0.25">
      <c r="A1115" s="1">
        <v>19.3</v>
      </c>
      <c r="B1115" s="1">
        <v>35.729999999999997</v>
      </c>
      <c r="C1115" s="1">
        <v>29.04</v>
      </c>
      <c r="D1115" s="1">
        <v>27.56</v>
      </c>
      <c r="E1115" s="1">
        <v>28.96</v>
      </c>
      <c r="F1115" s="1">
        <v>21.15</v>
      </c>
      <c r="G1115" s="1">
        <v>32.229999999999997</v>
      </c>
      <c r="H1115" s="1">
        <v>31.57</v>
      </c>
      <c r="I1115" s="1">
        <v>35.69</v>
      </c>
      <c r="J1115" s="1">
        <v>29.55</v>
      </c>
      <c r="K1115" s="1">
        <v>40</v>
      </c>
      <c r="R1115"/>
      <c r="S1115"/>
      <c r="U1115"/>
      <c r="V1115"/>
    </row>
    <row r="1116" spans="1:22" s="1" customFormat="1" x14ac:dyDescent="0.25">
      <c r="A1116" s="1">
        <v>22</v>
      </c>
      <c r="B1116" s="1">
        <v>32.270000000000003</v>
      </c>
      <c r="C1116" s="1">
        <v>32.6</v>
      </c>
      <c r="D1116" s="1">
        <v>27.85</v>
      </c>
      <c r="E1116" s="1">
        <v>27.12</v>
      </c>
      <c r="F1116" s="1">
        <v>29.88</v>
      </c>
      <c r="G1116" s="1">
        <v>31.68</v>
      </c>
      <c r="H1116" s="1">
        <v>25.23</v>
      </c>
      <c r="I1116" s="1">
        <v>35.82</v>
      </c>
      <c r="J1116" s="1">
        <v>33.299999999999997</v>
      </c>
      <c r="K1116" s="1">
        <v>40</v>
      </c>
      <c r="R1116"/>
      <c r="S1116"/>
      <c r="U1116"/>
      <c r="V1116"/>
    </row>
    <row r="1117" spans="1:22" s="1" customFormat="1" x14ac:dyDescent="0.25">
      <c r="A1117" s="1">
        <v>22.26</v>
      </c>
      <c r="B1117" s="1">
        <v>26.69</v>
      </c>
      <c r="C1117" s="1">
        <v>27.77</v>
      </c>
      <c r="D1117" s="1">
        <v>27.8</v>
      </c>
      <c r="E1117" s="1">
        <v>35.409999999999997</v>
      </c>
      <c r="F1117" s="1">
        <v>21.67</v>
      </c>
      <c r="G1117" s="1">
        <v>40</v>
      </c>
      <c r="H1117" s="1">
        <v>33.979999999999997</v>
      </c>
      <c r="I1117" s="1">
        <v>28.41</v>
      </c>
      <c r="J1117" s="1">
        <v>36.549999999999997</v>
      </c>
      <c r="K1117" s="1">
        <v>40</v>
      </c>
      <c r="R1117"/>
      <c r="S1117"/>
      <c r="U1117"/>
      <c r="V1117"/>
    </row>
    <row r="1118" spans="1:22" s="1" customFormat="1" x14ac:dyDescent="0.25">
      <c r="A1118" s="1">
        <v>30.09</v>
      </c>
      <c r="B1118" s="1">
        <v>31.49</v>
      </c>
      <c r="C1118" s="1">
        <v>34.57</v>
      </c>
      <c r="D1118" s="1">
        <v>34.74</v>
      </c>
      <c r="E1118" s="1">
        <v>40</v>
      </c>
      <c r="F1118" s="1">
        <v>31.03</v>
      </c>
      <c r="G1118" s="1">
        <v>35.99</v>
      </c>
      <c r="H1118" s="1">
        <v>32.6</v>
      </c>
      <c r="I1118" s="1">
        <v>30.52</v>
      </c>
      <c r="J1118" s="1">
        <v>33.520000000000003</v>
      </c>
      <c r="K1118" s="1">
        <v>40</v>
      </c>
      <c r="R1118"/>
      <c r="S1118"/>
      <c r="U1118"/>
      <c r="V1118"/>
    </row>
    <row r="1119" spans="1:22" s="1" customFormat="1" x14ac:dyDescent="0.25">
      <c r="A1119" s="1">
        <v>29.72</v>
      </c>
      <c r="B1119" s="1">
        <v>32.979999999999997</v>
      </c>
      <c r="C1119" s="1">
        <v>23.16</v>
      </c>
      <c r="D1119" s="1">
        <v>23.87</v>
      </c>
      <c r="E1119" s="1">
        <v>31.25</v>
      </c>
      <c r="F1119" s="1">
        <v>32.619999999999997</v>
      </c>
      <c r="G1119" s="1">
        <v>32.619999999999997</v>
      </c>
      <c r="H1119" s="1">
        <v>29.3</v>
      </c>
      <c r="I1119" s="1">
        <v>40</v>
      </c>
      <c r="J1119" s="1">
        <v>38.28</v>
      </c>
      <c r="K1119" s="1">
        <v>34.01</v>
      </c>
      <c r="R1119"/>
      <c r="S1119"/>
      <c r="U1119"/>
      <c r="V1119"/>
    </row>
    <row r="1120" spans="1:22" s="1" customFormat="1" x14ac:dyDescent="0.25">
      <c r="A1120" s="1">
        <v>30.11</v>
      </c>
      <c r="B1120" s="1">
        <v>21.47</v>
      </c>
      <c r="C1120" s="1">
        <v>25.98</v>
      </c>
      <c r="D1120" s="1">
        <v>26.63</v>
      </c>
      <c r="E1120" s="1">
        <v>31.41</v>
      </c>
      <c r="F1120" s="1">
        <v>25.72</v>
      </c>
      <c r="G1120" s="1">
        <v>29.19</v>
      </c>
      <c r="H1120" s="1">
        <v>32.1</v>
      </c>
      <c r="I1120" s="1">
        <v>24.84</v>
      </c>
      <c r="J1120" s="1">
        <v>35.26</v>
      </c>
      <c r="K1120" s="1">
        <v>34.35</v>
      </c>
      <c r="R1120"/>
      <c r="S1120"/>
      <c r="U1120"/>
      <c r="V1120"/>
    </row>
    <row r="1121" spans="1:22" s="1" customFormat="1" x14ac:dyDescent="0.25">
      <c r="A1121" s="1">
        <v>30.07</v>
      </c>
      <c r="B1121" s="1">
        <v>22.27</v>
      </c>
      <c r="C1121" s="1">
        <v>29.3</v>
      </c>
      <c r="D1121" s="1">
        <v>26.55</v>
      </c>
      <c r="E1121" s="1">
        <v>31.83</v>
      </c>
      <c r="F1121" s="1">
        <v>32.409999999999997</v>
      </c>
      <c r="G1121" s="1">
        <v>23.11</v>
      </c>
      <c r="H1121" s="1">
        <v>40</v>
      </c>
      <c r="I1121" s="1">
        <v>36.65</v>
      </c>
      <c r="J1121" s="1">
        <v>29.69</v>
      </c>
      <c r="K1121" s="1">
        <v>35.31</v>
      </c>
      <c r="R1121"/>
      <c r="S1121"/>
      <c r="U1121"/>
      <c r="V1121"/>
    </row>
    <row r="1122" spans="1:22" s="1" customFormat="1" x14ac:dyDescent="0.25">
      <c r="A1122" s="1">
        <v>30.99</v>
      </c>
      <c r="B1122" s="1">
        <v>32.619999999999997</v>
      </c>
      <c r="C1122" s="1">
        <v>20.62</v>
      </c>
      <c r="D1122" s="1">
        <v>25.9</v>
      </c>
      <c r="E1122" s="1">
        <v>35.08</v>
      </c>
      <c r="F1122" s="1">
        <v>26.89</v>
      </c>
      <c r="G1122" s="1">
        <v>40</v>
      </c>
      <c r="H1122" s="1">
        <v>40</v>
      </c>
      <c r="I1122" s="1">
        <v>24.71</v>
      </c>
      <c r="J1122" s="1">
        <v>29.68</v>
      </c>
      <c r="K1122" s="1">
        <v>34.08</v>
      </c>
      <c r="R1122"/>
      <c r="S1122"/>
      <c r="U1122"/>
      <c r="V1122"/>
    </row>
    <row r="1123" spans="1:22" s="1" customFormat="1" x14ac:dyDescent="0.25">
      <c r="A1123" s="1">
        <v>20.05</v>
      </c>
      <c r="B1123" s="1">
        <v>40</v>
      </c>
      <c r="C1123" s="1">
        <v>25.81</v>
      </c>
      <c r="D1123" s="1">
        <v>37.93</v>
      </c>
      <c r="E1123" s="1">
        <v>29.8</v>
      </c>
      <c r="F1123" s="1">
        <v>32.729999999999997</v>
      </c>
      <c r="G1123" s="1">
        <v>26.68</v>
      </c>
      <c r="H1123" s="1">
        <v>26.81</v>
      </c>
      <c r="I1123" s="1">
        <v>28.39</v>
      </c>
      <c r="J1123" s="1">
        <v>32.71</v>
      </c>
      <c r="K1123" s="1">
        <v>40</v>
      </c>
      <c r="R1123"/>
      <c r="S1123"/>
      <c r="U1123"/>
      <c r="V1123"/>
    </row>
    <row r="1124" spans="1:22" s="1" customFormat="1" x14ac:dyDescent="0.25">
      <c r="A1124" s="1">
        <v>33.92</v>
      </c>
      <c r="B1124" s="1">
        <v>23.34</v>
      </c>
      <c r="C1124" s="1">
        <v>19.260000000000002</v>
      </c>
      <c r="D1124" s="1">
        <v>27.34</v>
      </c>
      <c r="E1124" s="1">
        <v>20.62</v>
      </c>
      <c r="F1124" s="1">
        <v>26.31</v>
      </c>
      <c r="G1124" s="1">
        <v>35.31</v>
      </c>
      <c r="H1124" s="1">
        <v>28.62</v>
      </c>
      <c r="I1124" s="1">
        <v>36.96</v>
      </c>
      <c r="J1124" s="1">
        <v>25.06</v>
      </c>
      <c r="K1124" s="1">
        <v>24.69</v>
      </c>
      <c r="R1124"/>
      <c r="S1124"/>
      <c r="U1124"/>
      <c r="V1124"/>
    </row>
    <row r="1125" spans="1:22" s="1" customFormat="1" x14ac:dyDescent="0.25">
      <c r="A1125" s="1">
        <v>40</v>
      </c>
      <c r="B1125" s="1">
        <v>25.2</v>
      </c>
      <c r="C1125" s="1">
        <v>29.64</v>
      </c>
      <c r="D1125" s="1">
        <v>26.82</v>
      </c>
      <c r="E1125" s="1">
        <v>28.2</v>
      </c>
      <c r="F1125" s="1">
        <v>28.87</v>
      </c>
      <c r="G1125" s="1">
        <v>35.36</v>
      </c>
      <c r="H1125" s="1">
        <v>40</v>
      </c>
      <c r="I1125" s="1">
        <v>35.880000000000003</v>
      </c>
      <c r="J1125" s="1">
        <v>37.64</v>
      </c>
      <c r="K1125" s="1">
        <v>35.57</v>
      </c>
      <c r="R1125"/>
      <c r="S1125"/>
      <c r="U1125"/>
      <c r="V1125"/>
    </row>
    <row r="1126" spans="1:22" s="1" customFormat="1" x14ac:dyDescent="0.25">
      <c r="A1126" s="1">
        <v>25.88</v>
      </c>
      <c r="B1126" s="1">
        <v>37.659999999999997</v>
      </c>
      <c r="C1126" s="1">
        <v>23.06</v>
      </c>
      <c r="D1126" s="1">
        <v>25.42</v>
      </c>
      <c r="E1126" s="1">
        <v>31.32</v>
      </c>
      <c r="F1126" s="1">
        <v>40</v>
      </c>
      <c r="G1126" s="1">
        <v>35.659999999999997</v>
      </c>
      <c r="H1126" s="1">
        <v>31.21</v>
      </c>
      <c r="I1126" s="1">
        <v>38.31</v>
      </c>
      <c r="J1126" s="1">
        <v>35.409999999999997</v>
      </c>
      <c r="K1126" s="1">
        <v>37.869999999999997</v>
      </c>
      <c r="R1126"/>
      <c r="S1126"/>
      <c r="U1126"/>
      <c r="V1126"/>
    </row>
    <row r="1127" spans="1:22" s="1" customFormat="1" x14ac:dyDescent="0.25">
      <c r="A1127" s="1">
        <v>24.43</v>
      </c>
      <c r="B1127" s="1">
        <v>26.35</v>
      </c>
      <c r="C1127" s="1">
        <v>34.32</v>
      </c>
      <c r="D1127" s="1">
        <v>22.37</v>
      </c>
      <c r="E1127" s="1">
        <v>22.46</v>
      </c>
      <c r="F1127" s="1">
        <v>37.450000000000003</v>
      </c>
      <c r="G1127" s="1">
        <v>33.33</v>
      </c>
      <c r="H1127" s="1">
        <v>31.18</v>
      </c>
      <c r="I1127" s="1">
        <v>40</v>
      </c>
      <c r="J1127" s="1">
        <v>28.68</v>
      </c>
      <c r="K1127" s="1">
        <v>40</v>
      </c>
      <c r="R1127"/>
      <c r="S1127"/>
      <c r="U1127"/>
      <c r="V1127"/>
    </row>
    <row r="1128" spans="1:22" s="1" customFormat="1" x14ac:dyDescent="0.25">
      <c r="A1128" s="1">
        <v>25.59</v>
      </c>
      <c r="B1128" s="1">
        <v>25.31</v>
      </c>
      <c r="C1128" s="1">
        <v>27.08</v>
      </c>
      <c r="D1128" s="1">
        <v>27.55</v>
      </c>
      <c r="E1128" s="1">
        <v>25.67</v>
      </c>
      <c r="F1128" s="1">
        <v>26.06</v>
      </c>
      <c r="G1128" s="1">
        <v>35.409999999999997</v>
      </c>
      <c r="H1128" s="1">
        <v>20.059999999999999</v>
      </c>
      <c r="I1128" s="1">
        <v>32.840000000000003</v>
      </c>
      <c r="J1128" s="1">
        <v>31.49</v>
      </c>
      <c r="K1128" s="1">
        <v>34.229999999999997</v>
      </c>
      <c r="R1128"/>
      <c r="S1128"/>
      <c r="U1128"/>
      <c r="V1128"/>
    </row>
    <row r="1129" spans="1:22" s="1" customFormat="1" x14ac:dyDescent="0.25">
      <c r="A1129" s="1">
        <v>23.87</v>
      </c>
      <c r="B1129" s="1">
        <v>23.33</v>
      </c>
      <c r="C1129" s="1">
        <v>24.05</v>
      </c>
      <c r="D1129" s="1">
        <v>21.52</v>
      </c>
      <c r="E1129" s="1">
        <v>36.659999999999997</v>
      </c>
      <c r="F1129" s="1">
        <v>22.86</v>
      </c>
      <c r="G1129" s="1">
        <v>32.92</v>
      </c>
      <c r="H1129" s="1">
        <v>32.520000000000003</v>
      </c>
      <c r="I1129" s="1">
        <v>40</v>
      </c>
      <c r="J1129" s="1">
        <v>29.09</v>
      </c>
      <c r="K1129" s="1">
        <v>40</v>
      </c>
      <c r="R1129"/>
      <c r="S1129"/>
      <c r="U1129"/>
      <c r="V1129"/>
    </row>
    <row r="1130" spans="1:22" s="1" customFormat="1" x14ac:dyDescent="0.25">
      <c r="A1130" s="1">
        <v>40</v>
      </c>
      <c r="B1130" s="1">
        <v>33.31</v>
      </c>
      <c r="C1130" s="1">
        <v>21.06</v>
      </c>
      <c r="D1130" s="1">
        <v>40</v>
      </c>
      <c r="E1130" s="1">
        <v>25.28</v>
      </c>
      <c r="F1130" s="1">
        <v>34.020000000000003</v>
      </c>
      <c r="G1130" s="1">
        <v>30.62</v>
      </c>
      <c r="H1130" s="1">
        <v>35.56</v>
      </c>
      <c r="I1130" s="1">
        <v>30.13</v>
      </c>
      <c r="J1130" s="1">
        <v>29.9</v>
      </c>
      <c r="K1130" s="1">
        <v>31.2</v>
      </c>
      <c r="R1130"/>
      <c r="S1130"/>
      <c r="U1130"/>
      <c r="V1130"/>
    </row>
    <row r="1131" spans="1:22" s="1" customFormat="1" x14ac:dyDescent="0.25">
      <c r="A1131" s="1">
        <v>19.690000000000001</v>
      </c>
      <c r="B1131" s="1">
        <v>30.8</v>
      </c>
      <c r="C1131" s="1">
        <v>33.86</v>
      </c>
      <c r="D1131" s="1">
        <v>28.6</v>
      </c>
      <c r="E1131" s="1">
        <v>29.02</v>
      </c>
      <c r="F1131" s="1">
        <v>26.73</v>
      </c>
      <c r="G1131" s="1">
        <v>40</v>
      </c>
      <c r="H1131" s="1">
        <v>23.07</v>
      </c>
      <c r="I1131" s="1">
        <v>34.43</v>
      </c>
      <c r="J1131" s="1">
        <v>35.74</v>
      </c>
      <c r="K1131" s="1">
        <v>40</v>
      </c>
      <c r="R1131"/>
      <c r="S1131"/>
      <c r="U1131"/>
      <c r="V1131"/>
    </row>
    <row r="1132" spans="1:22" s="1" customFormat="1" x14ac:dyDescent="0.25">
      <c r="A1132" s="1">
        <v>25.35</v>
      </c>
      <c r="B1132" s="1">
        <v>30.28</v>
      </c>
      <c r="C1132" s="1">
        <v>29.25</v>
      </c>
      <c r="D1132" s="1">
        <v>26.08</v>
      </c>
      <c r="E1132" s="1">
        <v>33.869999999999997</v>
      </c>
      <c r="F1132" s="1">
        <v>40</v>
      </c>
      <c r="G1132" s="1">
        <v>40</v>
      </c>
      <c r="H1132" s="1">
        <v>33.24</v>
      </c>
      <c r="I1132" s="1">
        <v>33.86</v>
      </c>
      <c r="J1132" s="1">
        <v>34.85</v>
      </c>
      <c r="K1132" s="1">
        <v>36.31</v>
      </c>
      <c r="R1132"/>
      <c r="S1132"/>
      <c r="U1132"/>
      <c r="V1132"/>
    </row>
    <row r="1133" spans="1:22" s="1" customFormat="1" x14ac:dyDescent="0.25">
      <c r="A1133" s="1">
        <v>28.1</v>
      </c>
      <c r="B1133" s="1">
        <v>24.56</v>
      </c>
      <c r="C1133" s="1">
        <v>27.68</v>
      </c>
      <c r="D1133" s="1">
        <v>24.06</v>
      </c>
      <c r="E1133" s="1">
        <v>29.54</v>
      </c>
      <c r="F1133" s="1">
        <v>33.090000000000003</v>
      </c>
      <c r="G1133" s="1">
        <v>28.35</v>
      </c>
      <c r="H1133" s="1">
        <v>40</v>
      </c>
      <c r="I1133" s="1">
        <v>29.62</v>
      </c>
      <c r="J1133" s="1">
        <v>34.07</v>
      </c>
      <c r="K1133" s="1">
        <v>37.5</v>
      </c>
      <c r="R1133"/>
      <c r="S1133"/>
      <c r="U1133"/>
      <c r="V1133"/>
    </row>
    <row r="1134" spans="1:22" s="1" customFormat="1" x14ac:dyDescent="0.25">
      <c r="A1134" s="1">
        <v>20.83</v>
      </c>
      <c r="B1134" s="1">
        <v>21.7</v>
      </c>
      <c r="C1134" s="1">
        <v>25.64</v>
      </c>
      <c r="D1134" s="1">
        <v>35.4</v>
      </c>
      <c r="E1134" s="1">
        <v>28.48</v>
      </c>
      <c r="F1134" s="1">
        <v>23.51</v>
      </c>
      <c r="G1134" s="1">
        <v>37.479999999999997</v>
      </c>
      <c r="H1134" s="1">
        <v>35.229999999999997</v>
      </c>
      <c r="I1134" s="1">
        <v>33.630000000000003</v>
      </c>
      <c r="J1134" s="1">
        <v>40</v>
      </c>
      <c r="K1134" s="1">
        <v>33.28</v>
      </c>
      <c r="R1134"/>
      <c r="S1134"/>
      <c r="U1134"/>
      <c r="V1134"/>
    </row>
    <row r="1135" spans="1:22" s="1" customFormat="1" x14ac:dyDescent="0.25">
      <c r="A1135" s="1">
        <v>31.57</v>
      </c>
      <c r="B1135" s="1">
        <v>27.6</v>
      </c>
      <c r="C1135" s="1">
        <v>33.86</v>
      </c>
      <c r="D1135" s="1">
        <v>35.590000000000003</v>
      </c>
      <c r="E1135" s="1">
        <v>28.15</v>
      </c>
      <c r="F1135" s="1">
        <v>34.17</v>
      </c>
      <c r="G1135" s="1">
        <v>40</v>
      </c>
      <c r="H1135" s="1">
        <v>35.869999999999997</v>
      </c>
      <c r="I1135" s="1">
        <v>29</v>
      </c>
      <c r="J1135" s="1">
        <v>40</v>
      </c>
      <c r="K1135" s="1">
        <v>32.659999999999997</v>
      </c>
      <c r="R1135"/>
      <c r="S1135"/>
      <c r="U1135"/>
      <c r="V1135"/>
    </row>
    <row r="1136" spans="1:22" s="1" customFormat="1" x14ac:dyDescent="0.25">
      <c r="A1136" s="1">
        <v>33.03</v>
      </c>
      <c r="B1136" s="1">
        <v>33.81</v>
      </c>
      <c r="C1136" s="1">
        <v>22.04</v>
      </c>
      <c r="D1136" s="1">
        <v>20.16</v>
      </c>
      <c r="E1136" s="1">
        <v>28.23</v>
      </c>
      <c r="F1136" s="1">
        <v>38.270000000000003</v>
      </c>
      <c r="G1136" s="1">
        <v>32.770000000000003</v>
      </c>
      <c r="H1136" s="1">
        <v>34.049999999999997</v>
      </c>
      <c r="I1136" s="1">
        <v>30.69</v>
      </c>
      <c r="J1136" s="1">
        <v>40</v>
      </c>
      <c r="K1136" s="1">
        <v>31.52</v>
      </c>
      <c r="R1136"/>
      <c r="S1136"/>
      <c r="U1136"/>
      <c r="V1136"/>
    </row>
    <row r="1137" spans="1:22" s="1" customFormat="1" x14ac:dyDescent="0.25">
      <c r="A1137" s="1">
        <v>25.43</v>
      </c>
      <c r="B1137" s="1">
        <v>20.86</v>
      </c>
      <c r="C1137" s="1">
        <v>37.61</v>
      </c>
      <c r="D1137" s="1">
        <v>36.1</v>
      </c>
      <c r="E1137" s="1">
        <v>36.32</v>
      </c>
      <c r="F1137" s="1">
        <v>33.35</v>
      </c>
      <c r="G1137" s="1">
        <v>34.479999999999997</v>
      </c>
      <c r="H1137" s="1">
        <v>40</v>
      </c>
      <c r="I1137" s="1">
        <v>30.62</v>
      </c>
      <c r="J1137" s="1">
        <v>36.130000000000003</v>
      </c>
      <c r="K1137" s="1">
        <v>36.35</v>
      </c>
      <c r="R1137"/>
      <c r="S1137"/>
      <c r="U1137"/>
      <c r="V1137"/>
    </row>
    <row r="1138" spans="1:22" s="1" customFormat="1" x14ac:dyDescent="0.25">
      <c r="A1138" s="1">
        <v>40</v>
      </c>
      <c r="B1138" s="1">
        <v>29.55</v>
      </c>
      <c r="C1138" s="1">
        <v>19.059999999999999</v>
      </c>
      <c r="D1138" s="1">
        <v>34.06</v>
      </c>
      <c r="E1138" s="1">
        <v>29.37</v>
      </c>
      <c r="F1138" s="1">
        <v>40</v>
      </c>
      <c r="G1138" s="1">
        <v>26.48</v>
      </c>
      <c r="H1138" s="1">
        <v>25.69</v>
      </c>
      <c r="I1138" s="1">
        <v>40</v>
      </c>
      <c r="J1138" s="1">
        <v>33.020000000000003</v>
      </c>
      <c r="K1138" s="1">
        <v>33.01</v>
      </c>
      <c r="R1138"/>
      <c r="S1138"/>
      <c r="U1138"/>
      <c r="V1138"/>
    </row>
    <row r="1139" spans="1:22" s="1" customFormat="1" x14ac:dyDescent="0.25">
      <c r="A1139" s="1">
        <v>25.38</v>
      </c>
      <c r="B1139" s="1">
        <v>40</v>
      </c>
      <c r="C1139" s="1">
        <v>26.73</v>
      </c>
      <c r="D1139" s="1">
        <v>23.89</v>
      </c>
      <c r="E1139" s="1">
        <v>31.37</v>
      </c>
      <c r="F1139" s="1">
        <v>34.340000000000003</v>
      </c>
      <c r="G1139" s="1">
        <v>40</v>
      </c>
      <c r="H1139" s="1">
        <v>37.14</v>
      </c>
      <c r="I1139" s="1">
        <v>36.159999999999997</v>
      </c>
      <c r="J1139" s="1">
        <v>37</v>
      </c>
      <c r="K1139" s="1">
        <v>27.5</v>
      </c>
      <c r="R1139"/>
      <c r="S1139"/>
      <c r="U1139"/>
      <c r="V1139"/>
    </row>
    <row r="1140" spans="1:22" s="1" customFormat="1" x14ac:dyDescent="0.25">
      <c r="A1140" s="1">
        <v>28.65</v>
      </c>
      <c r="B1140" s="1">
        <v>26.86</v>
      </c>
      <c r="C1140" s="1">
        <v>24.83</v>
      </c>
      <c r="D1140" s="1">
        <v>28.36</v>
      </c>
      <c r="E1140" s="1">
        <v>24.24</v>
      </c>
      <c r="F1140" s="1">
        <v>31.59</v>
      </c>
      <c r="G1140" s="1">
        <v>28.42</v>
      </c>
      <c r="H1140" s="1">
        <v>29.3</v>
      </c>
      <c r="I1140" s="1">
        <v>36.549999999999997</v>
      </c>
      <c r="J1140" s="1">
        <v>26.11</v>
      </c>
      <c r="K1140" s="1">
        <v>24.98</v>
      </c>
      <c r="R1140"/>
      <c r="S1140"/>
      <c r="U1140"/>
      <c r="V1140"/>
    </row>
    <row r="1141" spans="1:22" s="1" customFormat="1" x14ac:dyDescent="0.25">
      <c r="A1141" s="1">
        <v>28.72</v>
      </c>
      <c r="B1141" s="1">
        <v>24.86</v>
      </c>
      <c r="C1141" s="1">
        <v>17.79</v>
      </c>
      <c r="D1141" s="1">
        <v>29.76</v>
      </c>
      <c r="E1141" s="1">
        <v>40</v>
      </c>
      <c r="F1141" s="1">
        <v>33.299999999999997</v>
      </c>
      <c r="G1141" s="1">
        <v>36.479999999999997</v>
      </c>
      <c r="H1141" s="1">
        <v>34.44</v>
      </c>
      <c r="I1141" s="1">
        <v>28.21</v>
      </c>
      <c r="J1141" s="1">
        <v>27.36</v>
      </c>
      <c r="K1141" s="1">
        <v>35.119999999999997</v>
      </c>
      <c r="R1141"/>
      <c r="S1141"/>
      <c r="U1141"/>
      <c r="V1141"/>
    </row>
    <row r="1142" spans="1:22" s="1" customFormat="1" x14ac:dyDescent="0.25">
      <c r="A1142" s="1">
        <v>21.67</v>
      </c>
      <c r="B1142" s="1">
        <v>36.47</v>
      </c>
      <c r="C1142" s="1">
        <v>33.82</v>
      </c>
      <c r="D1142" s="1">
        <v>20.8</v>
      </c>
      <c r="E1142" s="1">
        <v>30.2</v>
      </c>
      <c r="F1142" s="1">
        <v>35.840000000000003</v>
      </c>
      <c r="G1142" s="1">
        <v>40</v>
      </c>
      <c r="H1142" s="1">
        <v>35.35</v>
      </c>
      <c r="I1142" s="1">
        <v>29.32</v>
      </c>
      <c r="J1142" s="1">
        <v>34.130000000000003</v>
      </c>
      <c r="K1142" s="1">
        <v>37.590000000000003</v>
      </c>
      <c r="R1142"/>
      <c r="S1142"/>
      <c r="U1142"/>
      <c r="V1142"/>
    </row>
    <row r="1143" spans="1:22" s="1" customFormat="1" x14ac:dyDescent="0.25">
      <c r="A1143" s="1">
        <v>32.450000000000003</v>
      </c>
      <c r="B1143" s="1">
        <v>28.08</v>
      </c>
      <c r="C1143" s="1">
        <v>22.52</v>
      </c>
      <c r="D1143" s="1">
        <v>34.159999999999997</v>
      </c>
      <c r="E1143" s="1">
        <v>19.77</v>
      </c>
      <c r="F1143" s="1">
        <v>28.17</v>
      </c>
      <c r="G1143" s="1">
        <v>34</v>
      </c>
      <c r="H1143" s="1">
        <v>32.409999999999997</v>
      </c>
      <c r="I1143" s="1">
        <v>35.549999999999997</v>
      </c>
      <c r="J1143" s="1">
        <v>31.07</v>
      </c>
      <c r="K1143" s="1">
        <v>40</v>
      </c>
      <c r="R1143"/>
      <c r="S1143"/>
      <c r="U1143"/>
      <c r="V1143"/>
    </row>
    <row r="1144" spans="1:22" s="1" customFormat="1" x14ac:dyDescent="0.25">
      <c r="A1144" s="1">
        <v>29.02</v>
      </c>
      <c r="B1144" s="1">
        <v>33.090000000000003</v>
      </c>
      <c r="C1144" s="1">
        <v>23.62</v>
      </c>
      <c r="D1144" s="1">
        <v>30.8</v>
      </c>
      <c r="E1144" s="1">
        <v>22.39</v>
      </c>
      <c r="F1144" s="1">
        <v>33.24</v>
      </c>
      <c r="G1144" s="1">
        <v>34.92</v>
      </c>
      <c r="H1144" s="1">
        <v>31.22</v>
      </c>
      <c r="I1144" s="1">
        <v>23.5</v>
      </c>
      <c r="J1144" s="1">
        <v>22.6</v>
      </c>
      <c r="K1144" s="1">
        <v>24.59</v>
      </c>
      <c r="R1144"/>
      <c r="S1144"/>
      <c r="U1144"/>
      <c r="V1144"/>
    </row>
    <row r="1145" spans="1:22" s="1" customFormat="1" x14ac:dyDescent="0.25">
      <c r="A1145" s="1">
        <v>29.12</v>
      </c>
      <c r="B1145" s="1">
        <v>32.729999999999997</v>
      </c>
      <c r="C1145" s="1">
        <v>21.03</v>
      </c>
      <c r="D1145" s="1">
        <v>24.23</v>
      </c>
      <c r="E1145" s="1">
        <v>30.07</v>
      </c>
      <c r="F1145" s="1">
        <v>33.880000000000003</v>
      </c>
      <c r="G1145" s="1">
        <v>25.07</v>
      </c>
      <c r="H1145" s="1">
        <v>40</v>
      </c>
      <c r="I1145" s="1">
        <v>31.53</v>
      </c>
      <c r="J1145" s="1">
        <v>35.61</v>
      </c>
      <c r="K1145" s="1">
        <v>40</v>
      </c>
      <c r="R1145"/>
      <c r="S1145"/>
      <c r="U1145"/>
      <c r="V1145"/>
    </row>
    <row r="1146" spans="1:22" s="1" customFormat="1" x14ac:dyDescent="0.25">
      <c r="A1146" s="1">
        <v>28.76</v>
      </c>
      <c r="B1146" s="1">
        <v>25.91</v>
      </c>
      <c r="C1146" s="1">
        <v>33.14</v>
      </c>
      <c r="D1146" s="1">
        <v>22.4</v>
      </c>
      <c r="E1146" s="1">
        <v>29.16</v>
      </c>
      <c r="F1146" s="1">
        <v>22.53</v>
      </c>
      <c r="G1146" s="1">
        <v>33.700000000000003</v>
      </c>
      <c r="H1146" s="1">
        <v>34.18</v>
      </c>
      <c r="I1146" s="1">
        <v>27.36</v>
      </c>
      <c r="J1146" s="1">
        <v>32.96</v>
      </c>
      <c r="K1146" s="1">
        <v>40</v>
      </c>
      <c r="R1146"/>
      <c r="S1146"/>
      <c r="U1146"/>
      <c r="V1146"/>
    </row>
    <row r="1147" spans="1:22" s="1" customFormat="1" x14ac:dyDescent="0.25">
      <c r="A1147" s="1">
        <v>26.23</v>
      </c>
      <c r="B1147" s="1">
        <v>29.38</v>
      </c>
      <c r="C1147" s="1">
        <v>25</v>
      </c>
      <c r="D1147" s="1">
        <v>36.520000000000003</v>
      </c>
      <c r="E1147" s="1">
        <v>30.39</v>
      </c>
      <c r="F1147" s="1">
        <v>33.57</v>
      </c>
      <c r="G1147" s="1">
        <v>32.86</v>
      </c>
      <c r="H1147" s="1">
        <v>40</v>
      </c>
      <c r="I1147" s="1">
        <v>28.5</v>
      </c>
      <c r="J1147" s="1">
        <v>27.66</v>
      </c>
      <c r="K1147" s="1">
        <v>27.64</v>
      </c>
      <c r="R1147"/>
      <c r="S1147"/>
      <c r="U1147"/>
      <c r="V1147"/>
    </row>
    <row r="1148" spans="1:22" s="1" customFormat="1" x14ac:dyDescent="0.25">
      <c r="A1148" s="1">
        <v>27.12</v>
      </c>
      <c r="B1148" s="1">
        <v>26.97</v>
      </c>
      <c r="C1148" s="1">
        <v>33.25</v>
      </c>
      <c r="D1148" s="1">
        <v>22.9</v>
      </c>
      <c r="E1148" s="1">
        <v>30.07</v>
      </c>
      <c r="F1148" s="1">
        <v>28.41</v>
      </c>
      <c r="G1148" s="1">
        <v>28.4</v>
      </c>
      <c r="H1148" s="1">
        <v>31.84</v>
      </c>
      <c r="I1148" s="1">
        <v>34.29</v>
      </c>
      <c r="J1148" s="1">
        <v>40</v>
      </c>
      <c r="K1148" s="1">
        <v>29.66</v>
      </c>
      <c r="R1148"/>
      <c r="S1148"/>
      <c r="U1148"/>
      <c r="V1148"/>
    </row>
    <row r="1149" spans="1:22" s="1" customFormat="1" x14ac:dyDescent="0.25">
      <c r="A1149" s="1">
        <v>28.74</v>
      </c>
      <c r="B1149" s="1">
        <v>24.82</v>
      </c>
      <c r="C1149" s="1">
        <v>33.93</v>
      </c>
      <c r="D1149" s="1">
        <v>31.87</v>
      </c>
      <c r="E1149" s="1">
        <v>26.46</v>
      </c>
      <c r="F1149" s="1">
        <v>25.32</v>
      </c>
      <c r="G1149" s="1">
        <v>26.63</v>
      </c>
      <c r="H1149" s="1">
        <v>30.05</v>
      </c>
      <c r="I1149" s="1">
        <v>40</v>
      </c>
      <c r="J1149" s="1">
        <v>32.47</v>
      </c>
      <c r="K1149" s="1">
        <v>40</v>
      </c>
      <c r="R1149"/>
      <c r="S1149"/>
      <c r="U1149"/>
      <c r="V1149"/>
    </row>
    <row r="1150" spans="1:22" s="1" customFormat="1" x14ac:dyDescent="0.25">
      <c r="A1150" s="1">
        <v>20.100000000000001</v>
      </c>
      <c r="B1150" s="1">
        <v>28.51</v>
      </c>
      <c r="C1150" s="1">
        <v>30.34</v>
      </c>
      <c r="D1150" s="1">
        <v>24.86</v>
      </c>
      <c r="E1150" s="1">
        <v>31.37</v>
      </c>
      <c r="F1150" s="1">
        <v>36.049999999999997</v>
      </c>
      <c r="G1150" s="1">
        <v>20.14</v>
      </c>
      <c r="H1150" s="1">
        <v>35.700000000000003</v>
      </c>
      <c r="I1150" s="1">
        <v>25.25</v>
      </c>
      <c r="J1150" s="1">
        <v>29.9</v>
      </c>
      <c r="K1150" s="1">
        <v>33.08</v>
      </c>
      <c r="R1150"/>
      <c r="S1150"/>
      <c r="U1150"/>
      <c r="V1150"/>
    </row>
    <row r="1151" spans="1:22" s="1" customFormat="1" x14ac:dyDescent="0.25">
      <c r="A1151" s="1">
        <v>21.56</v>
      </c>
      <c r="B1151" s="1">
        <v>32.049999999999997</v>
      </c>
      <c r="C1151" s="1">
        <v>22.47</v>
      </c>
      <c r="D1151" s="1">
        <v>25.42</v>
      </c>
      <c r="E1151" s="1">
        <v>34.479999999999997</v>
      </c>
      <c r="F1151" s="1">
        <v>21.85</v>
      </c>
      <c r="G1151" s="1">
        <v>31.14</v>
      </c>
      <c r="H1151" s="1">
        <v>27.15</v>
      </c>
      <c r="I1151" s="1">
        <v>33.64</v>
      </c>
      <c r="J1151" s="1">
        <v>36.97</v>
      </c>
      <c r="K1151" s="1">
        <v>31.61</v>
      </c>
      <c r="R1151"/>
      <c r="S1151"/>
      <c r="U1151"/>
      <c r="V1151"/>
    </row>
    <row r="1152" spans="1:22" s="1" customFormat="1" x14ac:dyDescent="0.25">
      <c r="A1152" s="1">
        <v>19.399999999999999</v>
      </c>
      <c r="B1152" s="1">
        <v>34.53</v>
      </c>
      <c r="C1152" s="1">
        <v>29.29</v>
      </c>
      <c r="D1152" s="1">
        <v>21.73</v>
      </c>
      <c r="E1152" s="1">
        <v>27.04</v>
      </c>
      <c r="F1152" s="1">
        <v>25.44</v>
      </c>
      <c r="G1152" s="1">
        <v>32.630000000000003</v>
      </c>
      <c r="H1152" s="1">
        <v>37.82</v>
      </c>
      <c r="I1152" s="1">
        <v>33.21</v>
      </c>
      <c r="J1152" s="1">
        <v>40</v>
      </c>
      <c r="K1152" s="1">
        <v>34.020000000000003</v>
      </c>
      <c r="R1152"/>
      <c r="S1152"/>
      <c r="U1152"/>
      <c r="V1152"/>
    </row>
    <row r="1153" spans="1:22" s="1" customFormat="1" x14ac:dyDescent="0.25">
      <c r="A1153" s="1">
        <v>29.21</v>
      </c>
      <c r="B1153" s="1">
        <v>34.89</v>
      </c>
      <c r="C1153" s="1">
        <v>25.83</v>
      </c>
      <c r="D1153" s="1">
        <v>31.35</v>
      </c>
      <c r="E1153" s="1">
        <v>32.04</v>
      </c>
      <c r="F1153" s="1">
        <v>33.299999999999997</v>
      </c>
      <c r="G1153" s="1">
        <v>32.6</v>
      </c>
      <c r="H1153" s="1">
        <v>37.4</v>
      </c>
      <c r="I1153" s="1">
        <v>24.94</v>
      </c>
      <c r="J1153" s="1">
        <v>40</v>
      </c>
      <c r="K1153" s="1">
        <v>34.36</v>
      </c>
      <c r="R1153"/>
      <c r="S1153"/>
      <c r="U1153"/>
      <c r="V1153"/>
    </row>
    <row r="1154" spans="1:22" s="1" customFormat="1" x14ac:dyDescent="0.25">
      <c r="A1154" s="1">
        <v>25.71</v>
      </c>
      <c r="B1154" s="1">
        <v>36.47</v>
      </c>
      <c r="C1154" s="1">
        <v>27.51</v>
      </c>
      <c r="D1154" s="1">
        <v>31.39</v>
      </c>
      <c r="E1154" s="1">
        <v>27.1</v>
      </c>
      <c r="F1154" s="1">
        <v>30.14</v>
      </c>
      <c r="G1154" s="1">
        <v>27.23</v>
      </c>
      <c r="H1154" s="1">
        <v>23.93</v>
      </c>
      <c r="I1154" s="1">
        <v>37.64</v>
      </c>
      <c r="J1154" s="1">
        <v>31.94</v>
      </c>
      <c r="K1154" s="1">
        <v>25.23</v>
      </c>
      <c r="R1154"/>
      <c r="S1154"/>
      <c r="U1154"/>
      <c r="V1154"/>
    </row>
    <row r="1155" spans="1:22" s="1" customFormat="1" x14ac:dyDescent="0.25">
      <c r="A1155" s="1">
        <v>25.76</v>
      </c>
      <c r="B1155" s="1">
        <v>22.62</v>
      </c>
      <c r="C1155" s="1">
        <v>30.15</v>
      </c>
      <c r="D1155" s="1">
        <v>30.37</v>
      </c>
      <c r="E1155" s="1">
        <v>34.11</v>
      </c>
      <c r="F1155" s="1">
        <v>24.55</v>
      </c>
      <c r="G1155" s="1">
        <v>32.92</v>
      </c>
      <c r="H1155" s="1">
        <v>40</v>
      </c>
      <c r="I1155" s="1">
        <v>29.25</v>
      </c>
      <c r="J1155" s="1">
        <v>35.44</v>
      </c>
      <c r="K1155" s="1">
        <v>35.28</v>
      </c>
      <c r="R1155"/>
      <c r="S1155"/>
      <c r="U1155"/>
      <c r="V1155"/>
    </row>
    <row r="1156" spans="1:22" s="1" customFormat="1" x14ac:dyDescent="0.25">
      <c r="A1156" s="1">
        <v>23.15</v>
      </c>
      <c r="B1156" s="1">
        <v>30.79</v>
      </c>
      <c r="C1156" s="1">
        <v>22.85</v>
      </c>
      <c r="D1156" s="1">
        <v>35.270000000000003</v>
      </c>
      <c r="E1156" s="1">
        <v>28.63</v>
      </c>
      <c r="F1156" s="1">
        <v>31.27</v>
      </c>
      <c r="G1156" s="1">
        <v>30.43</v>
      </c>
      <c r="H1156" s="1">
        <v>27.63</v>
      </c>
      <c r="I1156" s="1">
        <v>40</v>
      </c>
      <c r="J1156" s="1">
        <v>30.86</v>
      </c>
      <c r="K1156" s="1">
        <v>34</v>
      </c>
      <c r="R1156"/>
      <c r="S1156"/>
      <c r="U1156"/>
      <c r="V1156"/>
    </row>
    <row r="1157" spans="1:22" s="1" customFormat="1" x14ac:dyDescent="0.25">
      <c r="A1157" s="1">
        <v>34.83</v>
      </c>
      <c r="B1157" s="1">
        <v>23.04</v>
      </c>
      <c r="C1157" s="1">
        <v>33.630000000000003</v>
      </c>
      <c r="D1157" s="1">
        <v>30.2</v>
      </c>
      <c r="E1157" s="1">
        <v>31.34</v>
      </c>
      <c r="F1157" s="1">
        <v>26.79</v>
      </c>
      <c r="G1157" s="1">
        <v>27.22</v>
      </c>
      <c r="H1157" s="1">
        <v>37.479999999999997</v>
      </c>
      <c r="I1157" s="1">
        <v>29.94</v>
      </c>
      <c r="J1157" s="1">
        <v>34.049999999999997</v>
      </c>
      <c r="K1157" s="1">
        <v>33.840000000000003</v>
      </c>
      <c r="R1157"/>
      <c r="S1157"/>
      <c r="U1157"/>
      <c r="V1157"/>
    </row>
    <row r="1158" spans="1:22" s="1" customFormat="1" x14ac:dyDescent="0.25">
      <c r="A1158" s="1">
        <v>34.79</v>
      </c>
      <c r="B1158" s="1">
        <v>40</v>
      </c>
      <c r="C1158" s="1">
        <v>26.75</v>
      </c>
      <c r="D1158" s="1">
        <v>26.19</v>
      </c>
      <c r="E1158" s="1">
        <v>27.65</v>
      </c>
      <c r="F1158" s="1">
        <v>35.33</v>
      </c>
      <c r="G1158" s="1">
        <v>25.22</v>
      </c>
      <c r="H1158" s="1">
        <v>31.01</v>
      </c>
      <c r="I1158" s="1">
        <v>33.69</v>
      </c>
      <c r="J1158" s="1">
        <v>33.840000000000003</v>
      </c>
      <c r="K1158" s="1">
        <v>32.32</v>
      </c>
      <c r="R1158"/>
      <c r="S1158"/>
      <c r="U1158"/>
      <c r="V1158"/>
    </row>
    <row r="1159" spans="1:22" s="1" customFormat="1" x14ac:dyDescent="0.25">
      <c r="A1159" s="1">
        <v>22.63</v>
      </c>
      <c r="B1159" s="1">
        <v>29.68</v>
      </c>
      <c r="C1159" s="1">
        <v>36.200000000000003</v>
      </c>
      <c r="D1159" s="1">
        <v>34.81</v>
      </c>
      <c r="E1159" s="1">
        <v>30.59</v>
      </c>
      <c r="F1159" s="1">
        <v>35.99</v>
      </c>
      <c r="G1159" s="1">
        <v>31.6</v>
      </c>
      <c r="H1159" s="1">
        <v>33.07</v>
      </c>
      <c r="I1159" s="1">
        <v>26.1</v>
      </c>
      <c r="J1159" s="1">
        <v>40</v>
      </c>
      <c r="K1159" s="1">
        <v>35.65</v>
      </c>
      <c r="R1159"/>
      <c r="S1159"/>
      <c r="U1159"/>
      <c r="V1159"/>
    </row>
    <row r="1160" spans="1:22" s="1" customFormat="1" x14ac:dyDescent="0.25">
      <c r="A1160" s="1">
        <v>19.47</v>
      </c>
      <c r="B1160" s="1">
        <v>37.799999999999997</v>
      </c>
      <c r="C1160" s="1">
        <v>29.58</v>
      </c>
      <c r="D1160" s="1">
        <v>30.7</v>
      </c>
      <c r="E1160" s="1">
        <v>36.630000000000003</v>
      </c>
      <c r="F1160" s="1">
        <v>29.33</v>
      </c>
      <c r="G1160" s="1">
        <v>27.24</v>
      </c>
      <c r="H1160" s="1">
        <v>36.409999999999997</v>
      </c>
      <c r="I1160" s="1">
        <v>31.48</v>
      </c>
      <c r="J1160" s="1">
        <v>30.92</v>
      </c>
      <c r="R1160"/>
      <c r="S1160"/>
      <c r="U1160"/>
      <c r="V1160"/>
    </row>
    <row r="1161" spans="1:22" s="1" customFormat="1" x14ac:dyDescent="0.25">
      <c r="A1161" s="1">
        <v>31.32</v>
      </c>
      <c r="B1161" s="1">
        <v>35.42</v>
      </c>
      <c r="C1161" s="1">
        <v>24.45</v>
      </c>
      <c r="D1161" s="1">
        <v>30.6</v>
      </c>
      <c r="E1161" s="1">
        <v>31.21</v>
      </c>
      <c r="F1161" s="1">
        <v>28.51</v>
      </c>
      <c r="G1161" s="1">
        <v>30.34</v>
      </c>
      <c r="H1161" s="1">
        <v>27.61</v>
      </c>
      <c r="I1161" s="1">
        <v>37.630000000000003</v>
      </c>
      <c r="J1161" s="1">
        <v>34.24</v>
      </c>
      <c r="R1161"/>
      <c r="S1161"/>
      <c r="U1161"/>
      <c r="V1161"/>
    </row>
    <row r="1162" spans="1:22" s="1" customFormat="1" x14ac:dyDescent="0.25">
      <c r="A1162" s="1">
        <v>22.41</v>
      </c>
      <c r="B1162" s="1">
        <v>27.81</v>
      </c>
      <c r="C1162" s="1">
        <v>25.65</v>
      </c>
      <c r="D1162" s="1">
        <v>29.48</v>
      </c>
      <c r="E1162" s="1">
        <v>34.950000000000003</v>
      </c>
      <c r="F1162" s="1">
        <v>33.630000000000003</v>
      </c>
      <c r="G1162" s="1">
        <v>36.090000000000003</v>
      </c>
      <c r="H1162" s="1">
        <v>28.22</v>
      </c>
      <c r="I1162" s="1">
        <v>34.19</v>
      </c>
      <c r="J1162" s="1">
        <v>36.299999999999997</v>
      </c>
      <c r="R1162"/>
      <c r="S1162"/>
      <c r="U1162"/>
      <c r="V1162"/>
    </row>
    <row r="1163" spans="1:22" s="1" customFormat="1" x14ac:dyDescent="0.25">
      <c r="A1163" s="1">
        <v>21.2</v>
      </c>
      <c r="B1163" s="1">
        <v>26.21</v>
      </c>
      <c r="C1163" s="1">
        <v>18.670000000000002</v>
      </c>
      <c r="D1163" s="1">
        <v>28.07</v>
      </c>
      <c r="E1163" s="1">
        <v>34.9</v>
      </c>
      <c r="F1163" s="1">
        <v>26.82</v>
      </c>
      <c r="G1163" s="1">
        <v>40</v>
      </c>
      <c r="H1163" s="1">
        <v>32.11</v>
      </c>
      <c r="I1163" s="1">
        <v>25.87</v>
      </c>
      <c r="J1163" s="1">
        <v>30.69</v>
      </c>
      <c r="R1163"/>
      <c r="S1163"/>
      <c r="U1163"/>
      <c r="V1163"/>
    </row>
    <row r="1164" spans="1:22" s="1" customFormat="1" x14ac:dyDescent="0.25">
      <c r="A1164" s="1">
        <v>24.13</v>
      </c>
      <c r="B1164" s="1">
        <v>21.4</v>
      </c>
      <c r="C1164" s="1">
        <v>24.56</v>
      </c>
      <c r="D1164" s="1">
        <v>40</v>
      </c>
      <c r="E1164" s="1">
        <v>25.7</v>
      </c>
      <c r="F1164" s="1">
        <v>26.97</v>
      </c>
      <c r="G1164" s="1">
        <v>26.53</v>
      </c>
      <c r="H1164" s="1">
        <v>34.25</v>
      </c>
      <c r="I1164" s="1">
        <v>40</v>
      </c>
      <c r="J1164" s="1">
        <v>33.71</v>
      </c>
      <c r="R1164"/>
      <c r="S1164"/>
      <c r="U1164"/>
      <c r="V1164"/>
    </row>
    <row r="1165" spans="1:22" s="1" customFormat="1" x14ac:dyDescent="0.25">
      <c r="A1165" s="1">
        <v>19.47</v>
      </c>
      <c r="B1165" s="1">
        <v>38.21</v>
      </c>
      <c r="C1165" s="1">
        <v>29.73</v>
      </c>
      <c r="D1165" s="1">
        <v>32.86</v>
      </c>
      <c r="E1165" s="1">
        <v>22.63</v>
      </c>
      <c r="F1165" s="1">
        <v>32.049999999999997</v>
      </c>
      <c r="G1165" s="1">
        <v>33.31</v>
      </c>
      <c r="H1165" s="1">
        <v>32.409999999999997</v>
      </c>
      <c r="I1165" s="1">
        <v>29.05</v>
      </c>
      <c r="J1165" s="1">
        <v>25.73</v>
      </c>
      <c r="R1165"/>
      <c r="S1165"/>
      <c r="U1165"/>
      <c r="V1165"/>
    </row>
    <row r="1166" spans="1:22" s="1" customFormat="1" x14ac:dyDescent="0.25">
      <c r="A1166" s="1">
        <v>30.52</v>
      </c>
      <c r="B1166" s="1">
        <v>33.35</v>
      </c>
      <c r="C1166" s="1">
        <v>29.66</v>
      </c>
      <c r="D1166" s="1">
        <v>24.55</v>
      </c>
      <c r="E1166" s="1">
        <v>34</v>
      </c>
      <c r="F1166" s="1">
        <v>33.76</v>
      </c>
      <c r="G1166" s="1">
        <v>31.55</v>
      </c>
      <c r="H1166" s="1">
        <v>29.8</v>
      </c>
      <c r="I1166" s="1">
        <v>36.72</v>
      </c>
      <c r="J1166" s="1">
        <v>40</v>
      </c>
      <c r="R1166"/>
      <c r="S1166"/>
      <c r="U1166"/>
      <c r="V1166"/>
    </row>
    <row r="1167" spans="1:22" s="1" customFormat="1" x14ac:dyDescent="0.25">
      <c r="A1167" s="1">
        <v>29.12</v>
      </c>
      <c r="B1167" s="1">
        <v>25.55</v>
      </c>
      <c r="C1167" s="1">
        <v>25.65</v>
      </c>
      <c r="D1167" s="1">
        <v>29.48</v>
      </c>
      <c r="E1167" s="1">
        <v>30.68</v>
      </c>
      <c r="F1167" s="1">
        <v>27.2</v>
      </c>
      <c r="G1167" s="1">
        <v>30.74</v>
      </c>
      <c r="H1167" s="1">
        <v>40</v>
      </c>
      <c r="I1167" s="1">
        <v>29.29</v>
      </c>
      <c r="J1167" s="1">
        <v>33.51</v>
      </c>
      <c r="R1167"/>
      <c r="S1167"/>
      <c r="U1167"/>
      <c r="V1167"/>
    </row>
    <row r="1168" spans="1:22" s="1" customFormat="1" x14ac:dyDescent="0.25">
      <c r="A1168" s="1">
        <v>24.87</v>
      </c>
      <c r="B1168" s="1">
        <v>19.59</v>
      </c>
      <c r="C1168" s="1">
        <v>20.53</v>
      </c>
      <c r="D1168" s="1">
        <v>30.5</v>
      </c>
      <c r="E1168" s="1">
        <v>27.76</v>
      </c>
      <c r="F1168" s="1">
        <v>25.9</v>
      </c>
      <c r="G1168" s="1">
        <v>24.81</v>
      </c>
      <c r="H1168" s="1">
        <v>25.09</v>
      </c>
      <c r="I1168" s="1">
        <v>36.75</v>
      </c>
      <c r="J1168" s="1">
        <v>37.770000000000003</v>
      </c>
      <c r="R1168"/>
      <c r="S1168"/>
      <c r="U1168"/>
      <c r="V1168"/>
    </row>
    <row r="1169" spans="1:22" s="1" customFormat="1" x14ac:dyDescent="0.25">
      <c r="A1169" s="1">
        <v>19.23</v>
      </c>
      <c r="B1169" s="1">
        <v>32.97</v>
      </c>
      <c r="C1169" s="1">
        <v>27.91</v>
      </c>
      <c r="D1169" s="1">
        <v>30.63</v>
      </c>
      <c r="E1169" s="1">
        <v>28.38</v>
      </c>
      <c r="F1169" s="1">
        <v>31.61</v>
      </c>
      <c r="G1169" s="1">
        <v>40</v>
      </c>
      <c r="H1169" s="1">
        <v>29.35</v>
      </c>
      <c r="I1169" s="1">
        <v>30.29</v>
      </c>
      <c r="J1169" s="1">
        <v>35.39</v>
      </c>
      <c r="R1169"/>
      <c r="S1169"/>
      <c r="U1169"/>
      <c r="V1169"/>
    </row>
    <row r="1170" spans="1:22" s="1" customFormat="1" x14ac:dyDescent="0.25">
      <c r="A1170" s="1">
        <v>19.18</v>
      </c>
      <c r="B1170" s="1">
        <v>27.61</v>
      </c>
      <c r="C1170" s="1">
        <v>21.7</v>
      </c>
      <c r="D1170" s="1">
        <v>21.48</v>
      </c>
      <c r="E1170" s="1">
        <v>22.41</v>
      </c>
      <c r="F1170" s="1">
        <v>32.869999999999997</v>
      </c>
      <c r="G1170" s="1">
        <v>28.54</v>
      </c>
      <c r="H1170" s="1">
        <v>32.909999999999997</v>
      </c>
      <c r="I1170" s="1">
        <v>36.630000000000003</v>
      </c>
      <c r="J1170" s="1">
        <v>33.65</v>
      </c>
      <c r="R1170"/>
      <c r="S1170"/>
      <c r="U1170"/>
      <c r="V1170"/>
    </row>
    <row r="1171" spans="1:22" s="1" customFormat="1" x14ac:dyDescent="0.25">
      <c r="A1171" s="1">
        <v>22.99</v>
      </c>
      <c r="B1171" s="1">
        <v>31.64</v>
      </c>
      <c r="C1171" s="1">
        <v>27.2</v>
      </c>
      <c r="D1171" s="1">
        <v>29.74</v>
      </c>
      <c r="E1171" s="1">
        <v>21.34</v>
      </c>
      <c r="F1171" s="1">
        <v>32.06</v>
      </c>
      <c r="G1171" s="1">
        <v>31.44</v>
      </c>
      <c r="H1171" s="1">
        <v>32.46</v>
      </c>
      <c r="I1171" s="1">
        <v>40</v>
      </c>
      <c r="J1171" s="1">
        <v>33.6</v>
      </c>
      <c r="R1171"/>
      <c r="S1171"/>
      <c r="U1171"/>
      <c r="V1171"/>
    </row>
    <row r="1172" spans="1:22" s="1" customFormat="1" x14ac:dyDescent="0.25">
      <c r="A1172" s="1">
        <v>26.36</v>
      </c>
      <c r="B1172" s="1">
        <v>36.119999999999997</v>
      </c>
      <c r="C1172" s="1">
        <v>28.85</v>
      </c>
      <c r="D1172" s="1">
        <v>27.14</v>
      </c>
      <c r="E1172" s="1">
        <v>28.45</v>
      </c>
      <c r="F1172" s="1">
        <v>35.06</v>
      </c>
      <c r="G1172" s="1">
        <v>29.4</v>
      </c>
      <c r="H1172" s="1">
        <v>40</v>
      </c>
      <c r="I1172" s="1">
        <v>24.82</v>
      </c>
      <c r="J1172" s="1">
        <v>35.99</v>
      </c>
      <c r="R1172"/>
      <c r="S1172"/>
      <c r="U1172"/>
      <c r="V1172"/>
    </row>
    <row r="1173" spans="1:22" s="1" customFormat="1" x14ac:dyDescent="0.25">
      <c r="A1173" s="1">
        <v>23.66</v>
      </c>
      <c r="B1173" s="1">
        <v>34.25</v>
      </c>
      <c r="C1173" s="1">
        <v>22.31</v>
      </c>
      <c r="D1173" s="1">
        <v>28.08</v>
      </c>
      <c r="E1173" s="1">
        <v>34.119999999999997</v>
      </c>
      <c r="F1173" s="1">
        <v>23.69</v>
      </c>
      <c r="G1173" s="1">
        <v>34.26</v>
      </c>
      <c r="H1173" s="1">
        <v>28.79</v>
      </c>
      <c r="I1173" s="1">
        <v>30.21</v>
      </c>
      <c r="J1173" s="1">
        <v>23.66</v>
      </c>
      <c r="R1173"/>
      <c r="S1173"/>
      <c r="U1173"/>
      <c r="V1173"/>
    </row>
    <row r="1174" spans="1:22" s="1" customFormat="1" x14ac:dyDescent="0.25">
      <c r="A1174" s="1">
        <v>30.5</v>
      </c>
      <c r="B1174" s="1">
        <v>21.44</v>
      </c>
      <c r="C1174" s="1">
        <v>17.27</v>
      </c>
      <c r="D1174" s="1">
        <v>32.130000000000003</v>
      </c>
      <c r="E1174" s="1">
        <v>31.26</v>
      </c>
      <c r="F1174" s="1">
        <v>26.23</v>
      </c>
      <c r="G1174" s="1">
        <v>40</v>
      </c>
      <c r="H1174" s="1">
        <v>33.25</v>
      </c>
      <c r="I1174" s="1">
        <v>27.88</v>
      </c>
      <c r="J1174" s="1">
        <v>36.35</v>
      </c>
      <c r="R1174"/>
      <c r="S1174"/>
      <c r="U1174"/>
      <c r="V1174"/>
    </row>
    <row r="1175" spans="1:22" s="1" customFormat="1" x14ac:dyDescent="0.25">
      <c r="A1175" s="1">
        <v>40</v>
      </c>
      <c r="B1175" s="1">
        <v>26.45</v>
      </c>
      <c r="C1175" s="1">
        <v>35.15</v>
      </c>
      <c r="D1175" s="1">
        <v>23.52</v>
      </c>
      <c r="E1175" s="1">
        <v>23.98</v>
      </c>
      <c r="F1175" s="1">
        <v>36.770000000000003</v>
      </c>
      <c r="G1175" s="1">
        <v>40</v>
      </c>
      <c r="H1175" s="1">
        <v>40</v>
      </c>
      <c r="I1175" s="1">
        <v>33.93</v>
      </c>
      <c r="J1175" s="1">
        <v>26.77</v>
      </c>
      <c r="R1175"/>
      <c r="S1175"/>
      <c r="U1175"/>
      <c r="V1175"/>
    </row>
    <row r="1176" spans="1:22" s="1" customFormat="1" x14ac:dyDescent="0.25">
      <c r="A1176" s="1">
        <v>18.72</v>
      </c>
      <c r="B1176" s="1">
        <v>27.73</v>
      </c>
      <c r="C1176" s="1">
        <v>21.07</v>
      </c>
      <c r="D1176" s="1">
        <v>28.36</v>
      </c>
      <c r="E1176" s="1">
        <v>23.41</v>
      </c>
      <c r="F1176" s="1">
        <v>31.53</v>
      </c>
      <c r="G1176" s="1">
        <v>37.299999999999997</v>
      </c>
      <c r="H1176" s="1">
        <v>27.22</v>
      </c>
      <c r="I1176" s="1">
        <v>40</v>
      </c>
      <c r="J1176" s="1">
        <v>31.87</v>
      </c>
      <c r="R1176"/>
      <c r="S1176"/>
      <c r="U1176"/>
      <c r="V1176"/>
    </row>
    <row r="1177" spans="1:22" s="1" customFormat="1" x14ac:dyDescent="0.25">
      <c r="A1177" s="1">
        <v>26.96</v>
      </c>
      <c r="B1177" s="1">
        <v>40</v>
      </c>
      <c r="C1177" s="1">
        <v>24.04</v>
      </c>
      <c r="D1177" s="1">
        <v>25.57</v>
      </c>
      <c r="E1177" s="1">
        <v>24.41</v>
      </c>
      <c r="F1177" s="1">
        <v>29.44</v>
      </c>
      <c r="G1177" s="1">
        <v>38.04</v>
      </c>
      <c r="H1177" s="1">
        <v>40</v>
      </c>
      <c r="I1177" s="1">
        <v>35.35</v>
      </c>
      <c r="J1177" s="1">
        <v>36.78</v>
      </c>
      <c r="R1177"/>
      <c r="S1177"/>
      <c r="U1177"/>
      <c r="V1177"/>
    </row>
    <row r="1178" spans="1:22" s="1" customFormat="1" x14ac:dyDescent="0.25">
      <c r="A1178" s="1">
        <v>28.91</v>
      </c>
      <c r="B1178" s="1">
        <v>35.29</v>
      </c>
      <c r="C1178" s="1">
        <v>35.31</v>
      </c>
      <c r="D1178" s="1">
        <v>32.32</v>
      </c>
      <c r="E1178" s="1">
        <v>22.74</v>
      </c>
      <c r="F1178" s="1">
        <v>29.99</v>
      </c>
      <c r="G1178" s="1">
        <v>32.78</v>
      </c>
      <c r="H1178" s="1">
        <v>20.85</v>
      </c>
      <c r="I1178" s="1">
        <v>32.869999999999997</v>
      </c>
      <c r="J1178" s="1">
        <v>40</v>
      </c>
      <c r="R1178"/>
      <c r="S1178"/>
      <c r="U1178"/>
      <c r="V1178"/>
    </row>
    <row r="1179" spans="1:22" s="1" customFormat="1" x14ac:dyDescent="0.25">
      <c r="A1179" s="1">
        <v>40</v>
      </c>
      <c r="B1179" s="1">
        <v>23.09</v>
      </c>
      <c r="C1179" s="1">
        <v>34.67</v>
      </c>
      <c r="D1179" s="1">
        <v>27.25</v>
      </c>
      <c r="E1179" s="1">
        <v>31.25</v>
      </c>
      <c r="F1179" s="1">
        <v>34.43</v>
      </c>
      <c r="G1179" s="1">
        <v>31.68</v>
      </c>
      <c r="H1179" s="1">
        <v>34.4</v>
      </c>
      <c r="I1179" s="1">
        <v>34.56</v>
      </c>
      <c r="J1179" s="1">
        <v>30.01</v>
      </c>
      <c r="R1179"/>
      <c r="S1179"/>
      <c r="U1179"/>
      <c r="V1179"/>
    </row>
    <row r="1180" spans="1:22" s="1" customFormat="1" x14ac:dyDescent="0.25">
      <c r="A1180" s="1">
        <v>29.08</v>
      </c>
      <c r="B1180" s="1">
        <v>27.65</v>
      </c>
      <c r="C1180" s="1">
        <v>40</v>
      </c>
      <c r="D1180" s="1">
        <v>26.58</v>
      </c>
      <c r="E1180" s="1">
        <v>31.74</v>
      </c>
      <c r="F1180" s="1">
        <v>37.61</v>
      </c>
      <c r="G1180" s="1">
        <v>32.46</v>
      </c>
      <c r="H1180" s="1">
        <v>25.74</v>
      </c>
      <c r="I1180" s="1">
        <v>35.07</v>
      </c>
      <c r="J1180" s="1">
        <v>40</v>
      </c>
      <c r="R1180"/>
      <c r="S1180"/>
      <c r="U1180"/>
      <c r="V1180"/>
    </row>
    <row r="1181" spans="1:22" s="1" customFormat="1" x14ac:dyDescent="0.25">
      <c r="A1181" s="1">
        <v>29.11</v>
      </c>
      <c r="B1181" s="1">
        <v>31.34</v>
      </c>
      <c r="C1181" s="1">
        <v>23.85</v>
      </c>
      <c r="D1181" s="1">
        <v>22.4</v>
      </c>
      <c r="E1181" s="1">
        <v>23.42</v>
      </c>
      <c r="F1181" s="1">
        <v>34.18</v>
      </c>
      <c r="G1181" s="1">
        <v>36.340000000000003</v>
      </c>
      <c r="H1181" s="1">
        <v>40</v>
      </c>
      <c r="I1181" s="1">
        <v>31.24</v>
      </c>
      <c r="J1181" s="1">
        <v>36.17</v>
      </c>
      <c r="R1181"/>
      <c r="S1181"/>
      <c r="U1181"/>
      <c r="V1181"/>
    </row>
    <row r="1182" spans="1:22" s="1" customFormat="1" x14ac:dyDescent="0.25">
      <c r="A1182" s="1">
        <v>25.81</v>
      </c>
      <c r="B1182" s="1">
        <v>35.869999999999997</v>
      </c>
      <c r="C1182" s="1">
        <v>35.65</v>
      </c>
      <c r="D1182" s="1">
        <v>31.95</v>
      </c>
      <c r="E1182" s="1">
        <v>34.68</v>
      </c>
      <c r="F1182" s="1">
        <v>37.04</v>
      </c>
      <c r="G1182" s="1">
        <v>29.29</v>
      </c>
      <c r="H1182" s="1">
        <v>36.090000000000003</v>
      </c>
      <c r="I1182" s="1">
        <v>34.369999999999997</v>
      </c>
      <c r="J1182" s="1">
        <v>28.96</v>
      </c>
      <c r="R1182"/>
      <c r="S1182"/>
      <c r="U1182"/>
      <c r="V1182"/>
    </row>
    <row r="1183" spans="1:22" s="1" customFormat="1" x14ac:dyDescent="0.25">
      <c r="A1183" s="1">
        <v>40</v>
      </c>
      <c r="B1183" s="1">
        <v>35.950000000000003</v>
      </c>
      <c r="C1183" s="1">
        <v>19.079999999999998</v>
      </c>
      <c r="D1183" s="1">
        <v>22.05</v>
      </c>
      <c r="E1183" s="1">
        <v>22.08</v>
      </c>
      <c r="F1183" s="1">
        <v>38.159999999999997</v>
      </c>
      <c r="G1183" s="1">
        <v>19.68</v>
      </c>
      <c r="H1183" s="1">
        <v>27.28</v>
      </c>
      <c r="I1183" s="1">
        <v>37.72</v>
      </c>
      <c r="J1183" s="1">
        <v>37.43</v>
      </c>
      <c r="R1183"/>
      <c r="S1183"/>
      <c r="U1183"/>
      <c r="V1183"/>
    </row>
    <row r="1184" spans="1:22" s="1" customFormat="1" x14ac:dyDescent="0.25">
      <c r="A1184" s="1">
        <v>40</v>
      </c>
      <c r="B1184" s="1">
        <v>34.06</v>
      </c>
      <c r="C1184" s="1">
        <v>26.74</v>
      </c>
      <c r="D1184" s="1">
        <v>29.71</v>
      </c>
      <c r="E1184" s="1">
        <v>26.64</v>
      </c>
      <c r="F1184" s="1">
        <v>29.75</v>
      </c>
      <c r="G1184" s="1">
        <v>31.66</v>
      </c>
      <c r="H1184" s="1">
        <v>40</v>
      </c>
      <c r="I1184" s="1">
        <v>33.729999999999997</v>
      </c>
      <c r="J1184" s="1">
        <v>28.16</v>
      </c>
      <c r="R1184"/>
      <c r="S1184"/>
      <c r="U1184"/>
      <c r="V1184"/>
    </row>
    <row r="1185" spans="1:22" s="1" customFormat="1" x14ac:dyDescent="0.25">
      <c r="A1185" s="1">
        <v>24.2</v>
      </c>
      <c r="B1185" s="1">
        <v>32.78</v>
      </c>
      <c r="C1185" s="1">
        <v>27.45</v>
      </c>
      <c r="D1185" s="1">
        <v>25.49</v>
      </c>
      <c r="E1185" s="1">
        <v>36.26</v>
      </c>
      <c r="F1185" s="1">
        <v>34.299999999999997</v>
      </c>
      <c r="G1185" s="1">
        <v>34.04</v>
      </c>
      <c r="H1185" s="1">
        <v>30.58</v>
      </c>
      <c r="I1185" s="1">
        <v>30.12</v>
      </c>
      <c r="J1185" s="1">
        <v>34.58</v>
      </c>
      <c r="R1185"/>
      <c r="S1185"/>
      <c r="U1185"/>
      <c r="V1185"/>
    </row>
    <row r="1186" spans="1:22" s="1" customFormat="1" x14ac:dyDescent="0.25">
      <c r="A1186" s="1">
        <v>27.85</v>
      </c>
      <c r="B1186" s="1">
        <v>29.3</v>
      </c>
      <c r="C1186" s="1">
        <v>30.84</v>
      </c>
      <c r="D1186" s="1">
        <v>20.83</v>
      </c>
      <c r="E1186" s="1">
        <v>31.72</v>
      </c>
      <c r="F1186" s="1">
        <v>37.39</v>
      </c>
      <c r="G1186" s="1">
        <v>33.770000000000003</v>
      </c>
      <c r="H1186" s="1">
        <v>24.45</v>
      </c>
      <c r="I1186" s="1">
        <v>28.7</v>
      </c>
      <c r="J1186" s="1">
        <v>25.6</v>
      </c>
      <c r="R1186"/>
      <c r="S1186"/>
      <c r="U1186"/>
      <c r="V1186"/>
    </row>
    <row r="1187" spans="1:22" s="1" customFormat="1" x14ac:dyDescent="0.25">
      <c r="A1187" s="1">
        <v>24.94</v>
      </c>
      <c r="B1187" s="1">
        <v>34.82</v>
      </c>
      <c r="C1187" s="1">
        <v>29.24</v>
      </c>
      <c r="D1187" s="1">
        <v>34.33</v>
      </c>
      <c r="E1187" s="1">
        <v>37.49</v>
      </c>
      <c r="F1187" s="1">
        <v>31.6</v>
      </c>
      <c r="G1187" s="1">
        <v>25.73</v>
      </c>
      <c r="H1187" s="1">
        <v>36.880000000000003</v>
      </c>
      <c r="I1187" s="1">
        <v>40</v>
      </c>
      <c r="J1187" s="1">
        <v>34.07</v>
      </c>
      <c r="R1187"/>
      <c r="S1187"/>
      <c r="U1187"/>
      <c r="V1187"/>
    </row>
    <row r="1188" spans="1:22" s="1" customFormat="1" x14ac:dyDescent="0.25">
      <c r="A1188" s="1">
        <v>31.13</v>
      </c>
      <c r="B1188" s="1">
        <v>24.95</v>
      </c>
      <c r="C1188" s="1">
        <v>33.72</v>
      </c>
      <c r="D1188" s="1">
        <v>24.15</v>
      </c>
      <c r="E1188" s="1">
        <v>30.22</v>
      </c>
      <c r="F1188" s="1">
        <v>25.35</v>
      </c>
      <c r="G1188" s="1">
        <v>24.92</v>
      </c>
      <c r="H1188" s="1">
        <v>38.17</v>
      </c>
      <c r="I1188" s="1">
        <v>32.17</v>
      </c>
      <c r="J1188" s="1">
        <v>33.799999999999997</v>
      </c>
      <c r="R1188"/>
      <c r="S1188"/>
      <c r="U1188"/>
      <c r="V1188"/>
    </row>
    <row r="1189" spans="1:22" s="1" customFormat="1" x14ac:dyDescent="0.25">
      <c r="A1189" s="1">
        <v>24.21</v>
      </c>
      <c r="B1189" s="1">
        <v>33.86</v>
      </c>
      <c r="C1189" s="1">
        <v>25.3</v>
      </c>
      <c r="D1189" s="1">
        <v>23.23</v>
      </c>
      <c r="E1189" s="1">
        <v>26.33</v>
      </c>
      <c r="F1189" s="1">
        <v>27.52</v>
      </c>
      <c r="G1189" s="1">
        <v>30.1</v>
      </c>
      <c r="H1189" s="1">
        <v>27.95</v>
      </c>
      <c r="I1189" s="1">
        <v>29.26</v>
      </c>
      <c r="J1189" s="1">
        <v>26.37</v>
      </c>
      <c r="R1189"/>
      <c r="S1189"/>
      <c r="U1189"/>
      <c r="V1189"/>
    </row>
    <row r="1190" spans="1:22" s="1" customFormat="1" x14ac:dyDescent="0.25">
      <c r="A1190" s="1">
        <v>22.48</v>
      </c>
      <c r="B1190" s="1">
        <v>19.21</v>
      </c>
      <c r="C1190" s="1">
        <v>28.45</v>
      </c>
      <c r="D1190" s="1">
        <v>20.309999999999999</v>
      </c>
      <c r="E1190" s="1">
        <v>29.32</v>
      </c>
      <c r="F1190" s="1">
        <v>25.71</v>
      </c>
      <c r="G1190" s="1">
        <v>33.56</v>
      </c>
      <c r="H1190" s="1">
        <v>31.78</v>
      </c>
      <c r="I1190" s="1">
        <v>31.69</v>
      </c>
      <c r="J1190" s="1">
        <v>40</v>
      </c>
      <c r="R1190"/>
      <c r="S1190"/>
      <c r="U1190"/>
      <c r="V1190"/>
    </row>
    <row r="1191" spans="1:22" s="1" customFormat="1" x14ac:dyDescent="0.25">
      <c r="A1191" s="1">
        <v>27.88</v>
      </c>
      <c r="B1191" s="1">
        <v>35.409999999999997</v>
      </c>
      <c r="C1191" s="1">
        <v>28.47</v>
      </c>
      <c r="D1191" s="1">
        <v>24.07</v>
      </c>
      <c r="E1191" s="1">
        <v>19.190000000000001</v>
      </c>
      <c r="F1191" s="1">
        <v>22.14</v>
      </c>
      <c r="G1191" s="1">
        <v>33.619999999999997</v>
      </c>
      <c r="H1191" s="1">
        <v>34.17</v>
      </c>
      <c r="I1191" s="1">
        <v>27.89</v>
      </c>
      <c r="J1191" s="1">
        <v>40</v>
      </c>
      <c r="R1191"/>
      <c r="S1191"/>
      <c r="U1191"/>
      <c r="V1191"/>
    </row>
    <row r="1192" spans="1:22" s="1" customFormat="1" x14ac:dyDescent="0.25">
      <c r="A1192" s="1">
        <v>27.02</v>
      </c>
      <c r="B1192" s="1">
        <v>23.74</v>
      </c>
      <c r="C1192" s="1">
        <v>23.38</v>
      </c>
      <c r="D1192" s="1">
        <v>30.11</v>
      </c>
      <c r="E1192" s="1">
        <v>25.87</v>
      </c>
      <c r="F1192" s="1">
        <v>29.66</v>
      </c>
      <c r="G1192" s="1">
        <v>36.56</v>
      </c>
      <c r="H1192" s="1">
        <v>26.69</v>
      </c>
      <c r="I1192" s="1">
        <v>25.84</v>
      </c>
      <c r="J1192" s="1">
        <v>24.76</v>
      </c>
      <c r="R1192"/>
      <c r="S1192"/>
      <c r="U1192"/>
      <c r="V1192"/>
    </row>
    <row r="1193" spans="1:22" s="1" customFormat="1" x14ac:dyDescent="0.25">
      <c r="A1193" s="1">
        <v>30.98</v>
      </c>
      <c r="B1193" s="1">
        <v>29.97</v>
      </c>
      <c r="C1193" s="1">
        <v>33.9</v>
      </c>
      <c r="D1193" s="1">
        <v>32.1</v>
      </c>
      <c r="E1193" s="1">
        <v>23.04</v>
      </c>
      <c r="F1193" s="1">
        <v>30.36</v>
      </c>
      <c r="G1193" s="1">
        <v>24.6</v>
      </c>
      <c r="H1193" s="1">
        <v>28.98</v>
      </c>
      <c r="I1193" s="1">
        <v>37.28</v>
      </c>
      <c r="J1193" s="1">
        <v>34.369999999999997</v>
      </c>
      <c r="R1193"/>
      <c r="S1193"/>
      <c r="U1193"/>
      <c r="V1193"/>
    </row>
    <row r="1194" spans="1:22" s="1" customFormat="1" x14ac:dyDescent="0.25">
      <c r="A1194" s="1">
        <v>21.92</v>
      </c>
      <c r="B1194" s="1">
        <v>23.24</v>
      </c>
      <c r="C1194" s="1">
        <v>30.25</v>
      </c>
      <c r="D1194" s="1">
        <v>24.09</v>
      </c>
      <c r="E1194" s="1">
        <v>32.020000000000003</v>
      </c>
      <c r="F1194" s="1">
        <v>32.71</v>
      </c>
      <c r="G1194" s="1">
        <v>30.54</v>
      </c>
      <c r="H1194" s="1">
        <v>25.71</v>
      </c>
      <c r="I1194" s="1">
        <v>34.32</v>
      </c>
      <c r="J1194" s="1">
        <v>40</v>
      </c>
      <c r="R1194"/>
      <c r="S1194"/>
      <c r="U1194"/>
      <c r="V1194"/>
    </row>
    <row r="1195" spans="1:22" s="1" customFormat="1" x14ac:dyDescent="0.25">
      <c r="A1195" s="1">
        <v>25.59</v>
      </c>
      <c r="B1195" s="1">
        <v>40</v>
      </c>
      <c r="C1195" s="1">
        <v>21.58</v>
      </c>
      <c r="D1195" s="1">
        <v>30.22</v>
      </c>
      <c r="E1195" s="1">
        <v>27.57</v>
      </c>
      <c r="F1195" s="1">
        <v>22.53</v>
      </c>
      <c r="G1195" s="1">
        <v>30.83</v>
      </c>
      <c r="H1195" s="1">
        <v>26.51</v>
      </c>
      <c r="I1195" s="1">
        <v>40</v>
      </c>
      <c r="J1195" s="1">
        <v>24.86</v>
      </c>
      <c r="R1195"/>
      <c r="S1195"/>
      <c r="U1195"/>
      <c r="V1195"/>
    </row>
    <row r="1196" spans="1:22" s="1" customFormat="1" x14ac:dyDescent="0.25">
      <c r="A1196" s="1">
        <v>29.83</v>
      </c>
      <c r="B1196" s="1">
        <v>27.52</v>
      </c>
      <c r="C1196" s="1">
        <v>26</v>
      </c>
      <c r="D1196" s="1">
        <v>35.06</v>
      </c>
      <c r="E1196" s="1">
        <v>22.61</v>
      </c>
      <c r="F1196" s="1">
        <v>29.49</v>
      </c>
      <c r="G1196" s="1">
        <v>26.69</v>
      </c>
      <c r="H1196" s="1">
        <v>28.4</v>
      </c>
      <c r="I1196" s="1">
        <v>33.56</v>
      </c>
      <c r="J1196" s="1">
        <v>40</v>
      </c>
      <c r="R1196"/>
      <c r="S1196"/>
      <c r="U1196"/>
      <c r="V1196"/>
    </row>
    <row r="1197" spans="1:22" s="1" customFormat="1" x14ac:dyDescent="0.25">
      <c r="A1197" s="1">
        <v>19.899999999999999</v>
      </c>
      <c r="B1197" s="1">
        <v>23.35</v>
      </c>
      <c r="C1197" s="1">
        <v>17.04</v>
      </c>
      <c r="D1197" s="1">
        <v>20.63</v>
      </c>
      <c r="E1197" s="1">
        <v>40</v>
      </c>
      <c r="F1197" s="1">
        <v>28.84</v>
      </c>
      <c r="G1197" s="1">
        <v>32.9</v>
      </c>
      <c r="H1197" s="1">
        <v>35.92</v>
      </c>
      <c r="I1197" s="1">
        <v>35.14</v>
      </c>
      <c r="J1197" s="1">
        <v>40</v>
      </c>
      <c r="R1197"/>
      <c r="S1197"/>
      <c r="U1197"/>
      <c r="V1197"/>
    </row>
    <row r="1198" spans="1:22" s="1" customFormat="1" x14ac:dyDescent="0.25">
      <c r="A1198" s="1">
        <v>30.86</v>
      </c>
      <c r="B1198" s="1">
        <v>25.98</v>
      </c>
      <c r="C1198" s="1">
        <v>27.72</v>
      </c>
      <c r="D1198" s="1">
        <v>26.63</v>
      </c>
      <c r="E1198" s="1">
        <v>23.53</v>
      </c>
      <c r="F1198" s="1">
        <v>34.049999999999997</v>
      </c>
      <c r="G1198" s="1">
        <v>34.880000000000003</v>
      </c>
      <c r="H1198" s="1">
        <v>36.49</v>
      </c>
      <c r="I1198" s="1">
        <v>40</v>
      </c>
      <c r="J1198" s="1">
        <v>40</v>
      </c>
      <c r="R1198"/>
      <c r="S1198"/>
      <c r="U1198"/>
      <c r="V1198"/>
    </row>
    <row r="1199" spans="1:22" s="1" customFormat="1" x14ac:dyDescent="0.25">
      <c r="A1199" s="1">
        <v>26.05</v>
      </c>
      <c r="B1199" s="1">
        <v>21.4</v>
      </c>
      <c r="C1199" s="1">
        <v>20.62</v>
      </c>
      <c r="D1199" s="1">
        <v>21.82</v>
      </c>
      <c r="E1199" s="1">
        <v>32.119999999999997</v>
      </c>
      <c r="F1199" s="1">
        <v>24.06</v>
      </c>
      <c r="G1199" s="1">
        <v>40</v>
      </c>
      <c r="H1199" s="1">
        <v>35.51</v>
      </c>
      <c r="I1199" s="1">
        <v>27.62</v>
      </c>
      <c r="J1199" s="1">
        <v>37.56</v>
      </c>
      <c r="R1199"/>
      <c r="S1199"/>
      <c r="U1199"/>
      <c r="V1199"/>
    </row>
    <row r="1200" spans="1:22" s="1" customFormat="1" x14ac:dyDescent="0.25">
      <c r="A1200" s="1">
        <v>27.48</v>
      </c>
      <c r="B1200" s="1">
        <v>30.9</v>
      </c>
      <c r="C1200" s="1">
        <v>30.98</v>
      </c>
      <c r="D1200" s="1">
        <v>31.56</v>
      </c>
      <c r="E1200" s="1">
        <v>25.26</v>
      </c>
      <c r="F1200" s="1">
        <v>30.4</v>
      </c>
      <c r="G1200" s="1">
        <v>24.91</v>
      </c>
      <c r="H1200" s="1">
        <v>40</v>
      </c>
      <c r="I1200" s="1">
        <v>35.35</v>
      </c>
      <c r="J1200" s="1">
        <v>33.85</v>
      </c>
      <c r="R1200"/>
      <c r="S1200"/>
      <c r="U1200"/>
      <c r="V1200"/>
    </row>
    <row r="1201" spans="1:22" s="1" customFormat="1" x14ac:dyDescent="0.25">
      <c r="A1201" s="1">
        <v>34.15</v>
      </c>
      <c r="B1201" s="1">
        <v>25.98</v>
      </c>
      <c r="C1201" s="1">
        <v>22.68</v>
      </c>
      <c r="D1201" s="1">
        <v>19.29</v>
      </c>
      <c r="E1201" s="1">
        <v>28.71</v>
      </c>
      <c r="F1201" s="1">
        <v>40</v>
      </c>
      <c r="G1201" s="1">
        <v>32.18</v>
      </c>
      <c r="H1201" s="1">
        <v>32.659999999999997</v>
      </c>
      <c r="I1201" s="1">
        <v>40</v>
      </c>
      <c r="J1201" s="1">
        <v>32.729999999999997</v>
      </c>
      <c r="R1201"/>
      <c r="S1201"/>
      <c r="U1201"/>
      <c r="V1201"/>
    </row>
    <row r="1202" spans="1:22" s="1" customFormat="1" x14ac:dyDescent="0.25">
      <c r="A1202" s="1">
        <v>24.4</v>
      </c>
      <c r="B1202" s="1">
        <v>30.29</v>
      </c>
      <c r="C1202" s="1">
        <v>37.82</v>
      </c>
      <c r="D1202" s="1">
        <v>29.42</v>
      </c>
      <c r="E1202" s="1">
        <v>40</v>
      </c>
      <c r="F1202" s="1">
        <v>27.81</v>
      </c>
      <c r="G1202" s="1">
        <v>40</v>
      </c>
      <c r="H1202" s="1">
        <v>31.68</v>
      </c>
      <c r="I1202" s="1">
        <v>40</v>
      </c>
      <c r="J1202" s="1">
        <v>34.450000000000003</v>
      </c>
      <c r="R1202"/>
      <c r="S1202"/>
      <c r="U1202"/>
      <c r="V1202"/>
    </row>
    <row r="1203" spans="1:22" s="1" customFormat="1" x14ac:dyDescent="0.25">
      <c r="A1203" s="1">
        <v>33.06</v>
      </c>
      <c r="B1203" s="1">
        <v>30.45</v>
      </c>
      <c r="C1203" s="1">
        <v>28.43</v>
      </c>
      <c r="D1203" s="1">
        <v>32.31</v>
      </c>
      <c r="E1203" s="1">
        <v>24.01</v>
      </c>
      <c r="F1203" s="1">
        <v>29.7</v>
      </c>
      <c r="G1203" s="1">
        <v>27.73</v>
      </c>
      <c r="H1203" s="1">
        <v>33.409999999999997</v>
      </c>
      <c r="I1203" s="1">
        <v>33.049999999999997</v>
      </c>
      <c r="J1203" s="1">
        <v>40</v>
      </c>
      <c r="R1203"/>
      <c r="S1203"/>
      <c r="U1203"/>
      <c r="V1203"/>
    </row>
    <row r="1204" spans="1:22" s="1" customFormat="1" x14ac:dyDescent="0.25">
      <c r="A1204" s="1">
        <v>22.89</v>
      </c>
      <c r="B1204" s="1">
        <v>23.61</v>
      </c>
      <c r="C1204" s="1">
        <v>27.35</v>
      </c>
      <c r="D1204" s="1">
        <v>30.53</v>
      </c>
      <c r="E1204" s="1">
        <v>28.29</v>
      </c>
      <c r="F1204" s="1">
        <v>27.57</v>
      </c>
      <c r="G1204" s="1">
        <v>29.56</v>
      </c>
      <c r="H1204" s="1">
        <v>26.42</v>
      </c>
      <c r="I1204" s="1">
        <v>34.479999999999997</v>
      </c>
      <c r="J1204" s="1">
        <v>40</v>
      </c>
      <c r="R1204"/>
      <c r="S1204"/>
      <c r="U1204"/>
      <c r="V1204"/>
    </row>
    <row r="1205" spans="1:22" s="1" customFormat="1" x14ac:dyDescent="0.25">
      <c r="A1205" s="1">
        <v>24.01</v>
      </c>
      <c r="B1205" s="1">
        <v>29.65</v>
      </c>
      <c r="C1205" s="1">
        <v>25.96</v>
      </c>
      <c r="D1205" s="1">
        <v>25.06</v>
      </c>
      <c r="E1205" s="1">
        <v>40</v>
      </c>
      <c r="F1205" s="1">
        <v>31.22</v>
      </c>
      <c r="G1205" s="1">
        <v>33.69</v>
      </c>
      <c r="H1205" s="1">
        <v>33.840000000000003</v>
      </c>
      <c r="I1205" s="1">
        <v>33.659999999999997</v>
      </c>
      <c r="J1205" s="1">
        <v>40</v>
      </c>
      <c r="R1205"/>
      <c r="S1205"/>
      <c r="U1205"/>
      <c r="V1205"/>
    </row>
    <row r="1206" spans="1:22" s="1" customFormat="1" x14ac:dyDescent="0.25">
      <c r="A1206" s="1">
        <v>24.08</v>
      </c>
      <c r="B1206" s="1">
        <v>33.67</v>
      </c>
      <c r="C1206" s="1">
        <v>29.48</v>
      </c>
      <c r="D1206" s="1">
        <v>19.8</v>
      </c>
      <c r="E1206" s="1">
        <v>23.79</v>
      </c>
      <c r="F1206" s="1">
        <v>37.020000000000003</v>
      </c>
      <c r="G1206" s="1">
        <v>21.99</v>
      </c>
      <c r="H1206" s="1">
        <v>40</v>
      </c>
      <c r="I1206" s="1">
        <v>33.54</v>
      </c>
      <c r="J1206" s="1">
        <v>33.049999999999997</v>
      </c>
      <c r="R1206"/>
      <c r="S1206"/>
      <c r="U1206"/>
      <c r="V1206"/>
    </row>
    <row r="1207" spans="1:22" s="1" customFormat="1" x14ac:dyDescent="0.25">
      <c r="A1207" s="1">
        <v>27.33</v>
      </c>
      <c r="B1207" s="1">
        <v>33.799999999999997</v>
      </c>
      <c r="C1207" s="1">
        <v>26.58</v>
      </c>
      <c r="D1207" s="1">
        <v>28.29</v>
      </c>
      <c r="E1207" s="1">
        <v>28.74</v>
      </c>
      <c r="F1207" s="1">
        <v>23.18</v>
      </c>
      <c r="G1207" s="1">
        <v>36.26</v>
      </c>
      <c r="H1207" s="1">
        <v>33.869999999999997</v>
      </c>
      <c r="I1207" s="1">
        <v>40</v>
      </c>
      <c r="J1207" s="1">
        <v>40</v>
      </c>
      <c r="R1207"/>
      <c r="S1207"/>
      <c r="U1207"/>
      <c r="V1207"/>
    </row>
    <row r="1208" spans="1:22" s="1" customFormat="1" x14ac:dyDescent="0.25">
      <c r="A1208" s="1">
        <v>34.31</v>
      </c>
      <c r="B1208" s="1">
        <v>25.47</v>
      </c>
      <c r="C1208" s="1">
        <v>23.36</v>
      </c>
      <c r="D1208" s="1">
        <v>27.73</v>
      </c>
      <c r="E1208" s="1">
        <v>23.76</v>
      </c>
      <c r="F1208" s="1">
        <v>32.51</v>
      </c>
      <c r="G1208" s="1">
        <v>37.47</v>
      </c>
      <c r="H1208" s="1">
        <v>40</v>
      </c>
      <c r="I1208" s="1">
        <v>27.71</v>
      </c>
      <c r="J1208" s="1">
        <v>40</v>
      </c>
      <c r="R1208"/>
      <c r="S1208"/>
      <c r="U1208"/>
      <c r="V1208"/>
    </row>
    <row r="1209" spans="1:22" s="1" customFormat="1" x14ac:dyDescent="0.25">
      <c r="A1209" s="1">
        <v>28.76</v>
      </c>
      <c r="B1209" s="1">
        <v>32.229999999999997</v>
      </c>
      <c r="C1209" s="1">
        <v>29.21</v>
      </c>
      <c r="D1209" s="1">
        <v>34.21</v>
      </c>
      <c r="E1209" s="1">
        <v>40</v>
      </c>
      <c r="F1209" s="1">
        <v>31.75</v>
      </c>
      <c r="G1209" s="1">
        <v>33.630000000000003</v>
      </c>
      <c r="H1209" s="1">
        <v>31.86</v>
      </c>
      <c r="I1209" s="1">
        <v>32.369999999999997</v>
      </c>
      <c r="J1209" s="1">
        <v>40</v>
      </c>
      <c r="R1209"/>
      <c r="S1209"/>
      <c r="U1209"/>
      <c r="V1209"/>
    </row>
    <row r="1210" spans="1:22" s="1" customFormat="1" x14ac:dyDescent="0.25">
      <c r="A1210" s="1">
        <v>24.73</v>
      </c>
      <c r="B1210" s="1">
        <v>36.92</v>
      </c>
      <c r="C1210" s="1">
        <v>24.71</v>
      </c>
      <c r="D1210" s="1">
        <v>20.16</v>
      </c>
      <c r="E1210" s="1">
        <v>31.06</v>
      </c>
      <c r="F1210" s="1">
        <v>26.93</v>
      </c>
      <c r="G1210" s="1">
        <v>33.21</v>
      </c>
      <c r="H1210" s="1">
        <v>29.5</v>
      </c>
      <c r="I1210" s="1">
        <v>35.450000000000003</v>
      </c>
      <c r="J1210" s="1">
        <v>29.75</v>
      </c>
      <c r="R1210"/>
      <c r="S1210"/>
      <c r="U1210"/>
      <c r="V1210"/>
    </row>
    <row r="1211" spans="1:22" s="1" customFormat="1" x14ac:dyDescent="0.25">
      <c r="A1211" s="1">
        <v>17.53</v>
      </c>
      <c r="B1211" s="1">
        <v>33.56</v>
      </c>
      <c r="C1211" s="1">
        <v>20.43</v>
      </c>
      <c r="D1211" s="1">
        <v>29.93</v>
      </c>
      <c r="E1211" s="1">
        <v>28.85</v>
      </c>
      <c r="F1211" s="1">
        <v>24.58</v>
      </c>
      <c r="G1211" s="1">
        <v>32.520000000000003</v>
      </c>
      <c r="H1211" s="1">
        <v>30.94</v>
      </c>
      <c r="I1211" s="1">
        <v>22.58</v>
      </c>
      <c r="J1211" s="1">
        <v>33.29</v>
      </c>
      <c r="R1211"/>
      <c r="S1211"/>
      <c r="U1211"/>
      <c r="V1211"/>
    </row>
    <row r="1212" spans="1:22" s="1" customFormat="1" x14ac:dyDescent="0.25">
      <c r="A1212" s="1">
        <v>25.85</v>
      </c>
      <c r="B1212" s="1">
        <v>22.8</v>
      </c>
      <c r="C1212" s="1">
        <v>25.47</v>
      </c>
      <c r="D1212" s="1">
        <v>19.010000000000002</v>
      </c>
      <c r="E1212" s="1">
        <v>21.3</v>
      </c>
      <c r="F1212" s="1">
        <v>30.81</v>
      </c>
      <c r="G1212" s="1">
        <v>28.62</v>
      </c>
      <c r="H1212" s="1">
        <v>30.88</v>
      </c>
      <c r="I1212" s="1">
        <v>35.369999999999997</v>
      </c>
      <c r="J1212" s="1">
        <v>35.79</v>
      </c>
      <c r="R1212"/>
      <c r="S1212"/>
      <c r="U1212"/>
      <c r="V1212"/>
    </row>
    <row r="1213" spans="1:22" s="1" customFormat="1" x14ac:dyDescent="0.25">
      <c r="A1213" s="1">
        <v>25.01</v>
      </c>
      <c r="B1213" s="1">
        <v>27.64</v>
      </c>
      <c r="C1213" s="1">
        <v>22.01</v>
      </c>
      <c r="D1213" s="1">
        <v>25.45</v>
      </c>
      <c r="E1213" s="1">
        <v>23.2</v>
      </c>
      <c r="F1213" s="1">
        <v>31.09</v>
      </c>
      <c r="G1213" s="1">
        <v>35.229999999999997</v>
      </c>
      <c r="H1213" s="1">
        <v>28.22</v>
      </c>
      <c r="I1213" s="1">
        <v>29.41</v>
      </c>
      <c r="J1213" s="1">
        <v>31.13</v>
      </c>
      <c r="R1213"/>
      <c r="S1213"/>
      <c r="U1213"/>
      <c r="V1213"/>
    </row>
    <row r="1214" spans="1:22" s="1" customFormat="1" x14ac:dyDescent="0.25">
      <c r="A1214" s="1">
        <v>24.29</v>
      </c>
      <c r="B1214" s="1">
        <v>24.2</v>
      </c>
      <c r="C1214" s="1">
        <v>27.09</v>
      </c>
      <c r="D1214" s="1">
        <v>36.21</v>
      </c>
      <c r="E1214" s="1">
        <v>40</v>
      </c>
      <c r="F1214" s="1">
        <v>31.41</v>
      </c>
      <c r="G1214" s="1">
        <v>40</v>
      </c>
      <c r="H1214" s="1">
        <v>25.26</v>
      </c>
      <c r="I1214" s="1">
        <v>35.229999999999997</v>
      </c>
      <c r="J1214" s="1">
        <v>35.64</v>
      </c>
      <c r="R1214"/>
      <c r="S1214"/>
      <c r="U1214"/>
      <c r="V1214"/>
    </row>
    <row r="1215" spans="1:22" s="1" customFormat="1" x14ac:dyDescent="0.25">
      <c r="A1215" s="1">
        <v>18.47</v>
      </c>
      <c r="B1215" s="1">
        <v>30.92</v>
      </c>
      <c r="C1215" s="1">
        <v>27.02</v>
      </c>
      <c r="D1215" s="1">
        <v>24.42</v>
      </c>
      <c r="E1215" s="1">
        <v>27.37</v>
      </c>
      <c r="F1215" s="1">
        <v>31.77</v>
      </c>
      <c r="G1215" s="1">
        <v>25.07</v>
      </c>
      <c r="H1215" s="1">
        <v>26.42</v>
      </c>
      <c r="I1215" s="1">
        <v>31.82</v>
      </c>
      <c r="J1215" s="1">
        <v>40</v>
      </c>
      <c r="R1215"/>
      <c r="S1215"/>
      <c r="U1215"/>
      <c r="V1215"/>
    </row>
    <row r="1216" spans="1:22" s="1" customFormat="1" x14ac:dyDescent="0.25">
      <c r="A1216" s="1">
        <v>33.340000000000003</v>
      </c>
      <c r="B1216" s="1">
        <v>20.85</v>
      </c>
      <c r="C1216" s="1">
        <v>23.52</v>
      </c>
      <c r="D1216" s="1">
        <v>29.71</v>
      </c>
      <c r="E1216" s="1">
        <v>34.1</v>
      </c>
      <c r="F1216" s="1">
        <v>33.880000000000003</v>
      </c>
      <c r="G1216" s="1">
        <v>24.69</v>
      </c>
      <c r="H1216" s="1">
        <v>25.93</v>
      </c>
      <c r="I1216" s="1">
        <v>40</v>
      </c>
      <c r="J1216" s="1">
        <v>40</v>
      </c>
      <c r="R1216"/>
      <c r="S1216"/>
      <c r="U1216"/>
      <c r="V1216"/>
    </row>
    <row r="1217" spans="1:22" s="1" customFormat="1" x14ac:dyDescent="0.25">
      <c r="A1217" s="1">
        <v>27.72</v>
      </c>
      <c r="B1217" s="1">
        <v>40</v>
      </c>
      <c r="C1217" s="1">
        <v>19.78</v>
      </c>
      <c r="D1217" s="1">
        <v>30.9</v>
      </c>
      <c r="E1217" s="1">
        <v>33.89</v>
      </c>
      <c r="F1217" s="1">
        <v>24.1</v>
      </c>
      <c r="G1217" s="1">
        <v>28.52</v>
      </c>
      <c r="H1217" s="1">
        <v>33.83</v>
      </c>
      <c r="I1217" s="1">
        <v>33.29</v>
      </c>
      <c r="J1217" s="1">
        <v>32.58</v>
      </c>
      <c r="R1217"/>
      <c r="S1217"/>
      <c r="U1217"/>
      <c r="V1217"/>
    </row>
    <row r="1218" spans="1:22" s="1" customFormat="1" x14ac:dyDescent="0.25">
      <c r="A1218" s="1">
        <v>32.61</v>
      </c>
      <c r="B1218" s="1">
        <v>23.6</v>
      </c>
      <c r="C1218" s="1">
        <v>25.29</v>
      </c>
      <c r="D1218" s="1">
        <v>31.09</v>
      </c>
      <c r="E1218" s="1">
        <v>25.16</v>
      </c>
      <c r="F1218" s="1">
        <v>22.98</v>
      </c>
      <c r="G1218" s="1">
        <v>29.24</v>
      </c>
      <c r="H1218" s="1">
        <v>28.94</v>
      </c>
      <c r="I1218" s="1">
        <v>29.41</v>
      </c>
      <c r="J1218" s="1">
        <v>37.93</v>
      </c>
      <c r="R1218"/>
      <c r="S1218"/>
      <c r="U1218"/>
      <c r="V1218"/>
    </row>
    <row r="1219" spans="1:22" s="1" customFormat="1" x14ac:dyDescent="0.25">
      <c r="A1219" s="1">
        <v>27.54</v>
      </c>
      <c r="B1219" s="1">
        <v>26.01</v>
      </c>
      <c r="C1219" s="1">
        <v>30.79</v>
      </c>
      <c r="D1219" s="1">
        <v>26.99</v>
      </c>
      <c r="E1219" s="1">
        <v>29.47</v>
      </c>
      <c r="F1219" s="1">
        <v>32.78</v>
      </c>
      <c r="G1219" s="1">
        <v>31.94</v>
      </c>
      <c r="H1219" s="1">
        <v>22.22</v>
      </c>
      <c r="I1219" s="1">
        <v>40</v>
      </c>
      <c r="J1219" s="1">
        <v>31.99</v>
      </c>
      <c r="R1219"/>
      <c r="S1219"/>
      <c r="U1219"/>
      <c r="V1219"/>
    </row>
    <row r="1220" spans="1:22" s="1" customFormat="1" x14ac:dyDescent="0.25">
      <c r="A1220" s="1">
        <v>21.29</v>
      </c>
      <c r="B1220" s="1">
        <v>25.19</v>
      </c>
      <c r="C1220" s="1">
        <v>26.01</v>
      </c>
      <c r="D1220" s="1">
        <v>40</v>
      </c>
      <c r="E1220" s="1">
        <v>40</v>
      </c>
      <c r="F1220" s="1">
        <v>25.61</v>
      </c>
      <c r="G1220" s="1">
        <v>25.84</v>
      </c>
      <c r="H1220" s="1">
        <v>32.18</v>
      </c>
      <c r="I1220" s="1">
        <v>35.6</v>
      </c>
      <c r="J1220" s="1">
        <v>37.14</v>
      </c>
      <c r="R1220"/>
      <c r="S1220"/>
      <c r="U1220"/>
      <c r="V1220"/>
    </row>
    <row r="1221" spans="1:22" s="1" customFormat="1" x14ac:dyDescent="0.25">
      <c r="A1221" s="1">
        <v>25.86</v>
      </c>
      <c r="B1221" s="1">
        <v>21.22</v>
      </c>
      <c r="C1221" s="1">
        <v>29.46</v>
      </c>
      <c r="D1221" s="1">
        <v>29.02</v>
      </c>
      <c r="E1221" s="1">
        <v>26.34</v>
      </c>
      <c r="F1221" s="1">
        <v>33.5</v>
      </c>
      <c r="G1221" s="1">
        <v>40</v>
      </c>
      <c r="H1221" s="1">
        <v>33.630000000000003</v>
      </c>
      <c r="I1221" s="1">
        <v>33.619999999999997</v>
      </c>
      <c r="J1221" s="1">
        <v>31.44</v>
      </c>
      <c r="R1221"/>
      <c r="S1221"/>
      <c r="U1221"/>
      <c r="V1221"/>
    </row>
    <row r="1222" spans="1:22" s="1" customFormat="1" x14ac:dyDescent="0.25">
      <c r="A1222" s="1">
        <v>24.82</v>
      </c>
      <c r="B1222" s="1">
        <v>25.9</v>
      </c>
      <c r="C1222" s="1">
        <v>31.23</v>
      </c>
      <c r="D1222" s="1">
        <v>40</v>
      </c>
      <c r="E1222" s="1">
        <v>27.92</v>
      </c>
      <c r="F1222" s="1">
        <v>40</v>
      </c>
      <c r="G1222" s="1">
        <v>18.25</v>
      </c>
      <c r="H1222" s="1">
        <v>40</v>
      </c>
      <c r="I1222" s="1">
        <v>33.07</v>
      </c>
      <c r="J1222" s="1">
        <v>40</v>
      </c>
      <c r="R1222"/>
      <c r="S1222"/>
      <c r="U1222"/>
      <c r="V1222"/>
    </row>
    <row r="1223" spans="1:22" s="1" customFormat="1" x14ac:dyDescent="0.25">
      <c r="A1223" s="1">
        <v>23.44</v>
      </c>
      <c r="B1223" s="1">
        <v>19.37</v>
      </c>
      <c r="C1223" s="1">
        <v>23.2</v>
      </c>
      <c r="D1223" s="1">
        <v>32.5</v>
      </c>
      <c r="E1223" s="1">
        <v>26.92</v>
      </c>
      <c r="F1223" s="1">
        <v>29.23</v>
      </c>
      <c r="G1223" s="1">
        <v>28.35</v>
      </c>
      <c r="H1223" s="1">
        <v>29.95</v>
      </c>
      <c r="I1223" s="1">
        <v>35.22</v>
      </c>
      <c r="J1223" s="1">
        <v>33.79</v>
      </c>
      <c r="R1223"/>
      <c r="S1223"/>
      <c r="U1223"/>
      <c r="V1223"/>
    </row>
    <row r="1224" spans="1:22" s="1" customFormat="1" x14ac:dyDescent="0.25">
      <c r="A1224" s="1">
        <v>28.91</v>
      </c>
      <c r="B1224" s="1">
        <v>24.88</v>
      </c>
      <c r="C1224" s="1">
        <v>30.1</v>
      </c>
      <c r="D1224" s="1">
        <v>26.86</v>
      </c>
      <c r="E1224" s="1">
        <v>32.549999999999997</v>
      </c>
      <c r="F1224" s="1">
        <v>27.56</v>
      </c>
      <c r="G1224" s="1">
        <v>30.79</v>
      </c>
      <c r="H1224" s="1">
        <v>37.729999999999997</v>
      </c>
      <c r="I1224" s="1">
        <v>40</v>
      </c>
      <c r="J1224" s="1">
        <v>34.69</v>
      </c>
      <c r="R1224"/>
      <c r="S1224"/>
      <c r="U1224"/>
      <c r="V1224"/>
    </row>
    <row r="1225" spans="1:22" s="1" customFormat="1" x14ac:dyDescent="0.25">
      <c r="A1225" s="1">
        <v>30.24</v>
      </c>
      <c r="B1225" s="1">
        <v>26.21</v>
      </c>
      <c r="C1225" s="1">
        <v>34.26</v>
      </c>
      <c r="D1225" s="1">
        <v>23.03</v>
      </c>
      <c r="E1225" s="1">
        <v>27.13</v>
      </c>
      <c r="F1225" s="1">
        <v>40</v>
      </c>
      <c r="G1225" s="1">
        <v>30.01</v>
      </c>
      <c r="H1225" s="1">
        <v>28.42</v>
      </c>
      <c r="I1225" s="1">
        <v>21.53</v>
      </c>
      <c r="J1225" s="1">
        <v>32.1</v>
      </c>
      <c r="R1225"/>
      <c r="S1225"/>
      <c r="U1225"/>
      <c r="V1225"/>
    </row>
    <row r="1226" spans="1:22" s="1" customFormat="1" x14ac:dyDescent="0.25">
      <c r="A1226" s="1">
        <v>34.36</v>
      </c>
      <c r="B1226" s="1">
        <v>25</v>
      </c>
      <c r="C1226" s="1">
        <v>33.22</v>
      </c>
      <c r="D1226" s="1">
        <v>21.92</v>
      </c>
      <c r="E1226" s="1">
        <v>26.76</v>
      </c>
      <c r="F1226" s="1">
        <v>25.08</v>
      </c>
      <c r="G1226" s="1">
        <v>28.9</v>
      </c>
      <c r="H1226" s="1">
        <v>28.33</v>
      </c>
      <c r="I1226" s="1">
        <v>40</v>
      </c>
      <c r="J1226" s="1">
        <v>31.56</v>
      </c>
      <c r="R1226"/>
      <c r="S1226"/>
      <c r="U1226"/>
      <c r="V1226"/>
    </row>
    <row r="1227" spans="1:22" s="1" customFormat="1" x14ac:dyDescent="0.25">
      <c r="A1227" s="1">
        <v>31.99</v>
      </c>
      <c r="B1227" s="1">
        <v>26.66</v>
      </c>
      <c r="C1227" s="1">
        <v>22.83</v>
      </c>
      <c r="D1227" s="1">
        <v>19.149999999999999</v>
      </c>
      <c r="E1227" s="1">
        <v>33.090000000000003</v>
      </c>
      <c r="F1227" s="1">
        <v>26.78</v>
      </c>
      <c r="G1227" s="1">
        <v>26.88</v>
      </c>
      <c r="H1227" s="1">
        <v>38.159999999999997</v>
      </c>
      <c r="I1227" s="1">
        <v>25.78</v>
      </c>
      <c r="J1227" s="1">
        <v>35.4</v>
      </c>
      <c r="R1227"/>
      <c r="S1227"/>
      <c r="U1227"/>
      <c r="V1227"/>
    </row>
    <row r="1228" spans="1:22" s="1" customFormat="1" x14ac:dyDescent="0.25">
      <c r="A1228" s="1">
        <v>17.350000000000001</v>
      </c>
      <c r="B1228" s="1">
        <v>27.44</v>
      </c>
      <c r="C1228" s="1">
        <v>23.82</v>
      </c>
      <c r="D1228" s="1">
        <v>26.7</v>
      </c>
      <c r="E1228" s="1">
        <v>34.49</v>
      </c>
      <c r="F1228" s="1">
        <v>30.57</v>
      </c>
      <c r="G1228" s="1">
        <v>34.65</v>
      </c>
      <c r="H1228" s="1">
        <v>40</v>
      </c>
      <c r="I1228" s="1">
        <v>27.93</v>
      </c>
      <c r="J1228" s="1">
        <v>33.72</v>
      </c>
      <c r="R1228"/>
      <c r="S1228"/>
      <c r="U1228"/>
      <c r="V1228"/>
    </row>
    <row r="1229" spans="1:22" s="1" customFormat="1" x14ac:dyDescent="0.25">
      <c r="A1229" s="1">
        <v>40</v>
      </c>
      <c r="B1229" s="1">
        <v>36.03</v>
      </c>
      <c r="C1229" s="1">
        <v>25.52</v>
      </c>
      <c r="D1229" s="1">
        <v>22.73</v>
      </c>
      <c r="E1229" s="1">
        <v>35.130000000000003</v>
      </c>
      <c r="F1229" s="1">
        <v>36.83</v>
      </c>
      <c r="G1229" s="1">
        <v>40</v>
      </c>
      <c r="H1229" s="1">
        <v>23.78</v>
      </c>
      <c r="I1229" s="1">
        <v>29.14</v>
      </c>
      <c r="J1229" s="1">
        <v>33.200000000000003</v>
      </c>
      <c r="R1229"/>
      <c r="S1229"/>
      <c r="U1229"/>
      <c r="V1229"/>
    </row>
    <row r="1230" spans="1:22" s="1" customFormat="1" x14ac:dyDescent="0.25">
      <c r="A1230" s="1">
        <v>22.11</v>
      </c>
      <c r="B1230" s="1">
        <v>27.59</v>
      </c>
      <c r="C1230" s="1">
        <v>22.39</v>
      </c>
      <c r="D1230" s="1">
        <v>19.440000000000001</v>
      </c>
      <c r="E1230" s="1">
        <v>33.82</v>
      </c>
      <c r="F1230" s="1">
        <v>23.22</v>
      </c>
      <c r="G1230" s="1">
        <v>27.63</v>
      </c>
      <c r="H1230" s="1">
        <v>25.91</v>
      </c>
      <c r="I1230" s="1">
        <v>35.1</v>
      </c>
      <c r="J1230" s="1">
        <v>30.2</v>
      </c>
      <c r="R1230"/>
      <c r="S1230"/>
      <c r="U1230"/>
      <c r="V1230"/>
    </row>
    <row r="1231" spans="1:22" s="1" customFormat="1" x14ac:dyDescent="0.25">
      <c r="A1231" s="1">
        <v>21.51</v>
      </c>
      <c r="B1231" s="1">
        <v>31.35</v>
      </c>
      <c r="C1231" s="1">
        <v>29.4</v>
      </c>
      <c r="D1231" s="1">
        <v>22.61</v>
      </c>
      <c r="E1231" s="1">
        <v>33.28</v>
      </c>
      <c r="F1231" s="1">
        <v>32.369999999999997</v>
      </c>
      <c r="G1231" s="1">
        <v>28.76</v>
      </c>
      <c r="H1231" s="1">
        <v>40</v>
      </c>
      <c r="I1231" s="1">
        <v>33.369999999999997</v>
      </c>
      <c r="J1231" s="1">
        <v>31.62</v>
      </c>
      <c r="R1231"/>
      <c r="S1231"/>
      <c r="U1231"/>
      <c r="V1231"/>
    </row>
    <row r="1232" spans="1:22" s="1" customFormat="1" x14ac:dyDescent="0.25">
      <c r="A1232" s="1">
        <v>19.64</v>
      </c>
      <c r="B1232" s="1">
        <v>35.200000000000003</v>
      </c>
      <c r="C1232" s="1">
        <v>23.81</v>
      </c>
      <c r="D1232" s="1">
        <v>25.99</v>
      </c>
      <c r="E1232" s="1">
        <v>40</v>
      </c>
      <c r="F1232" s="1">
        <v>30.92</v>
      </c>
      <c r="G1232" s="1">
        <v>21.93</v>
      </c>
      <c r="H1232" s="1">
        <v>26.84</v>
      </c>
      <c r="I1232" s="1">
        <v>40</v>
      </c>
      <c r="J1232" s="1">
        <v>22.4</v>
      </c>
      <c r="R1232"/>
      <c r="S1232"/>
      <c r="U1232"/>
      <c r="V1232"/>
    </row>
    <row r="1233" spans="1:22" s="1" customFormat="1" x14ac:dyDescent="0.25">
      <c r="A1233" s="1">
        <v>23.21</v>
      </c>
      <c r="B1233" s="1">
        <v>35.33</v>
      </c>
      <c r="C1233" s="1">
        <v>27.25</v>
      </c>
      <c r="D1233" s="1">
        <v>26.67</v>
      </c>
      <c r="E1233" s="1">
        <v>35.58</v>
      </c>
      <c r="F1233" s="1">
        <v>24.77</v>
      </c>
      <c r="G1233" s="1">
        <v>28</v>
      </c>
      <c r="H1233" s="1">
        <v>35.81</v>
      </c>
      <c r="I1233" s="1">
        <v>34.18</v>
      </c>
      <c r="J1233" s="1">
        <v>40</v>
      </c>
      <c r="R1233"/>
      <c r="S1233"/>
      <c r="U1233"/>
      <c r="V1233"/>
    </row>
    <row r="1234" spans="1:22" s="1" customFormat="1" x14ac:dyDescent="0.25">
      <c r="A1234" s="1">
        <v>24.73</v>
      </c>
      <c r="B1234" s="1">
        <v>33.26</v>
      </c>
      <c r="C1234" s="1">
        <v>29.36</v>
      </c>
      <c r="D1234" s="1">
        <v>34.89</v>
      </c>
      <c r="E1234" s="1">
        <v>31.77</v>
      </c>
      <c r="F1234" s="1">
        <v>31.68</v>
      </c>
      <c r="G1234" s="1">
        <v>31.3</v>
      </c>
      <c r="H1234" s="1">
        <v>27.72</v>
      </c>
      <c r="I1234" s="1">
        <v>40</v>
      </c>
      <c r="J1234" s="1">
        <v>40</v>
      </c>
      <c r="R1234"/>
      <c r="S1234"/>
      <c r="U1234"/>
      <c r="V1234"/>
    </row>
    <row r="1235" spans="1:22" s="1" customFormat="1" x14ac:dyDescent="0.25">
      <c r="A1235" s="1">
        <v>26.7</v>
      </c>
      <c r="B1235" s="1">
        <v>40</v>
      </c>
      <c r="C1235" s="1">
        <v>32.89</v>
      </c>
      <c r="D1235" s="1">
        <v>20.89</v>
      </c>
      <c r="E1235" s="1">
        <v>25.74</v>
      </c>
      <c r="F1235" s="1">
        <v>30.34</v>
      </c>
      <c r="G1235" s="1">
        <v>33.729999999999997</v>
      </c>
      <c r="H1235" s="1">
        <v>27.33</v>
      </c>
      <c r="I1235" s="1">
        <v>29.78</v>
      </c>
      <c r="J1235" s="1">
        <v>40</v>
      </c>
      <c r="R1235"/>
      <c r="S1235"/>
      <c r="U1235"/>
      <c r="V1235"/>
    </row>
    <row r="1236" spans="1:22" s="1" customFormat="1" x14ac:dyDescent="0.25">
      <c r="A1236" s="1">
        <v>21.69</v>
      </c>
      <c r="B1236" s="1">
        <v>31.87</v>
      </c>
      <c r="C1236" s="1">
        <v>21.44</v>
      </c>
      <c r="D1236" s="1">
        <v>34.880000000000003</v>
      </c>
      <c r="E1236" s="1">
        <v>24.81</v>
      </c>
      <c r="F1236" s="1">
        <v>35.67</v>
      </c>
      <c r="G1236" s="1">
        <v>34.700000000000003</v>
      </c>
      <c r="H1236" s="1">
        <v>34.64</v>
      </c>
      <c r="I1236" s="1">
        <v>32.17</v>
      </c>
      <c r="J1236" s="1">
        <v>33.22</v>
      </c>
      <c r="R1236"/>
      <c r="S1236"/>
      <c r="U1236"/>
      <c r="V1236"/>
    </row>
    <row r="1237" spans="1:22" s="1" customFormat="1" x14ac:dyDescent="0.25">
      <c r="A1237" s="1">
        <v>21.44</v>
      </c>
      <c r="B1237" s="1">
        <v>36.18</v>
      </c>
      <c r="C1237" s="1">
        <v>26.58</v>
      </c>
      <c r="D1237" s="1">
        <v>20.16</v>
      </c>
      <c r="E1237" s="1">
        <v>37.39</v>
      </c>
      <c r="F1237" s="1">
        <v>36.28</v>
      </c>
      <c r="G1237" s="1">
        <v>40</v>
      </c>
      <c r="H1237" s="1">
        <v>31.79</v>
      </c>
      <c r="I1237" s="1">
        <v>25.32</v>
      </c>
      <c r="J1237" s="1">
        <v>36.409999999999997</v>
      </c>
      <c r="R1237"/>
      <c r="S1237"/>
      <c r="U1237"/>
      <c r="V1237"/>
    </row>
    <row r="1238" spans="1:22" s="1" customFormat="1" x14ac:dyDescent="0.25">
      <c r="A1238" s="1">
        <v>27.56</v>
      </c>
      <c r="B1238" s="1">
        <v>32.68</v>
      </c>
      <c r="C1238" s="1">
        <v>19.579999999999998</v>
      </c>
      <c r="D1238" s="1">
        <v>21.9</v>
      </c>
      <c r="E1238" s="1">
        <v>29.55</v>
      </c>
      <c r="F1238" s="1">
        <v>25.9</v>
      </c>
      <c r="G1238" s="1">
        <v>36.590000000000003</v>
      </c>
      <c r="H1238" s="1">
        <v>40</v>
      </c>
      <c r="I1238" s="1">
        <v>26.79</v>
      </c>
      <c r="J1238" s="1">
        <v>31.78</v>
      </c>
      <c r="R1238"/>
      <c r="S1238"/>
      <c r="U1238"/>
      <c r="V1238"/>
    </row>
    <row r="1239" spans="1:22" s="1" customFormat="1" x14ac:dyDescent="0.25">
      <c r="A1239" s="1">
        <v>27.32</v>
      </c>
      <c r="B1239" s="1">
        <v>27.04</v>
      </c>
      <c r="C1239" s="1">
        <v>24.88</v>
      </c>
      <c r="D1239" s="1">
        <v>29.74</v>
      </c>
      <c r="E1239" s="1">
        <v>23.87</v>
      </c>
      <c r="F1239" s="1">
        <v>31.8</v>
      </c>
      <c r="G1239" s="1">
        <v>28.93</v>
      </c>
      <c r="H1239" s="1">
        <v>28.53</v>
      </c>
      <c r="I1239" s="1">
        <v>32.82</v>
      </c>
      <c r="J1239" s="1">
        <v>40</v>
      </c>
      <c r="R1239"/>
      <c r="S1239"/>
      <c r="U1239"/>
      <c r="V1239"/>
    </row>
    <row r="1240" spans="1:22" s="1" customFormat="1" x14ac:dyDescent="0.25">
      <c r="A1240" s="1">
        <v>34.950000000000003</v>
      </c>
      <c r="B1240" s="1">
        <v>40</v>
      </c>
      <c r="C1240" s="1">
        <v>34.659999999999997</v>
      </c>
      <c r="D1240" s="1">
        <v>34.590000000000003</v>
      </c>
      <c r="E1240" s="1">
        <v>27.27</v>
      </c>
      <c r="F1240" s="1">
        <v>35</v>
      </c>
      <c r="G1240" s="1">
        <v>40</v>
      </c>
      <c r="H1240" s="1">
        <v>35.86</v>
      </c>
      <c r="I1240" s="1">
        <v>29.43</v>
      </c>
      <c r="J1240" s="1">
        <v>30.6</v>
      </c>
      <c r="R1240"/>
      <c r="S1240"/>
      <c r="U1240"/>
      <c r="V1240"/>
    </row>
    <row r="1241" spans="1:22" s="1" customFormat="1" x14ac:dyDescent="0.25">
      <c r="A1241" s="1">
        <v>26.69</v>
      </c>
      <c r="B1241" s="1">
        <v>27.59</v>
      </c>
      <c r="C1241" s="1">
        <v>22.98</v>
      </c>
      <c r="D1241" s="1">
        <v>27.59</v>
      </c>
      <c r="E1241" s="1">
        <v>28.68</v>
      </c>
      <c r="F1241" s="1">
        <v>36.29</v>
      </c>
      <c r="G1241" s="1">
        <v>30.99</v>
      </c>
      <c r="H1241" s="1">
        <v>29.35</v>
      </c>
      <c r="I1241" s="1">
        <v>40</v>
      </c>
      <c r="J1241" s="1">
        <v>24.81</v>
      </c>
      <c r="R1241"/>
      <c r="S1241"/>
      <c r="U1241"/>
      <c r="V1241"/>
    </row>
    <row r="1242" spans="1:22" s="1" customFormat="1" x14ac:dyDescent="0.25">
      <c r="A1242" s="1">
        <v>32.07</v>
      </c>
      <c r="B1242" s="1">
        <v>35.799999999999997</v>
      </c>
      <c r="C1242" s="1">
        <v>21.86</v>
      </c>
      <c r="D1242" s="1">
        <v>21.89</v>
      </c>
      <c r="E1242" s="1">
        <v>23.82</v>
      </c>
      <c r="F1242" s="1">
        <v>31.95</v>
      </c>
      <c r="G1242" s="1">
        <v>20.89</v>
      </c>
      <c r="H1242" s="1">
        <v>40</v>
      </c>
      <c r="I1242" s="1">
        <v>28.67</v>
      </c>
      <c r="J1242" s="1">
        <v>29.66</v>
      </c>
      <c r="R1242"/>
      <c r="S1242"/>
      <c r="U1242"/>
      <c r="V1242"/>
    </row>
    <row r="1243" spans="1:22" s="1" customFormat="1" x14ac:dyDescent="0.25">
      <c r="A1243" s="1">
        <v>27.54</v>
      </c>
      <c r="B1243" s="1">
        <v>22.78</v>
      </c>
      <c r="C1243" s="1">
        <v>28.88</v>
      </c>
      <c r="D1243" s="1">
        <v>40</v>
      </c>
      <c r="E1243" s="1">
        <v>32.67</v>
      </c>
      <c r="F1243" s="1">
        <v>26.93</v>
      </c>
      <c r="G1243" s="1">
        <v>40</v>
      </c>
      <c r="H1243" s="1">
        <v>33.619999999999997</v>
      </c>
      <c r="I1243" s="1">
        <v>30.02</v>
      </c>
      <c r="J1243" s="1">
        <v>37.590000000000003</v>
      </c>
      <c r="R1243"/>
      <c r="S1243"/>
      <c r="U1243"/>
      <c r="V1243"/>
    </row>
    <row r="1244" spans="1:22" s="1" customFormat="1" x14ac:dyDescent="0.25">
      <c r="A1244" s="1">
        <v>23.04</v>
      </c>
      <c r="B1244" s="1">
        <v>22.84</v>
      </c>
      <c r="C1244" s="1">
        <v>22.37</v>
      </c>
      <c r="D1244" s="1">
        <v>18.649999999999999</v>
      </c>
      <c r="E1244" s="1">
        <v>20.86</v>
      </c>
      <c r="F1244" s="1">
        <v>28.85</v>
      </c>
      <c r="G1244" s="1">
        <v>35.81</v>
      </c>
      <c r="H1244" s="1">
        <v>32.53</v>
      </c>
      <c r="I1244" s="1">
        <v>33.14</v>
      </c>
      <c r="J1244" s="1">
        <v>40</v>
      </c>
      <c r="R1244"/>
      <c r="S1244"/>
      <c r="U1244"/>
      <c r="V1244"/>
    </row>
    <row r="1245" spans="1:22" s="1" customFormat="1" x14ac:dyDescent="0.25">
      <c r="A1245" s="1">
        <v>29.48</v>
      </c>
      <c r="B1245" s="1">
        <v>27.55</v>
      </c>
      <c r="C1245" s="1">
        <v>21.64</v>
      </c>
      <c r="D1245" s="1">
        <v>32.32</v>
      </c>
      <c r="E1245" s="1">
        <v>32.39</v>
      </c>
      <c r="F1245" s="1">
        <v>33.659999999999997</v>
      </c>
      <c r="G1245" s="1">
        <v>28.71</v>
      </c>
      <c r="H1245" s="1">
        <v>32.770000000000003</v>
      </c>
      <c r="I1245" s="1">
        <v>31.1</v>
      </c>
      <c r="J1245" s="1">
        <v>33.54</v>
      </c>
      <c r="R1245"/>
      <c r="S1245"/>
      <c r="U1245"/>
      <c r="V1245"/>
    </row>
    <row r="1246" spans="1:22" s="1" customFormat="1" x14ac:dyDescent="0.25">
      <c r="A1246" s="1">
        <v>31.53</v>
      </c>
      <c r="B1246" s="1">
        <v>24.32</v>
      </c>
      <c r="C1246" s="1">
        <v>32.04</v>
      </c>
      <c r="D1246" s="1">
        <v>24.8</v>
      </c>
      <c r="E1246" s="1">
        <v>29.3</v>
      </c>
      <c r="F1246" s="1">
        <v>34.64</v>
      </c>
      <c r="G1246" s="1">
        <v>27.93</v>
      </c>
      <c r="H1246" s="1">
        <v>34.85</v>
      </c>
      <c r="I1246" s="1">
        <v>30.93</v>
      </c>
      <c r="J1246" s="1">
        <v>26.76</v>
      </c>
      <c r="R1246"/>
      <c r="S1246"/>
      <c r="U1246"/>
      <c r="V1246"/>
    </row>
    <row r="1247" spans="1:22" s="1" customFormat="1" x14ac:dyDescent="0.25">
      <c r="A1247" s="1">
        <v>28.12</v>
      </c>
      <c r="B1247" s="1">
        <v>28.77</v>
      </c>
      <c r="C1247" s="1">
        <v>26.13</v>
      </c>
      <c r="D1247" s="1">
        <v>30.88</v>
      </c>
      <c r="E1247" s="1">
        <v>31.27</v>
      </c>
      <c r="F1247" s="1">
        <v>32.9</v>
      </c>
      <c r="G1247" s="1">
        <v>37.659999999999997</v>
      </c>
      <c r="H1247" s="1">
        <v>24.81</v>
      </c>
      <c r="I1247" s="1">
        <v>30.32</v>
      </c>
      <c r="J1247" s="1">
        <v>29.45</v>
      </c>
      <c r="R1247"/>
      <c r="S1247"/>
      <c r="U1247"/>
      <c r="V1247"/>
    </row>
    <row r="1248" spans="1:22" s="1" customFormat="1" x14ac:dyDescent="0.25">
      <c r="A1248" s="1">
        <v>31.94</v>
      </c>
      <c r="B1248" s="1">
        <v>31.54</v>
      </c>
      <c r="C1248" s="1">
        <v>35.729999999999997</v>
      </c>
      <c r="D1248" s="1">
        <v>21.48</v>
      </c>
      <c r="E1248" s="1">
        <v>25.13</v>
      </c>
      <c r="F1248" s="1">
        <v>33</v>
      </c>
      <c r="G1248" s="1">
        <v>32.24</v>
      </c>
      <c r="H1248" s="1">
        <v>20.51</v>
      </c>
      <c r="I1248" s="1">
        <v>33.93</v>
      </c>
      <c r="J1248" s="1">
        <v>40</v>
      </c>
      <c r="R1248"/>
      <c r="S1248"/>
      <c r="U1248"/>
      <c r="V1248"/>
    </row>
    <row r="1249" spans="1:22" s="1" customFormat="1" x14ac:dyDescent="0.25">
      <c r="A1249" s="1">
        <v>24.76</v>
      </c>
      <c r="B1249" s="1">
        <v>21.61</v>
      </c>
      <c r="C1249" s="1">
        <v>35.4</v>
      </c>
      <c r="D1249" s="1">
        <v>24.31</v>
      </c>
      <c r="E1249" s="1">
        <v>25.78</v>
      </c>
      <c r="F1249" s="1">
        <v>35.31</v>
      </c>
      <c r="G1249" s="1">
        <v>31</v>
      </c>
      <c r="H1249" s="1">
        <v>40</v>
      </c>
      <c r="I1249" s="1">
        <v>31.1</v>
      </c>
      <c r="J1249" s="1">
        <v>24.45</v>
      </c>
      <c r="R1249"/>
      <c r="S1249"/>
      <c r="U1249"/>
      <c r="V1249"/>
    </row>
    <row r="1250" spans="1:22" s="1" customFormat="1" x14ac:dyDescent="0.25">
      <c r="A1250" s="1">
        <v>20.46</v>
      </c>
      <c r="B1250" s="1">
        <v>27.23</v>
      </c>
      <c r="C1250" s="1">
        <v>18.239999999999998</v>
      </c>
      <c r="D1250" s="1">
        <v>25.69</v>
      </c>
      <c r="E1250" s="1">
        <v>30.8</v>
      </c>
      <c r="F1250" s="1">
        <v>18.95</v>
      </c>
      <c r="G1250" s="1">
        <v>26.38</v>
      </c>
      <c r="H1250" s="1">
        <v>40</v>
      </c>
      <c r="I1250" s="1">
        <v>26.56</v>
      </c>
      <c r="J1250" s="1">
        <v>28.44</v>
      </c>
      <c r="R1250"/>
      <c r="S1250"/>
      <c r="U1250"/>
      <c r="V1250"/>
    </row>
    <row r="1251" spans="1:22" s="1" customFormat="1" x14ac:dyDescent="0.25">
      <c r="A1251" s="1">
        <v>29.5</v>
      </c>
      <c r="B1251" s="1">
        <v>26.53</v>
      </c>
      <c r="C1251" s="1">
        <v>33.340000000000003</v>
      </c>
      <c r="D1251" s="1">
        <v>21.52</v>
      </c>
      <c r="E1251" s="1">
        <v>23.68</v>
      </c>
      <c r="F1251" s="1">
        <v>40</v>
      </c>
      <c r="G1251" s="1">
        <v>26.23</v>
      </c>
      <c r="H1251" s="1">
        <v>32.49</v>
      </c>
      <c r="I1251" s="1">
        <v>40</v>
      </c>
      <c r="J1251" s="1">
        <v>40</v>
      </c>
      <c r="R1251"/>
      <c r="S1251"/>
      <c r="U1251"/>
      <c r="V1251"/>
    </row>
    <row r="1252" spans="1:22" s="1" customFormat="1" x14ac:dyDescent="0.25">
      <c r="A1252" s="1">
        <v>29.49</v>
      </c>
      <c r="B1252" s="1">
        <v>20.32</v>
      </c>
      <c r="C1252" s="1">
        <v>25.4</v>
      </c>
      <c r="D1252" s="1">
        <v>25.94</v>
      </c>
      <c r="E1252" s="1">
        <v>32.159999999999997</v>
      </c>
      <c r="F1252" s="1">
        <v>40</v>
      </c>
      <c r="G1252" s="1">
        <v>24.59</v>
      </c>
      <c r="H1252" s="1">
        <v>37.08</v>
      </c>
      <c r="I1252" s="1">
        <v>28.07</v>
      </c>
      <c r="J1252" s="1">
        <v>33.92</v>
      </c>
      <c r="R1252"/>
      <c r="S1252"/>
      <c r="U1252"/>
      <c r="V1252"/>
    </row>
    <row r="1253" spans="1:22" s="1" customFormat="1" x14ac:dyDescent="0.25">
      <c r="A1253" s="1">
        <v>32.31</v>
      </c>
      <c r="B1253" s="1">
        <v>33.200000000000003</v>
      </c>
      <c r="C1253" s="1">
        <v>33.630000000000003</v>
      </c>
      <c r="D1253" s="1">
        <v>27.73</v>
      </c>
      <c r="E1253" s="1">
        <v>21.73</v>
      </c>
      <c r="F1253" s="1">
        <v>35.15</v>
      </c>
      <c r="G1253" s="1">
        <v>34.28</v>
      </c>
      <c r="H1253" s="1">
        <v>34.700000000000003</v>
      </c>
      <c r="I1253" s="1">
        <v>34.630000000000003</v>
      </c>
      <c r="J1253" s="1">
        <v>40</v>
      </c>
      <c r="R1253"/>
      <c r="S1253"/>
      <c r="U1253"/>
      <c r="V1253"/>
    </row>
    <row r="1254" spans="1:22" s="1" customFormat="1" x14ac:dyDescent="0.25">
      <c r="A1254" s="1">
        <v>25.42</v>
      </c>
      <c r="B1254" s="1">
        <v>28.46</v>
      </c>
      <c r="C1254" s="1">
        <v>23.21</v>
      </c>
      <c r="D1254" s="1">
        <v>23.31</v>
      </c>
      <c r="E1254" s="1">
        <v>32.4</v>
      </c>
      <c r="F1254" s="1">
        <v>28.88</v>
      </c>
      <c r="G1254" s="1">
        <v>34.51</v>
      </c>
      <c r="H1254" s="1">
        <v>21.91</v>
      </c>
      <c r="I1254" s="1">
        <v>30.48</v>
      </c>
      <c r="J1254" s="1">
        <v>27.81</v>
      </c>
      <c r="R1254"/>
      <c r="S1254"/>
      <c r="U1254"/>
      <c r="V1254"/>
    </row>
    <row r="1255" spans="1:22" s="1" customFormat="1" x14ac:dyDescent="0.25">
      <c r="A1255" s="1">
        <v>31.77</v>
      </c>
      <c r="B1255" s="1">
        <v>27.6</v>
      </c>
      <c r="C1255" s="1">
        <v>35.21</v>
      </c>
      <c r="D1255" s="1">
        <v>30.73</v>
      </c>
      <c r="E1255" s="1">
        <v>26.69</v>
      </c>
      <c r="F1255" s="1">
        <v>28.45</v>
      </c>
      <c r="G1255" s="1">
        <v>35.61</v>
      </c>
      <c r="H1255" s="1">
        <v>28.42</v>
      </c>
      <c r="I1255" s="1">
        <v>36.880000000000003</v>
      </c>
      <c r="J1255" s="1">
        <v>29.66</v>
      </c>
      <c r="R1255"/>
      <c r="S1255"/>
      <c r="U1255"/>
      <c r="V1255"/>
    </row>
    <row r="1256" spans="1:22" s="1" customFormat="1" x14ac:dyDescent="0.25">
      <c r="A1256" s="1">
        <v>23.44</v>
      </c>
      <c r="B1256" s="1">
        <v>28.64</v>
      </c>
      <c r="C1256" s="1">
        <v>34.409999999999997</v>
      </c>
      <c r="D1256" s="1">
        <v>28.99</v>
      </c>
      <c r="E1256" s="1">
        <v>33.26</v>
      </c>
      <c r="F1256" s="1">
        <v>40</v>
      </c>
      <c r="G1256" s="1">
        <v>40</v>
      </c>
      <c r="H1256" s="1">
        <v>27.82</v>
      </c>
      <c r="I1256" s="1">
        <v>32.74</v>
      </c>
      <c r="J1256" s="1">
        <v>27.44</v>
      </c>
      <c r="R1256"/>
      <c r="S1256"/>
      <c r="U1256"/>
      <c r="V1256"/>
    </row>
    <row r="1257" spans="1:22" s="1" customFormat="1" x14ac:dyDescent="0.25">
      <c r="A1257" s="1">
        <v>18.8</v>
      </c>
      <c r="B1257" s="1">
        <v>23.58</v>
      </c>
      <c r="C1257" s="1">
        <v>19.079999999999998</v>
      </c>
      <c r="D1257" s="1">
        <v>26.3</v>
      </c>
      <c r="E1257" s="1">
        <v>23.29</v>
      </c>
      <c r="F1257" s="1">
        <v>27.42</v>
      </c>
      <c r="G1257" s="1">
        <v>36.51</v>
      </c>
      <c r="H1257" s="1">
        <v>27.97</v>
      </c>
      <c r="I1257" s="1">
        <v>32.36</v>
      </c>
      <c r="J1257" s="1">
        <v>29.06</v>
      </c>
      <c r="R1257"/>
      <c r="S1257"/>
      <c r="U1257"/>
      <c r="V1257"/>
    </row>
    <row r="1258" spans="1:22" s="1" customFormat="1" x14ac:dyDescent="0.25">
      <c r="A1258" s="1">
        <v>34.36</v>
      </c>
      <c r="B1258" s="1">
        <v>24.74</v>
      </c>
      <c r="C1258" s="1">
        <v>23.72</v>
      </c>
      <c r="D1258" s="1">
        <v>20.79</v>
      </c>
      <c r="E1258" s="1">
        <v>23.18</v>
      </c>
      <c r="F1258" s="1">
        <v>28.93</v>
      </c>
      <c r="G1258" s="1">
        <v>30.45</v>
      </c>
      <c r="H1258" s="1">
        <v>27.79</v>
      </c>
      <c r="I1258" s="1">
        <v>33.94</v>
      </c>
      <c r="J1258" s="1">
        <v>36.520000000000003</v>
      </c>
      <c r="R1258"/>
      <c r="S1258"/>
      <c r="U1258"/>
      <c r="V1258"/>
    </row>
    <row r="1259" spans="1:22" s="1" customFormat="1" x14ac:dyDescent="0.25">
      <c r="A1259" s="1">
        <v>18.850000000000001</v>
      </c>
      <c r="B1259" s="1">
        <v>24.23</v>
      </c>
      <c r="C1259" s="1">
        <v>29.92</v>
      </c>
      <c r="D1259" s="1">
        <v>30.21</v>
      </c>
      <c r="E1259" s="1">
        <v>22.34</v>
      </c>
      <c r="F1259" s="1">
        <v>22.05</v>
      </c>
      <c r="G1259" s="1">
        <v>29.1</v>
      </c>
      <c r="H1259" s="1">
        <v>28.54</v>
      </c>
      <c r="I1259" s="1">
        <v>26.96</v>
      </c>
      <c r="J1259" s="1">
        <v>40</v>
      </c>
      <c r="R1259"/>
      <c r="S1259"/>
      <c r="U1259"/>
      <c r="V1259"/>
    </row>
    <row r="1260" spans="1:22" s="1" customFormat="1" x14ac:dyDescent="0.25">
      <c r="A1260" s="1">
        <v>23.69</v>
      </c>
      <c r="B1260" s="1">
        <v>40</v>
      </c>
      <c r="C1260" s="1">
        <v>29.96</v>
      </c>
      <c r="D1260" s="1">
        <v>16.61</v>
      </c>
      <c r="E1260" s="1">
        <v>27.28</v>
      </c>
      <c r="F1260" s="1">
        <v>22.9</v>
      </c>
      <c r="G1260" s="1">
        <v>31.3</v>
      </c>
      <c r="H1260" s="1">
        <v>26.12</v>
      </c>
      <c r="I1260" s="1">
        <v>37.31</v>
      </c>
      <c r="J1260" s="1">
        <v>40</v>
      </c>
      <c r="R1260"/>
      <c r="S1260"/>
      <c r="U1260"/>
      <c r="V1260"/>
    </row>
    <row r="1261" spans="1:22" s="1" customFormat="1" x14ac:dyDescent="0.25">
      <c r="A1261" s="1">
        <v>25.48</v>
      </c>
      <c r="B1261" s="1">
        <v>19.670000000000002</v>
      </c>
      <c r="C1261" s="1">
        <v>33.04</v>
      </c>
      <c r="D1261" s="1">
        <v>30.87</v>
      </c>
      <c r="E1261" s="1">
        <v>26.82</v>
      </c>
      <c r="F1261" s="1">
        <v>34.42</v>
      </c>
      <c r="G1261" s="1">
        <v>36.22</v>
      </c>
      <c r="H1261" s="1">
        <v>28.08</v>
      </c>
      <c r="I1261" s="1">
        <v>28.27</v>
      </c>
      <c r="J1261" s="1">
        <v>38.26</v>
      </c>
      <c r="R1261"/>
      <c r="S1261"/>
      <c r="U1261"/>
      <c r="V1261"/>
    </row>
    <row r="1262" spans="1:22" s="1" customFormat="1" x14ac:dyDescent="0.25">
      <c r="A1262" s="1">
        <v>22.65</v>
      </c>
      <c r="B1262" s="1">
        <v>28.21</v>
      </c>
      <c r="C1262" s="1">
        <v>27.04</v>
      </c>
      <c r="D1262" s="1">
        <v>30.08</v>
      </c>
      <c r="E1262" s="1">
        <v>40</v>
      </c>
      <c r="F1262" s="1">
        <v>24.68</v>
      </c>
      <c r="G1262" s="1">
        <v>34.520000000000003</v>
      </c>
      <c r="H1262" s="1">
        <v>40</v>
      </c>
      <c r="I1262" s="1">
        <v>26.85</v>
      </c>
      <c r="J1262" s="1">
        <v>40</v>
      </c>
      <c r="R1262"/>
      <c r="S1262"/>
      <c r="U1262"/>
      <c r="V1262"/>
    </row>
    <row r="1263" spans="1:22" s="1" customFormat="1" x14ac:dyDescent="0.25">
      <c r="A1263" s="1">
        <v>23.49</v>
      </c>
      <c r="B1263" s="1">
        <v>30.97</v>
      </c>
      <c r="C1263" s="1">
        <v>34.43</v>
      </c>
      <c r="D1263" s="1">
        <v>27.86</v>
      </c>
      <c r="E1263" s="1">
        <v>17.84</v>
      </c>
      <c r="F1263" s="1">
        <v>36.61</v>
      </c>
      <c r="G1263" s="1">
        <v>31.4</v>
      </c>
      <c r="H1263" s="1">
        <v>23.55</v>
      </c>
      <c r="I1263" s="1">
        <v>28.64</v>
      </c>
      <c r="J1263" s="1">
        <v>32.979999999999997</v>
      </c>
      <c r="R1263"/>
      <c r="S1263"/>
      <c r="U1263"/>
      <c r="V1263"/>
    </row>
    <row r="1264" spans="1:22" s="1" customFormat="1" x14ac:dyDescent="0.25">
      <c r="A1264" s="1">
        <v>24.83</v>
      </c>
      <c r="B1264" s="1">
        <v>33.43</v>
      </c>
      <c r="C1264" s="1">
        <v>24.34</v>
      </c>
      <c r="D1264" s="1">
        <v>27.87</v>
      </c>
      <c r="E1264" s="1">
        <v>27.93</v>
      </c>
      <c r="F1264" s="1">
        <v>31.52</v>
      </c>
      <c r="G1264" s="1">
        <v>33.44</v>
      </c>
      <c r="H1264" s="1">
        <v>35.76</v>
      </c>
      <c r="I1264" s="1">
        <v>33.53</v>
      </c>
      <c r="J1264" s="1">
        <v>40</v>
      </c>
      <c r="R1264"/>
      <c r="S1264"/>
      <c r="U1264"/>
      <c r="V1264"/>
    </row>
    <row r="1265" spans="1:22" s="1" customFormat="1" x14ac:dyDescent="0.25">
      <c r="A1265" s="1">
        <v>27.04</v>
      </c>
      <c r="B1265" s="1">
        <v>27.6</v>
      </c>
      <c r="C1265" s="1">
        <v>23.41</v>
      </c>
      <c r="D1265" s="1">
        <v>22.45</v>
      </c>
      <c r="E1265" s="1">
        <v>20.83</v>
      </c>
      <c r="F1265" s="1">
        <v>34.979999999999997</v>
      </c>
      <c r="G1265" s="1">
        <v>33.380000000000003</v>
      </c>
      <c r="H1265" s="1">
        <v>23.54</v>
      </c>
      <c r="I1265" s="1">
        <v>26.11</v>
      </c>
      <c r="J1265" s="1">
        <v>40</v>
      </c>
      <c r="R1265"/>
      <c r="S1265"/>
      <c r="U1265"/>
      <c r="V1265"/>
    </row>
    <row r="1266" spans="1:22" s="1" customFormat="1" x14ac:dyDescent="0.25">
      <c r="A1266" s="1">
        <v>35.01</v>
      </c>
      <c r="B1266" s="1">
        <v>20.64</v>
      </c>
      <c r="C1266" s="1">
        <v>40</v>
      </c>
      <c r="D1266" s="1">
        <v>31.26</v>
      </c>
      <c r="E1266" s="1">
        <v>24.92</v>
      </c>
      <c r="F1266" s="1">
        <v>27.59</v>
      </c>
      <c r="G1266" s="1">
        <v>28.34</v>
      </c>
      <c r="H1266" s="1">
        <v>23.55</v>
      </c>
      <c r="I1266" s="1">
        <v>37.200000000000003</v>
      </c>
      <c r="J1266" s="1">
        <v>37</v>
      </c>
      <c r="R1266"/>
      <c r="S1266"/>
      <c r="U1266"/>
      <c r="V1266"/>
    </row>
    <row r="1267" spans="1:22" s="1" customFormat="1" x14ac:dyDescent="0.25">
      <c r="A1267" s="1">
        <v>20.72</v>
      </c>
      <c r="B1267" s="1">
        <v>40</v>
      </c>
      <c r="C1267" s="1">
        <v>21.7</v>
      </c>
      <c r="D1267" s="1">
        <v>27.76</v>
      </c>
      <c r="E1267" s="1">
        <v>18.09</v>
      </c>
      <c r="F1267" s="1">
        <v>26.49</v>
      </c>
      <c r="G1267" s="1">
        <v>30.58</v>
      </c>
      <c r="H1267" s="1">
        <v>35.450000000000003</v>
      </c>
      <c r="I1267" s="1">
        <v>34.4</v>
      </c>
      <c r="J1267" s="1">
        <v>32.31</v>
      </c>
      <c r="R1267"/>
      <c r="S1267"/>
      <c r="U1267"/>
      <c r="V1267"/>
    </row>
    <row r="1268" spans="1:22" s="1" customFormat="1" x14ac:dyDescent="0.25">
      <c r="A1268" s="1">
        <v>26.6</v>
      </c>
      <c r="B1268" s="1">
        <v>25.66</v>
      </c>
      <c r="C1268" s="1">
        <v>21.32</v>
      </c>
      <c r="D1268" s="1">
        <v>21.33</v>
      </c>
      <c r="E1268" s="1">
        <v>29.26</v>
      </c>
      <c r="F1268" s="1">
        <v>29.61</v>
      </c>
      <c r="G1268" s="1">
        <v>28.6</v>
      </c>
      <c r="H1268" s="1">
        <v>30.47</v>
      </c>
      <c r="I1268" s="1">
        <v>31.85</v>
      </c>
      <c r="J1268" s="1">
        <v>33.75</v>
      </c>
      <c r="R1268"/>
      <c r="S1268"/>
      <c r="U1268"/>
      <c r="V1268"/>
    </row>
    <row r="1269" spans="1:22" s="1" customFormat="1" x14ac:dyDescent="0.25">
      <c r="A1269" s="1">
        <v>22.92</v>
      </c>
      <c r="B1269" s="1">
        <v>33.39</v>
      </c>
      <c r="C1269" s="1">
        <v>24.39</v>
      </c>
      <c r="D1269" s="1">
        <v>35.92</v>
      </c>
      <c r="E1269" s="1">
        <v>26.13</v>
      </c>
      <c r="F1269" s="1">
        <v>26.48</v>
      </c>
      <c r="G1269" s="1">
        <v>32.58</v>
      </c>
      <c r="H1269" s="1">
        <v>36.04</v>
      </c>
      <c r="I1269" s="1">
        <v>34.89</v>
      </c>
      <c r="J1269" s="1">
        <v>30.56</v>
      </c>
      <c r="R1269"/>
      <c r="S1269"/>
      <c r="U1269"/>
      <c r="V1269"/>
    </row>
    <row r="1270" spans="1:22" s="1" customFormat="1" x14ac:dyDescent="0.25">
      <c r="A1270" s="1">
        <v>18.84</v>
      </c>
      <c r="B1270" s="1">
        <v>21.32</v>
      </c>
      <c r="C1270" s="1">
        <v>27.05</v>
      </c>
      <c r="D1270" s="1">
        <v>22.61</v>
      </c>
      <c r="E1270" s="1">
        <v>30.28</v>
      </c>
      <c r="F1270" s="1">
        <v>35.54</v>
      </c>
      <c r="G1270" s="1">
        <v>25.7</v>
      </c>
      <c r="H1270" s="1">
        <v>26.12</v>
      </c>
      <c r="I1270" s="1">
        <v>29.53</v>
      </c>
      <c r="J1270" s="1">
        <v>40</v>
      </c>
      <c r="R1270"/>
      <c r="S1270"/>
      <c r="U1270"/>
      <c r="V1270"/>
    </row>
    <row r="1271" spans="1:22" s="1" customFormat="1" x14ac:dyDescent="0.25">
      <c r="A1271" s="1">
        <v>33.299999999999997</v>
      </c>
      <c r="B1271" s="1">
        <v>24.87</v>
      </c>
      <c r="C1271" s="1">
        <v>32.03</v>
      </c>
      <c r="D1271" s="1">
        <v>19.55</v>
      </c>
      <c r="E1271" s="1">
        <v>30.17</v>
      </c>
      <c r="F1271" s="1">
        <v>25.82</v>
      </c>
      <c r="G1271" s="1">
        <v>26.51</v>
      </c>
      <c r="H1271" s="1">
        <v>34.840000000000003</v>
      </c>
      <c r="I1271" s="1">
        <v>27.79</v>
      </c>
      <c r="J1271" s="1">
        <v>29.76</v>
      </c>
      <c r="R1271"/>
      <c r="S1271"/>
      <c r="U1271"/>
      <c r="V1271"/>
    </row>
    <row r="1272" spans="1:22" s="1" customFormat="1" x14ac:dyDescent="0.25">
      <c r="A1272" s="1">
        <v>18.48</v>
      </c>
      <c r="B1272" s="1">
        <v>34.450000000000003</v>
      </c>
      <c r="C1272" s="1">
        <v>22.34</v>
      </c>
      <c r="D1272" s="1">
        <v>27.07</v>
      </c>
      <c r="E1272" s="1">
        <v>28.7</v>
      </c>
      <c r="F1272" s="1">
        <v>27.96</v>
      </c>
      <c r="G1272" s="1">
        <v>24.81</v>
      </c>
      <c r="H1272" s="1">
        <v>31.55</v>
      </c>
      <c r="I1272" s="1">
        <v>31.81</v>
      </c>
      <c r="J1272" s="1">
        <v>31.71</v>
      </c>
      <c r="R1272"/>
      <c r="S1272"/>
      <c r="U1272"/>
      <c r="V1272"/>
    </row>
    <row r="1273" spans="1:22" s="1" customFormat="1" x14ac:dyDescent="0.25">
      <c r="A1273" s="1">
        <v>28.04</v>
      </c>
      <c r="B1273" s="1">
        <v>30.56</v>
      </c>
      <c r="C1273" s="1">
        <v>40</v>
      </c>
      <c r="D1273" s="1">
        <v>21.56</v>
      </c>
      <c r="E1273" s="1">
        <v>24.18</v>
      </c>
      <c r="F1273" s="1">
        <v>33.03</v>
      </c>
      <c r="G1273" s="1">
        <v>22.48</v>
      </c>
      <c r="H1273" s="1">
        <v>31.92</v>
      </c>
      <c r="I1273" s="1">
        <v>40</v>
      </c>
      <c r="J1273" s="1">
        <v>31.95</v>
      </c>
      <c r="R1273"/>
      <c r="S1273"/>
      <c r="U1273"/>
      <c r="V1273"/>
    </row>
    <row r="1274" spans="1:22" s="1" customFormat="1" x14ac:dyDescent="0.25">
      <c r="A1274" s="1">
        <v>23.35</v>
      </c>
      <c r="B1274" s="1">
        <v>26.57</v>
      </c>
      <c r="C1274" s="1">
        <v>33.130000000000003</v>
      </c>
      <c r="D1274" s="1">
        <v>23.64</v>
      </c>
      <c r="E1274" s="1">
        <v>32.299999999999997</v>
      </c>
      <c r="F1274" s="1">
        <v>24.04</v>
      </c>
      <c r="G1274" s="1">
        <v>31.65</v>
      </c>
      <c r="H1274" s="1">
        <v>33.700000000000003</v>
      </c>
      <c r="I1274" s="1">
        <v>34.89</v>
      </c>
      <c r="J1274" s="1">
        <v>24.29</v>
      </c>
      <c r="R1274"/>
      <c r="S1274"/>
      <c r="U1274"/>
      <c r="V1274"/>
    </row>
    <row r="1275" spans="1:22" s="1" customFormat="1" x14ac:dyDescent="0.25">
      <c r="A1275" s="1">
        <v>30.23</v>
      </c>
      <c r="B1275" s="1">
        <v>22.7</v>
      </c>
      <c r="C1275" s="1">
        <v>25.33</v>
      </c>
      <c r="D1275" s="1">
        <v>28.22</v>
      </c>
      <c r="E1275" s="1">
        <v>33.340000000000003</v>
      </c>
      <c r="F1275" s="1">
        <v>26.29</v>
      </c>
      <c r="G1275" s="1">
        <v>29</v>
      </c>
      <c r="H1275" s="1">
        <v>36.75</v>
      </c>
      <c r="I1275" s="1">
        <v>40</v>
      </c>
      <c r="J1275" s="1">
        <v>36.08</v>
      </c>
      <c r="R1275"/>
      <c r="S1275"/>
      <c r="U1275"/>
      <c r="V1275"/>
    </row>
    <row r="1276" spans="1:22" s="1" customFormat="1" x14ac:dyDescent="0.25">
      <c r="A1276" s="1">
        <v>27.88</v>
      </c>
      <c r="B1276" s="1">
        <v>22.79</v>
      </c>
      <c r="C1276" s="1">
        <v>28.94</v>
      </c>
      <c r="D1276" s="1">
        <v>21.54</v>
      </c>
      <c r="E1276" s="1">
        <v>22.16</v>
      </c>
      <c r="F1276" s="1">
        <v>28.1</v>
      </c>
      <c r="G1276" s="1">
        <v>33.14</v>
      </c>
      <c r="H1276" s="1">
        <v>21.77</v>
      </c>
      <c r="I1276" s="1">
        <v>33.25</v>
      </c>
      <c r="J1276" s="1">
        <v>30.13</v>
      </c>
      <c r="R1276"/>
      <c r="S1276"/>
      <c r="U1276"/>
      <c r="V1276"/>
    </row>
    <row r="1277" spans="1:22" s="1" customFormat="1" x14ac:dyDescent="0.25">
      <c r="A1277" s="1">
        <v>25.98</v>
      </c>
      <c r="B1277" s="1">
        <v>32.83</v>
      </c>
      <c r="C1277" s="1">
        <v>19.149999999999999</v>
      </c>
      <c r="D1277" s="1">
        <v>24.23</v>
      </c>
      <c r="E1277" s="1">
        <v>31.22</v>
      </c>
      <c r="F1277" s="1">
        <v>33.29</v>
      </c>
      <c r="G1277" s="1">
        <v>28.4</v>
      </c>
      <c r="H1277" s="1">
        <v>37.03</v>
      </c>
      <c r="I1277" s="1">
        <v>30.78</v>
      </c>
      <c r="J1277" s="1">
        <v>32.520000000000003</v>
      </c>
      <c r="R1277"/>
      <c r="S1277"/>
      <c r="U1277"/>
      <c r="V1277"/>
    </row>
    <row r="1278" spans="1:22" s="1" customFormat="1" x14ac:dyDescent="0.25">
      <c r="A1278" s="1">
        <v>28.47</v>
      </c>
      <c r="B1278" s="1">
        <v>21.68</v>
      </c>
      <c r="C1278" s="1">
        <v>23.78</v>
      </c>
      <c r="D1278" s="1">
        <v>31.66</v>
      </c>
      <c r="E1278" s="1">
        <v>29.55</v>
      </c>
      <c r="F1278" s="1">
        <v>28.31</v>
      </c>
      <c r="G1278" s="1">
        <v>33.31</v>
      </c>
      <c r="H1278" s="1">
        <v>30.42</v>
      </c>
      <c r="I1278" s="1">
        <v>36.81</v>
      </c>
      <c r="J1278" s="1">
        <v>40</v>
      </c>
      <c r="R1278"/>
      <c r="S1278"/>
      <c r="U1278"/>
      <c r="V1278"/>
    </row>
    <row r="1279" spans="1:22" s="1" customFormat="1" x14ac:dyDescent="0.25">
      <c r="A1279" s="1">
        <v>34.18</v>
      </c>
      <c r="B1279" s="1">
        <v>23.66</v>
      </c>
      <c r="C1279" s="1">
        <v>19.29</v>
      </c>
      <c r="D1279" s="1">
        <v>20.71</v>
      </c>
      <c r="E1279" s="1">
        <v>40</v>
      </c>
      <c r="F1279" s="1">
        <v>40</v>
      </c>
      <c r="G1279" s="1">
        <v>40</v>
      </c>
      <c r="H1279" s="1">
        <v>34.29</v>
      </c>
      <c r="I1279" s="1">
        <v>40</v>
      </c>
      <c r="J1279" s="1">
        <v>31.44</v>
      </c>
      <c r="R1279"/>
      <c r="S1279"/>
      <c r="U1279"/>
      <c r="V1279"/>
    </row>
    <row r="1280" spans="1:22" s="1" customFormat="1" x14ac:dyDescent="0.25">
      <c r="A1280" s="1">
        <v>27.83</v>
      </c>
      <c r="B1280" s="1">
        <v>24.89</v>
      </c>
      <c r="C1280" s="1">
        <v>23.87</v>
      </c>
      <c r="D1280" s="1">
        <v>22.52</v>
      </c>
      <c r="E1280" s="1">
        <v>31.2</v>
      </c>
      <c r="F1280" s="1">
        <v>22.48</v>
      </c>
      <c r="G1280" s="1">
        <v>30.4</v>
      </c>
      <c r="H1280" s="1">
        <v>26.69</v>
      </c>
      <c r="I1280" s="1">
        <v>25.24</v>
      </c>
      <c r="J1280" s="1">
        <v>33.28</v>
      </c>
      <c r="R1280"/>
      <c r="S1280"/>
      <c r="U1280"/>
      <c r="V1280"/>
    </row>
    <row r="1281" spans="1:22" s="1" customFormat="1" x14ac:dyDescent="0.25">
      <c r="A1281" s="1">
        <v>25.37</v>
      </c>
      <c r="B1281" s="1">
        <v>32.32</v>
      </c>
      <c r="C1281" s="1">
        <v>18.63</v>
      </c>
      <c r="D1281" s="1">
        <v>33.590000000000003</v>
      </c>
      <c r="E1281" s="1">
        <v>29.34</v>
      </c>
      <c r="F1281" s="1">
        <v>31.54</v>
      </c>
      <c r="G1281" s="1">
        <v>37.630000000000003</v>
      </c>
      <c r="H1281" s="1">
        <v>35.81</v>
      </c>
      <c r="I1281" s="1">
        <v>22.29</v>
      </c>
      <c r="J1281" s="1">
        <v>36.92</v>
      </c>
      <c r="R1281"/>
      <c r="S1281"/>
      <c r="U1281"/>
      <c r="V1281"/>
    </row>
    <row r="1282" spans="1:22" s="1" customFormat="1" x14ac:dyDescent="0.25">
      <c r="A1282" s="1">
        <v>33.15</v>
      </c>
      <c r="B1282" s="1">
        <v>28.75</v>
      </c>
      <c r="C1282" s="1">
        <v>28.94</v>
      </c>
      <c r="D1282" s="1">
        <v>30.72</v>
      </c>
      <c r="E1282" s="1">
        <v>24.38</v>
      </c>
      <c r="F1282" s="1">
        <v>22.66</v>
      </c>
      <c r="G1282" s="1">
        <v>23.67</v>
      </c>
      <c r="H1282" s="1">
        <v>40</v>
      </c>
      <c r="I1282" s="1">
        <v>32.58</v>
      </c>
      <c r="J1282" s="1">
        <v>32.97</v>
      </c>
      <c r="R1282"/>
      <c r="S1282"/>
      <c r="U1282"/>
      <c r="V1282"/>
    </row>
    <row r="1283" spans="1:22" s="1" customFormat="1" x14ac:dyDescent="0.25">
      <c r="A1283" s="1">
        <v>22.98</v>
      </c>
      <c r="B1283" s="1">
        <v>33.619999999999997</v>
      </c>
      <c r="C1283" s="1">
        <v>31.74</v>
      </c>
      <c r="D1283" s="1">
        <v>17.16</v>
      </c>
      <c r="E1283" s="1">
        <v>35.82</v>
      </c>
      <c r="F1283" s="1">
        <v>28.61</v>
      </c>
      <c r="G1283" s="1">
        <v>30.45</v>
      </c>
      <c r="H1283" s="1">
        <v>30.75</v>
      </c>
      <c r="I1283" s="1">
        <v>24.24</v>
      </c>
      <c r="J1283" s="1">
        <v>40</v>
      </c>
      <c r="R1283"/>
      <c r="S1283"/>
      <c r="U1283"/>
      <c r="V1283"/>
    </row>
    <row r="1284" spans="1:22" s="1" customFormat="1" x14ac:dyDescent="0.25">
      <c r="A1284" s="1">
        <v>29.05</v>
      </c>
      <c r="B1284" s="1">
        <v>32.299999999999997</v>
      </c>
      <c r="C1284" s="1">
        <v>22.09</v>
      </c>
      <c r="D1284" s="1">
        <v>26.83</v>
      </c>
      <c r="E1284" s="1">
        <v>29.36</v>
      </c>
      <c r="F1284" s="1">
        <v>25.6</v>
      </c>
      <c r="G1284" s="1">
        <v>34.880000000000003</v>
      </c>
      <c r="H1284" s="1">
        <v>33.28</v>
      </c>
      <c r="I1284" s="1">
        <v>28.21</v>
      </c>
      <c r="J1284" s="1">
        <v>35.58</v>
      </c>
      <c r="R1284"/>
      <c r="S1284"/>
      <c r="U1284"/>
      <c r="V1284"/>
    </row>
    <row r="1285" spans="1:22" s="1" customFormat="1" x14ac:dyDescent="0.25">
      <c r="A1285" s="1">
        <v>40</v>
      </c>
      <c r="B1285" s="1">
        <v>27.82</v>
      </c>
      <c r="C1285" s="1">
        <v>25.5</v>
      </c>
      <c r="D1285" s="1">
        <v>28.53</v>
      </c>
      <c r="E1285" s="1">
        <v>32.61</v>
      </c>
      <c r="F1285" s="1">
        <v>31.91</v>
      </c>
      <c r="G1285" s="1">
        <v>40</v>
      </c>
      <c r="H1285" s="1">
        <v>26.55</v>
      </c>
      <c r="I1285" s="1">
        <v>40</v>
      </c>
      <c r="J1285" s="1">
        <v>24.61</v>
      </c>
      <c r="R1285"/>
      <c r="S1285"/>
      <c r="U1285"/>
      <c r="V1285"/>
    </row>
    <row r="1286" spans="1:22" s="1" customFormat="1" x14ac:dyDescent="0.25">
      <c r="A1286" s="1">
        <v>19.329999999999998</v>
      </c>
      <c r="B1286" s="1">
        <v>37.5</v>
      </c>
      <c r="C1286" s="1">
        <v>25.62</v>
      </c>
      <c r="D1286" s="1">
        <v>32.01</v>
      </c>
      <c r="E1286" s="1">
        <v>31.09</v>
      </c>
      <c r="F1286" s="1">
        <v>31.71</v>
      </c>
      <c r="G1286" s="1">
        <v>30.99</v>
      </c>
      <c r="H1286" s="1">
        <v>26.97</v>
      </c>
      <c r="I1286" s="1">
        <v>31.69</v>
      </c>
      <c r="J1286" s="1">
        <v>33.51</v>
      </c>
      <c r="R1286"/>
      <c r="S1286"/>
      <c r="U1286"/>
      <c r="V1286"/>
    </row>
    <row r="1287" spans="1:22" s="1" customFormat="1" x14ac:dyDescent="0.25">
      <c r="A1287" s="1">
        <v>21.9</v>
      </c>
      <c r="B1287" s="1">
        <v>33.64</v>
      </c>
      <c r="C1287" s="1">
        <v>23.51</v>
      </c>
      <c r="D1287" s="1">
        <v>21.01</v>
      </c>
      <c r="E1287" s="1">
        <v>31.47</v>
      </c>
      <c r="F1287" s="1">
        <v>32.020000000000003</v>
      </c>
      <c r="G1287" s="1">
        <v>30.65</v>
      </c>
      <c r="H1287" s="1">
        <v>27.31</v>
      </c>
      <c r="I1287" s="1">
        <v>31.66</v>
      </c>
      <c r="J1287" s="1">
        <v>32.08</v>
      </c>
      <c r="R1287"/>
      <c r="S1287"/>
      <c r="U1287"/>
      <c r="V1287"/>
    </row>
    <row r="1288" spans="1:22" s="1" customFormat="1" x14ac:dyDescent="0.25">
      <c r="A1288" s="1">
        <v>32.380000000000003</v>
      </c>
      <c r="B1288" s="1">
        <v>21.27</v>
      </c>
      <c r="C1288" s="1">
        <v>22.36</v>
      </c>
      <c r="D1288" s="1">
        <v>32.130000000000003</v>
      </c>
      <c r="E1288" s="1">
        <v>24.34</v>
      </c>
      <c r="F1288" s="1">
        <v>34.020000000000003</v>
      </c>
      <c r="G1288" s="1">
        <v>40</v>
      </c>
      <c r="H1288" s="1">
        <v>28.72</v>
      </c>
      <c r="I1288" s="1">
        <v>30.92</v>
      </c>
      <c r="J1288" s="1">
        <v>37.15</v>
      </c>
      <c r="R1288"/>
      <c r="S1288"/>
      <c r="U1288"/>
      <c r="V1288"/>
    </row>
    <row r="1289" spans="1:22" s="1" customFormat="1" x14ac:dyDescent="0.25">
      <c r="A1289" s="1">
        <v>19.11</v>
      </c>
      <c r="B1289" s="1">
        <v>25.55</v>
      </c>
      <c r="C1289" s="1">
        <v>29.48</v>
      </c>
      <c r="D1289" s="1">
        <v>23.22</v>
      </c>
      <c r="E1289" s="1">
        <v>32.25</v>
      </c>
      <c r="F1289" s="1">
        <v>29.82</v>
      </c>
      <c r="G1289" s="1">
        <v>37.159999999999997</v>
      </c>
      <c r="H1289" s="1">
        <v>40</v>
      </c>
      <c r="I1289" s="1">
        <v>37.840000000000003</v>
      </c>
      <c r="J1289" s="1">
        <v>25.84</v>
      </c>
      <c r="R1289"/>
      <c r="S1289"/>
      <c r="U1289"/>
      <c r="V1289"/>
    </row>
    <row r="1290" spans="1:22" s="1" customFormat="1" x14ac:dyDescent="0.25">
      <c r="A1290" s="1">
        <v>30.07</v>
      </c>
      <c r="B1290" s="1">
        <v>28.12</v>
      </c>
      <c r="C1290" s="1">
        <v>23.66</v>
      </c>
      <c r="D1290" s="1">
        <v>30.36</v>
      </c>
      <c r="E1290" s="1">
        <v>36.19</v>
      </c>
      <c r="F1290" s="1">
        <v>35.32</v>
      </c>
      <c r="G1290" s="1">
        <v>21.66</v>
      </c>
      <c r="H1290" s="1">
        <v>34.67</v>
      </c>
      <c r="I1290" s="1">
        <v>26.66</v>
      </c>
      <c r="J1290" s="1">
        <v>37.020000000000003</v>
      </c>
      <c r="R1290"/>
      <c r="S1290"/>
      <c r="U1290"/>
      <c r="V1290"/>
    </row>
    <row r="1291" spans="1:22" s="1" customFormat="1" x14ac:dyDescent="0.25">
      <c r="A1291" s="1">
        <v>31.62</v>
      </c>
      <c r="B1291" s="1">
        <v>25.99</v>
      </c>
      <c r="C1291" s="1">
        <v>27.69</v>
      </c>
      <c r="D1291" s="1">
        <v>25.92</v>
      </c>
      <c r="E1291" s="1">
        <v>32.799999999999997</v>
      </c>
      <c r="F1291" s="1">
        <v>30.4</v>
      </c>
      <c r="G1291" s="1">
        <v>35.92</v>
      </c>
      <c r="H1291" s="1">
        <v>31.59</v>
      </c>
      <c r="I1291" s="1">
        <v>40</v>
      </c>
      <c r="J1291" s="1">
        <v>35.94</v>
      </c>
      <c r="R1291"/>
      <c r="S1291"/>
      <c r="U1291"/>
      <c r="V1291"/>
    </row>
    <row r="1292" spans="1:22" s="1" customFormat="1" x14ac:dyDescent="0.25">
      <c r="A1292" s="1">
        <v>26.34</v>
      </c>
      <c r="B1292" s="1">
        <v>24.58</v>
      </c>
      <c r="C1292" s="1">
        <v>19.239999999999998</v>
      </c>
      <c r="D1292" s="1">
        <v>24.33</v>
      </c>
      <c r="E1292" s="1">
        <v>35.64</v>
      </c>
      <c r="F1292" s="1">
        <v>23.23</v>
      </c>
      <c r="G1292" s="1">
        <v>26.94</v>
      </c>
      <c r="H1292" s="1">
        <v>30.63</v>
      </c>
      <c r="I1292" s="1">
        <v>27.26</v>
      </c>
      <c r="J1292" s="1">
        <v>36.42</v>
      </c>
      <c r="R1292"/>
      <c r="S1292"/>
      <c r="U1292"/>
      <c r="V1292"/>
    </row>
    <row r="1293" spans="1:22" s="1" customFormat="1" x14ac:dyDescent="0.25">
      <c r="A1293" s="1">
        <v>31.46</v>
      </c>
      <c r="B1293" s="1">
        <v>17.899999999999999</v>
      </c>
      <c r="C1293" s="1">
        <v>21.53</v>
      </c>
      <c r="D1293" s="1">
        <v>23.44</v>
      </c>
      <c r="E1293" s="1">
        <v>34.479999999999997</v>
      </c>
      <c r="F1293" s="1">
        <v>25.49</v>
      </c>
      <c r="G1293" s="1">
        <v>34.92</v>
      </c>
      <c r="H1293" s="1">
        <v>37.729999999999997</v>
      </c>
      <c r="I1293" s="1">
        <v>33.6</v>
      </c>
      <c r="J1293" s="1">
        <v>33.25</v>
      </c>
      <c r="R1293"/>
      <c r="S1293"/>
      <c r="U1293"/>
      <c r="V1293"/>
    </row>
    <row r="1294" spans="1:22" s="1" customFormat="1" x14ac:dyDescent="0.25">
      <c r="A1294" s="1">
        <v>21.2</v>
      </c>
      <c r="B1294" s="1">
        <v>30.97</v>
      </c>
      <c r="C1294" s="1">
        <v>32.630000000000003</v>
      </c>
      <c r="D1294" s="1">
        <v>27.42</v>
      </c>
      <c r="E1294" s="1">
        <v>32.54</v>
      </c>
      <c r="F1294" s="1">
        <v>33.71</v>
      </c>
      <c r="G1294" s="1">
        <v>27.83</v>
      </c>
      <c r="H1294" s="1">
        <v>26.69</v>
      </c>
      <c r="I1294" s="1">
        <v>40</v>
      </c>
      <c r="J1294" s="1">
        <v>26.24</v>
      </c>
      <c r="R1294"/>
      <c r="S1294"/>
      <c r="U1294"/>
      <c r="V1294"/>
    </row>
    <row r="1295" spans="1:22" s="1" customFormat="1" x14ac:dyDescent="0.25">
      <c r="A1295" s="1">
        <v>27.27</v>
      </c>
      <c r="B1295" s="1">
        <v>25.85</v>
      </c>
      <c r="C1295" s="1">
        <v>29.02</v>
      </c>
      <c r="D1295" s="1">
        <v>33.82</v>
      </c>
      <c r="E1295" s="1">
        <v>29.42</v>
      </c>
      <c r="F1295" s="1">
        <v>35.64</v>
      </c>
      <c r="G1295" s="1">
        <v>33.97</v>
      </c>
      <c r="H1295" s="1">
        <v>31.14</v>
      </c>
      <c r="I1295" s="1">
        <v>35.29</v>
      </c>
      <c r="J1295" s="1">
        <v>40</v>
      </c>
      <c r="R1295"/>
      <c r="S1295"/>
      <c r="U1295"/>
      <c r="V1295"/>
    </row>
    <row r="1296" spans="1:22" s="1" customFormat="1" x14ac:dyDescent="0.25">
      <c r="A1296" s="1">
        <v>24.85</v>
      </c>
      <c r="B1296" s="1">
        <v>33.6</v>
      </c>
      <c r="C1296" s="1">
        <v>29.73</v>
      </c>
      <c r="D1296" s="1">
        <v>27.15</v>
      </c>
      <c r="E1296" s="1">
        <v>25.45</v>
      </c>
      <c r="F1296" s="1">
        <v>30.82</v>
      </c>
      <c r="G1296" s="1">
        <v>27.3</v>
      </c>
      <c r="H1296" s="1">
        <v>40</v>
      </c>
      <c r="I1296" s="1">
        <v>40</v>
      </c>
      <c r="J1296" s="1">
        <v>31.24</v>
      </c>
      <c r="R1296"/>
      <c r="S1296"/>
      <c r="U1296"/>
      <c r="V1296"/>
    </row>
    <row r="1297" spans="1:22" s="1" customFormat="1" x14ac:dyDescent="0.25">
      <c r="A1297" s="1">
        <v>21.2</v>
      </c>
      <c r="B1297" s="1">
        <v>35.1</v>
      </c>
      <c r="C1297" s="1">
        <v>27.48</v>
      </c>
      <c r="D1297" s="1">
        <v>30.02</v>
      </c>
      <c r="E1297" s="1">
        <v>22.01</v>
      </c>
      <c r="F1297" s="1">
        <v>38.28</v>
      </c>
      <c r="G1297" s="1">
        <v>36.17</v>
      </c>
      <c r="H1297" s="1">
        <v>37.69</v>
      </c>
      <c r="I1297" s="1">
        <v>40</v>
      </c>
      <c r="J1297" s="1">
        <v>34.04</v>
      </c>
      <c r="R1297"/>
      <c r="S1297"/>
      <c r="U1297"/>
      <c r="V1297"/>
    </row>
    <row r="1298" spans="1:22" s="1" customFormat="1" x14ac:dyDescent="0.25">
      <c r="A1298" s="1">
        <v>21.77</v>
      </c>
      <c r="B1298" s="1">
        <v>36.07</v>
      </c>
      <c r="C1298" s="1">
        <v>29.61</v>
      </c>
      <c r="D1298" s="1">
        <v>19.28</v>
      </c>
      <c r="E1298" s="1">
        <v>22.83</v>
      </c>
      <c r="F1298" s="1">
        <v>32.71</v>
      </c>
      <c r="G1298" s="1">
        <v>40</v>
      </c>
      <c r="H1298" s="1">
        <v>40</v>
      </c>
      <c r="I1298" s="1">
        <v>40</v>
      </c>
      <c r="J1298" s="1">
        <v>30.11</v>
      </c>
      <c r="R1298"/>
      <c r="S1298"/>
      <c r="U1298"/>
      <c r="V1298"/>
    </row>
    <row r="1299" spans="1:22" s="1" customFormat="1" x14ac:dyDescent="0.25">
      <c r="A1299" s="1">
        <v>26.24</v>
      </c>
      <c r="B1299" s="1">
        <v>32.200000000000003</v>
      </c>
      <c r="C1299" s="1">
        <v>20.9</v>
      </c>
      <c r="D1299" s="1">
        <v>26.4</v>
      </c>
      <c r="E1299" s="1">
        <v>27.29</v>
      </c>
      <c r="F1299" s="1">
        <v>20.83</v>
      </c>
      <c r="G1299" s="1">
        <v>26.86</v>
      </c>
      <c r="H1299" s="1">
        <v>34.06</v>
      </c>
      <c r="I1299" s="1">
        <v>40</v>
      </c>
      <c r="J1299" s="1">
        <v>37.54</v>
      </c>
      <c r="R1299"/>
      <c r="S1299"/>
      <c r="U1299"/>
      <c r="V1299"/>
    </row>
    <row r="1300" spans="1:22" s="1" customFormat="1" x14ac:dyDescent="0.25">
      <c r="A1300" s="1">
        <v>23.77</v>
      </c>
      <c r="B1300" s="1">
        <v>30.05</v>
      </c>
      <c r="C1300" s="1">
        <v>24.96</v>
      </c>
      <c r="D1300" s="1">
        <v>30.48</v>
      </c>
      <c r="E1300" s="1">
        <v>25.06</v>
      </c>
      <c r="F1300" s="1">
        <v>36.770000000000003</v>
      </c>
      <c r="G1300" s="1">
        <v>34.58</v>
      </c>
      <c r="H1300" s="1">
        <v>31.01</v>
      </c>
      <c r="I1300" s="1">
        <v>29.47</v>
      </c>
      <c r="J1300" s="1">
        <v>29.67</v>
      </c>
      <c r="R1300"/>
      <c r="S1300"/>
      <c r="U1300"/>
      <c r="V1300"/>
    </row>
    <row r="1301" spans="1:22" s="1" customFormat="1" x14ac:dyDescent="0.25">
      <c r="A1301" s="1">
        <v>27.99</v>
      </c>
      <c r="B1301" s="1">
        <v>27.45</v>
      </c>
      <c r="C1301" s="1">
        <v>31.29</v>
      </c>
      <c r="D1301" s="1">
        <v>31.95</v>
      </c>
      <c r="E1301" s="1">
        <v>25.2</v>
      </c>
      <c r="F1301" s="1">
        <v>25.83</v>
      </c>
      <c r="G1301" s="1">
        <v>29.9</v>
      </c>
      <c r="H1301" s="1">
        <v>27.76</v>
      </c>
      <c r="I1301" s="1">
        <v>40</v>
      </c>
      <c r="J1301" s="1">
        <v>30.41</v>
      </c>
      <c r="R1301"/>
      <c r="S1301"/>
      <c r="U1301"/>
      <c r="V1301"/>
    </row>
    <row r="1302" spans="1:22" s="1" customFormat="1" x14ac:dyDescent="0.25">
      <c r="A1302" s="1">
        <v>27.38</v>
      </c>
      <c r="B1302" s="1">
        <v>31.68</v>
      </c>
      <c r="C1302" s="1">
        <v>21.33</v>
      </c>
      <c r="D1302" s="1">
        <v>25.7</v>
      </c>
      <c r="E1302" s="1">
        <v>33.549999999999997</v>
      </c>
      <c r="F1302" s="1">
        <v>32.229999999999997</v>
      </c>
      <c r="G1302" s="1">
        <v>36.520000000000003</v>
      </c>
      <c r="H1302" s="1">
        <v>35.25</v>
      </c>
      <c r="I1302" s="1">
        <v>30.53</v>
      </c>
      <c r="J1302" s="1">
        <v>30.38</v>
      </c>
      <c r="R1302"/>
      <c r="S1302"/>
      <c r="U1302"/>
      <c r="V1302"/>
    </row>
    <row r="1303" spans="1:22" s="1" customFormat="1" x14ac:dyDescent="0.25">
      <c r="A1303" s="1">
        <v>24.54</v>
      </c>
      <c r="B1303" s="1">
        <v>21.78</v>
      </c>
      <c r="C1303" s="1">
        <v>25.66</v>
      </c>
      <c r="D1303" s="1">
        <v>23.1</v>
      </c>
      <c r="E1303" s="1">
        <v>20.84</v>
      </c>
      <c r="F1303" s="1">
        <v>31.5</v>
      </c>
      <c r="G1303" s="1">
        <v>31.54</v>
      </c>
      <c r="H1303" s="1">
        <v>25.07</v>
      </c>
      <c r="I1303" s="1">
        <v>37.46</v>
      </c>
      <c r="J1303" s="1">
        <v>25.93</v>
      </c>
      <c r="R1303"/>
      <c r="S1303"/>
      <c r="U1303"/>
      <c r="V1303"/>
    </row>
    <row r="1304" spans="1:22" s="1" customFormat="1" x14ac:dyDescent="0.25">
      <c r="A1304" s="1">
        <v>20.23</v>
      </c>
      <c r="B1304" s="1">
        <v>33.72</v>
      </c>
      <c r="C1304" s="1">
        <v>24.79</v>
      </c>
      <c r="D1304" s="1">
        <v>28.29</v>
      </c>
      <c r="E1304" s="1">
        <v>29.77</v>
      </c>
      <c r="F1304" s="1">
        <v>30.48</v>
      </c>
      <c r="G1304" s="1">
        <v>26.77</v>
      </c>
      <c r="H1304" s="1">
        <v>23.88</v>
      </c>
      <c r="I1304" s="1">
        <v>29.42</v>
      </c>
      <c r="J1304" s="1">
        <v>35.409999999999997</v>
      </c>
      <c r="R1304"/>
      <c r="S1304"/>
      <c r="U1304"/>
      <c r="V1304"/>
    </row>
    <row r="1305" spans="1:22" s="1" customFormat="1" x14ac:dyDescent="0.25">
      <c r="A1305" s="1">
        <v>27.01</v>
      </c>
      <c r="B1305" s="1">
        <v>33.57</v>
      </c>
      <c r="C1305" s="1">
        <v>40</v>
      </c>
      <c r="D1305" s="1">
        <v>20.46</v>
      </c>
      <c r="E1305" s="1">
        <v>29.61</v>
      </c>
      <c r="F1305" s="1">
        <v>22.9</v>
      </c>
      <c r="G1305" s="1">
        <v>27.64</v>
      </c>
      <c r="H1305" s="1">
        <v>29.53</v>
      </c>
      <c r="I1305" s="1">
        <v>34.26</v>
      </c>
      <c r="J1305" s="1">
        <v>29.49</v>
      </c>
      <c r="R1305"/>
      <c r="S1305"/>
      <c r="U1305"/>
      <c r="V1305"/>
    </row>
    <row r="1306" spans="1:22" s="1" customFormat="1" x14ac:dyDescent="0.25">
      <c r="A1306" s="1">
        <v>28.71</v>
      </c>
      <c r="B1306" s="1">
        <v>23.21</v>
      </c>
      <c r="C1306" s="1">
        <v>32.22</v>
      </c>
      <c r="D1306" s="1">
        <v>28.44</v>
      </c>
      <c r="E1306" s="1">
        <v>21.69</v>
      </c>
      <c r="F1306" s="1">
        <v>34.03</v>
      </c>
      <c r="G1306" s="1">
        <v>27.12</v>
      </c>
      <c r="H1306" s="1">
        <v>31.07</v>
      </c>
      <c r="I1306" s="1">
        <v>35.43</v>
      </c>
      <c r="J1306" s="1">
        <v>33.14</v>
      </c>
      <c r="R1306"/>
      <c r="S1306"/>
      <c r="U1306"/>
      <c r="V1306"/>
    </row>
    <row r="1307" spans="1:22" s="1" customFormat="1" x14ac:dyDescent="0.25">
      <c r="A1307" s="1">
        <v>27.25</v>
      </c>
      <c r="B1307" s="1">
        <v>21.94</v>
      </c>
      <c r="C1307" s="1">
        <v>29.98</v>
      </c>
      <c r="D1307" s="1">
        <v>28.9</v>
      </c>
      <c r="E1307" s="1">
        <v>23.61</v>
      </c>
      <c r="F1307" s="1">
        <v>38.08</v>
      </c>
      <c r="G1307" s="1">
        <v>21.28</v>
      </c>
      <c r="H1307" s="1">
        <v>27.56</v>
      </c>
      <c r="I1307" s="1">
        <v>32.32</v>
      </c>
      <c r="J1307" s="1">
        <v>36.78</v>
      </c>
      <c r="R1307"/>
      <c r="S1307"/>
      <c r="U1307"/>
      <c r="V1307"/>
    </row>
    <row r="1308" spans="1:22" s="1" customFormat="1" x14ac:dyDescent="0.25">
      <c r="A1308" s="1">
        <v>19.07</v>
      </c>
      <c r="B1308" s="1">
        <v>26.55</v>
      </c>
      <c r="C1308" s="1">
        <v>32.58</v>
      </c>
      <c r="D1308" s="1">
        <v>20.71</v>
      </c>
      <c r="E1308" s="1">
        <v>32.590000000000003</v>
      </c>
      <c r="F1308" s="1">
        <v>26.92</v>
      </c>
      <c r="G1308" s="1">
        <v>23.46</v>
      </c>
      <c r="H1308" s="1">
        <v>35.57</v>
      </c>
      <c r="I1308" s="1">
        <v>35.69</v>
      </c>
      <c r="J1308" s="1">
        <v>31.06</v>
      </c>
      <c r="R1308"/>
      <c r="S1308"/>
      <c r="U1308"/>
      <c r="V1308"/>
    </row>
    <row r="1309" spans="1:22" s="1" customFormat="1" x14ac:dyDescent="0.25">
      <c r="A1309" s="1">
        <v>32.049999999999997</v>
      </c>
      <c r="B1309" s="1">
        <v>23.77</v>
      </c>
      <c r="C1309" s="1">
        <v>18.64</v>
      </c>
      <c r="D1309" s="1">
        <v>31.33</v>
      </c>
      <c r="E1309" s="1">
        <v>16.329999999999998</v>
      </c>
      <c r="F1309" s="1">
        <v>40</v>
      </c>
      <c r="G1309" s="1">
        <v>40</v>
      </c>
      <c r="H1309" s="1">
        <v>40</v>
      </c>
      <c r="I1309" s="1">
        <v>33.729999999999997</v>
      </c>
      <c r="J1309" s="1">
        <v>34.29</v>
      </c>
      <c r="R1309"/>
      <c r="S1309"/>
      <c r="U1309"/>
      <c r="V1309"/>
    </row>
    <row r="1310" spans="1:22" s="1" customFormat="1" x14ac:dyDescent="0.25">
      <c r="A1310" s="1">
        <v>26.23</v>
      </c>
      <c r="B1310" s="1">
        <v>34.68</v>
      </c>
      <c r="C1310" s="1">
        <v>40</v>
      </c>
      <c r="D1310" s="1">
        <v>27.26</v>
      </c>
      <c r="E1310" s="1">
        <v>19.440000000000001</v>
      </c>
      <c r="F1310" s="1">
        <v>30.25</v>
      </c>
      <c r="G1310" s="1">
        <v>36.5</v>
      </c>
      <c r="H1310" s="1">
        <v>35.47</v>
      </c>
      <c r="I1310" s="1">
        <v>33.76</v>
      </c>
      <c r="J1310" s="1">
        <v>36.590000000000003</v>
      </c>
      <c r="R1310"/>
      <c r="S1310"/>
      <c r="U1310"/>
      <c r="V1310"/>
    </row>
    <row r="1311" spans="1:22" s="1" customFormat="1" x14ac:dyDescent="0.25">
      <c r="A1311" s="1">
        <v>27.17</v>
      </c>
      <c r="B1311" s="1">
        <v>26.09</v>
      </c>
      <c r="C1311" s="1">
        <v>27.55</v>
      </c>
      <c r="D1311" s="1">
        <v>25.66</v>
      </c>
      <c r="E1311" s="1">
        <v>26.36</v>
      </c>
      <c r="F1311" s="1">
        <v>35.51</v>
      </c>
      <c r="G1311" s="1">
        <v>31.64</v>
      </c>
      <c r="H1311" s="1">
        <v>20.399999999999999</v>
      </c>
      <c r="I1311" s="1">
        <v>28.69</v>
      </c>
      <c r="J1311" s="1">
        <v>26.74</v>
      </c>
      <c r="R1311"/>
      <c r="S1311"/>
      <c r="U1311"/>
      <c r="V1311"/>
    </row>
    <row r="1312" spans="1:22" s="1" customFormat="1" x14ac:dyDescent="0.25">
      <c r="A1312" s="1">
        <v>23.17</v>
      </c>
      <c r="B1312" s="1">
        <v>36.6</v>
      </c>
      <c r="C1312" s="1">
        <v>23.28</v>
      </c>
      <c r="D1312" s="1">
        <v>26</v>
      </c>
      <c r="E1312" s="1">
        <v>24.27</v>
      </c>
      <c r="F1312" s="1">
        <v>29.73</v>
      </c>
      <c r="G1312" s="1">
        <v>36.29</v>
      </c>
      <c r="H1312" s="1">
        <v>40</v>
      </c>
      <c r="I1312" s="1">
        <v>40</v>
      </c>
      <c r="J1312" s="1">
        <v>27.99</v>
      </c>
      <c r="R1312"/>
      <c r="S1312"/>
      <c r="U1312"/>
      <c r="V1312"/>
    </row>
    <row r="1313" spans="1:22" s="1" customFormat="1" x14ac:dyDescent="0.25">
      <c r="A1313" s="1">
        <v>25.2</v>
      </c>
      <c r="B1313" s="1">
        <v>40</v>
      </c>
      <c r="C1313" s="1">
        <v>31.85</v>
      </c>
      <c r="D1313" s="1">
        <v>23.45</v>
      </c>
      <c r="E1313" s="1">
        <v>29.02</v>
      </c>
      <c r="F1313" s="1">
        <v>29.19</v>
      </c>
      <c r="G1313" s="1">
        <v>32.33</v>
      </c>
      <c r="H1313" s="1">
        <v>31.8</v>
      </c>
      <c r="I1313" s="1">
        <v>30.45</v>
      </c>
      <c r="J1313" s="1">
        <v>40</v>
      </c>
      <c r="R1313"/>
      <c r="S1313"/>
      <c r="U1313"/>
      <c r="V1313"/>
    </row>
    <row r="1314" spans="1:22" s="1" customFormat="1" x14ac:dyDescent="0.25">
      <c r="A1314" s="1">
        <v>30.83</v>
      </c>
      <c r="B1314" s="1">
        <v>22.96</v>
      </c>
      <c r="C1314" s="1">
        <v>23.18</v>
      </c>
      <c r="D1314" s="1">
        <v>25.94</v>
      </c>
      <c r="E1314" s="1">
        <v>25.63</v>
      </c>
      <c r="F1314" s="1">
        <v>27.17</v>
      </c>
      <c r="G1314" s="1">
        <v>26.04</v>
      </c>
      <c r="H1314" s="1">
        <v>34.97</v>
      </c>
      <c r="I1314" s="1">
        <v>34.01</v>
      </c>
      <c r="J1314" s="1">
        <v>28.6</v>
      </c>
      <c r="R1314"/>
      <c r="S1314"/>
      <c r="U1314"/>
      <c r="V1314"/>
    </row>
    <row r="1315" spans="1:22" s="1" customFormat="1" x14ac:dyDescent="0.25">
      <c r="A1315" s="1">
        <v>27.96</v>
      </c>
      <c r="B1315" s="1">
        <v>29.62</v>
      </c>
      <c r="C1315" s="1">
        <v>25.85</v>
      </c>
      <c r="D1315" s="1">
        <v>30.68</v>
      </c>
      <c r="E1315" s="1">
        <v>34.39</v>
      </c>
      <c r="F1315" s="1">
        <v>25.95</v>
      </c>
      <c r="G1315" s="1">
        <v>26</v>
      </c>
      <c r="H1315" s="1">
        <v>24.83</v>
      </c>
      <c r="I1315" s="1">
        <v>31.22</v>
      </c>
      <c r="J1315" s="1">
        <v>36.270000000000003</v>
      </c>
      <c r="R1315"/>
      <c r="S1315"/>
      <c r="U1315"/>
      <c r="V1315"/>
    </row>
    <row r="1316" spans="1:22" s="1" customFormat="1" x14ac:dyDescent="0.25">
      <c r="A1316" s="1">
        <v>30.36</v>
      </c>
      <c r="B1316" s="1">
        <v>31.19</v>
      </c>
      <c r="C1316" s="1">
        <v>20.99</v>
      </c>
      <c r="D1316" s="1">
        <v>18.84</v>
      </c>
      <c r="E1316" s="1">
        <v>21.7</v>
      </c>
      <c r="F1316" s="1">
        <v>27.76</v>
      </c>
      <c r="G1316" s="1">
        <v>26.11</v>
      </c>
      <c r="H1316" s="1">
        <v>31.04</v>
      </c>
      <c r="I1316" s="1">
        <v>27.71</v>
      </c>
      <c r="J1316" s="1">
        <v>34.630000000000003</v>
      </c>
      <c r="R1316"/>
      <c r="S1316"/>
      <c r="U1316"/>
      <c r="V1316"/>
    </row>
    <row r="1317" spans="1:22" s="1" customFormat="1" x14ac:dyDescent="0.25">
      <c r="A1317" s="1">
        <v>33.22</v>
      </c>
      <c r="B1317" s="1">
        <v>22.2</v>
      </c>
      <c r="C1317" s="1">
        <v>22.57</v>
      </c>
      <c r="D1317" s="1">
        <v>34.96</v>
      </c>
      <c r="E1317" s="1">
        <v>25.47</v>
      </c>
      <c r="F1317" s="1">
        <v>26.04</v>
      </c>
      <c r="G1317" s="1">
        <v>24.3</v>
      </c>
      <c r="H1317" s="1">
        <v>38.340000000000003</v>
      </c>
      <c r="I1317" s="1">
        <v>40</v>
      </c>
      <c r="J1317" s="1">
        <v>40</v>
      </c>
      <c r="R1317"/>
      <c r="S1317"/>
      <c r="U1317"/>
      <c r="V1317"/>
    </row>
    <row r="1318" spans="1:22" s="1" customFormat="1" x14ac:dyDescent="0.25">
      <c r="A1318" s="1">
        <v>24.67</v>
      </c>
      <c r="B1318" s="1">
        <v>33.299999999999997</v>
      </c>
      <c r="C1318" s="1">
        <v>27.6</v>
      </c>
      <c r="D1318" s="1">
        <v>18.93</v>
      </c>
      <c r="E1318" s="1">
        <v>19.59</v>
      </c>
      <c r="F1318" s="1">
        <v>30.16</v>
      </c>
      <c r="G1318" s="1">
        <v>24.8</v>
      </c>
      <c r="H1318" s="1">
        <v>40</v>
      </c>
      <c r="I1318" s="1">
        <v>40</v>
      </c>
      <c r="J1318" s="1">
        <v>40</v>
      </c>
      <c r="R1318"/>
      <c r="S1318"/>
      <c r="U1318"/>
      <c r="V1318"/>
    </row>
    <row r="1319" spans="1:22" s="1" customFormat="1" x14ac:dyDescent="0.25">
      <c r="A1319" s="1">
        <v>19.920000000000002</v>
      </c>
      <c r="B1319" s="1">
        <v>32.56</v>
      </c>
      <c r="C1319" s="1">
        <v>32.39</v>
      </c>
      <c r="D1319" s="1">
        <v>32.659999999999997</v>
      </c>
      <c r="E1319" s="1">
        <v>25.49</v>
      </c>
      <c r="F1319" s="1">
        <v>28.54</v>
      </c>
      <c r="G1319" s="1">
        <v>25.6</v>
      </c>
      <c r="H1319" s="1">
        <v>29.66</v>
      </c>
      <c r="I1319" s="1">
        <v>27.01</v>
      </c>
      <c r="J1319" s="1">
        <v>24.14</v>
      </c>
      <c r="R1319"/>
      <c r="S1319"/>
      <c r="U1319"/>
      <c r="V1319"/>
    </row>
    <row r="1320" spans="1:22" s="1" customFormat="1" x14ac:dyDescent="0.25">
      <c r="A1320" s="1">
        <v>30.98</v>
      </c>
      <c r="B1320" s="1">
        <v>33.229999999999997</v>
      </c>
      <c r="C1320" s="1">
        <v>33.49</v>
      </c>
      <c r="D1320" s="1">
        <v>33.130000000000003</v>
      </c>
      <c r="E1320" s="1">
        <v>21.33</v>
      </c>
      <c r="F1320" s="1">
        <v>32.799999999999997</v>
      </c>
      <c r="G1320" s="1">
        <v>27.48</v>
      </c>
      <c r="H1320" s="1">
        <v>33.270000000000003</v>
      </c>
      <c r="I1320" s="1">
        <v>34.57</v>
      </c>
      <c r="J1320" s="1">
        <v>40</v>
      </c>
      <c r="R1320"/>
      <c r="S1320"/>
      <c r="U1320"/>
      <c r="V1320"/>
    </row>
    <row r="1321" spans="1:22" s="1" customFormat="1" x14ac:dyDescent="0.25">
      <c r="A1321" s="1">
        <v>23.69</v>
      </c>
      <c r="B1321" s="1">
        <v>31.74</v>
      </c>
      <c r="C1321" s="1">
        <v>26.85</v>
      </c>
      <c r="D1321" s="1">
        <v>29.49</v>
      </c>
      <c r="E1321" s="1">
        <v>28.13</v>
      </c>
      <c r="F1321" s="1">
        <v>25.67</v>
      </c>
      <c r="G1321" s="1">
        <v>27.24</v>
      </c>
      <c r="H1321" s="1">
        <v>33.85</v>
      </c>
      <c r="I1321" s="1">
        <v>32.11</v>
      </c>
      <c r="J1321" s="1">
        <v>40</v>
      </c>
      <c r="R1321"/>
      <c r="S1321"/>
      <c r="U1321"/>
      <c r="V1321"/>
    </row>
    <row r="1322" spans="1:22" s="1" customFormat="1" x14ac:dyDescent="0.25">
      <c r="A1322" s="1">
        <v>25.38</v>
      </c>
      <c r="B1322" s="1">
        <v>22.32</v>
      </c>
      <c r="C1322" s="1">
        <v>27.79</v>
      </c>
      <c r="D1322" s="1">
        <v>23.17</v>
      </c>
      <c r="E1322" s="1">
        <v>25.5</v>
      </c>
      <c r="F1322" s="1">
        <v>30.51</v>
      </c>
      <c r="G1322" s="1">
        <v>40</v>
      </c>
      <c r="H1322" s="1">
        <v>31.46</v>
      </c>
      <c r="I1322" s="1">
        <v>30.72</v>
      </c>
      <c r="J1322" s="1">
        <v>32.18</v>
      </c>
      <c r="R1322"/>
      <c r="S1322"/>
      <c r="U1322"/>
      <c r="V1322"/>
    </row>
    <row r="1323" spans="1:22" s="1" customFormat="1" x14ac:dyDescent="0.25">
      <c r="A1323" s="1">
        <v>26.98</v>
      </c>
      <c r="B1323" s="1">
        <v>29.4</v>
      </c>
      <c r="C1323" s="1">
        <v>30.31</v>
      </c>
      <c r="D1323" s="1">
        <v>28.99</v>
      </c>
      <c r="E1323" s="1">
        <v>23.09</v>
      </c>
      <c r="F1323" s="1">
        <v>20.7</v>
      </c>
      <c r="G1323" s="1">
        <v>20.170000000000002</v>
      </c>
      <c r="H1323" s="1">
        <v>34.24</v>
      </c>
      <c r="I1323" s="1">
        <v>27.22</v>
      </c>
      <c r="J1323" s="1">
        <v>40</v>
      </c>
      <c r="R1323"/>
      <c r="S1323"/>
      <c r="U1323"/>
      <c r="V1323"/>
    </row>
    <row r="1324" spans="1:22" s="1" customFormat="1" x14ac:dyDescent="0.25">
      <c r="A1324" s="1">
        <v>29.96</v>
      </c>
      <c r="B1324" s="1">
        <v>22.36</v>
      </c>
      <c r="C1324" s="1">
        <v>19.559999999999999</v>
      </c>
      <c r="D1324" s="1">
        <v>31.84</v>
      </c>
      <c r="E1324" s="1">
        <v>19.53</v>
      </c>
      <c r="F1324" s="1">
        <v>22.74</v>
      </c>
      <c r="G1324" s="1">
        <v>33.299999999999997</v>
      </c>
      <c r="H1324" s="1">
        <v>34.93</v>
      </c>
      <c r="I1324" s="1">
        <v>34.69</v>
      </c>
      <c r="J1324" s="1">
        <v>39.43</v>
      </c>
      <c r="R1324"/>
      <c r="S1324"/>
      <c r="U1324"/>
      <c r="V1324"/>
    </row>
    <row r="1325" spans="1:22" s="1" customFormat="1" x14ac:dyDescent="0.25">
      <c r="A1325" s="1">
        <v>25.16</v>
      </c>
      <c r="B1325" s="1">
        <v>32.090000000000003</v>
      </c>
      <c r="C1325" s="1">
        <v>31.48</v>
      </c>
      <c r="D1325" s="1">
        <v>18.77</v>
      </c>
      <c r="E1325" s="1">
        <v>30.98</v>
      </c>
      <c r="F1325" s="1">
        <v>29.61</v>
      </c>
      <c r="G1325" s="1">
        <v>22.09</v>
      </c>
      <c r="H1325" s="1">
        <v>25.41</v>
      </c>
      <c r="I1325" s="1">
        <v>35.619999999999997</v>
      </c>
      <c r="J1325" s="1">
        <v>32.29</v>
      </c>
      <c r="R1325"/>
      <c r="S1325"/>
      <c r="U1325"/>
      <c r="V1325"/>
    </row>
    <row r="1326" spans="1:22" s="1" customFormat="1" x14ac:dyDescent="0.25">
      <c r="A1326" s="1">
        <v>28.36</v>
      </c>
      <c r="B1326" s="1">
        <v>22.83</v>
      </c>
      <c r="C1326" s="1">
        <v>20.3</v>
      </c>
      <c r="D1326" s="1">
        <v>21.73</v>
      </c>
      <c r="E1326" s="1">
        <v>32.18</v>
      </c>
      <c r="F1326" s="1">
        <v>20.48</v>
      </c>
      <c r="G1326" s="1">
        <v>24.41</v>
      </c>
      <c r="H1326" s="1">
        <v>23.53</v>
      </c>
      <c r="I1326" s="1">
        <v>40</v>
      </c>
      <c r="J1326" s="1">
        <v>40</v>
      </c>
      <c r="R1326"/>
      <c r="S1326"/>
      <c r="U1326"/>
      <c r="V1326"/>
    </row>
    <row r="1327" spans="1:22" s="1" customFormat="1" x14ac:dyDescent="0.25">
      <c r="A1327" s="1">
        <v>30.01</v>
      </c>
      <c r="B1327" s="1">
        <v>29.57</v>
      </c>
      <c r="C1327" s="1">
        <v>21.55</v>
      </c>
      <c r="D1327" s="1">
        <v>36.130000000000003</v>
      </c>
      <c r="E1327" s="1">
        <v>27.09</v>
      </c>
      <c r="F1327" s="1">
        <v>25.88</v>
      </c>
      <c r="G1327" s="1">
        <v>31.97</v>
      </c>
      <c r="H1327" s="1">
        <v>28.62</v>
      </c>
      <c r="I1327" s="1">
        <v>36.14</v>
      </c>
      <c r="J1327" s="1">
        <v>29.8</v>
      </c>
      <c r="R1327"/>
      <c r="S1327"/>
      <c r="U1327"/>
      <c r="V1327"/>
    </row>
    <row r="1328" spans="1:22" s="1" customFormat="1" x14ac:dyDescent="0.25">
      <c r="A1328" s="1">
        <v>30.81</v>
      </c>
      <c r="B1328" s="1">
        <v>34.520000000000003</v>
      </c>
      <c r="C1328" s="1">
        <v>25.12</v>
      </c>
      <c r="D1328" s="1">
        <v>29.36</v>
      </c>
      <c r="E1328" s="1">
        <v>25.18</v>
      </c>
      <c r="F1328" s="1">
        <v>24.95</v>
      </c>
      <c r="G1328" s="1">
        <v>30.17</v>
      </c>
      <c r="H1328" s="1">
        <v>28.65</v>
      </c>
      <c r="I1328" s="1">
        <v>40</v>
      </c>
      <c r="J1328" s="1">
        <v>28.7</v>
      </c>
      <c r="R1328"/>
      <c r="S1328"/>
      <c r="U1328"/>
      <c r="V1328"/>
    </row>
    <row r="1329" spans="1:22" s="1" customFormat="1" x14ac:dyDescent="0.25">
      <c r="A1329" s="1">
        <v>33.31</v>
      </c>
      <c r="B1329" s="1">
        <v>35.04</v>
      </c>
      <c r="C1329" s="1">
        <v>22.64</v>
      </c>
      <c r="D1329" s="1">
        <v>26.72</v>
      </c>
      <c r="E1329" s="1">
        <v>31.9</v>
      </c>
      <c r="F1329" s="1">
        <v>26.77</v>
      </c>
      <c r="G1329" s="1">
        <v>34.159999999999997</v>
      </c>
      <c r="H1329" s="1">
        <v>34.159999999999997</v>
      </c>
      <c r="I1329" s="1">
        <v>40</v>
      </c>
      <c r="J1329" s="1">
        <v>40</v>
      </c>
      <c r="R1329"/>
      <c r="S1329"/>
      <c r="U1329"/>
      <c r="V1329"/>
    </row>
    <row r="1330" spans="1:22" s="1" customFormat="1" x14ac:dyDescent="0.25">
      <c r="A1330" s="1">
        <v>27.95</v>
      </c>
      <c r="B1330" s="1">
        <v>30.15</v>
      </c>
      <c r="C1330" s="1">
        <v>19.73</v>
      </c>
      <c r="D1330" s="1">
        <v>29.93</v>
      </c>
      <c r="E1330" s="1">
        <v>20.11</v>
      </c>
      <c r="F1330" s="1">
        <v>28.58</v>
      </c>
      <c r="G1330" s="1">
        <v>31.14</v>
      </c>
      <c r="H1330" s="1">
        <v>31.54</v>
      </c>
      <c r="I1330" s="1">
        <v>33.17</v>
      </c>
      <c r="J1330" s="1">
        <v>22.11</v>
      </c>
      <c r="R1330"/>
      <c r="S1330"/>
      <c r="U1330"/>
      <c r="V1330"/>
    </row>
    <row r="1331" spans="1:22" s="1" customFormat="1" x14ac:dyDescent="0.25">
      <c r="A1331" s="1">
        <v>29.51</v>
      </c>
      <c r="B1331" s="1">
        <v>22.2</v>
      </c>
      <c r="C1331" s="1">
        <v>32.020000000000003</v>
      </c>
      <c r="D1331" s="1">
        <v>35.479999999999997</v>
      </c>
      <c r="E1331" s="1">
        <v>22.82</v>
      </c>
      <c r="F1331" s="1">
        <v>17.62</v>
      </c>
      <c r="G1331" s="1">
        <v>23.85</v>
      </c>
      <c r="H1331" s="1">
        <v>25.45</v>
      </c>
      <c r="I1331" s="1">
        <v>32.15</v>
      </c>
      <c r="J1331" s="1">
        <v>40</v>
      </c>
      <c r="R1331"/>
      <c r="S1331"/>
      <c r="U1331"/>
      <c r="V1331"/>
    </row>
    <row r="1332" spans="1:22" s="1" customFormat="1" x14ac:dyDescent="0.25">
      <c r="A1332" s="1">
        <v>23.35</v>
      </c>
      <c r="B1332" s="1">
        <v>20.36</v>
      </c>
      <c r="C1332" s="1">
        <v>20.38</v>
      </c>
      <c r="D1332" s="1">
        <v>23.82</v>
      </c>
      <c r="E1332" s="1">
        <v>28.79</v>
      </c>
      <c r="F1332" s="1">
        <v>33.340000000000003</v>
      </c>
      <c r="G1332" s="1">
        <v>21.39</v>
      </c>
      <c r="H1332" s="1">
        <v>27.7</v>
      </c>
      <c r="I1332" s="1">
        <v>24.45</v>
      </c>
      <c r="J1332" s="1">
        <v>36.11</v>
      </c>
      <c r="R1332"/>
      <c r="S1332"/>
      <c r="U1332"/>
      <c r="V1332"/>
    </row>
    <row r="1333" spans="1:22" s="1" customFormat="1" x14ac:dyDescent="0.25">
      <c r="A1333" s="1">
        <v>27.3</v>
      </c>
      <c r="B1333" s="1">
        <v>19.940000000000001</v>
      </c>
      <c r="C1333" s="1">
        <v>26.04</v>
      </c>
      <c r="D1333" s="1">
        <v>25</v>
      </c>
      <c r="E1333" s="1">
        <v>18.34</v>
      </c>
      <c r="F1333" s="1">
        <v>30.28</v>
      </c>
      <c r="G1333" s="1">
        <v>33.21</v>
      </c>
      <c r="H1333" s="1">
        <v>33.06</v>
      </c>
      <c r="I1333" s="1">
        <v>34.31</v>
      </c>
      <c r="J1333" s="1">
        <v>32.409999999999997</v>
      </c>
      <c r="R1333"/>
      <c r="S1333"/>
      <c r="U1333"/>
      <c r="V1333"/>
    </row>
    <row r="1334" spans="1:22" s="1" customFormat="1" x14ac:dyDescent="0.25">
      <c r="A1334" s="1">
        <v>26.65</v>
      </c>
      <c r="B1334" s="1">
        <v>17.899999999999999</v>
      </c>
      <c r="C1334" s="1">
        <v>32.49</v>
      </c>
      <c r="D1334" s="1">
        <v>25.8</v>
      </c>
      <c r="E1334" s="1">
        <v>33.869999999999997</v>
      </c>
      <c r="F1334" s="1">
        <v>22.69</v>
      </c>
      <c r="G1334" s="1">
        <v>22.93</v>
      </c>
      <c r="H1334" s="1">
        <v>34.799999999999997</v>
      </c>
      <c r="I1334" s="1">
        <v>27.22</v>
      </c>
      <c r="J1334" s="1">
        <v>40</v>
      </c>
      <c r="R1334"/>
      <c r="S1334"/>
      <c r="U1334"/>
      <c r="V1334"/>
    </row>
    <row r="1335" spans="1:22" s="1" customFormat="1" x14ac:dyDescent="0.25">
      <c r="A1335" s="1">
        <v>29.18</v>
      </c>
      <c r="B1335" s="1">
        <v>22.79</v>
      </c>
      <c r="C1335" s="1">
        <v>28.48</v>
      </c>
      <c r="D1335" s="1">
        <v>40</v>
      </c>
      <c r="E1335" s="1">
        <v>26.23</v>
      </c>
      <c r="F1335" s="1">
        <v>34.32</v>
      </c>
      <c r="G1335" s="1">
        <v>34.11</v>
      </c>
      <c r="H1335" s="1">
        <v>24.71</v>
      </c>
      <c r="I1335" s="1">
        <v>31.6</v>
      </c>
      <c r="J1335" s="1">
        <v>35.020000000000003</v>
      </c>
      <c r="R1335"/>
      <c r="S1335"/>
      <c r="U1335"/>
      <c r="V1335"/>
    </row>
    <row r="1336" spans="1:22" s="1" customFormat="1" x14ac:dyDescent="0.25">
      <c r="A1336" s="1">
        <v>30.42</v>
      </c>
      <c r="B1336" s="1">
        <v>32.28</v>
      </c>
      <c r="C1336" s="1">
        <v>26.1</v>
      </c>
      <c r="D1336" s="1">
        <v>18.84</v>
      </c>
      <c r="E1336" s="1">
        <v>28.72</v>
      </c>
      <c r="F1336" s="1">
        <v>23.91</v>
      </c>
      <c r="G1336" s="1">
        <v>33.590000000000003</v>
      </c>
      <c r="H1336" s="1">
        <v>37.28</v>
      </c>
      <c r="I1336" s="1">
        <v>33.869999999999997</v>
      </c>
      <c r="J1336" s="1">
        <v>40</v>
      </c>
      <c r="R1336"/>
      <c r="S1336"/>
      <c r="U1336"/>
      <c r="V1336"/>
    </row>
    <row r="1337" spans="1:22" s="1" customFormat="1" x14ac:dyDescent="0.25">
      <c r="A1337" s="1">
        <v>27.98</v>
      </c>
      <c r="B1337" s="1">
        <v>26.96</v>
      </c>
      <c r="C1337" s="1">
        <v>21.82</v>
      </c>
      <c r="D1337" s="1">
        <v>30.38</v>
      </c>
      <c r="E1337" s="1">
        <v>30.04</v>
      </c>
      <c r="F1337" s="1">
        <v>34.93</v>
      </c>
      <c r="G1337" s="1">
        <v>26.54</v>
      </c>
      <c r="H1337" s="1">
        <v>32.17</v>
      </c>
      <c r="I1337" s="1">
        <v>28.48</v>
      </c>
      <c r="J1337" s="1">
        <v>36.06</v>
      </c>
      <c r="R1337"/>
      <c r="S1337"/>
      <c r="U1337"/>
      <c r="V1337"/>
    </row>
    <row r="1338" spans="1:22" s="1" customFormat="1" x14ac:dyDescent="0.25">
      <c r="A1338" s="1">
        <v>26.8</v>
      </c>
      <c r="B1338" s="1">
        <v>31.24</v>
      </c>
      <c r="C1338" s="1">
        <v>31.43</v>
      </c>
      <c r="D1338" s="1">
        <v>22.67</v>
      </c>
      <c r="E1338" s="1">
        <v>24.19</v>
      </c>
      <c r="F1338" s="1">
        <v>28.65</v>
      </c>
      <c r="G1338" s="1">
        <v>30.16</v>
      </c>
      <c r="H1338" s="1">
        <v>32.33</v>
      </c>
      <c r="I1338" s="1">
        <v>40</v>
      </c>
      <c r="J1338" s="1">
        <v>40</v>
      </c>
      <c r="R1338"/>
      <c r="S1338"/>
      <c r="U1338"/>
      <c r="V1338"/>
    </row>
    <row r="1339" spans="1:22" s="1" customFormat="1" x14ac:dyDescent="0.25">
      <c r="A1339" s="1">
        <v>22.61</v>
      </c>
      <c r="B1339" s="1">
        <v>30.01</v>
      </c>
      <c r="C1339" s="1">
        <v>23.05</v>
      </c>
      <c r="D1339" s="1">
        <v>32.01</v>
      </c>
      <c r="E1339" s="1">
        <v>27.81</v>
      </c>
      <c r="F1339" s="1">
        <v>26.06</v>
      </c>
      <c r="G1339" s="1">
        <v>40</v>
      </c>
      <c r="H1339" s="1">
        <v>30.19</v>
      </c>
      <c r="I1339" s="1">
        <v>40</v>
      </c>
      <c r="J1339" s="1">
        <v>40</v>
      </c>
      <c r="R1339"/>
      <c r="S1339"/>
      <c r="U1339"/>
      <c r="V1339"/>
    </row>
    <row r="1340" spans="1:22" s="1" customFormat="1" x14ac:dyDescent="0.25">
      <c r="A1340" s="1">
        <v>25.51</v>
      </c>
      <c r="B1340" s="1">
        <v>34.549999999999997</v>
      </c>
      <c r="C1340" s="1">
        <v>23.95</v>
      </c>
      <c r="D1340" s="1">
        <v>23.54</v>
      </c>
      <c r="E1340" s="1">
        <v>26.78</v>
      </c>
      <c r="F1340" s="1">
        <v>21.73</v>
      </c>
      <c r="G1340" s="1">
        <v>36.19</v>
      </c>
      <c r="H1340" s="1">
        <v>40</v>
      </c>
      <c r="I1340" s="1">
        <v>22.48</v>
      </c>
      <c r="J1340" s="1">
        <v>31.17</v>
      </c>
      <c r="R1340"/>
      <c r="S1340"/>
      <c r="U1340"/>
      <c r="V1340"/>
    </row>
    <row r="1341" spans="1:22" s="1" customFormat="1" x14ac:dyDescent="0.25">
      <c r="A1341" s="1">
        <v>27.64</v>
      </c>
      <c r="B1341" s="1">
        <v>21.75</v>
      </c>
      <c r="C1341" s="1">
        <v>34.229999999999997</v>
      </c>
      <c r="D1341" s="1">
        <v>30.88</v>
      </c>
      <c r="E1341" s="1">
        <v>25.33</v>
      </c>
      <c r="F1341" s="1">
        <v>22.88</v>
      </c>
      <c r="G1341" s="1">
        <v>29.79</v>
      </c>
      <c r="H1341" s="1">
        <v>28.87</v>
      </c>
      <c r="I1341" s="1">
        <v>34.54</v>
      </c>
      <c r="J1341" s="1">
        <v>40</v>
      </c>
      <c r="R1341"/>
      <c r="S1341"/>
      <c r="U1341"/>
      <c r="V1341"/>
    </row>
    <row r="1342" spans="1:22" s="1" customFormat="1" x14ac:dyDescent="0.25">
      <c r="A1342" s="1">
        <v>33.32</v>
      </c>
      <c r="B1342" s="1">
        <v>24.49</v>
      </c>
      <c r="C1342" s="1">
        <v>30.84</v>
      </c>
      <c r="D1342" s="1">
        <v>31.74</v>
      </c>
      <c r="E1342" s="1">
        <v>23.51</v>
      </c>
      <c r="F1342" s="1">
        <v>30.66</v>
      </c>
      <c r="G1342" s="1">
        <v>28.13</v>
      </c>
      <c r="H1342" s="1">
        <v>35.9</v>
      </c>
      <c r="I1342" s="1">
        <v>40</v>
      </c>
      <c r="J1342" s="1">
        <v>35.07</v>
      </c>
      <c r="R1342"/>
      <c r="S1342"/>
      <c r="U1342"/>
      <c r="V1342"/>
    </row>
    <row r="1343" spans="1:22" s="1" customFormat="1" x14ac:dyDescent="0.25">
      <c r="A1343" s="1">
        <v>32.119999999999997</v>
      </c>
      <c r="B1343" s="1">
        <v>29.54</v>
      </c>
      <c r="C1343" s="1">
        <v>26.83</v>
      </c>
      <c r="D1343" s="1">
        <v>25.49</v>
      </c>
      <c r="E1343" s="1">
        <v>35.71</v>
      </c>
      <c r="F1343" s="1">
        <v>29.46</v>
      </c>
      <c r="G1343" s="1">
        <v>25.69</v>
      </c>
      <c r="H1343" s="1">
        <v>27.13</v>
      </c>
      <c r="I1343" s="1">
        <v>36.36</v>
      </c>
      <c r="J1343" s="1">
        <v>35.090000000000003</v>
      </c>
      <c r="R1343"/>
      <c r="S1343"/>
      <c r="U1343"/>
      <c r="V1343"/>
    </row>
    <row r="1344" spans="1:22" s="1" customFormat="1" x14ac:dyDescent="0.25">
      <c r="A1344" s="1">
        <v>28.92</v>
      </c>
      <c r="B1344" s="1">
        <v>23.72</v>
      </c>
      <c r="C1344" s="1">
        <v>28.66</v>
      </c>
      <c r="D1344" s="1">
        <v>32.97</v>
      </c>
      <c r="E1344" s="1">
        <v>31.54</v>
      </c>
      <c r="F1344" s="1">
        <v>24.79</v>
      </c>
      <c r="G1344" s="1">
        <v>21.46</v>
      </c>
      <c r="H1344" s="1">
        <v>26.87</v>
      </c>
      <c r="I1344" s="1">
        <v>23.42</v>
      </c>
      <c r="J1344" s="1">
        <v>29.48</v>
      </c>
      <c r="R1344"/>
      <c r="S1344"/>
      <c r="U1344"/>
      <c r="V1344"/>
    </row>
    <row r="1345" spans="1:22" s="1" customFormat="1" x14ac:dyDescent="0.25">
      <c r="A1345" s="1">
        <v>32.97</v>
      </c>
      <c r="B1345" s="1">
        <v>22.52</v>
      </c>
      <c r="C1345" s="1">
        <v>19</v>
      </c>
      <c r="D1345" s="1">
        <v>33.04</v>
      </c>
      <c r="E1345" s="1">
        <v>23.5</v>
      </c>
      <c r="F1345" s="1">
        <v>31.44</v>
      </c>
      <c r="G1345" s="1">
        <v>40</v>
      </c>
      <c r="H1345" s="1">
        <v>24.47</v>
      </c>
      <c r="I1345" s="1">
        <v>37.04</v>
      </c>
      <c r="J1345" s="1">
        <v>28.22</v>
      </c>
      <c r="R1345"/>
      <c r="S1345"/>
      <c r="U1345"/>
      <c r="V1345"/>
    </row>
    <row r="1346" spans="1:22" s="1" customFormat="1" x14ac:dyDescent="0.25">
      <c r="A1346" s="1">
        <v>27.04</v>
      </c>
      <c r="B1346" s="1">
        <v>23.36</v>
      </c>
      <c r="C1346" s="1">
        <v>28.02</v>
      </c>
      <c r="D1346" s="1">
        <v>27.71</v>
      </c>
      <c r="E1346" s="1">
        <v>29.91</v>
      </c>
      <c r="F1346" s="1">
        <v>30.71</v>
      </c>
      <c r="G1346" s="1">
        <v>29.18</v>
      </c>
      <c r="H1346" s="1">
        <v>27.8</v>
      </c>
      <c r="I1346" s="1">
        <v>40</v>
      </c>
      <c r="J1346" s="1">
        <v>31.41</v>
      </c>
      <c r="R1346"/>
      <c r="S1346"/>
      <c r="U1346"/>
      <c r="V1346"/>
    </row>
    <row r="1347" spans="1:22" s="1" customFormat="1" x14ac:dyDescent="0.25">
      <c r="A1347" s="1">
        <v>27.4</v>
      </c>
      <c r="B1347" s="1">
        <v>24.89</v>
      </c>
      <c r="C1347" s="1">
        <v>26.85</v>
      </c>
      <c r="D1347" s="1">
        <v>27.23</v>
      </c>
      <c r="E1347" s="1">
        <v>18.27</v>
      </c>
      <c r="F1347" s="1">
        <v>27.07</v>
      </c>
      <c r="G1347" s="1">
        <v>40</v>
      </c>
      <c r="H1347" s="1">
        <v>26.68</v>
      </c>
      <c r="I1347" s="1">
        <v>29.13</v>
      </c>
      <c r="J1347" s="1">
        <v>24.36</v>
      </c>
      <c r="R1347"/>
      <c r="S1347"/>
      <c r="U1347"/>
      <c r="V1347"/>
    </row>
    <row r="1348" spans="1:22" s="1" customFormat="1" x14ac:dyDescent="0.25">
      <c r="A1348" s="1">
        <v>32.659999999999997</v>
      </c>
      <c r="B1348" s="1">
        <v>29.69</v>
      </c>
      <c r="C1348" s="1">
        <v>33.83</v>
      </c>
      <c r="D1348" s="1">
        <v>30.62</v>
      </c>
      <c r="E1348" s="1">
        <v>19.850000000000001</v>
      </c>
      <c r="F1348" s="1">
        <v>31.46</v>
      </c>
      <c r="G1348" s="1">
        <v>32.54</v>
      </c>
      <c r="H1348" s="1">
        <v>28.79</v>
      </c>
      <c r="I1348" s="1">
        <v>40</v>
      </c>
      <c r="J1348" s="1">
        <v>32.590000000000003</v>
      </c>
      <c r="R1348"/>
      <c r="S1348"/>
      <c r="U1348"/>
      <c r="V1348"/>
    </row>
    <row r="1349" spans="1:22" s="1" customFormat="1" x14ac:dyDescent="0.25">
      <c r="A1349" s="1">
        <v>32.83</v>
      </c>
      <c r="B1349" s="1">
        <v>23.34</v>
      </c>
      <c r="C1349" s="1">
        <v>24.86</v>
      </c>
      <c r="D1349" s="1">
        <v>24.04</v>
      </c>
      <c r="E1349" s="1">
        <v>31.5</v>
      </c>
      <c r="F1349" s="1">
        <v>36.21</v>
      </c>
      <c r="G1349" s="1">
        <v>27.43</v>
      </c>
      <c r="H1349" s="1">
        <v>29.09</v>
      </c>
      <c r="I1349" s="1">
        <v>36.94</v>
      </c>
      <c r="J1349" s="1">
        <v>36.11</v>
      </c>
      <c r="R1349"/>
      <c r="S1349"/>
      <c r="U1349"/>
      <c r="V1349"/>
    </row>
    <row r="1350" spans="1:22" s="1" customFormat="1" x14ac:dyDescent="0.25">
      <c r="A1350" s="1">
        <v>20.100000000000001</v>
      </c>
      <c r="B1350" s="1">
        <v>22.37</v>
      </c>
      <c r="C1350" s="1">
        <v>27.48</v>
      </c>
      <c r="D1350" s="1">
        <v>28.52</v>
      </c>
      <c r="E1350" s="1">
        <v>23.73</v>
      </c>
      <c r="F1350" s="1">
        <v>35.380000000000003</v>
      </c>
      <c r="G1350" s="1">
        <v>33.83</v>
      </c>
      <c r="H1350" s="1">
        <v>29.39</v>
      </c>
      <c r="I1350" s="1">
        <v>40</v>
      </c>
      <c r="J1350" s="1">
        <v>23.78</v>
      </c>
      <c r="R1350"/>
      <c r="S1350"/>
      <c r="U1350"/>
      <c r="V1350"/>
    </row>
    <row r="1351" spans="1:22" s="1" customFormat="1" x14ac:dyDescent="0.25">
      <c r="A1351" s="1">
        <v>32.61</v>
      </c>
      <c r="B1351" s="1">
        <v>33.909999999999997</v>
      </c>
      <c r="C1351" s="1">
        <v>23.72</v>
      </c>
      <c r="D1351" s="1">
        <v>26.13</v>
      </c>
      <c r="E1351" s="1">
        <v>26.25</v>
      </c>
      <c r="F1351" s="1">
        <v>24.04</v>
      </c>
      <c r="G1351" s="1">
        <v>25.3</v>
      </c>
      <c r="H1351" s="1">
        <v>30.94</v>
      </c>
      <c r="I1351" s="1">
        <v>34.520000000000003</v>
      </c>
      <c r="J1351" s="1">
        <v>27.15</v>
      </c>
      <c r="R1351"/>
      <c r="S1351"/>
      <c r="U1351"/>
      <c r="V1351"/>
    </row>
    <row r="1352" spans="1:22" s="1" customFormat="1" x14ac:dyDescent="0.25">
      <c r="A1352" s="1">
        <v>23.99</v>
      </c>
      <c r="B1352" s="1">
        <v>29.96</v>
      </c>
      <c r="C1352" s="1">
        <v>24.28</v>
      </c>
      <c r="D1352" s="1">
        <v>25.93</v>
      </c>
      <c r="E1352" s="1">
        <v>29.09</v>
      </c>
      <c r="F1352" s="1">
        <v>28.03</v>
      </c>
      <c r="G1352" s="1">
        <v>23.94</v>
      </c>
      <c r="H1352" s="1">
        <v>40</v>
      </c>
      <c r="I1352" s="1">
        <v>32.43</v>
      </c>
      <c r="J1352" s="1">
        <v>33.01</v>
      </c>
      <c r="R1352"/>
      <c r="S1352"/>
      <c r="U1352"/>
      <c r="V1352"/>
    </row>
    <row r="1353" spans="1:22" s="1" customFormat="1" x14ac:dyDescent="0.25">
      <c r="A1353" s="1">
        <v>16.21</v>
      </c>
      <c r="B1353" s="1">
        <v>21.25</v>
      </c>
      <c r="C1353" s="1">
        <v>21.28</v>
      </c>
      <c r="D1353" s="1">
        <v>31.69</v>
      </c>
      <c r="E1353" s="1">
        <v>27.19</v>
      </c>
      <c r="F1353" s="1">
        <v>26.8</v>
      </c>
      <c r="G1353" s="1">
        <v>40</v>
      </c>
      <c r="H1353" s="1">
        <v>28.71</v>
      </c>
      <c r="I1353" s="1">
        <v>31.63</v>
      </c>
      <c r="J1353" s="1">
        <v>37.549999999999997</v>
      </c>
      <c r="R1353"/>
      <c r="S1353"/>
      <c r="U1353"/>
      <c r="V1353"/>
    </row>
    <row r="1354" spans="1:22" s="1" customFormat="1" x14ac:dyDescent="0.25">
      <c r="A1354" s="1">
        <v>30.38</v>
      </c>
      <c r="B1354" s="1">
        <v>24.33</v>
      </c>
      <c r="C1354" s="1">
        <v>31.37</v>
      </c>
      <c r="D1354" s="1">
        <v>27.54</v>
      </c>
      <c r="E1354" s="1">
        <v>29.58</v>
      </c>
      <c r="F1354" s="1">
        <v>24.1</v>
      </c>
      <c r="G1354" s="1">
        <v>40</v>
      </c>
      <c r="H1354" s="1">
        <v>33.22</v>
      </c>
      <c r="I1354" s="1">
        <v>31.08</v>
      </c>
      <c r="J1354" s="1">
        <v>30.76</v>
      </c>
      <c r="R1354"/>
      <c r="S1354"/>
      <c r="U1354"/>
      <c r="V1354"/>
    </row>
    <row r="1355" spans="1:22" s="1" customFormat="1" x14ac:dyDescent="0.25">
      <c r="A1355" s="1">
        <v>30.09</v>
      </c>
      <c r="B1355" s="1">
        <v>21.24</v>
      </c>
      <c r="C1355" s="1">
        <v>36.369999999999997</v>
      </c>
      <c r="D1355" s="1">
        <v>20.91</v>
      </c>
      <c r="E1355" s="1">
        <v>34.69</v>
      </c>
      <c r="F1355" s="1">
        <v>21.36</v>
      </c>
      <c r="G1355" s="1">
        <v>32.659999999999997</v>
      </c>
      <c r="H1355" s="1">
        <v>30.34</v>
      </c>
      <c r="I1355" s="1">
        <v>40</v>
      </c>
      <c r="J1355" s="1">
        <v>40</v>
      </c>
      <c r="R1355"/>
      <c r="S1355"/>
      <c r="U1355"/>
      <c r="V1355"/>
    </row>
    <row r="1356" spans="1:22" s="1" customFormat="1" x14ac:dyDescent="0.25">
      <c r="A1356" s="1">
        <v>34.200000000000003</v>
      </c>
      <c r="B1356" s="1">
        <v>26.63</v>
      </c>
      <c r="C1356" s="1">
        <v>28.24</v>
      </c>
      <c r="D1356" s="1">
        <v>30.37</v>
      </c>
      <c r="E1356" s="1">
        <v>32.18</v>
      </c>
      <c r="F1356" s="1">
        <v>40</v>
      </c>
      <c r="G1356" s="1">
        <v>32.39</v>
      </c>
      <c r="H1356" s="1">
        <v>40</v>
      </c>
      <c r="I1356" s="1">
        <v>40</v>
      </c>
      <c r="J1356" s="1">
        <v>31.31</v>
      </c>
      <c r="R1356"/>
      <c r="S1356"/>
      <c r="U1356"/>
      <c r="V1356"/>
    </row>
    <row r="1357" spans="1:22" s="1" customFormat="1" x14ac:dyDescent="0.25">
      <c r="A1357" s="1">
        <v>31.66</v>
      </c>
      <c r="B1357" s="1">
        <v>18.7</v>
      </c>
      <c r="C1357" s="1">
        <v>28.2</v>
      </c>
      <c r="D1357" s="1">
        <v>23.14</v>
      </c>
      <c r="E1357" s="1">
        <v>32.909999999999997</v>
      </c>
      <c r="F1357" s="1">
        <v>29.1</v>
      </c>
      <c r="G1357" s="1">
        <v>25.89</v>
      </c>
      <c r="H1357" s="1">
        <v>28.71</v>
      </c>
      <c r="I1357" s="1">
        <v>28.37</v>
      </c>
      <c r="J1357" s="1">
        <v>40</v>
      </c>
      <c r="R1357"/>
      <c r="S1357"/>
      <c r="U1357"/>
      <c r="V1357"/>
    </row>
    <row r="1358" spans="1:22" s="1" customFormat="1" x14ac:dyDescent="0.25">
      <c r="A1358" s="1">
        <v>23.83</v>
      </c>
      <c r="B1358" s="1">
        <v>21.87</v>
      </c>
      <c r="C1358" s="1">
        <v>33.26</v>
      </c>
      <c r="D1358" s="1">
        <v>30.26</v>
      </c>
      <c r="E1358" s="1">
        <v>23.21</v>
      </c>
      <c r="F1358" s="1">
        <v>36.049999999999997</v>
      </c>
      <c r="G1358" s="1">
        <v>30.72</v>
      </c>
      <c r="H1358" s="1">
        <v>21.65</v>
      </c>
      <c r="I1358" s="1">
        <v>33.369999999999997</v>
      </c>
      <c r="J1358" s="1">
        <v>40</v>
      </c>
      <c r="R1358"/>
      <c r="S1358"/>
      <c r="U1358"/>
      <c r="V1358"/>
    </row>
    <row r="1359" spans="1:22" s="1" customFormat="1" x14ac:dyDescent="0.25">
      <c r="A1359" s="1">
        <v>29.06</v>
      </c>
      <c r="B1359" s="1">
        <v>20.09</v>
      </c>
      <c r="C1359" s="1">
        <v>25.95</v>
      </c>
      <c r="D1359" s="1">
        <v>27.58</v>
      </c>
      <c r="E1359" s="1">
        <v>33.6</v>
      </c>
      <c r="F1359" s="1">
        <v>32.799999999999997</v>
      </c>
      <c r="G1359" s="1">
        <v>33.49</v>
      </c>
      <c r="H1359" s="1">
        <v>27.43</v>
      </c>
      <c r="I1359" s="1">
        <v>36.53</v>
      </c>
      <c r="J1359" s="1">
        <v>36.99</v>
      </c>
      <c r="R1359"/>
      <c r="S1359"/>
      <c r="U1359"/>
      <c r="V1359"/>
    </row>
    <row r="1360" spans="1:22" s="1" customFormat="1" x14ac:dyDescent="0.25">
      <c r="A1360" s="1">
        <v>28.08</v>
      </c>
      <c r="B1360" s="1">
        <v>22.11</v>
      </c>
      <c r="C1360" s="1">
        <v>35.19</v>
      </c>
      <c r="D1360" s="1">
        <v>34.22</v>
      </c>
      <c r="E1360" s="1">
        <v>32.58</v>
      </c>
      <c r="F1360" s="1">
        <v>25.7</v>
      </c>
      <c r="G1360" s="1">
        <v>31.54</v>
      </c>
      <c r="H1360" s="1">
        <v>27.46</v>
      </c>
      <c r="I1360" s="1">
        <v>40</v>
      </c>
      <c r="J1360" s="1">
        <v>33.69</v>
      </c>
      <c r="R1360"/>
      <c r="S1360"/>
      <c r="U1360"/>
      <c r="V1360"/>
    </row>
    <row r="1361" spans="1:22" s="1" customFormat="1" x14ac:dyDescent="0.25">
      <c r="A1361" s="1">
        <v>26.41</v>
      </c>
      <c r="B1361" s="1">
        <v>19.559999999999999</v>
      </c>
      <c r="C1361" s="1">
        <v>23.67</v>
      </c>
      <c r="D1361" s="1">
        <v>28.14</v>
      </c>
      <c r="E1361" s="1">
        <v>23.07</v>
      </c>
      <c r="F1361" s="1">
        <v>30.11</v>
      </c>
      <c r="G1361" s="1">
        <v>26.36</v>
      </c>
      <c r="H1361" s="1">
        <v>40</v>
      </c>
      <c r="I1361" s="1">
        <v>23.95</v>
      </c>
      <c r="J1361" s="1">
        <v>37.159999999999997</v>
      </c>
      <c r="R1361"/>
      <c r="S1361"/>
      <c r="U1361"/>
      <c r="V1361"/>
    </row>
    <row r="1362" spans="1:22" s="1" customFormat="1" x14ac:dyDescent="0.25">
      <c r="A1362" s="1">
        <v>22.1</v>
      </c>
      <c r="B1362" s="1">
        <v>27.22</v>
      </c>
      <c r="C1362" s="1">
        <v>24.47</v>
      </c>
      <c r="D1362" s="1">
        <v>25.37</v>
      </c>
      <c r="E1362" s="1">
        <v>22.39</v>
      </c>
      <c r="F1362" s="1">
        <v>34.68</v>
      </c>
      <c r="G1362" s="1">
        <v>23.46</v>
      </c>
      <c r="H1362" s="1">
        <v>26.54</v>
      </c>
      <c r="I1362" s="1">
        <v>33.04</v>
      </c>
      <c r="J1362" s="1">
        <v>40</v>
      </c>
      <c r="R1362"/>
      <c r="S1362"/>
      <c r="U1362"/>
      <c r="V1362"/>
    </row>
    <row r="1363" spans="1:22" s="1" customFormat="1" x14ac:dyDescent="0.25">
      <c r="A1363" s="1">
        <v>25.12</v>
      </c>
      <c r="B1363" s="1">
        <v>29.91</v>
      </c>
      <c r="C1363" s="1">
        <v>30.72</v>
      </c>
      <c r="D1363" s="1">
        <v>37.18</v>
      </c>
      <c r="E1363" s="1">
        <v>31.39</v>
      </c>
      <c r="F1363" s="1">
        <v>20.54</v>
      </c>
      <c r="G1363" s="1">
        <v>30.99</v>
      </c>
      <c r="H1363" s="1">
        <v>37.54</v>
      </c>
      <c r="I1363" s="1">
        <v>30.15</v>
      </c>
      <c r="J1363" s="1">
        <v>33.020000000000003</v>
      </c>
      <c r="R1363"/>
      <c r="S1363"/>
      <c r="U1363"/>
      <c r="V1363"/>
    </row>
    <row r="1364" spans="1:22" s="1" customFormat="1" x14ac:dyDescent="0.25">
      <c r="A1364" s="1">
        <v>26.72</v>
      </c>
      <c r="B1364" s="1">
        <v>24.38</v>
      </c>
      <c r="C1364" s="1">
        <v>23.84</v>
      </c>
      <c r="D1364" s="1">
        <v>33.340000000000003</v>
      </c>
      <c r="E1364" s="1">
        <v>33.29</v>
      </c>
      <c r="F1364" s="1">
        <v>24.71</v>
      </c>
      <c r="G1364" s="1">
        <v>29.7</v>
      </c>
      <c r="H1364" s="1">
        <v>30.6</v>
      </c>
      <c r="I1364" s="1">
        <v>34.81</v>
      </c>
      <c r="J1364" s="1">
        <v>37.71</v>
      </c>
      <c r="R1364"/>
      <c r="S1364"/>
      <c r="U1364"/>
      <c r="V1364"/>
    </row>
    <row r="1365" spans="1:22" s="1" customFormat="1" x14ac:dyDescent="0.25">
      <c r="A1365" s="1">
        <v>30.34</v>
      </c>
      <c r="B1365" s="1">
        <v>30.49</v>
      </c>
      <c r="C1365" s="1">
        <v>26.59</v>
      </c>
      <c r="D1365" s="1">
        <v>30.05</v>
      </c>
      <c r="E1365" s="1">
        <v>26.09</v>
      </c>
      <c r="F1365" s="1">
        <v>40</v>
      </c>
      <c r="G1365" s="1">
        <v>32.82</v>
      </c>
      <c r="H1365" s="1">
        <v>31.72</v>
      </c>
      <c r="I1365" s="1">
        <v>27.29</v>
      </c>
      <c r="J1365" s="1">
        <v>28.88</v>
      </c>
      <c r="R1365"/>
      <c r="S1365"/>
      <c r="U1365"/>
      <c r="V1365"/>
    </row>
    <row r="1366" spans="1:22" s="1" customFormat="1" x14ac:dyDescent="0.25">
      <c r="A1366" s="1">
        <v>26.07</v>
      </c>
      <c r="B1366" s="1">
        <v>30.91</v>
      </c>
      <c r="C1366" s="1">
        <v>20.079999999999998</v>
      </c>
      <c r="D1366" s="1">
        <v>19.170000000000002</v>
      </c>
      <c r="E1366" s="1">
        <v>33.880000000000003</v>
      </c>
      <c r="F1366" s="1">
        <v>34.229999999999997</v>
      </c>
      <c r="G1366" s="1">
        <v>36.5</v>
      </c>
      <c r="H1366" s="1">
        <v>23.45</v>
      </c>
      <c r="I1366" s="1">
        <v>34.83</v>
      </c>
      <c r="J1366" s="1">
        <v>27.04</v>
      </c>
      <c r="R1366"/>
      <c r="S1366"/>
      <c r="U1366"/>
      <c r="V1366"/>
    </row>
    <row r="1367" spans="1:22" s="1" customFormat="1" x14ac:dyDescent="0.25">
      <c r="A1367" s="1">
        <v>34.06</v>
      </c>
      <c r="B1367" s="1">
        <v>28.34</v>
      </c>
      <c r="C1367" s="1">
        <v>29.38</v>
      </c>
      <c r="D1367" s="1">
        <v>22.43</v>
      </c>
      <c r="E1367" s="1">
        <v>27.66</v>
      </c>
      <c r="F1367" s="1">
        <v>27.37</v>
      </c>
      <c r="G1367" s="1">
        <v>34.31</v>
      </c>
      <c r="H1367" s="1">
        <v>31.58</v>
      </c>
      <c r="I1367" s="1">
        <v>31.38</v>
      </c>
      <c r="J1367" s="1">
        <v>32.54</v>
      </c>
      <c r="R1367"/>
      <c r="S1367"/>
      <c r="U1367"/>
      <c r="V1367"/>
    </row>
    <row r="1368" spans="1:22" s="1" customFormat="1" x14ac:dyDescent="0.25">
      <c r="A1368" s="1">
        <v>21.61</v>
      </c>
      <c r="B1368" s="1">
        <v>26.56</v>
      </c>
      <c r="C1368" s="1">
        <v>25.1</v>
      </c>
      <c r="D1368" s="1">
        <v>33.42</v>
      </c>
      <c r="E1368" s="1">
        <v>22.9</v>
      </c>
      <c r="F1368" s="1">
        <v>32.119999999999997</v>
      </c>
      <c r="G1368" s="1">
        <v>21.56</v>
      </c>
      <c r="H1368" s="1">
        <v>27.66</v>
      </c>
      <c r="I1368" s="1">
        <v>34.369999999999997</v>
      </c>
      <c r="J1368" s="1">
        <v>29.97</v>
      </c>
      <c r="R1368"/>
      <c r="S1368"/>
      <c r="U1368"/>
      <c r="V1368"/>
    </row>
    <row r="1369" spans="1:22" s="1" customFormat="1" x14ac:dyDescent="0.25">
      <c r="A1369" s="1">
        <v>23.44</v>
      </c>
      <c r="B1369" s="1">
        <v>30.41</v>
      </c>
      <c r="C1369" s="1">
        <v>21.48</v>
      </c>
      <c r="D1369" s="1">
        <v>26.66</v>
      </c>
      <c r="E1369" s="1">
        <v>26.06</v>
      </c>
      <c r="F1369" s="1">
        <v>25.81</v>
      </c>
      <c r="G1369" s="1">
        <v>40</v>
      </c>
      <c r="H1369" s="1">
        <v>30.17</v>
      </c>
      <c r="I1369" s="1">
        <v>33.94</v>
      </c>
      <c r="J1369" s="1">
        <v>30.88</v>
      </c>
      <c r="R1369"/>
      <c r="S1369"/>
      <c r="U1369"/>
      <c r="V1369"/>
    </row>
    <row r="1370" spans="1:22" s="1" customFormat="1" x14ac:dyDescent="0.25">
      <c r="A1370" s="1">
        <v>32.75</v>
      </c>
      <c r="B1370" s="1">
        <v>24</v>
      </c>
      <c r="C1370" s="1">
        <v>31.42</v>
      </c>
      <c r="D1370" s="1">
        <v>19.579999999999998</v>
      </c>
      <c r="E1370" s="1">
        <v>30.29</v>
      </c>
      <c r="F1370" s="1">
        <v>24.91</v>
      </c>
      <c r="G1370" s="1">
        <v>30.83</v>
      </c>
      <c r="H1370" s="1">
        <v>30.26</v>
      </c>
      <c r="I1370" s="1">
        <v>28.03</v>
      </c>
      <c r="J1370" s="1">
        <v>40</v>
      </c>
      <c r="R1370"/>
      <c r="S1370"/>
      <c r="U1370"/>
      <c r="V1370"/>
    </row>
    <row r="1371" spans="1:22" s="1" customFormat="1" x14ac:dyDescent="0.25">
      <c r="A1371" s="1">
        <v>24.8</v>
      </c>
      <c r="B1371" s="1">
        <v>36.01</v>
      </c>
      <c r="C1371" s="1">
        <v>34.340000000000003</v>
      </c>
      <c r="D1371" s="1">
        <v>25.59</v>
      </c>
      <c r="E1371" s="1">
        <v>19.54</v>
      </c>
      <c r="F1371" s="1">
        <v>31.04</v>
      </c>
      <c r="G1371" s="1">
        <v>33.08</v>
      </c>
      <c r="H1371" s="1">
        <v>23.54</v>
      </c>
      <c r="I1371" s="1">
        <v>40</v>
      </c>
      <c r="J1371" s="1">
        <v>26.05</v>
      </c>
      <c r="R1371"/>
      <c r="S1371"/>
      <c r="U1371"/>
      <c r="V1371"/>
    </row>
    <row r="1372" spans="1:22" s="1" customFormat="1" x14ac:dyDescent="0.25">
      <c r="A1372" s="1">
        <v>32.57</v>
      </c>
      <c r="B1372" s="1">
        <v>32.35</v>
      </c>
      <c r="C1372" s="1">
        <v>28.99</v>
      </c>
      <c r="D1372" s="1">
        <v>40</v>
      </c>
      <c r="E1372" s="1">
        <v>21.94</v>
      </c>
      <c r="F1372" s="1">
        <v>30.58</v>
      </c>
      <c r="G1372" s="1">
        <v>22.1</v>
      </c>
      <c r="H1372" s="1">
        <v>36.81</v>
      </c>
      <c r="I1372" s="1">
        <v>32.1</v>
      </c>
      <c r="J1372" s="1">
        <v>32.46</v>
      </c>
      <c r="R1372"/>
      <c r="S1372"/>
      <c r="U1372"/>
      <c r="V1372"/>
    </row>
    <row r="1373" spans="1:22" s="1" customFormat="1" x14ac:dyDescent="0.25">
      <c r="A1373" s="1">
        <v>26.94</v>
      </c>
      <c r="B1373" s="1">
        <v>24.18</v>
      </c>
      <c r="C1373" s="1">
        <v>40</v>
      </c>
      <c r="D1373" s="1">
        <v>21.64</v>
      </c>
      <c r="E1373" s="1">
        <v>30.81</v>
      </c>
      <c r="F1373" s="1">
        <v>28.44</v>
      </c>
      <c r="G1373" s="1">
        <v>34.81</v>
      </c>
      <c r="H1373" s="1">
        <v>25.75</v>
      </c>
      <c r="I1373" s="1">
        <v>35.409999999999997</v>
      </c>
      <c r="J1373" s="1">
        <v>32.17</v>
      </c>
      <c r="R1373"/>
      <c r="S1373"/>
      <c r="U1373"/>
      <c r="V1373"/>
    </row>
    <row r="1374" spans="1:22" s="1" customFormat="1" x14ac:dyDescent="0.25">
      <c r="A1374" s="1">
        <v>30.6</v>
      </c>
      <c r="B1374" s="1">
        <v>24.3</v>
      </c>
      <c r="C1374" s="1">
        <v>27.03</v>
      </c>
      <c r="D1374" s="1">
        <v>25.64</v>
      </c>
      <c r="E1374" s="1">
        <v>23.08</v>
      </c>
      <c r="F1374" s="1">
        <v>30.61</v>
      </c>
      <c r="G1374" s="1">
        <v>34.74</v>
      </c>
      <c r="H1374" s="1">
        <v>22.94</v>
      </c>
      <c r="I1374" s="1">
        <v>31.89</v>
      </c>
      <c r="J1374" s="1">
        <v>37.25</v>
      </c>
      <c r="R1374"/>
      <c r="S1374"/>
      <c r="U1374"/>
      <c r="V1374"/>
    </row>
    <row r="1375" spans="1:22" s="1" customFormat="1" x14ac:dyDescent="0.25">
      <c r="A1375" s="1">
        <v>23.91</v>
      </c>
      <c r="B1375" s="1">
        <v>31.53</v>
      </c>
      <c r="C1375" s="1">
        <v>34.72</v>
      </c>
      <c r="D1375" s="1">
        <v>28.32</v>
      </c>
      <c r="E1375" s="1">
        <v>25.52</v>
      </c>
      <c r="F1375" s="1">
        <v>29.32</v>
      </c>
      <c r="G1375" s="1">
        <v>24.69</v>
      </c>
      <c r="H1375" s="1">
        <v>28.04</v>
      </c>
      <c r="I1375" s="1">
        <v>30.02</v>
      </c>
      <c r="J1375" s="1">
        <v>33.479999999999997</v>
      </c>
      <c r="R1375"/>
      <c r="S1375"/>
      <c r="U1375"/>
      <c r="V1375"/>
    </row>
    <row r="1376" spans="1:22" s="1" customFormat="1" x14ac:dyDescent="0.25">
      <c r="A1376" s="1">
        <v>34.24</v>
      </c>
      <c r="B1376" s="1">
        <v>30.9</v>
      </c>
      <c r="C1376" s="1">
        <v>27.05</v>
      </c>
      <c r="D1376" s="1">
        <v>27.15</v>
      </c>
      <c r="E1376" s="1">
        <v>30.91</v>
      </c>
      <c r="F1376" s="1">
        <v>26.67</v>
      </c>
      <c r="G1376" s="1">
        <v>33.43</v>
      </c>
      <c r="H1376" s="1">
        <v>34.89</v>
      </c>
      <c r="I1376" s="1">
        <v>30.25</v>
      </c>
      <c r="J1376" s="1">
        <v>32.22</v>
      </c>
      <c r="R1376"/>
      <c r="S1376"/>
      <c r="U1376"/>
      <c r="V1376"/>
    </row>
    <row r="1377" spans="1:22" s="1" customFormat="1" x14ac:dyDescent="0.25">
      <c r="A1377" s="1">
        <v>23.07</v>
      </c>
      <c r="B1377" s="1">
        <v>31.38</v>
      </c>
      <c r="C1377" s="1">
        <v>27.45</v>
      </c>
      <c r="D1377" s="1">
        <v>40</v>
      </c>
      <c r="E1377" s="1">
        <v>24.99</v>
      </c>
      <c r="F1377" s="1">
        <v>34.33</v>
      </c>
      <c r="G1377" s="1">
        <v>27.4</v>
      </c>
      <c r="H1377" s="1">
        <v>25.97</v>
      </c>
      <c r="I1377" s="1">
        <v>30.03</v>
      </c>
      <c r="J1377" s="1">
        <v>35.69</v>
      </c>
      <c r="R1377"/>
      <c r="S1377"/>
      <c r="U1377"/>
      <c r="V1377"/>
    </row>
    <row r="1378" spans="1:22" s="1" customFormat="1" x14ac:dyDescent="0.25">
      <c r="A1378" s="1">
        <v>25.28</v>
      </c>
      <c r="B1378" s="1">
        <v>19.239999999999998</v>
      </c>
      <c r="C1378" s="1">
        <v>26.02</v>
      </c>
      <c r="D1378" s="1">
        <v>25.04</v>
      </c>
      <c r="E1378" s="1">
        <v>33.619999999999997</v>
      </c>
      <c r="F1378" s="1">
        <v>33.61</v>
      </c>
      <c r="G1378" s="1">
        <v>32.85</v>
      </c>
      <c r="H1378" s="1">
        <v>29.97</v>
      </c>
      <c r="I1378" s="1">
        <v>32.49</v>
      </c>
      <c r="J1378" s="1">
        <v>33.950000000000003</v>
      </c>
      <c r="R1378"/>
      <c r="S1378"/>
      <c r="U1378"/>
      <c r="V1378"/>
    </row>
    <row r="1379" spans="1:22" s="1" customFormat="1" x14ac:dyDescent="0.25">
      <c r="A1379" s="1">
        <v>30.17</v>
      </c>
      <c r="B1379" s="1">
        <v>27.75</v>
      </c>
      <c r="C1379" s="1">
        <v>25.21</v>
      </c>
      <c r="D1379" s="1">
        <v>27.31</v>
      </c>
      <c r="E1379" s="1">
        <v>24.44</v>
      </c>
      <c r="F1379" s="1">
        <v>20.75</v>
      </c>
      <c r="G1379" s="1">
        <v>33.159999999999997</v>
      </c>
      <c r="H1379" s="1">
        <v>29.86</v>
      </c>
      <c r="I1379" s="1">
        <v>40</v>
      </c>
      <c r="J1379" s="1">
        <v>32.83</v>
      </c>
      <c r="R1379"/>
      <c r="S1379"/>
      <c r="U1379"/>
      <c r="V1379"/>
    </row>
    <row r="1380" spans="1:22" s="1" customFormat="1" x14ac:dyDescent="0.25">
      <c r="A1380" s="1">
        <v>20.58</v>
      </c>
      <c r="B1380" s="1">
        <v>34.159999999999997</v>
      </c>
      <c r="C1380" s="1">
        <v>21.09</v>
      </c>
      <c r="D1380" s="1">
        <v>31.98</v>
      </c>
      <c r="E1380" s="1">
        <v>27.26</v>
      </c>
      <c r="F1380" s="1">
        <v>35.28</v>
      </c>
      <c r="G1380" s="1">
        <v>25.4</v>
      </c>
      <c r="H1380" s="1">
        <v>24.32</v>
      </c>
      <c r="I1380" s="1">
        <v>32.869999999999997</v>
      </c>
      <c r="J1380" s="1">
        <v>40</v>
      </c>
      <c r="R1380"/>
      <c r="S1380"/>
      <c r="U1380"/>
      <c r="V1380"/>
    </row>
    <row r="1381" spans="1:22" s="1" customFormat="1" x14ac:dyDescent="0.25">
      <c r="A1381" s="1">
        <v>25.05</v>
      </c>
      <c r="B1381" s="1">
        <v>29.82</v>
      </c>
      <c r="C1381" s="1">
        <v>21.9</v>
      </c>
      <c r="D1381" s="1">
        <v>25.44</v>
      </c>
      <c r="E1381" s="1">
        <v>34.200000000000003</v>
      </c>
      <c r="F1381" s="1">
        <v>31.4</v>
      </c>
      <c r="G1381" s="1">
        <v>24.27</v>
      </c>
      <c r="H1381" s="1">
        <v>23.84</v>
      </c>
      <c r="I1381" s="1">
        <v>31.72</v>
      </c>
      <c r="J1381" s="1">
        <v>38.03</v>
      </c>
      <c r="R1381"/>
      <c r="S1381"/>
      <c r="U1381"/>
      <c r="V1381"/>
    </row>
    <row r="1382" spans="1:22" s="1" customFormat="1" x14ac:dyDescent="0.25">
      <c r="A1382" s="1">
        <v>25.22</v>
      </c>
      <c r="B1382" s="1">
        <v>31.05</v>
      </c>
      <c r="C1382" s="1">
        <v>30.85</v>
      </c>
      <c r="D1382" s="1">
        <v>25.9</v>
      </c>
      <c r="E1382" s="1">
        <v>32.270000000000003</v>
      </c>
      <c r="F1382" s="1">
        <v>33.18</v>
      </c>
      <c r="G1382" s="1">
        <v>26.58</v>
      </c>
      <c r="H1382" s="1">
        <v>36.35</v>
      </c>
      <c r="I1382" s="1">
        <v>31.72</v>
      </c>
      <c r="R1382"/>
      <c r="S1382"/>
      <c r="U1382"/>
      <c r="V1382"/>
    </row>
    <row r="1383" spans="1:22" s="1" customFormat="1" x14ac:dyDescent="0.25">
      <c r="A1383" s="1">
        <v>26.11</v>
      </c>
      <c r="B1383" s="1">
        <v>31.57</v>
      </c>
      <c r="C1383" s="1">
        <v>28.79</v>
      </c>
      <c r="D1383" s="1">
        <v>19.23</v>
      </c>
      <c r="E1383" s="1">
        <v>27.34</v>
      </c>
      <c r="F1383" s="1">
        <v>24.93</v>
      </c>
      <c r="G1383" s="1">
        <v>27.33</v>
      </c>
      <c r="H1383" s="1">
        <v>28.82</v>
      </c>
      <c r="I1383" s="1">
        <v>26.95</v>
      </c>
      <c r="R1383"/>
      <c r="S1383"/>
      <c r="U1383"/>
      <c r="V1383"/>
    </row>
    <row r="1384" spans="1:22" s="1" customFormat="1" x14ac:dyDescent="0.25">
      <c r="A1384" s="1">
        <v>25.64</v>
      </c>
      <c r="B1384" s="1">
        <v>21.99</v>
      </c>
      <c r="C1384" s="1">
        <v>28.14</v>
      </c>
      <c r="D1384" s="1">
        <v>29.39</v>
      </c>
      <c r="E1384" s="1">
        <v>31.34</v>
      </c>
      <c r="F1384" s="1">
        <v>21.79</v>
      </c>
      <c r="G1384" s="1">
        <v>31.49</v>
      </c>
      <c r="H1384" s="1">
        <v>31.29</v>
      </c>
      <c r="I1384" s="1">
        <v>40</v>
      </c>
      <c r="R1384"/>
      <c r="S1384"/>
      <c r="U1384"/>
      <c r="V1384"/>
    </row>
    <row r="1385" spans="1:22" s="1" customFormat="1" x14ac:dyDescent="0.25">
      <c r="A1385" s="1">
        <v>22.63</v>
      </c>
      <c r="B1385" s="1">
        <v>26.3</v>
      </c>
      <c r="C1385" s="1">
        <v>19.55</v>
      </c>
      <c r="D1385" s="1">
        <v>33.68</v>
      </c>
      <c r="E1385" s="1">
        <v>26.38</v>
      </c>
      <c r="F1385" s="1">
        <v>28.14</v>
      </c>
      <c r="G1385" s="1">
        <v>37.369999999999997</v>
      </c>
      <c r="H1385" s="1">
        <v>29.49</v>
      </c>
      <c r="I1385" s="1">
        <v>31.87</v>
      </c>
      <c r="R1385"/>
      <c r="S1385"/>
      <c r="U1385"/>
      <c r="V1385"/>
    </row>
    <row r="1386" spans="1:22" s="1" customFormat="1" x14ac:dyDescent="0.25">
      <c r="A1386" s="1">
        <v>33.79</v>
      </c>
      <c r="B1386" s="1">
        <v>32.86</v>
      </c>
      <c r="C1386" s="1">
        <v>31.97</v>
      </c>
      <c r="D1386" s="1">
        <v>34.799999999999997</v>
      </c>
      <c r="E1386" s="1">
        <v>25.29</v>
      </c>
      <c r="F1386" s="1">
        <v>35.65</v>
      </c>
      <c r="G1386" s="1">
        <v>28.96</v>
      </c>
      <c r="H1386" s="1">
        <v>27.45</v>
      </c>
      <c r="I1386" s="1">
        <v>36.32</v>
      </c>
      <c r="R1386"/>
      <c r="S1386"/>
      <c r="U1386"/>
      <c r="V1386"/>
    </row>
    <row r="1387" spans="1:22" s="1" customFormat="1" x14ac:dyDescent="0.25">
      <c r="A1387" s="1">
        <v>24.03</v>
      </c>
      <c r="B1387" s="1">
        <v>24.27</v>
      </c>
      <c r="C1387" s="1">
        <v>30.36</v>
      </c>
      <c r="D1387" s="1">
        <v>34.78</v>
      </c>
      <c r="E1387" s="1">
        <v>34.299999999999997</v>
      </c>
      <c r="F1387" s="1">
        <v>32.659999999999997</v>
      </c>
      <c r="G1387" s="1">
        <v>27.19</v>
      </c>
      <c r="H1387" s="1">
        <v>34.380000000000003</v>
      </c>
      <c r="I1387" s="1">
        <v>40</v>
      </c>
      <c r="R1387"/>
      <c r="S1387"/>
      <c r="U1387"/>
      <c r="V1387"/>
    </row>
    <row r="1388" spans="1:22" s="1" customFormat="1" x14ac:dyDescent="0.25">
      <c r="A1388" s="1">
        <v>30.21</v>
      </c>
      <c r="B1388" s="1">
        <v>31.04</v>
      </c>
      <c r="C1388" s="1">
        <v>28.94</v>
      </c>
      <c r="D1388" s="1">
        <v>30.49</v>
      </c>
      <c r="E1388" s="1">
        <v>21.95</v>
      </c>
      <c r="F1388" s="1">
        <v>31.82</v>
      </c>
      <c r="G1388" s="1">
        <v>40</v>
      </c>
      <c r="H1388" s="1">
        <v>36.86</v>
      </c>
      <c r="I1388" s="1">
        <v>32.44</v>
      </c>
      <c r="R1388"/>
      <c r="S1388"/>
      <c r="U1388"/>
      <c r="V1388"/>
    </row>
    <row r="1389" spans="1:22" s="1" customFormat="1" x14ac:dyDescent="0.25">
      <c r="A1389" s="1">
        <v>19.940000000000001</v>
      </c>
      <c r="B1389" s="1">
        <v>21.99</v>
      </c>
      <c r="C1389" s="1">
        <v>20.71</v>
      </c>
      <c r="D1389" s="1">
        <v>20.96</v>
      </c>
      <c r="E1389" s="1">
        <v>33.08</v>
      </c>
      <c r="F1389" s="1">
        <v>30.52</v>
      </c>
      <c r="G1389" s="1">
        <v>24.59</v>
      </c>
      <c r="H1389" s="1">
        <v>35.92</v>
      </c>
      <c r="I1389" s="1">
        <v>34.89</v>
      </c>
      <c r="R1389"/>
      <c r="S1389"/>
      <c r="U1389"/>
      <c r="V1389"/>
    </row>
    <row r="1390" spans="1:22" s="1" customFormat="1" x14ac:dyDescent="0.25">
      <c r="A1390" s="1">
        <v>28.57</v>
      </c>
      <c r="B1390" s="1">
        <v>22.99</v>
      </c>
      <c r="C1390" s="1">
        <v>18.38</v>
      </c>
      <c r="D1390" s="1">
        <v>35.950000000000003</v>
      </c>
      <c r="E1390" s="1">
        <v>24.04</v>
      </c>
      <c r="F1390" s="1">
        <v>30.54</v>
      </c>
      <c r="G1390" s="1">
        <v>24.44</v>
      </c>
      <c r="H1390" s="1">
        <v>23.75</v>
      </c>
      <c r="I1390" s="1">
        <v>29.73</v>
      </c>
      <c r="R1390"/>
      <c r="S1390"/>
      <c r="U1390"/>
      <c r="V1390"/>
    </row>
    <row r="1391" spans="1:22" s="1" customFormat="1" x14ac:dyDescent="0.25">
      <c r="A1391" s="1">
        <v>28.47</v>
      </c>
      <c r="B1391" s="1">
        <v>24.72</v>
      </c>
      <c r="C1391" s="1">
        <v>27.23</v>
      </c>
      <c r="D1391" s="1">
        <v>22.15</v>
      </c>
      <c r="E1391" s="1">
        <v>35.42</v>
      </c>
      <c r="F1391" s="1">
        <v>33.700000000000003</v>
      </c>
      <c r="G1391" s="1">
        <v>32.89</v>
      </c>
      <c r="H1391" s="1">
        <v>28.27</v>
      </c>
      <c r="I1391" s="1">
        <v>34.479999999999997</v>
      </c>
      <c r="R1391"/>
      <c r="S1391"/>
      <c r="U1391"/>
      <c r="V1391"/>
    </row>
    <row r="1392" spans="1:22" s="1" customFormat="1" x14ac:dyDescent="0.25">
      <c r="A1392" s="1">
        <v>28.52</v>
      </c>
      <c r="B1392" s="1">
        <v>32.11</v>
      </c>
      <c r="C1392" s="1">
        <v>28.76</v>
      </c>
      <c r="D1392" s="1">
        <v>17.739999999999998</v>
      </c>
      <c r="E1392" s="1">
        <v>25.53</v>
      </c>
      <c r="F1392" s="1">
        <v>20.52</v>
      </c>
      <c r="G1392" s="1">
        <v>40</v>
      </c>
      <c r="H1392" s="1">
        <v>30.78</v>
      </c>
      <c r="I1392" s="1">
        <v>36.19</v>
      </c>
      <c r="R1392"/>
      <c r="S1392"/>
      <c r="U1392"/>
      <c r="V1392"/>
    </row>
    <row r="1393" spans="1:22" s="1" customFormat="1" x14ac:dyDescent="0.25">
      <c r="A1393" s="1">
        <v>22.9</v>
      </c>
      <c r="B1393" s="1">
        <v>26.26</v>
      </c>
      <c r="C1393" s="1">
        <v>28.64</v>
      </c>
      <c r="D1393" s="1">
        <v>27.4</v>
      </c>
      <c r="E1393" s="1">
        <v>32.31</v>
      </c>
      <c r="F1393" s="1">
        <v>24.37</v>
      </c>
      <c r="G1393" s="1">
        <v>31.98</v>
      </c>
      <c r="H1393" s="1">
        <v>35.869999999999997</v>
      </c>
      <c r="I1393" s="1">
        <v>32.880000000000003</v>
      </c>
      <c r="R1393"/>
      <c r="S1393"/>
      <c r="U1393"/>
      <c r="V1393"/>
    </row>
    <row r="1394" spans="1:22" s="1" customFormat="1" x14ac:dyDescent="0.25">
      <c r="A1394" s="1">
        <v>24.98</v>
      </c>
      <c r="B1394" s="1">
        <v>29.25</v>
      </c>
      <c r="C1394" s="1">
        <v>31.17</v>
      </c>
      <c r="D1394" s="1">
        <v>25.03</v>
      </c>
      <c r="E1394" s="1">
        <v>26.26</v>
      </c>
      <c r="F1394" s="1">
        <v>23.88</v>
      </c>
      <c r="G1394" s="1">
        <v>30.23</v>
      </c>
      <c r="H1394" s="1">
        <v>34.67</v>
      </c>
      <c r="I1394" s="1">
        <v>23.62</v>
      </c>
      <c r="R1394"/>
      <c r="S1394"/>
      <c r="U1394"/>
      <c r="V1394"/>
    </row>
    <row r="1395" spans="1:22" s="1" customFormat="1" x14ac:dyDescent="0.25">
      <c r="A1395" s="1">
        <v>24.36</v>
      </c>
      <c r="B1395" s="1">
        <v>19.04</v>
      </c>
      <c r="C1395" s="1">
        <v>25.56</v>
      </c>
      <c r="D1395" s="1">
        <v>31.12</v>
      </c>
      <c r="E1395" s="1">
        <v>29.86</v>
      </c>
      <c r="F1395" s="1">
        <v>22.62</v>
      </c>
      <c r="G1395" s="1">
        <v>27.82</v>
      </c>
      <c r="H1395" s="1">
        <v>34.99</v>
      </c>
      <c r="I1395" s="1">
        <v>40</v>
      </c>
      <c r="R1395"/>
      <c r="S1395"/>
      <c r="U1395"/>
      <c r="V1395"/>
    </row>
    <row r="1396" spans="1:22" s="1" customFormat="1" x14ac:dyDescent="0.25">
      <c r="A1396" s="1">
        <v>30.08</v>
      </c>
      <c r="B1396" s="1">
        <v>29.37</v>
      </c>
      <c r="C1396" s="1">
        <v>29.11</v>
      </c>
      <c r="D1396" s="1">
        <v>26.38</v>
      </c>
      <c r="E1396" s="1">
        <v>25.39</v>
      </c>
      <c r="F1396" s="1">
        <v>32.39</v>
      </c>
      <c r="G1396" s="1">
        <v>40</v>
      </c>
      <c r="H1396" s="1">
        <v>35.32</v>
      </c>
      <c r="I1396" s="1">
        <v>40</v>
      </c>
      <c r="R1396"/>
      <c r="S1396"/>
      <c r="U1396"/>
      <c r="V1396"/>
    </row>
    <row r="1397" spans="1:22" s="1" customFormat="1" x14ac:dyDescent="0.25">
      <c r="A1397" s="1">
        <v>23.92</v>
      </c>
      <c r="B1397" s="1">
        <v>26.96</v>
      </c>
      <c r="C1397" s="1">
        <v>24.43</v>
      </c>
      <c r="D1397" s="1">
        <v>22.44</v>
      </c>
      <c r="E1397" s="1">
        <v>27.63</v>
      </c>
      <c r="F1397" s="1">
        <v>30.74</v>
      </c>
      <c r="G1397" s="1">
        <v>25.18</v>
      </c>
      <c r="H1397" s="1">
        <v>33.83</v>
      </c>
      <c r="I1397" s="1">
        <v>27.71</v>
      </c>
      <c r="R1397"/>
      <c r="S1397"/>
      <c r="U1397"/>
      <c r="V1397"/>
    </row>
    <row r="1398" spans="1:22" s="1" customFormat="1" x14ac:dyDescent="0.25">
      <c r="A1398" s="1">
        <v>25.51</v>
      </c>
      <c r="B1398" s="1">
        <v>29.51</v>
      </c>
      <c r="C1398" s="1">
        <v>22.8</v>
      </c>
      <c r="D1398" s="1">
        <v>21.05</v>
      </c>
      <c r="E1398" s="1">
        <v>26.62</v>
      </c>
      <c r="F1398" s="1">
        <v>31.92</v>
      </c>
      <c r="G1398" s="1">
        <v>31.32</v>
      </c>
      <c r="H1398" s="1">
        <v>33.21</v>
      </c>
      <c r="I1398" s="1">
        <v>33.69</v>
      </c>
      <c r="R1398"/>
      <c r="S1398"/>
      <c r="U1398"/>
      <c r="V1398"/>
    </row>
    <row r="1399" spans="1:22" s="1" customFormat="1" x14ac:dyDescent="0.25">
      <c r="A1399" s="1">
        <v>31</v>
      </c>
      <c r="B1399" s="1">
        <v>29.73</v>
      </c>
      <c r="C1399" s="1">
        <v>31.95</v>
      </c>
      <c r="D1399" s="1">
        <v>21.43</v>
      </c>
      <c r="E1399" s="1">
        <v>40</v>
      </c>
      <c r="F1399" s="1">
        <v>27.1</v>
      </c>
      <c r="G1399" s="1">
        <v>31.13</v>
      </c>
      <c r="H1399" s="1">
        <v>37.67</v>
      </c>
      <c r="I1399" s="1">
        <v>37.4</v>
      </c>
      <c r="R1399"/>
      <c r="S1399"/>
      <c r="U1399"/>
      <c r="V1399"/>
    </row>
    <row r="1400" spans="1:22" s="1" customFormat="1" x14ac:dyDescent="0.25">
      <c r="A1400" s="1">
        <v>25.38</v>
      </c>
      <c r="B1400" s="1">
        <v>18.54</v>
      </c>
      <c r="C1400" s="1">
        <v>25.75</v>
      </c>
      <c r="D1400" s="1">
        <v>28.25</v>
      </c>
      <c r="E1400" s="1">
        <v>20.96</v>
      </c>
      <c r="F1400" s="1">
        <v>40</v>
      </c>
      <c r="G1400" s="1">
        <v>33.380000000000003</v>
      </c>
      <c r="H1400" s="1">
        <v>32.83</v>
      </c>
      <c r="I1400" s="1">
        <v>32.799999999999997</v>
      </c>
      <c r="R1400"/>
      <c r="S1400"/>
      <c r="U1400"/>
      <c r="V1400"/>
    </row>
    <row r="1401" spans="1:22" s="1" customFormat="1" x14ac:dyDescent="0.25">
      <c r="A1401" s="1">
        <v>19.940000000000001</v>
      </c>
      <c r="B1401" s="1">
        <v>26.99</v>
      </c>
      <c r="C1401" s="1">
        <v>30.21</v>
      </c>
      <c r="D1401" s="1">
        <v>31.46</v>
      </c>
      <c r="E1401" s="1">
        <v>27.59</v>
      </c>
      <c r="F1401" s="1">
        <v>21.72</v>
      </c>
      <c r="G1401" s="1">
        <v>29.04</v>
      </c>
      <c r="H1401" s="1">
        <v>28.41</v>
      </c>
      <c r="I1401" s="1">
        <v>33.299999999999997</v>
      </c>
      <c r="R1401"/>
      <c r="S1401"/>
      <c r="U1401"/>
      <c r="V1401"/>
    </row>
    <row r="1402" spans="1:22" s="1" customFormat="1" x14ac:dyDescent="0.25">
      <c r="A1402" s="1">
        <v>26.7</v>
      </c>
      <c r="B1402" s="1">
        <v>29.93</v>
      </c>
      <c r="C1402" s="1">
        <v>26.7</v>
      </c>
      <c r="D1402" s="1">
        <v>26.81</v>
      </c>
      <c r="E1402" s="1">
        <v>20.93</v>
      </c>
      <c r="F1402" s="1">
        <v>23.8</v>
      </c>
      <c r="G1402" s="1">
        <v>29.32</v>
      </c>
      <c r="H1402" s="1">
        <v>33.24</v>
      </c>
      <c r="I1402" s="1">
        <v>38.840000000000003</v>
      </c>
      <c r="R1402"/>
      <c r="S1402"/>
      <c r="U1402"/>
      <c r="V1402"/>
    </row>
    <row r="1403" spans="1:22" s="1" customFormat="1" x14ac:dyDescent="0.25">
      <c r="A1403" s="1">
        <v>28.48</v>
      </c>
      <c r="B1403" s="1">
        <v>34.14</v>
      </c>
      <c r="C1403" s="1">
        <v>35.06</v>
      </c>
      <c r="D1403" s="1">
        <v>20.55</v>
      </c>
      <c r="E1403" s="1">
        <v>31.9</v>
      </c>
      <c r="F1403" s="1">
        <v>37.57</v>
      </c>
      <c r="G1403" s="1">
        <v>33.03</v>
      </c>
      <c r="H1403" s="1">
        <v>40</v>
      </c>
      <c r="I1403" s="1">
        <v>29.52</v>
      </c>
      <c r="R1403"/>
      <c r="S1403"/>
      <c r="U1403"/>
      <c r="V1403"/>
    </row>
    <row r="1404" spans="1:22" s="1" customFormat="1" x14ac:dyDescent="0.25">
      <c r="A1404" s="1">
        <v>18.45</v>
      </c>
      <c r="B1404" s="1">
        <v>34.869999999999997</v>
      </c>
      <c r="C1404" s="1">
        <v>29.28</v>
      </c>
      <c r="D1404" s="1">
        <v>36.51</v>
      </c>
      <c r="E1404" s="1">
        <v>32.76</v>
      </c>
      <c r="F1404" s="1">
        <v>30.92</v>
      </c>
      <c r="G1404" s="1">
        <v>23.87</v>
      </c>
      <c r="H1404" s="1">
        <v>24.24</v>
      </c>
      <c r="I1404" s="1">
        <v>40</v>
      </c>
      <c r="R1404"/>
      <c r="S1404"/>
      <c r="U1404"/>
      <c r="V1404"/>
    </row>
    <row r="1405" spans="1:22" s="1" customFormat="1" x14ac:dyDescent="0.25">
      <c r="A1405" s="1">
        <v>21.29</v>
      </c>
      <c r="B1405" s="1">
        <v>31.87</v>
      </c>
      <c r="C1405" s="1">
        <v>27.84</v>
      </c>
      <c r="D1405" s="1">
        <v>27.85</v>
      </c>
      <c r="E1405" s="1">
        <v>31.32</v>
      </c>
      <c r="F1405" s="1">
        <v>31.73</v>
      </c>
      <c r="G1405" s="1">
        <v>31.09</v>
      </c>
      <c r="H1405" s="1">
        <v>23.94</v>
      </c>
      <c r="I1405" s="1">
        <v>19.309999999999999</v>
      </c>
      <c r="R1405"/>
      <c r="S1405"/>
      <c r="U1405"/>
      <c r="V1405"/>
    </row>
    <row r="1406" spans="1:22" s="1" customFormat="1" x14ac:dyDescent="0.25">
      <c r="A1406" s="1">
        <v>25.91</v>
      </c>
      <c r="B1406" s="1">
        <v>34.42</v>
      </c>
      <c r="C1406" s="1">
        <v>24.31</v>
      </c>
      <c r="D1406" s="1">
        <v>28.3</v>
      </c>
      <c r="E1406" s="1">
        <v>21.77</v>
      </c>
      <c r="F1406" s="1">
        <v>29.27</v>
      </c>
      <c r="G1406" s="1">
        <v>27.53</v>
      </c>
      <c r="H1406" s="1">
        <v>27.09</v>
      </c>
      <c r="I1406" s="1">
        <v>40</v>
      </c>
      <c r="R1406"/>
      <c r="S1406"/>
      <c r="U1406"/>
      <c r="V1406"/>
    </row>
    <row r="1407" spans="1:22" s="1" customFormat="1" x14ac:dyDescent="0.25">
      <c r="A1407" s="1">
        <v>33.72</v>
      </c>
      <c r="B1407" s="1">
        <v>16.88</v>
      </c>
      <c r="C1407" s="1">
        <v>28.41</v>
      </c>
      <c r="D1407" s="1">
        <v>25.03</v>
      </c>
      <c r="E1407" s="1">
        <v>22.57</v>
      </c>
      <c r="F1407" s="1">
        <v>27.62</v>
      </c>
      <c r="G1407" s="1">
        <v>36.520000000000003</v>
      </c>
      <c r="H1407" s="1">
        <v>33.97</v>
      </c>
      <c r="I1407" s="1">
        <v>26.29</v>
      </c>
      <c r="R1407"/>
      <c r="S1407"/>
      <c r="U1407"/>
      <c r="V1407"/>
    </row>
    <row r="1408" spans="1:22" s="1" customFormat="1" x14ac:dyDescent="0.25">
      <c r="A1408" s="1">
        <v>29.27</v>
      </c>
      <c r="B1408" s="1">
        <v>30.21</v>
      </c>
      <c r="C1408" s="1">
        <v>23.09</v>
      </c>
      <c r="D1408" s="1">
        <v>21.35</v>
      </c>
      <c r="E1408" s="1">
        <v>20.02</v>
      </c>
      <c r="F1408" s="1">
        <v>26.87</v>
      </c>
      <c r="G1408" s="1">
        <v>32.39</v>
      </c>
      <c r="H1408" s="1">
        <v>27.6</v>
      </c>
      <c r="I1408" s="1">
        <v>29.09</v>
      </c>
      <c r="R1408"/>
      <c r="S1408"/>
      <c r="U1408"/>
      <c r="V1408"/>
    </row>
    <row r="1409" spans="1:22" s="1" customFormat="1" x14ac:dyDescent="0.25">
      <c r="A1409" s="1">
        <v>20.170000000000002</v>
      </c>
      <c r="B1409" s="1">
        <v>23.62</v>
      </c>
      <c r="C1409" s="1">
        <v>23.95</v>
      </c>
      <c r="D1409" s="1">
        <v>31.48</v>
      </c>
      <c r="E1409" s="1">
        <v>22.21</v>
      </c>
      <c r="F1409" s="1">
        <v>34.340000000000003</v>
      </c>
      <c r="G1409" s="1">
        <v>27.57</v>
      </c>
      <c r="H1409" s="1">
        <v>37</v>
      </c>
      <c r="I1409" s="1">
        <v>40</v>
      </c>
      <c r="R1409"/>
      <c r="S1409"/>
      <c r="U1409"/>
      <c r="V1409"/>
    </row>
    <row r="1410" spans="1:22" s="1" customFormat="1" x14ac:dyDescent="0.25">
      <c r="A1410" s="1">
        <v>33.35</v>
      </c>
      <c r="B1410" s="1">
        <v>37.64</v>
      </c>
      <c r="C1410" s="1">
        <v>20.18</v>
      </c>
      <c r="D1410" s="1">
        <v>28.71</v>
      </c>
      <c r="E1410" s="1">
        <v>31.73</v>
      </c>
      <c r="F1410" s="1">
        <v>21.37</v>
      </c>
      <c r="G1410" s="1">
        <v>30.51</v>
      </c>
      <c r="H1410" s="1">
        <v>32.090000000000003</v>
      </c>
      <c r="I1410" s="1">
        <v>27.43</v>
      </c>
      <c r="R1410"/>
      <c r="S1410"/>
      <c r="U1410"/>
      <c r="V1410"/>
    </row>
    <row r="1411" spans="1:22" s="1" customFormat="1" x14ac:dyDescent="0.25">
      <c r="A1411" s="1">
        <v>29.43</v>
      </c>
      <c r="B1411" s="1">
        <v>30.75</v>
      </c>
      <c r="C1411" s="1">
        <v>17.239999999999998</v>
      </c>
      <c r="D1411" s="1">
        <v>24.21</v>
      </c>
      <c r="E1411" s="1">
        <v>29.84</v>
      </c>
      <c r="F1411" s="1">
        <v>32.81</v>
      </c>
      <c r="G1411" s="1">
        <v>40</v>
      </c>
      <c r="H1411" s="1">
        <v>32.47</v>
      </c>
      <c r="I1411" s="1">
        <v>40</v>
      </c>
      <c r="R1411"/>
      <c r="S1411"/>
      <c r="U1411"/>
      <c r="V1411"/>
    </row>
    <row r="1412" spans="1:22" s="1" customFormat="1" x14ac:dyDescent="0.25">
      <c r="A1412" s="1">
        <v>25.81</v>
      </c>
      <c r="B1412" s="1">
        <v>15.13</v>
      </c>
      <c r="C1412" s="1">
        <v>23.3</v>
      </c>
      <c r="D1412" s="1">
        <v>23.91</v>
      </c>
      <c r="E1412" s="1">
        <v>30.82</v>
      </c>
      <c r="F1412" s="1">
        <v>30.61</v>
      </c>
      <c r="G1412" s="1">
        <v>23.63</v>
      </c>
      <c r="H1412" s="1">
        <v>26.89</v>
      </c>
      <c r="I1412" s="1">
        <v>29.27</v>
      </c>
      <c r="R1412"/>
      <c r="S1412"/>
      <c r="U1412"/>
      <c r="V1412"/>
    </row>
    <row r="1413" spans="1:22" s="1" customFormat="1" x14ac:dyDescent="0.25">
      <c r="A1413" s="1">
        <v>24.71</v>
      </c>
      <c r="B1413" s="1">
        <v>29.34</v>
      </c>
      <c r="C1413" s="1">
        <v>32.46</v>
      </c>
      <c r="D1413" s="1">
        <v>27.41</v>
      </c>
      <c r="E1413" s="1">
        <v>32.64</v>
      </c>
      <c r="F1413" s="1">
        <v>32.79</v>
      </c>
      <c r="G1413" s="1">
        <v>31.54</v>
      </c>
      <c r="H1413" s="1">
        <v>25.69</v>
      </c>
      <c r="I1413" s="1">
        <v>28.27</v>
      </c>
      <c r="R1413"/>
      <c r="S1413"/>
      <c r="U1413"/>
      <c r="V1413"/>
    </row>
    <row r="1414" spans="1:22" s="1" customFormat="1" x14ac:dyDescent="0.25">
      <c r="A1414" s="1">
        <v>33.76</v>
      </c>
      <c r="B1414" s="1">
        <v>25.28</v>
      </c>
      <c r="C1414" s="1">
        <v>30.46</v>
      </c>
      <c r="D1414" s="1">
        <v>23.86</v>
      </c>
      <c r="E1414" s="1">
        <v>23.1</v>
      </c>
      <c r="F1414" s="1">
        <v>18.2</v>
      </c>
      <c r="G1414" s="1">
        <v>28.42</v>
      </c>
      <c r="H1414" s="1">
        <v>33.18</v>
      </c>
      <c r="I1414" s="1">
        <v>26.38</v>
      </c>
      <c r="R1414"/>
      <c r="S1414"/>
      <c r="U1414"/>
      <c r="V1414"/>
    </row>
    <row r="1415" spans="1:22" s="1" customFormat="1" x14ac:dyDescent="0.25">
      <c r="A1415" s="1">
        <v>27.79</v>
      </c>
      <c r="B1415" s="1">
        <v>25.14</v>
      </c>
      <c r="C1415" s="1">
        <v>29.28</v>
      </c>
      <c r="D1415" s="1">
        <v>33.81</v>
      </c>
      <c r="E1415" s="1">
        <v>26.77</v>
      </c>
      <c r="F1415" s="1">
        <v>25.07</v>
      </c>
      <c r="G1415" s="1">
        <v>31.17</v>
      </c>
      <c r="H1415" s="1">
        <v>40</v>
      </c>
      <c r="I1415" s="1">
        <v>25.43</v>
      </c>
      <c r="R1415"/>
      <c r="S1415"/>
      <c r="U1415"/>
      <c r="V1415"/>
    </row>
    <row r="1416" spans="1:22" s="1" customFormat="1" x14ac:dyDescent="0.25">
      <c r="A1416" s="1">
        <v>40</v>
      </c>
      <c r="B1416" s="1">
        <v>35.94</v>
      </c>
      <c r="C1416" s="1">
        <v>22.22</v>
      </c>
      <c r="D1416" s="1">
        <v>40</v>
      </c>
      <c r="E1416" s="1">
        <v>28.31</v>
      </c>
      <c r="F1416" s="1">
        <v>30.27</v>
      </c>
      <c r="G1416" s="1">
        <v>30.64</v>
      </c>
      <c r="H1416" s="1">
        <v>20.52</v>
      </c>
      <c r="I1416" s="1">
        <v>40</v>
      </c>
      <c r="R1416"/>
      <c r="S1416"/>
      <c r="U1416"/>
      <c r="V1416"/>
    </row>
    <row r="1417" spans="1:22" s="1" customFormat="1" x14ac:dyDescent="0.25">
      <c r="A1417" s="1">
        <v>20.81</v>
      </c>
      <c r="B1417" s="1">
        <v>27.84</v>
      </c>
      <c r="C1417" s="1">
        <v>27.31</v>
      </c>
      <c r="D1417" s="1">
        <v>29.44</v>
      </c>
      <c r="E1417" s="1">
        <v>28.61</v>
      </c>
      <c r="F1417" s="1">
        <v>23.78</v>
      </c>
      <c r="G1417" s="1">
        <v>32.22</v>
      </c>
      <c r="H1417" s="1">
        <v>40</v>
      </c>
      <c r="I1417" s="1">
        <v>33.6</v>
      </c>
      <c r="R1417"/>
      <c r="S1417"/>
      <c r="U1417"/>
      <c r="V1417"/>
    </row>
    <row r="1418" spans="1:22" s="1" customFormat="1" x14ac:dyDescent="0.25">
      <c r="A1418" s="1">
        <v>24.49</v>
      </c>
      <c r="B1418" s="1">
        <v>26.82</v>
      </c>
      <c r="C1418" s="1">
        <v>28.64</v>
      </c>
      <c r="D1418" s="1">
        <v>19.04</v>
      </c>
      <c r="E1418" s="1">
        <v>32.36</v>
      </c>
      <c r="F1418" s="1">
        <v>31.57</v>
      </c>
      <c r="G1418" s="1">
        <v>34.56</v>
      </c>
      <c r="H1418" s="1">
        <v>28.6</v>
      </c>
      <c r="I1418" s="1">
        <v>26.32</v>
      </c>
      <c r="R1418"/>
      <c r="S1418"/>
      <c r="U1418"/>
      <c r="V1418"/>
    </row>
    <row r="1419" spans="1:22" s="1" customFormat="1" x14ac:dyDescent="0.25">
      <c r="A1419" s="1">
        <v>24.51</v>
      </c>
      <c r="B1419" s="1">
        <v>28.8</v>
      </c>
      <c r="C1419" s="1">
        <v>38.96</v>
      </c>
      <c r="D1419" s="1">
        <v>31.05</v>
      </c>
      <c r="E1419" s="1">
        <v>28.19</v>
      </c>
      <c r="F1419" s="1">
        <v>23.3</v>
      </c>
      <c r="G1419" s="1">
        <v>35.78</v>
      </c>
      <c r="H1419" s="1">
        <v>35.57</v>
      </c>
      <c r="I1419" s="1">
        <v>40</v>
      </c>
      <c r="R1419"/>
      <c r="S1419"/>
      <c r="U1419"/>
      <c r="V1419"/>
    </row>
    <row r="1420" spans="1:22" s="1" customFormat="1" x14ac:dyDescent="0.25">
      <c r="A1420" s="1">
        <v>31.55</v>
      </c>
      <c r="B1420" s="1">
        <v>26.13</v>
      </c>
      <c r="C1420" s="1">
        <v>24.88</v>
      </c>
      <c r="D1420" s="1">
        <v>30.5</v>
      </c>
      <c r="E1420" s="1">
        <v>30.02</v>
      </c>
      <c r="F1420" s="1">
        <v>40</v>
      </c>
      <c r="G1420" s="1">
        <v>29.02</v>
      </c>
      <c r="H1420" s="1">
        <v>29.63</v>
      </c>
      <c r="I1420" s="1">
        <v>40</v>
      </c>
      <c r="R1420"/>
      <c r="S1420"/>
      <c r="U1420"/>
      <c r="V1420"/>
    </row>
    <row r="1421" spans="1:22" s="1" customFormat="1" x14ac:dyDescent="0.25">
      <c r="A1421" s="1">
        <v>22.43</v>
      </c>
      <c r="B1421" s="1">
        <v>25.21</v>
      </c>
      <c r="C1421" s="1">
        <v>26.62</v>
      </c>
      <c r="D1421" s="1">
        <v>30.78</v>
      </c>
      <c r="E1421" s="1">
        <v>25.3</v>
      </c>
      <c r="F1421" s="1">
        <v>31.35</v>
      </c>
      <c r="G1421" s="1">
        <v>23.24</v>
      </c>
      <c r="H1421" s="1">
        <v>26.11</v>
      </c>
      <c r="I1421" s="1">
        <v>40</v>
      </c>
      <c r="R1421"/>
      <c r="S1421"/>
      <c r="U1421"/>
      <c r="V1421"/>
    </row>
    <row r="1422" spans="1:22" s="1" customFormat="1" x14ac:dyDescent="0.25">
      <c r="A1422" s="1">
        <v>17.8</v>
      </c>
      <c r="B1422" s="1">
        <v>30.96</v>
      </c>
      <c r="C1422" s="1">
        <v>21.49</v>
      </c>
      <c r="D1422" s="1">
        <v>26.28</v>
      </c>
      <c r="E1422" s="1">
        <v>25.93</v>
      </c>
      <c r="F1422" s="1">
        <v>23.17</v>
      </c>
      <c r="G1422" s="1">
        <v>37.4</v>
      </c>
      <c r="H1422" s="1">
        <v>33.83</v>
      </c>
      <c r="I1422" s="1">
        <v>40</v>
      </c>
      <c r="R1422"/>
      <c r="S1422"/>
      <c r="U1422"/>
      <c r="V1422"/>
    </row>
    <row r="1423" spans="1:22" s="1" customFormat="1" x14ac:dyDescent="0.25">
      <c r="A1423" s="1">
        <v>31.6</v>
      </c>
      <c r="B1423" s="1">
        <v>35.5</v>
      </c>
      <c r="C1423" s="1">
        <v>28.92</v>
      </c>
      <c r="D1423" s="1">
        <v>25.45</v>
      </c>
      <c r="E1423" s="1">
        <v>27.59</v>
      </c>
      <c r="F1423" s="1">
        <v>23.94</v>
      </c>
      <c r="G1423" s="1">
        <v>26.35</v>
      </c>
      <c r="H1423" s="1">
        <v>33.909999999999997</v>
      </c>
      <c r="I1423" s="1">
        <v>35.61</v>
      </c>
      <c r="R1423"/>
      <c r="S1423"/>
      <c r="U1423"/>
      <c r="V1423"/>
    </row>
    <row r="1424" spans="1:22" s="1" customFormat="1" x14ac:dyDescent="0.25">
      <c r="A1424" s="1">
        <v>34.28</v>
      </c>
      <c r="B1424" s="1">
        <v>35.75</v>
      </c>
      <c r="C1424" s="1">
        <v>26.03</v>
      </c>
      <c r="D1424" s="1">
        <v>33.479999999999997</v>
      </c>
      <c r="E1424" s="1">
        <v>29.4</v>
      </c>
      <c r="F1424" s="1">
        <v>40</v>
      </c>
      <c r="G1424" s="1">
        <v>27.33</v>
      </c>
      <c r="H1424" s="1">
        <v>40</v>
      </c>
      <c r="I1424" s="1">
        <v>38.409999999999997</v>
      </c>
      <c r="R1424"/>
      <c r="S1424"/>
      <c r="U1424"/>
      <c r="V1424"/>
    </row>
    <row r="1425" spans="1:22" s="1" customFormat="1" x14ac:dyDescent="0.25">
      <c r="A1425" s="1">
        <v>30.13</v>
      </c>
      <c r="B1425" s="1">
        <v>36.65</v>
      </c>
      <c r="C1425" s="1">
        <v>21.47</v>
      </c>
      <c r="D1425" s="1">
        <v>23.67</v>
      </c>
      <c r="E1425" s="1">
        <v>29.8</v>
      </c>
      <c r="F1425" s="1">
        <v>25.8</v>
      </c>
      <c r="G1425" s="1">
        <v>32.35</v>
      </c>
      <c r="H1425" s="1">
        <v>35.07</v>
      </c>
      <c r="I1425" s="1">
        <v>32.119999999999997</v>
      </c>
      <c r="R1425"/>
      <c r="S1425"/>
      <c r="U1425"/>
      <c r="V1425"/>
    </row>
    <row r="1426" spans="1:22" s="1" customFormat="1" x14ac:dyDescent="0.25">
      <c r="A1426" s="1">
        <v>24.59</v>
      </c>
      <c r="B1426" s="1">
        <v>30.09</v>
      </c>
      <c r="C1426" s="1">
        <v>19.82</v>
      </c>
      <c r="D1426" s="1">
        <v>35.700000000000003</v>
      </c>
      <c r="E1426" s="1">
        <v>31.42</v>
      </c>
      <c r="F1426" s="1">
        <v>33.03</v>
      </c>
      <c r="G1426" s="1">
        <v>24.62</v>
      </c>
      <c r="H1426" s="1">
        <v>37.15</v>
      </c>
      <c r="I1426" s="1">
        <v>35.49</v>
      </c>
      <c r="R1426"/>
      <c r="S1426"/>
      <c r="U1426"/>
      <c r="V1426"/>
    </row>
    <row r="1427" spans="1:22" s="1" customFormat="1" x14ac:dyDescent="0.25">
      <c r="A1427" s="1">
        <v>26.14</v>
      </c>
      <c r="B1427" s="1">
        <v>31.64</v>
      </c>
      <c r="C1427" s="1">
        <v>26.49</v>
      </c>
      <c r="D1427" s="1">
        <v>34.200000000000003</v>
      </c>
      <c r="E1427" s="1">
        <v>32.11</v>
      </c>
      <c r="F1427" s="1">
        <v>36.25</v>
      </c>
      <c r="G1427" s="1">
        <v>28.05</v>
      </c>
      <c r="H1427" s="1">
        <v>32.61</v>
      </c>
      <c r="I1427" s="1">
        <v>29.93</v>
      </c>
      <c r="R1427"/>
      <c r="S1427"/>
      <c r="U1427"/>
      <c r="V1427"/>
    </row>
    <row r="1428" spans="1:22" s="1" customFormat="1" x14ac:dyDescent="0.25">
      <c r="A1428" s="1">
        <v>25.83</v>
      </c>
      <c r="B1428" s="1">
        <v>29.22</v>
      </c>
      <c r="C1428" s="1">
        <v>27.45</v>
      </c>
      <c r="D1428" s="1">
        <v>31.43</v>
      </c>
      <c r="E1428" s="1">
        <v>23.3</v>
      </c>
      <c r="F1428" s="1">
        <v>22.72</v>
      </c>
      <c r="G1428" s="1">
        <v>33.5</v>
      </c>
      <c r="H1428" s="1">
        <v>30.76</v>
      </c>
      <c r="I1428" s="1">
        <v>40</v>
      </c>
      <c r="R1428"/>
      <c r="S1428"/>
      <c r="U1428"/>
      <c r="V1428"/>
    </row>
    <row r="1429" spans="1:22" s="1" customFormat="1" x14ac:dyDescent="0.25">
      <c r="A1429" s="1">
        <v>32.04</v>
      </c>
      <c r="B1429" s="1">
        <v>27.31</v>
      </c>
      <c r="C1429" s="1">
        <v>31.96</v>
      </c>
      <c r="D1429" s="1">
        <v>23.31</v>
      </c>
      <c r="E1429" s="1">
        <v>36.86</v>
      </c>
      <c r="F1429" s="1">
        <v>28.14</v>
      </c>
      <c r="G1429" s="1">
        <v>30.59</v>
      </c>
      <c r="H1429" s="1">
        <v>36.549999999999997</v>
      </c>
      <c r="I1429" s="1">
        <v>31.14</v>
      </c>
      <c r="R1429"/>
      <c r="S1429"/>
      <c r="U1429"/>
      <c r="V1429"/>
    </row>
    <row r="1430" spans="1:22" s="1" customFormat="1" x14ac:dyDescent="0.25">
      <c r="A1430" s="1">
        <v>22.23</v>
      </c>
      <c r="B1430" s="1">
        <v>25.53</v>
      </c>
      <c r="C1430" s="1">
        <v>40</v>
      </c>
      <c r="D1430" s="1">
        <v>34.44</v>
      </c>
      <c r="E1430" s="1">
        <v>34.32</v>
      </c>
      <c r="F1430" s="1">
        <v>34.17</v>
      </c>
      <c r="G1430" s="1">
        <v>27.79</v>
      </c>
      <c r="H1430" s="1">
        <v>40</v>
      </c>
      <c r="I1430" s="1">
        <v>40</v>
      </c>
      <c r="R1430"/>
      <c r="S1430"/>
      <c r="U1430"/>
      <c r="V1430"/>
    </row>
    <row r="1431" spans="1:22" s="1" customFormat="1" x14ac:dyDescent="0.25">
      <c r="A1431" s="1">
        <v>28.46</v>
      </c>
      <c r="B1431" s="1">
        <v>26.02</v>
      </c>
      <c r="C1431" s="1">
        <v>23.86</v>
      </c>
      <c r="D1431" s="1">
        <v>28.71</v>
      </c>
      <c r="E1431" s="1">
        <v>27.07</v>
      </c>
      <c r="F1431" s="1">
        <v>32.49</v>
      </c>
      <c r="G1431" s="1">
        <v>34.76</v>
      </c>
      <c r="H1431" s="1">
        <v>33.270000000000003</v>
      </c>
      <c r="I1431" s="1">
        <v>40</v>
      </c>
      <c r="R1431"/>
      <c r="S1431"/>
      <c r="U1431"/>
      <c r="V1431"/>
    </row>
    <row r="1432" spans="1:22" s="1" customFormat="1" x14ac:dyDescent="0.25">
      <c r="A1432" s="1">
        <v>19.670000000000002</v>
      </c>
      <c r="B1432" s="1">
        <v>33.21</v>
      </c>
      <c r="C1432" s="1">
        <v>23.83</v>
      </c>
      <c r="D1432" s="1">
        <v>32.340000000000003</v>
      </c>
      <c r="E1432" s="1">
        <v>33.130000000000003</v>
      </c>
      <c r="F1432" s="1">
        <v>22.79</v>
      </c>
      <c r="G1432" s="1">
        <v>23.85</v>
      </c>
      <c r="H1432" s="1">
        <v>31.81</v>
      </c>
      <c r="I1432" s="1">
        <v>30.66</v>
      </c>
      <c r="R1432"/>
      <c r="S1432"/>
      <c r="U1432"/>
      <c r="V1432"/>
    </row>
    <row r="1433" spans="1:22" s="1" customFormat="1" x14ac:dyDescent="0.25">
      <c r="A1433" s="1">
        <v>27.35</v>
      </c>
      <c r="B1433" s="1">
        <v>29.18</v>
      </c>
      <c r="C1433" s="1">
        <v>32.65</v>
      </c>
      <c r="D1433" s="1">
        <v>22.71</v>
      </c>
      <c r="E1433" s="1">
        <v>24.13</v>
      </c>
      <c r="F1433" s="1">
        <v>30.45</v>
      </c>
      <c r="G1433" s="1">
        <v>27.76</v>
      </c>
      <c r="H1433" s="1">
        <v>33.01</v>
      </c>
      <c r="I1433" s="1">
        <v>26.17</v>
      </c>
      <c r="R1433"/>
      <c r="S1433"/>
      <c r="U1433"/>
      <c r="V1433"/>
    </row>
    <row r="1434" spans="1:22" s="1" customFormat="1" x14ac:dyDescent="0.25">
      <c r="A1434" s="1">
        <v>23.15</v>
      </c>
      <c r="B1434" s="1">
        <v>27.66</v>
      </c>
      <c r="C1434" s="1">
        <v>25.7</v>
      </c>
      <c r="D1434" s="1">
        <v>20.2</v>
      </c>
      <c r="E1434" s="1">
        <v>25.82</v>
      </c>
      <c r="F1434" s="1">
        <v>25.72</v>
      </c>
      <c r="G1434" s="1">
        <v>32.11</v>
      </c>
      <c r="H1434" s="1">
        <v>40</v>
      </c>
      <c r="I1434" s="1">
        <v>35.67</v>
      </c>
      <c r="R1434"/>
      <c r="S1434"/>
      <c r="U1434"/>
      <c r="V1434"/>
    </row>
    <row r="1435" spans="1:22" s="1" customFormat="1" x14ac:dyDescent="0.25">
      <c r="A1435" s="1">
        <v>17.48</v>
      </c>
      <c r="B1435" s="1">
        <v>28.73</v>
      </c>
      <c r="C1435" s="1">
        <v>23.07</v>
      </c>
      <c r="D1435" s="1">
        <v>23.53</v>
      </c>
      <c r="E1435" s="1">
        <v>31.3</v>
      </c>
      <c r="F1435" s="1">
        <v>31.87</v>
      </c>
      <c r="G1435" s="1">
        <v>30.75</v>
      </c>
      <c r="H1435" s="1">
        <v>31.46</v>
      </c>
      <c r="I1435" s="1">
        <v>30.01</v>
      </c>
      <c r="R1435"/>
      <c r="S1435"/>
      <c r="U1435"/>
      <c r="V1435"/>
    </row>
    <row r="1436" spans="1:22" s="1" customFormat="1" x14ac:dyDescent="0.25">
      <c r="A1436" s="1">
        <v>29.43</v>
      </c>
      <c r="B1436" s="1">
        <v>24.75</v>
      </c>
      <c r="C1436" s="1">
        <v>28.21</v>
      </c>
      <c r="D1436" s="1">
        <v>32.39</v>
      </c>
      <c r="E1436" s="1">
        <v>29.97</v>
      </c>
      <c r="F1436" s="1">
        <v>28.5</v>
      </c>
      <c r="G1436" s="1">
        <v>33.22</v>
      </c>
      <c r="H1436" s="1">
        <v>40</v>
      </c>
      <c r="I1436" s="1">
        <v>32.340000000000003</v>
      </c>
      <c r="R1436"/>
      <c r="S1436"/>
      <c r="U1436"/>
      <c r="V1436"/>
    </row>
    <row r="1437" spans="1:22" s="1" customFormat="1" x14ac:dyDescent="0.25">
      <c r="A1437" s="1">
        <v>21.58</v>
      </c>
      <c r="B1437" s="1">
        <v>26.89</v>
      </c>
      <c r="C1437" s="1">
        <v>30.77</v>
      </c>
      <c r="D1437" s="1">
        <v>24.86</v>
      </c>
      <c r="E1437" s="1">
        <v>22.14</v>
      </c>
      <c r="F1437" s="1">
        <v>33.880000000000003</v>
      </c>
      <c r="G1437" s="1">
        <v>38.270000000000003</v>
      </c>
      <c r="H1437" s="1">
        <v>40</v>
      </c>
      <c r="I1437" s="1">
        <v>40</v>
      </c>
      <c r="R1437"/>
      <c r="S1437"/>
      <c r="U1437"/>
      <c r="V1437"/>
    </row>
    <row r="1438" spans="1:22" s="1" customFormat="1" x14ac:dyDescent="0.25">
      <c r="A1438" s="1">
        <v>30.76</v>
      </c>
      <c r="B1438" s="1">
        <v>32.71</v>
      </c>
      <c r="C1438" s="1">
        <v>26.11</v>
      </c>
      <c r="D1438" s="1">
        <v>25.3</v>
      </c>
      <c r="E1438" s="1">
        <v>26.29</v>
      </c>
      <c r="F1438" s="1">
        <v>25.87</v>
      </c>
      <c r="G1438" s="1">
        <v>28.94</v>
      </c>
      <c r="H1438" s="1">
        <v>30.59</v>
      </c>
      <c r="I1438" s="1">
        <v>31.11</v>
      </c>
      <c r="R1438"/>
      <c r="S1438"/>
      <c r="U1438"/>
      <c r="V1438"/>
    </row>
    <row r="1439" spans="1:22" s="1" customFormat="1" x14ac:dyDescent="0.25">
      <c r="A1439" s="1">
        <v>28.87</v>
      </c>
      <c r="B1439" s="1">
        <v>28.68</v>
      </c>
      <c r="C1439" s="1">
        <v>35.78</v>
      </c>
      <c r="D1439" s="1">
        <v>32.24</v>
      </c>
      <c r="E1439" s="1">
        <v>34.22</v>
      </c>
      <c r="F1439" s="1">
        <v>24.42</v>
      </c>
      <c r="G1439" s="1">
        <v>23.88</v>
      </c>
      <c r="H1439" s="1">
        <v>29.87</v>
      </c>
      <c r="I1439" s="1">
        <v>27.87</v>
      </c>
      <c r="R1439"/>
      <c r="S1439"/>
      <c r="U1439"/>
      <c r="V1439"/>
    </row>
    <row r="1440" spans="1:22" s="1" customFormat="1" x14ac:dyDescent="0.25">
      <c r="A1440" s="1">
        <v>35.9</v>
      </c>
      <c r="B1440" s="1">
        <v>26.18</v>
      </c>
      <c r="C1440" s="1">
        <v>22.24</v>
      </c>
      <c r="D1440" s="1">
        <v>26.83</v>
      </c>
      <c r="E1440" s="1">
        <v>32.130000000000003</v>
      </c>
      <c r="F1440" s="1">
        <v>31.69</v>
      </c>
      <c r="G1440" s="1">
        <v>32.659999999999997</v>
      </c>
      <c r="H1440" s="1">
        <v>25.91</v>
      </c>
      <c r="I1440" s="1">
        <v>34.950000000000003</v>
      </c>
      <c r="R1440"/>
      <c r="S1440"/>
      <c r="U1440"/>
      <c r="V1440"/>
    </row>
    <row r="1441" spans="1:22" s="1" customFormat="1" x14ac:dyDescent="0.25">
      <c r="A1441" s="1">
        <v>34.93</v>
      </c>
      <c r="B1441" s="1">
        <v>33.799999999999997</v>
      </c>
      <c r="C1441" s="1">
        <v>31.69</v>
      </c>
      <c r="D1441" s="1">
        <v>33.97</v>
      </c>
      <c r="E1441" s="1">
        <v>22.69</v>
      </c>
      <c r="F1441" s="1">
        <v>24.22</v>
      </c>
      <c r="G1441" s="1">
        <v>28.82</v>
      </c>
      <c r="H1441" s="1">
        <v>40</v>
      </c>
      <c r="I1441" s="1">
        <v>35.67</v>
      </c>
      <c r="R1441"/>
      <c r="S1441"/>
      <c r="U1441"/>
      <c r="V1441"/>
    </row>
    <row r="1442" spans="1:22" s="1" customFormat="1" x14ac:dyDescent="0.25">
      <c r="A1442" s="1">
        <v>33.72</v>
      </c>
      <c r="B1442" s="1">
        <v>28.44</v>
      </c>
      <c r="C1442" s="1">
        <v>28.25</v>
      </c>
      <c r="D1442" s="1">
        <v>30.14</v>
      </c>
      <c r="E1442" s="1">
        <v>29.5</v>
      </c>
      <c r="F1442" s="1">
        <v>29.45</v>
      </c>
      <c r="G1442" s="1">
        <v>33.31</v>
      </c>
      <c r="H1442" s="1">
        <v>30.25</v>
      </c>
      <c r="I1442" s="1">
        <v>27.73</v>
      </c>
      <c r="R1442"/>
      <c r="S1442"/>
      <c r="U1442"/>
      <c r="V1442"/>
    </row>
    <row r="1443" spans="1:22" s="1" customFormat="1" x14ac:dyDescent="0.25">
      <c r="A1443" s="1">
        <v>36.29</v>
      </c>
      <c r="B1443" s="1">
        <v>28.92</v>
      </c>
      <c r="C1443" s="1">
        <v>32.74</v>
      </c>
      <c r="D1443" s="1">
        <v>40</v>
      </c>
      <c r="E1443" s="1">
        <v>25.59</v>
      </c>
      <c r="F1443" s="1">
        <v>28.5</v>
      </c>
      <c r="G1443" s="1">
        <v>31.1</v>
      </c>
      <c r="H1443" s="1">
        <v>26.52</v>
      </c>
      <c r="I1443" s="1">
        <v>33.92</v>
      </c>
      <c r="R1443"/>
      <c r="S1443"/>
      <c r="U1443"/>
      <c r="V1443"/>
    </row>
    <row r="1444" spans="1:22" s="1" customFormat="1" x14ac:dyDescent="0.25">
      <c r="A1444" s="1">
        <v>31.95</v>
      </c>
      <c r="B1444" s="1">
        <v>40</v>
      </c>
      <c r="C1444" s="1">
        <v>29.17</v>
      </c>
      <c r="D1444" s="1">
        <v>40</v>
      </c>
      <c r="E1444" s="1">
        <v>30.41</v>
      </c>
      <c r="F1444" s="1">
        <v>28.35</v>
      </c>
      <c r="G1444" s="1">
        <v>31.78</v>
      </c>
      <c r="H1444" s="1">
        <v>30.72</v>
      </c>
      <c r="I1444" s="1">
        <v>34.340000000000003</v>
      </c>
      <c r="R1444"/>
      <c r="S1444"/>
      <c r="U1444"/>
      <c r="V1444"/>
    </row>
    <row r="1445" spans="1:22" s="1" customFormat="1" x14ac:dyDescent="0.25">
      <c r="A1445" s="1">
        <v>23.36</v>
      </c>
      <c r="B1445" s="1">
        <v>26.97</v>
      </c>
      <c r="C1445" s="1">
        <v>28.97</v>
      </c>
      <c r="D1445" s="1">
        <v>23.29</v>
      </c>
      <c r="E1445" s="1">
        <v>25.49</v>
      </c>
      <c r="F1445" s="1">
        <v>32.86</v>
      </c>
      <c r="G1445" s="1">
        <v>35.299999999999997</v>
      </c>
      <c r="H1445" s="1">
        <v>31.36</v>
      </c>
      <c r="I1445" s="1">
        <v>37.17</v>
      </c>
      <c r="R1445"/>
      <c r="S1445"/>
      <c r="U1445"/>
      <c r="V1445"/>
    </row>
    <row r="1446" spans="1:22" s="1" customFormat="1" x14ac:dyDescent="0.25">
      <c r="A1446" s="1">
        <v>38.25</v>
      </c>
      <c r="B1446" s="1">
        <v>34.32</v>
      </c>
      <c r="C1446" s="1">
        <v>31.29</v>
      </c>
      <c r="D1446" s="1">
        <v>23.88</v>
      </c>
      <c r="E1446" s="1">
        <v>28.71</v>
      </c>
      <c r="F1446" s="1">
        <v>31.13</v>
      </c>
      <c r="G1446" s="1">
        <v>35.72</v>
      </c>
      <c r="H1446" s="1">
        <v>33.049999999999997</v>
      </c>
      <c r="I1446" s="1">
        <v>26.98</v>
      </c>
      <c r="R1446"/>
      <c r="S1446"/>
      <c r="U1446"/>
      <c r="V1446"/>
    </row>
    <row r="1447" spans="1:22" s="1" customFormat="1" x14ac:dyDescent="0.25">
      <c r="A1447" s="1">
        <v>33.14</v>
      </c>
      <c r="B1447" s="1">
        <v>28.1</v>
      </c>
      <c r="C1447" s="1">
        <v>19.66</v>
      </c>
      <c r="D1447" s="1">
        <v>27.56</v>
      </c>
      <c r="E1447" s="1">
        <v>22.54</v>
      </c>
      <c r="F1447" s="1">
        <v>28.56</v>
      </c>
      <c r="G1447" s="1">
        <v>30.97</v>
      </c>
      <c r="H1447" s="1">
        <v>31.15</v>
      </c>
      <c r="I1447" s="1">
        <v>34.96</v>
      </c>
      <c r="R1447"/>
      <c r="S1447"/>
      <c r="U1447"/>
      <c r="V1447"/>
    </row>
    <row r="1448" spans="1:22" s="1" customFormat="1" x14ac:dyDescent="0.25">
      <c r="A1448" s="1">
        <v>31.65</v>
      </c>
      <c r="B1448" s="1">
        <v>26.98</v>
      </c>
      <c r="C1448" s="1">
        <v>28.97</v>
      </c>
      <c r="D1448" s="1">
        <v>22.01</v>
      </c>
      <c r="E1448" s="1">
        <v>20.43</v>
      </c>
      <c r="F1448" s="1">
        <v>36.39</v>
      </c>
      <c r="G1448" s="1">
        <v>31.01</v>
      </c>
      <c r="H1448" s="1">
        <v>23.44</v>
      </c>
      <c r="I1448" s="1">
        <v>26.1</v>
      </c>
      <c r="R1448"/>
      <c r="S1448"/>
      <c r="U1448"/>
      <c r="V1448"/>
    </row>
    <row r="1449" spans="1:22" s="1" customFormat="1" x14ac:dyDescent="0.25">
      <c r="A1449" s="1">
        <v>25.26</v>
      </c>
      <c r="B1449" s="1">
        <v>26.58</v>
      </c>
      <c r="C1449" s="1">
        <v>40</v>
      </c>
      <c r="D1449" s="1">
        <v>27.52</v>
      </c>
      <c r="E1449" s="1">
        <v>29.53</v>
      </c>
      <c r="F1449" s="1">
        <v>21.74</v>
      </c>
      <c r="G1449" s="1">
        <v>30.03</v>
      </c>
      <c r="H1449" s="1">
        <v>34.340000000000003</v>
      </c>
      <c r="I1449" s="1">
        <v>29.59</v>
      </c>
      <c r="R1449"/>
      <c r="S1449"/>
      <c r="U1449"/>
      <c r="V1449"/>
    </row>
    <row r="1450" spans="1:22" s="1" customFormat="1" x14ac:dyDescent="0.25">
      <c r="A1450" s="1">
        <v>36.799999999999997</v>
      </c>
      <c r="B1450" s="1">
        <v>22.32</v>
      </c>
      <c r="C1450" s="1">
        <v>40</v>
      </c>
      <c r="D1450" s="1">
        <v>22.95</v>
      </c>
      <c r="E1450" s="1">
        <v>35.450000000000003</v>
      </c>
      <c r="F1450" s="1">
        <v>32.43</v>
      </c>
      <c r="G1450" s="1">
        <v>36.39</v>
      </c>
      <c r="H1450" s="1">
        <v>37.130000000000003</v>
      </c>
      <c r="I1450" s="1">
        <v>26.13</v>
      </c>
      <c r="R1450"/>
      <c r="S1450"/>
      <c r="U1450"/>
      <c r="V1450"/>
    </row>
    <row r="1451" spans="1:22" s="1" customFormat="1" x14ac:dyDescent="0.25">
      <c r="A1451" s="1">
        <v>38.020000000000003</v>
      </c>
      <c r="B1451" s="1">
        <v>33.979999999999997</v>
      </c>
      <c r="C1451" s="1">
        <v>28.65</v>
      </c>
      <c r="D1451" s="1">
        <v>25.46</v>
      </c>
      <c r="E1451" s="1">
        <v>31</v>
      </c>
      <c r="F1451" s="1">
        <v>36.28</v>
      </c>
      <c r="G1451" s="1">
        <v>23.6</v>
      </c>
      <c r="H1451" s="1">
        <v>26.18</v>
      </c>
      <c r="I1451" s="1">
        <v>40</v>
      </c>
      <c r="R1451"/>
      <c r="S1451"/>
      <c r="U1451"/>
      <c r="V1451"/>
    </row>
    <row r="1452" spans="1:22" s="1" customFormat="1" x14ac:dyDescent="0.25">
      <c r="A1452" s="1">
        <v>29.72</v>
      </c>
      <c r="B1452" s="1">
        <v>29.93</v>
      </c>
      <c r="C1452" s="1">
        <v>23.36</v>
      </c>
      <c r="D1452" s="1">
        <v>19.72</v>
      </c>
      <c r="E1452" s="1">
        <v>24.62</v>
      </c>
      <c r="F1452" s="1">
        <v>36.65</v>
      </c>
      <c r="G1452" s="1">
        <v>26.7</v>
      </c>
      <c r="H1452" s="1">
        <v>34.049999999999997</v>
      </c>
      <c r="I1452" s="1">
        <v>28.3</v>
      </c>
      <c r="R1452"/>
      <c r="S1452"/>
      <c r="U1452"/>
      <c r="V1452"/>
    </row>
    <row r="1453" spans="1:22" s="1" customFormat="1" x14ac:dyDescent="0.25">
      <c r="A1453" s="1">
        <v>29.87</v>
      </c>
      <c r="B1453" s="1">
        <v>23.29</v>
      </c>
      <c r="C1453" s="1">
        <v>26.07</v>
      </c>
      <c r="D1453" s="1">
        <v>19.27</v>
      </c>
      <c r="E1453" s="1">
        <v>31.2</v>
      </c>
      <c r="F1453" s="1">
        <v>27</v>
      </c>
      <c r="G1453" s="1">
        <v>33.619999999999997</v>
      </c>
      <c r="H1453" s="1">
        <v>40</v>
      </c>
      <c r="I1453" s="1">
        <v>31.55</v>
      </c>
      <c r="R1453"/>
      <c r="S1453"/>
      <c r="U1453"/>
      <c r="V1453"/>
    </row>
    <row r="1454" spans="1:22" s="1" customFormat="1" x14ac:dyDescent="0.25">
      <c r="A1454" s="1">
        <v>36.369999999999997</v>
      </c>
      <c r="B1454" s="1">
        <v>29.85</v>
      </c>
      <c r="C1454" s="1">
        <v>28.41</v>
      </c>
      <c r="D1454" s="1">
        <v>28.26</v>
      </c>
      <c r="E1454" s="1">
        <v>36.85</v>
      </c>
      <c r="F1454" s="1">
        <v>22.52</v>
      </c>
      <c r="G1454" s="1">
        <v>31.08</v>
      </c>
      <c r="H1454" s="1">
        <v>33.72</v>
      </c>
      <c r="I1454" s="1">
        <v>33.71</v>
      </c>
      <c r="R1454"/>
      <c r="S1454"/>
      <c r="U1454"/>
      <c r="V1454"/>
    </row>
    <row r="1455" spans="1:22" s="1" customFormat="1" x14ac:dyDescent="0.25">
      <c r="A1455" s="1">
        <v>36.4</v>
      </c>
      <c r="B1455" s="1">
        <v>25.86</v>
      </c>
      <c r="C1455" s="1">
        <v>25.31</v>
      </c>
      <c r="D1455" s="1">
        <v>22.29</v>
      </c>
      <c r="E1455" s="1">
        <v>26.37</v>
      </c>
      <c r="F1455" s="1">
        <v>26.97</v>
      </c>
      <c r="G1455" s="1">
        <v>32.47</v>
      </c>
      <c r="H1455" s="1">
        <v>40</v>
      </c>
      <c r="I1455" s="1">
        <v>33.21</v>
      </c>
      <c r="R1455"/>
      <c r="S1455"/>
      <c r="U1455"/>
      <c r="V1455"/>
    </row>
    <row r="1456" spans="1:22" s="1" customFormat="1" x14ac:dyDescent="0.25">
      <c r="A1456" s="1">
        <v>33.17</v>
      </c>
      <c r="B1456" s="1">
        <v>27.47</v>
      </c>
      <c r="C1456" s="1">
        <v>30.27</v>
      </c>
      <c r="D1456" s="1">
        <v>29.39</v>
      </c>
      <c r="E1456" s="1">
        <v>26.62</v>
      </c>
      <c r="F1456" s="1">
        <v>31.85</v>
      </c>
      <c r="G1456" s="1">
        <v>32.22</v>
      </c>
      <c r="H1456" s="1">
        <v>27.84</v>
      </c>
      <c r="I1456" s="1">
        <v>30.65</v>
      </c>
      <c r="R1456"/>
      <c r="S1456"/>
      <c r="U1456"/>
      <c r="V1456"/>
    </row>
    <row r="1457" spans="1:22" s="1" customFormat="1" x14ac:dyDescent="0.25">
      <c r="A1457" s="1">
        <v>37.22</v>
      </c>
      <c r="B1457" s="1">
        <v>20.399999999999999</v>
      </c>
      <c r="C1457" s="1">
        <v>26.22</v>
      </c>
      <c r="D1457" s="1">
        <v>26.45</v>
      </c>
      <c r="E1457" s="1">
        <v>24.05</v>
      </c>
      <c r="F1457" s="1">
        <v>32.619999999999997</v>
      </c>
      <c r="G1457" s="1">
        <v>24.51</v>
      </c>
      <c r="H1457" s="1">
        <v>32.57</v>
      </c>
      <c r="I1457" s="1">
        <v>30.63</v>
      </c>
      <c r="R1457"/>
      <c r="S1457"/>
      <c r="U1457"/>
      <c r="V1457"/>
    </row>
    <row r="1458" spans="1:22" s="1" customFormat="1" x14ac:dyDescent="0.25">
      <c r="A1458" s="1">
        <v>36.130000000000003</v>
      </c>
      <c r="B1458" s="1">
        <v>20.71</v>
      </c>
      <c r="C1458" s="1">
        <v>20</v>
      </c>
      <c r="D1458" s="1">
        <v>18.13</v>
      </c>
      <c r="E1458" s="1">
        <v>30.35</v>
      </c>
      <c r="F1458" s="1">
        <v>26.15</v>
      </c>
      <c r="G1458" s="1">
        <v>29.74</v>
      </c>
      <c r="H1458" s="1">
        <v>35.229999999999997</v>
      </c>
      <c r="I1458" s="1">
        <v>34.43</v>
      </c>
      <c r="R1458"/>
      <c r="S1458"/>
      <c r="U1458"/>
      <c r="V1458"/>
    </row>
    <row r="1459" spans="1:22" s="1" customFormat="1" x14ac:dyDescent="0.25">
      <c r="A1459" s="1">
        <v>25.49</v>
      </c>
      <c r="B1459" s="1">
        <v>34.96</v>
      </c>
      <c r="C1459" s="1">
        <v>24.3</v>
      </c>
      <c r="D1459" s="1">
        <v>27.72</v>
      </c>
      <c r="E1459" s="1">
        <v>27.76</v>
      </c>
      <c r="F1459" s="1">
        <v>28.47</v>
      </c>
      <c r="G1459" s="1">
        <v>23.6</v>
      </c>
      <c r="H1459" s="1">
        <v>34.14</v>
      </c>
      <c r="I1459" s="1">
        <v>27.98</v>
      </c>
      <c r="R1459"/>
      <c r="S1459"/>
      <c r="U1459"/>
      <c r="V1459"/>
    </row>
    <row r="1460" spans="1:22" s="1" customFormat="1" x14ac:dyDescent="0.25">
      <c r="A1460" s="1">
        <v>30.48</v>
      </c>
      <c r="B1460" s="1">
        <v>24.09</v>
      </c>
      <c r="C1460" s="1">
        <v>35.549999999999997</v>
      </c>
      <c r="D1460" s="1">
        <v>30.44</v>
      </c>
      <c r="E1460" s="1">
        <v>32.78</v>
      </c>
      <c r="F1460" s="1">
        <v>30.45</v>
      </c>
      <c r="G1460" s="1">
        <v>35.68</v>
      </c>
      <c r="H1460" s="1">
        <v>34.96</v>
      </c>
      <c r="I1460" s="1">
        <v>21.76</v>
      </c>
      <c r="R1460"/>
      <c r="S1460"/>
      <c r="U1460"/>
      <c r="V1460"/>
    </row>
    <row r="1461" spans="1:22" s="1" customFormat="1" x14ac:dyDescent="0.25">
      <c r="A1461" s="1">
        <v>28.19</v>
      </c>
      <c r="B1461" s="1">
        <v>30.04</v>
      </c>
      <c r="C1461" s="1">
        <v>28.81</v>
      </c>
      <c r="D1461" s="1">
        <v>23.47</v>
      </c>
      <c r="E1461" s="1">
        <v>35.03</v>
      </c>
      <c r="F1461" s="1">
        <v>28.84</v>
      </c>
      <c r="G1461" s="1">
        <v>22.53</v>
      </c>
      <c r="H1461" s="1">
        <v>40</v>
      </c>
      <c r="I1461" s="1">
        <v>32.99</v>
      </c>
      <c r="R1461"/>
      <c r="S1461"/>
      <c r="U1461"/>
      <c r="V1461"/>
    </row>
    <row r="1462" spans="1:22" s="1" customFormat="1" x14ac:dyDescent="0.25">
      <c r="A1462" s="1">
        <v>28.91</v>
      </c>
      <c r="B1462" s="1">
        <v>40</v>
      </c>
      <c r="C1462" s="1">
        <v>21.94</v>
      </c>
      <c r="D1462" s="1">
        <v>40</v>
      </c>
      <c r="E1462" s="1">
        <v>32.82</v>
      </c>
      <c r="F1462" s="1">
        <v>30.83</v>
      </c>
      <c r="G1462" s="1">
        <v>40</v>
      </c>
      <c r="H1462" s="1">
        <v>27.58</v>
      </c>
      <c r="I1462" s="1">
        <v>27.1</v>
      </c>
      <c r="R1462"/>
      <c r="S1462"/>
      <c r="U1462"/>
      <c r="V1462"/>
    </row>
    <row r="1463" spans="1:22" s="1" customFormat="1" x14ac:dyDescent="0.25">
      <c r="A1463" s="1">
        <v>33.72</v>
      </c>
      <c r="B1463" s="1">
        <v>29.13</v>
      </c>
      <c r="C1463" s="1">
        <v>36.5</v>
      </c>
      <c r="D1463" s="1">
        <v>34.549999999999997</v>
      </c>
      <c r="E1463" s="1">
        <v>30.57</v>
      </c>
      <c r="F1463" s="1">
        <v>28.97</v>
      </c>
      <c r="G1463" s="1">
        <v>34.26</v>
      </c>
      <c r="H1463" s="1">
        <v>31.23</v>
      </c>
      <c r="I1463" s="1">
        <v>22.22</v>
      </c>
      <c r="R1463"/>
      <c r="S1463"/>
      <c r="U1463"/>
      <c r="V1463"/>
    </row>
    <row r="1464" spans="1:22" s="1" customFormat="1" x14ac:dyDescent="0.25">
      <c r="A1464" s="1">
        <v>31.65</v>
      </c>
      <c r="B1464" s="1">
        <v>31.06</v>
      </c>
      <c r="C1464" s="1">
        <v>24.68</v>
      </c>
      <c r="D1464" s="1">
        <v>21.97</v>
      </c>
      <c r="E1464" s="1">
        <v>30.26</v>
      </c>
      <c r="F1464" s="1">
        <v>31.23</v>
      </c>
      <c r="G1464" s="1">
        <v>36.03</v>
      </c>
      <c r="H1464" s="1">
        <v>33.54</v>
      </c>
      <c r="I1464" s="1">
        <v>33.06</v>
      </c>
      <c r="R1464"/>
      <c r="S1464"/>
      <c r="U1464"/>
      <c r="V1464"/>
    </row>
    <row r="1465" spans="1:22" s="1" customFormat="1" x14ac:dyDescent="0.25">
      <c r="A1465" s="1">
        <v>21.81</v>
      </c>
      <c r="B1465" s="1">
        <v>29.48</v>
      </c>
      <c r="C1465" s="1">
        <v>24.58</v>
      </c>
      <c r="D1465" s="1">
        <v>29.1</v>
      </c>
      <c r="E1465" s="1">
        <v>20.84</v>
      </c>
      <c r="F1465" s="1">
        <v>33.24</v>
      </c>
      <c r="G1465" s="1">
        <v>40</v>
      </c>
      <c r="H1465" s="1">
        <v>33.93</v>
      </c>
      <c r="I1465" s="1">
        <v>22.94</v>
      </c>
      <c r="R1465"/>
      <c r="S1465"/>
      <c r="U1465"/>
      <c r="V1465"/>
    </row>
    <row r="1466" spans="1:22" s="1" customFormat="1" x14ac:dyDescent="0.25">
      <c r="A1466" s="1">
        <v>34.159999999999997</v>
      </c>
      <c r="B1466" s="1">
        <v>26.77</v>
      </c>
      <c r="C1466" s="1">
        <v>32.29</v>
      </c>
      <c r="D1466" s="1">
        <v>33.42</v>
      </c>
      <c r="E1466" s="1">
        <v>28.84</v>
      </c>
      <c r="F1466" s="1">
        <v>29.63</v>
      </c>
      <c r="G1466" s="1">
        <v>29.82</v>
      </c>
      <c r="H1466" s="1">
        <v>31.34</v>
      </c>
      <c r="I1466" s="1">
        <v>33.229999999999997</v>
      </c>
      <c r="R1466"/>
      <c r="S1466"/>
      <c r="U1466"/>
      <c r="V1466"/>
    </row>
    <row r="1467" spans="1:22" s="1" customFormat="1" x14ac:dyDescent="0.25">
      <c r="A1467" s="1">
        <v>21.37</v>
      </c>
      <c r="B1467" s="1">
        <v>30.13</v>
      </c>
      <c r="C1467" s="1">
        <v>33.409999999999997</v>
      </c>
      <c r="D1467" s="1">
        <v>25.71</v>
      </c>
      <c r="E1467" s="1">
        <v>29.48</v>
      </c>
      <c r="F1467" s="1">
        <v>35.43</v>
      </c>
      <c r="G1467" s="1">
        <v>40</v>
      </c>
      <c r="H1467" s="1">
        <v>32.74</v>
      </c>
      <c r="I1467" s="1">
        <v>40</v>
      </c>
      <c r="R1467"/>
      <c r="S1467"/>
      <c r="U1467"/>
      <c r="V1467"/>
    </row>
    <row r="1468" spans="1:22" s="1" customFormat="1" x14ac:dyDescent="0.25">
      <c r="A1468" s="1">
        <v>35.4</v>
      </c>
      <c r="B1468" s="1">
        <v>29.06</v>
      </c>
      <c r="C1468" s="1">
        <v>34.03</v>
      </c>
      <c r="D1468" s="1">
        <v>34.119999999999997</v>
      </c>
      <c r="E1468" s="1">
        <v>31.61</v>
      </c>
      <c r="F1468" s="1">
        <v>31.71</v>
      </c>
      <c r="G1468" s="1">
        <v>34.090000000000003</v>
      </c>
      <c r="H1468" s="1">
        <v>30.82</v>
      </c>
      <c r="I1468" s="1">
        <v>36.81</v>
      </c>
      <c r="R1468"/>
      <c r="S1468"/>
      <c r="U1468"/>
      <c r="V1468"/>
    </row>
    <row r="1469" spans="1:22" s="1" customFormat="1" x14ac:dyDescent="0.25">
      <c r="A1469" s="1">
        <v>33.97</v>
      </c>
      <c r="B1469" s="1">
        <v>25.38</v>
      </c>
      <c r="C1469" s="1">
        <v>25.52</v>
      </c>
      <c r="D1469" s="1">
        <v>25.92</v>
      </c>
      <c r="E1469" s="1">
        <v>40</v>
      </c>
      <c r="F1469" s="1">
        <v>34.44</v>
      </c>
      <c r="G1469" s="1">
        <v>35.159999999999997</v>
      </c>
      <c r="H1469" s="1">
        <v>37.46</v>
      </c>
      <c r="I1469" s="1">
        <v>32.54</v>
      </c>
      <c r="R1469"/>
      <c r="S1469"/>
      <c r="U1469"/>
      <c r="V1469"/>
    </row>
    <row r="1470" spans="1:22" s="1" customFormat="1" x14ac:dyDescent="0.25">
      <c r="A1470" s="1">
        <v>37.33</v>
      </c>
      <c r="B1470" s="1">
        <v>33.729999999999997</v>
      </c>
      <c r="C1470" s="1">
        <v>32.15</v>
      </c>
      <c r="D1470" s="1">
        <v>22.78</v>
      </c>
      <c r="E1470" s="1">
        <v>23.88</v>
      </c>
      <c r="F1470" s="1">
        <v>28.46</v>
      </c>
      <c r="G1470" s="1">
        <v>33.11</v>
      </c>
      <c r="H1470" s="1">
        <v>34.28</v>
      </c>
      <c r="I1470" s="1">
        <v>40</v>
      </c>
      <c r="R1470"/>
      <c r="S1470"/>
      <c r="U1470"/>
      <c r="V1470"/>
    </row>
    <row r="1471" spans="1:22" s="1" customFormat="1" x14ac:dyDescent="0.25">
      <c r="A1471" s="1">
        <v>40</v>
      </c>
      <c r="B1471" s="1">
        <v>31.19</v>
      </c>
      <c r="C1471" s="1">
        <v>28.64</v>
      </c>
      <c r="D1471" s="1">
        <v>19.98</v>
      </c>
      <c r="E1471" s="1">
        <v>23.4</v>
      </c>
      <c r="F1471" s="1">
        <v>30.14</v>
      </c>
      <c r="G1471" s="1">
        <v>27.88</v>
      </c>
      <c r="H1471" s="1">
        <v>23.76</v>
      </c>
      <c r="I1471" s="1">
        <v>36.04</v>
      </c>
      <c r="R1471"/>
      <c r="S1471"/>
      <c r="U1471"/>
      <c r="V1471"/>
    </row>
    <row r="1472" spans="1:22" s="1" customFormat="1" x14ac:dyDescent="0.25">
      <c r="A1472" s="1">
        <v>33.909999999999997</v>
      </c>
      <c r="B1472" s="1">
        <v>24.3</v>
      </c>
      <c r="C1472" s="1">
        <v>24.43</v>
      </c>
      <c r="D1472" s="1">
        <v>29.21</v>
      </c>
      <c r="E1472" s="1">
        <v>25.81</v>
      </c>
      <c r="F1472" s="1">
        <v>29.86</v>
      </c>
      <c r="G1472" s="1">
        <v>29.51</v>
      </c>
      <c r="H1472" s="1">
        <v>40</v>
      </c>
      <c r="I1472" s="1">
        <v>32.67</v>
      </c>
      <c r="R1472"/>
      <c r="S1472"/>
      <c r="U1472"/>
      <c r="V1472"/>
    </row>
    <row r="1473" spans="1:22" s="1" customFormat="1" x14ac:dyDescent="0.25">
      <c r="A1473" s="1">
        <v>34.25</v>
      </c>
      <c r="B1473" s="1">
        <v>26.89</v>
      </c>
      <c r="C1473" s="1">
        <v>34.14</v>
      </c>
      <c r="D1473" s="1">
        <v>24.42</v>
      </c>
      <c r="E1473" s="1">
        <v>28.95</v>
      </c>
      <c r="F1473" s="1">
        <v>25.53</v>
      </c>
      <c r="G1473" s="1">
        <v>34.01</v>
      </c>
      <c r="H1473" s="1">
        <v>33.85</v>
      </c>
      <c r="I1473" s="1">
        <v>30.09</v>
      </c>
      <c r="R1473"/>
      <c r="S1473"/>
      <c r="U1473"/>
      <c r="V1473"/>
    </row>
    <row r="1474" spans="1:22" s="1" customFormat="1" x14ac:dyDescent="0.25">
      <c r="A1474" s="1">
        <v>26.49</v>
      </c>
      <c r="B1474" s="1">
        <v>35</v>
      </c>
      <c r="C1474" s="1">
        <v>22.32</v>
      </c>
      <c r="D1474" s="1">
        <v>21.11</v>
      </c>
      <c r="E1474" s="1">
        <v>25.89</v>
      </c>
      <c r="F1474" s="1">
        <v>35.72</v>
      </c>
      <c r="G1474" s="1">
        <v>34.020000000000003</v>
      </c>
      <c r="H1474" s="1">
        <v>25.77</v>
      </c>
      <c r="I1474" s="1">
        <v>24.69</v>
      </c>
      <c r="R1474"/>
      <c r="S1474"/>
      <c r="U1474"/>
      <c r="V1474"/>
    </row>
    <row r="1475" spans="1:22" s="1" customFormat="1" x14ac:dyDescent="0.25">
      <c r="A1475" s="1">
        <v>35.93</v>
      </c>
      <c r="B1475" s="1">
        <v>25.47</v>
      </c>
      <c r="C1475" s="1">
        <v>19.91</v>
      </c>
      <c r="D1475" s="1">
        <v>22.54</v>
      </c>
      <c r="E1475" s="1">
        <v>22.74</v>
      </c>
      <c r="F1475" s="1">
        <v>24.54</v>
      </c>
      <c r="G1475" s="1">
        <v>40</v>
      </c>
      <c r="H1475" s="1">
        <v>33.67</v>
      </c>
      <c r="I1475" s="1">
        <v>34.630000000000003</v>
      </c>
      <c r="R1475"/>
      <c r="S1475"/>
      <c r="U1475"/>
      <c r="V1475"/>
    </row>
    <row r="1476" spans="1:22" s="1" customFormat="1" x14ac:dyDescent="0.25">
      <c r="A1476" s="1">
        <v>23</v>
      </c>
      <c r="B1476" s="1">
        <v>31.97</v>
      </c>
      <c r="C1476" s="1">
        <v>19.510000000000002</v>
      </c>
      <c r="D1476" s="1">
        <v>24.19</v>
      </c>
      <c r="E1476" s="1">
        <v>24.88</v>
      </c>
      <c r="F1476" s="1">
        <v>22.88</v>
      </c>
      <c r="G1476" s="1">
        <v>29.94</v>
      </c>
      <c r="H1476" s="1">
        <v>25.87</v>
      </c>
      <c r="I1476" s="1">
        <v>36.1</v>
      </c>
      <c r="R1476"/>
      <c r="S1476"/>
      <c r="U1476"/>
      <c r="V1476"/>
    </row>
    <row r="1477" spans="1:22" s="1" customFormat="1" x14ac:dyDescent="0.25">
      <c r="A1477" s="1">
        <v>24.13</v>
      </c>
      <c r="B1477" s="1">
        <v>23.66</v>
      </c>
      <c r="C1477" s="1">
        <v>23.91</v>
      </c>
      <c r="D1477" s="1">
        <v>31.31</v>
      </c>
      <c r="E1477" s="1">
        <v>28.47</v>
      </c>
      <c r="F1477" s="1">
        <v>34.72</v>
      </c>
      <c r="G1477" s="1">
        <v>37.520000000000003</v>
      </c>
      <c r="H1477" s="1">
        <v>34.65</v>
      </c>
      <c r="I1477" s="1">
        <v>32.92</v>
      </c>
      <c r="R1477"/>
      <c r="S1477"/>
      <c r="U1477"/>
      <c r="V1477"/>
    </row>
    <row r="1478" spans="1:22" s="1" customFormat="1" x14ac:dyDescent="0.25">
      <c r="A1478" s="1">
        <v>34.630000000000003</v>
      </c>
      <c r="B1478" s="1">
        <v>24.31</v>
      </c>
      <c r="C1478" s="1">
        <v>23.41</v>
      </c>
      <c r="D1478" s="1">
        <v>21.11</v>
      </c>
      <c r="E1478" s="1">
        <v>27.81</v>
      </c>
      <c r="F1478" s="1">
        <v>36.5</v>
      </c>
      <c r="G1478" s="1">
        <v>28.19</v>
      </c>
      <c r="H1478" s="1">
        <v>40</v>
      </c>
      <c r="I1478" s="1">
        <v>40</v>
      </c>
      <c r="R1478"/>
      <c r="S1478"/>
      <c r="U1478"/>
      <c r="V1478"/>
    </row>
    <row r="1479" spans="1:22" s="1" customFormat="1" x14ac:dyDescent="0.25">
      <c r="A1479" s="1">
        <v>27.55</v>
      </c>
      <c r="B1479" s="1">
        <v>25.53</v>
      </c>
      <c r="C1479" s="1">
        <v>30.55</v>
      </c>
      <c r="D1479" s="1">
        <v>26.91</v>
      </c>
      <c r="E1479" s="1">
        <v>25.99</v>
      </c>
      <c r="F1479" s="1">
        <v>26.99</v>
      </c>
      <c r="G1479" s="1">
        <v>27.17</v>
      </c>
      <c r="H1479" s="1">
        <v>31.49</v>
      </c>
      <c r="I1479" s="1">
        <v>36.840000000000003</v>
      </c>
      <c r="R1479"/>
      <c r="S1479"/>
      <c r="U1479"/>
      <c r="V1479"/>
    </row>
    <row r="1480" spans="1:22" s="1" customFormat="1" x14ac:dyDescent="0.25">
      <c r="A1480" s="1">
        <v>30.1</v>
      </c>
      <c r="B1480" s="1">
        <v>31.82</v>
      </c>
      <c r="C1480" s="1">
        <v>27.4</v>
      </c>
      <c r="D1480" s="1">
        <v>28.28</v>
      </c>
      <c r="E1480" s="1">
        <v>26.92</v>
      </c>
      <c r="F1480" s="1">
        <v>28.65</v>
      </c>
      <c r="G1480" s="1">
        <v>31.67</v>
      </c>
      <c r="H1480" s="1">
        <v>33.380000000000003</v>
      </c>
      <c r="I1480" s="1">
        <v>40</v>
      </c>
      <c r="R1480"/>
      <c r="S1480"/>
      <c r="U1480"/>
      <c r="V1480"/>
    </row>
    <row r="1481" spans="1:22" s="1" customFormat="1" x14ac:dyDescent="0.25">
      <c r="A1481" s="1">
        <v>27.24</v>
      </c>
      <c r="B1481" s="1">
        <v>30.11</v>
      </c>
      <c r="C1481" s="1">
        <v>37.619999999999997</v>
      </c>
      <c r="D1481" s="1">
        <v>34.42</v>
      </c>
      <c r="E1481" s="1">
        <v>30.1</v>
      </c>
      <c r="F1481" s="1">
        <v>27.94</v>
      </c>
      <c r="G1481" s="1">
        <v>24.3</v>
      </c>
      <c r="H1481" s="1">
        <v>34.25</v>
      </c>
      <c r="I1481" s="1">
        <v>40</v>
      </c>
      <c r="R1481"/>
      <c r="S1481"/>
      <c r="U1481"/>
      <c r="V1481"/>
    </row>
    <row r="1482" spans="1:22" s="1" customFormat="1" x14ac:dyDescent="0.25">
      <c r="A1482" s="1">
        <v>19</v>
      </c>
      <c r="B1482" s="1">
        <v>31.09</v>
      </c>
      <c r="C1482" s="1">
        <v>25.46</v>
      </c>
      <c r="D1482" s="1">
        <v>24.11</v>
      </c>
      <c r="E1482" s="1">
        <v>26.4</v>
      </c>
      <c r="F1482" s="1">
        <v>33.11</v>
      </c>
      <c r="G1482" s="1">
        <v>34.54</v>
      </c>
      <c r="H1482" s="1">
        <v>33.299999999999997</v>
      </c>
      <c r="I1482" s="1">
        <v>33.729999999999997</v>
      </c>
      <c r="R1482"/>
      <c r="S1482"/>
      <c r="U1482"/>
      <c r="V1482"/>
    </row>
    <row r="1483" spans="1:22" s="1" customFormat="1" x14ac:dyDescent="0.25">
      <c r="A1483" s="1">
        <v>23.03</v>
      </c>
      <c r="B1483" s="1">
        <v>32.49</v>
      </c>
      <c r="C1483" s="1">
        <v>27.13</v>
      </c>
      <c r="D1483" s="1">
        <v>20.170000000000002</v>
      </c>
      <c r="E1483" s="1">
        <v>28.79</v>
      </c>
      <c r="F1483" s="1">
        <v>24.24</v>
      </c>
      <c r="G1483" s="1">
        <v>33.9</v>
      </c>
      <c r="H1483" s="1">
        <v>33.29</v>
      </c>
      <c r="I1483" s="1">
        <v>29.08</v>
      </c>
      <c r="R1483"/>
      <c r="S1483"/>
      <c r="U1483"/>
      <c r="V1483"/>
    </row>
    <row r="1484" spans="1:22" s="1" customFormat="1" x14ac:dyDescent="0.25">
      <c r="A1484" s="1">
        <v>32.67</v>
      </c>
      <c r="B1484" s="1">
        <v>29.26</v>
      </c>
      <c r="C1484" s="1">
        <v>28.58</v>
      </c>
      <c r="D1484" s="1">
        <v>22.35</v>
      </c>
      <c r="E1484" s="1">
        <v>23.3</v>
      </c>
      <c r="F1484" s="1">
        <v>27.31</v>
      </c>
      <c r="G1484" s="1">
        <v>27.54</v>
      </c>
      <c r="H1484" s="1">
        <v>35.51</v>
      </c>
      <c r="I1484" s="1">
        <v>27.94</v>
      </c>
      <c r="R1484"/>
      <c r="S1484"/>
      <c r="U1484"/>
      <c r="V1484"/>
    </row>
    <row r="1485" spans="1:22" s="1" customFormat="1" x14ac:dyDescent="0.25">
      <c r="A1485" s="1">
        <v>35.340000000000003</v>
      </c>
      <c r="B1485" s="1">
        <v>31.54</v>
      </c>
      <c r="C1485" s="1">
        <v>40</v>
      </c>
      <c r="D1485" s="1">
        <v>35.11</v>
      </c>
      <c r="E1485" s="1">
        <v>25.65</v>
      </c>
      <c r="F1485" s="1">
        <v>27.5</v>
      </c>
      <c r="G1485" s="1">
        <v>29.51</v>
      </c>
      <c r="H1485" s="1">
        <v>28.32</v>
      </c>
      <c r="I1485" s="1">
        <v>32.67</v>
      </c>
      <c r="R1485"/>
      <c r="S1485"/>
      <c r="U1485"/>
      <c r="V1485"/>
    </row>
    <row r="1486" spans="1:22" s="1" customFormat="1" x14ac:dyDescent="0.25">
      <c r="A1486" s="1">
        <v>32.01</v>
      </c>
      <c r="B1486" s="1">
        <v>30.24</v>
      </c>
      <c r="C1486" s="1">
        <v>40</v>
      </c>
      <c r="D1486" s="1">
        <v>23.8</v>
      </c>
      <c r="E1486" s="1">
        <v>29.13</v>
      </c>
      <c r="F1486" s="1">
        <v>22.29</v>
      </c>
      <c r="G1486" s="1">
        <v>34.78</v>
      </c>
      <c r="H1486" s="1">
        <v>33.22</v>
      </c>
      <c r="I1486" s="1">
        <v>31.71</v>
      </c>
      <c r="R1486"/>
      <c r="S1486"/>
      <c r="U1486"/>
      <c r="V1486"/>
    </row>
    <row r="1487" spans="1:22" s="1" customFormat="1" x14ac:dyDescent="0.25">
      <c r="A1487" s="1">
        <v>33.53</v>
      </c>
      <c r="B1487" s="1">
        <v>30.87</v>
      </c>
      <c r="C1487" s="1">
        <v>20.8</v>
      </c>
      <c r="D1487" s="1">
        <v>24.64</v>
      </c>
      <c r="E1487" s="1">
        <v>20.45</v>
      </c>
      <c r="F1487" s="1">
        <v>30.48</v>
      </c>
      <c r="G1487" s="1">
        <v>30.41</v>
      </c>
      <c r="H1487" s="1">
        <v>34.9</v>
      </c>
      <c r="I1487" s="1">
        <v>34.81</v>
      </c>
      <c r="R1487"/>
      <c r="S1487"/>
      <c r="U1487"/>
      <c r="V1487"/>
    </row>
    <row r="1488" spans="1:22" s="1" customFormat="1" x14ac:dyDescent="0.25">
      <c r="A1488" s="1">
        <v>23.4</v>
      </c>
      <c r="B1488" s="1">
        <v>26.92</v>
      </c>
      <c r="C1488" s="1">
        <v>26.54</v>
      </c>
      <c r="D1488" s="1">
        <v>34.94</v>
      </c>
      <c r="E1488" s="1">
        <v>22.57</v>
      </c>
      <c r="F1488" s="1">
        <v>33.299999999999997</v>
      </c>
      <c r="G1488" s="1">
        <v>34.21</v>
      </c>
      <c r="H1488" s="1">
        <v>34.35</v>
      </c>
      <c r="I1488" s="1">
        <v>35.97</v>
      </c>
      <c r="R1488"/>
      <c r="S1488"/>
      <c r="U1488"/>
      <c r="V1488"/>
    </row>
    <row r="1489" spans="1:22" s="1" customFormat="1" x14ac:dyDescent="0.25">
      <c r="A1489" s="1">
        <v>26.88</v>
      </c>
      <c r="B1489" s="1">
        <v>33.35</v>
      </c>
      <c r="C1489" s="1">
        <v>30.86</v>
      </c>
      <c r="D1489" s="1">
        <v>29.63</v>
      </c>
      <c r="E1489" s="1">
        <v>27.81</v>
      </c>
      <c r="F1489" s="1">
        <v>36.729999999999997</v>
      </c>
      <c r="G1489" s="1">
        <v>35.46</v>
      </c>
      <c r="H1489" s="1">
        <v>27.5</v>
      </c>
      <c r="I1489" s="1">
        <v>40</v>
      </c>
      <c r="R1489"/>
      <c r="S1489"/>
      <c r="U1489"/>
      <c r="V1489"/>
    </row>
    <row r="1490" spans="1:22" s="1" customFormat="1" x14ac:dyDescent="0.25">
      <c r="A1490" s="1">
        <v>28.9</v>
      </c>
      <c r="B1490" s="1">
        <v>23.49</v>
      </c>
      <c r="C1490" s="1">
        <v>35.090000000000003</v>
      </c>
      <c r="D1490" s="1">
        <v>30.68</v>
      </c>
      <c r="E1490" s="1">
        <v>29.59</v>
      </c>
      <c r="F1490" s="1">
        <v>30.06</v>
      </c>
      <c r="G1490" s="1">
        <v>26.77</v>
      </c>
      <c r="H1490" s="1">
        <v>40</v>
      </c>
      <c r="I1490" s="1">
        <v>40</v>
      </c>
      <c r="R1490"/>
      <c r="S1490"/>
      <c r="U1490"/>
      <c r="V1490"/>
    </row>
    <row r="1491" spans="1:22" s="1" customFormat="1" x14ac:dyDescent="0.25">
      <c r="A1491" s="1">
        <v>29.54</v>
      </c>
      <c r="B1491" s="1">
        <v>22.94</v>
      </c>
      <c r="C1491" s="1">
        <v>28.95</v>
      </c>
      <c r="D1491" s="1">
        <v>40</v>
      </c>
      <c r="E1491" s="1">
        <v>28.25</v>
      </c>
      <c r="F1491" s="1">
        <v>33.770000000000003</v>
      </c>
      <c r="G1491" s="1">
        <v>23.82</v>
      </c>
      <c r="H1491" s="1">
        <v>36.76</v>
      </c>
      <c r="I1491" s="1">
        <v>23.16</v>
      </c>
      <c r="R1491"/>
      <c r="S1491"/>
      <c r="U1491"/>
      <c r="V1491"/>
    </row>
    <row r="1492" spans="1:22" s="1" customFormat="1" x14ac:dyDescent="0.25">
      <c r="A1492" s="1">
        <v>36.979999999999997</v>
      </c>
      <c r="B1492" s="1">
        <v>28.66</v>
      </c>
      <c r="C1492" s="1">
        <v>34.6</v>
      </c>
      <c r="D1492" s="1">
        <v>33.020000000000003</v>
      </c>
      <c r="E1492" s="1">
        <v>30.14</v>
      </c>
      <c r="F1492" s="1">
        <v>40</v>
      </c>
      <c r="G1492" s="1">
        <v>25.14</v>
      </c>
      <c r="H1492" s="1">
        <v>40</v>
      </c>
      <c r="I1492" s="1">
        <v>40</v>
      </c>
      <c r="R1492"/>
      <c r="S1492"/>
      <c r="U1492"/>
      <c r="V1492"/>
    </row>
    <row r="1493" spans="1:22" s="1" customFormat="1" x14ac:dyDescent="0.25">
      <c r="A1493" s="1">
        <v>27.82</v>
      </c>
      <c r="B1493" s="1">
        <v>40</v>
      </c>
      <c r="C1493" s="1">
        <v>28.48</v>
      </c>
      <c r="D1493" s="1">
        <v>22.92</v>
      </c>
      <c r="E1493" s="1">
        <v>31.15</v>
      </c>
      <c r="F1493" s="1">
        <v>30.8</v>
      </c>
      <c r="G1493" s="1">
        <v>26.68</v>
      </c>
      <c r="H1493" s="1">
        <v>24.44</v>
      </c>
      <c r="I1493" s="1">
        <v>34.53</v>
      </c>
      <c r="R1493"/>
      <c r="S1493"/>
      <c r="U1493"/>
      <c r="V1493"/>
    </row>
    <row r="1494" spans="1:22" s="1" customFormat="1" x14ac:dyDescent="0.25">
      <c r="A1494" s="1">
        <v>32.22</v>
      </c>
      <c r="B1494" s="1">
        <v>36.21</v>
      </c>
      <c r="C1494" s="1">
        <v>20.84</v>
      </c>
      <c r="D1494" s="1">
        <v>19.95</v>
      </c>
      <c r="E1494" s="1">
        <v>26.93</v>
      </c>
      <c r="F1494" s="1">
        <v>40</v>
      </c>
      <c r="G1494" s="1">
        <v>28.87</v>
      </c>
      <c r="H1494" s="1">
        <v>35.65</v>
      </c>
      <c r="I1494" s="1">
        <v>36.33</v>
      </c>
      <c r="R1494"/>
      <c r="S1494"/>
      <c r="U1494"/>
      <c r="V1494"/>
    </row>
    <row r="1495" spans="1:22" s="1" customFormat="1" x14ac:dyDescent="0.25">
      <c r="A1495" s="1">
        <v>24.68</v>
      </c>
      <c r="B1495" s="1">
        <v>30.84</v>
      </c>
      <c r="C1495" s="1">
        <v>30.92</v>
      </c>
      <c r="D1495" s="1">
        <v>29.79</v>
      </c>
      <c r="E1495" s="1">
        <v>32.79</v>
      </c>
      <c r="F1495" s="1">
        <v>33.18</v>
      </c>
      <c r="G1495" s="1">
        <v>40</v>
      </c>
      <c r="H1495" s="1">
        <v>31.55</v>
      </c>
      <c r="I1495" s="1">
        <v>30.15</v>
      </c>
      <c r="R1495"/>
      <c r="S1495"/>
      <c r="U1495"/>
      <c r="V1495"/>
    </row>
    <row r="1496" spans="1:22" s="1" customFormat="1" x14ac:dyDescent="0.25">
      <c r="A1496" s="1">
        <v>29.94</v>
      </c>
      <c r="B1496" s="1">
        <v>20.75</v>
      </c>
      <c r="C1496" s="1">
        <v>28.67</v>
      </c>
      <c r="D1496" s="1">
        <v>25.29</v>
      </c>
      <c r="E1496" s="1">
        <v>33.43</v>
      </c>
      <c r="F1496" s="1">
        <v>23.04</v>
      </c>
      <c r="G1496" s="1">
        <v>31.59</v>
      </c>
      <c r="H1496" s="1">
        <v>34.090000000000003</v>
      </c>
      <c r="I1496" s="1">
        <v>34.799999999999997</v>
      </c>
      <c r="R1496"/>
      <c r="S1496"/>
      <c r="U1496"/>
      <c r="V1496"/>
    </row>
    <row r="1497" spans="1:22" s="1" customFormat="1" x14ac:dyDescent="0.25">
      <c r="A1497" s="1">
        <v>34.14</v>
      </c>
      <c r="B1497" s="1">
        <v>25.65</v>
      </c>
      <c r="C1497" s="1">
        <v>27.57</v>
      </c>
      <c r="D1497" s="1">
        <v>23.87</v>
      </c>
      <c r="E1497" s="1">
        <v>33.340000000000003</v>
      </c>
      <c r="F1497" s="1">
        <v>27.84</v>
      </c>
      <c r="G1497" s="1">
        <v>40</v>
      </c>
      <c r="H1497" s="1">
        <v>35.369999999999997</v>
      </c>
      <c r="I1497" s="1">
        <v>25.14</v>
      </c>
      <c r="R1497"/>
      <c r="S1497"/>
      <c r="U1497"/>
      <c r="V1497"/>
    </row>
    <row r="1498" spans="1:22" s="1" customFormat="1" x14ac:dyDescent="0.25">
      <c r="A1498" s="1">
        <v>35.700000000000003</v>
      </c>
      <c r="B1498" s="1">
        <v>27.51</v>
      </c>
      <c r="C1498" s="1">
        <v>18.71</v>
      </c>
      <c r="D1498" s="1">
        <v>30.74</v>
      </c>
      <c r="E1498" s="1">
        <v>21.18</v>
      </c>
      <c r="F1498" s="1">
        <v>29.42</v>
      </c>
      <c r="G1498" s="1">
        <v>21.31</v>
      </c>
      <c r="H1498" s="1">
        <v>40</v>
      </c>
      <c r="I1498" s="1">
        <v>32.96</v>
      </c>
      <c r="R1498"/>
      <c r="S1498"/>
      <c r="U1498"/>
      <c r="V1498"/>
    </row>
    <row r="1499" spans="1:22" s="1" customFormat="1" x14ac:dyDescent="0.25">
      <c r="A1499" s="1">
        <v>26.98</v>
      </c>
      <c r="B1499" s="1">
        <v>40</v>
      </c>
      <c r="C1499" s="1">
        <v>19.3</v>
      </c>
      <c r="D1499" s="1">
        <v>28.45</v>
      </c>
      <c r="E1499" s="1">
        <v>35.47</v>
      </c>
      <c r="F1499" s="1">
        <v>28.51</v>
      </c>
      <c r="G1499" s="1">
        <v>27.44</v>
      </c>
      <c r="H1499" s="1">
        <v>27.54</v>
      </c>
      <c r="I1499" s="1">
        <v>30.79</v>
      </c>
      <c r="R1499"/>
      <c r="S1499"/>
      <c r="U1499"/>
      <c r="V1499"/>
    </row>
    <row r="1500" spans="1:22" s="1" customFormat="1" x14ac:dyDescent="0.25">
      <c r="A1500" s="1">
        <v>24.95</v>
      </c>
      <c r="B1500" s="1">
        <v>24.75</v>
      </c>
      <c r="C1500" s="1">
        <v>22.18</v>
      </c>
      <c r="D1500" s="1">
        <v>25.05</v>
      </c>
      <c r="E1500" s="1">
        <v>37.44</v>
      </c>
      <c r="F1500" s="1">
        <v>35.020000000000003</v>
      </c>
      <c r="G1500" s="1">
        <v>25.05</v>
      </c>
      <c r="H1500" s="1">
        <v>40</v>
      </c>
      <c r="I1500" s="1">
        <v>30.49</v>
      </c>
      <c r="R1500"/>
      <c r="S1500"/>
      <c r="U1500"/>
      <c r="V1500"/>
    </row>
    <row r="1501" spans="1:22" s="1" customFormat="1" x14ac:dyDescent="0.25">
      <c r="A1501" s="1">
        <v>28.28</v>
      </c>
      <c r="B1501" s="1">
        <v>27.37</v>
      </c>
      <c r="C1501" s="1">
        <v>23</v>
      </c>
      <c r="D1501" s="1">
        <v>40</v>
      </c>
      <c r="E1501" s="1">
        <v>27.63</v>
      </c>
      <c r="F1501" s="1">
        <v>25.34</v>
      </c>
      <c r="G1501" s="1">
        <v>28.88</v>
      </c>
      <c r="H1501" s="1">
        <v>30.28</v>
      </c>
      <c r="I1501" s="1">
        <v>40</v>
      </c>
      <c r="R1501"/>
      <c r="S1501"/>
      <c r="U1501"/>
      <c r="V1501"/>
    </row>
    <row r="1502" spans="1:22" s="1" customFormat="1" x14ac:dyDescent="0.25">
      <c r="A1502" s="1">
        <v>30.09</v>
      </c>
      <c r="B1502" s="1">
        <v>28.22</v>
      </c>
      <c r="C1502" s="1">
        <v>30.56</v>
      </c>
      <c r="D1502" s="1">
        <v>27.18</v>
      </c>
      <c r="E1502" s="1">
        <v>28.47</v>
      </c>
      <c r="F1502" s="1">
        <v>36.24</v>
      </c>
      <c r="G1502" s="1">
        <v>27.85</v>
      </c>
      <c r="H1502" s="1">
        <v>33.56</v>
      </c>
      <c r="I1502" s="1">
        <v>34.57</v>
      </c>
      <c r="R1502"/>
      <c r="S1502"/>
      <c r="U1502"/>
      <c r="V1502"/>
    </row>
    <row r="1503" spans="1:22" s="1" customFormat="1" x14ac:dyDescent="0.25">
      <c r="A1503" s="1">
        <v>33.35</v>
      </c>
      <c r="B1503" s="1">
        <v>26.02</v>
      </c>
      <c r="C1503" s="1">
        <v>19.61</v>
      </c>
      <c r="D1503" s="1">
        <v>36.17</v>
      </c>
      <c r="E1503" s="1">
        <v>23</v>
      </c>
      <c r="F1503" s="1">
        <v>25.5</v>
      </c>
      <c r="G1503" s="1">
        <v>34.659999999999997</v>
      </c>
      <c r="H1503" s="1">
        <v>24.3</v>
      </c>
      <c r="I1503" s="1">
        <v>40</v>
      </c>
      <c r="R1503"/>
      <c r="S1503"/>
      <c r="U1503"/>
      <c r="V1503"/>
    </row>
    <row r="1504" spans="1:22" s="1" customFormat="1" x14ac:dyDescent="0.25">
      <c r="A1504" s="1">
        <v>40</v>
      </c>
      <c r="B1504" s="1">
        <v>35.369999999999997</v>
      </c>
      <c r="C1504" s="1">
        <v>24.44</v>
      </c>
      <c r="D1504" s="1">
        <v>21.25</v>
      </c>
      <c r="E1504" s="1">
        <v>27.36</v>
      </c>
      <c r="F1504" s="1">
        <v>28.94</v>
      </c>
      <c r="G1504" s="1">
        <v>28.16</v>
      </c>
      <c r="H1504" s="1">
        <v>35.14</v>
      </c>
      <c r="I1504" s="1">
        <v>24.04</v>
      </c>
      <c r="R1504"/>
      <c r="S1504"/>
      <c r="U1504"/>
      <c r="V1504"/>
    </row>
    <row r="1505" spans="1:22" s="1" customFormat="1" x14ac:dyDescent="0.25">
      <c r="A1505" s="1">
        <v>37.42</v>
      </c>
      <c r="B1505" s="1">
        <v>28.02</v>
      </c>
      <c r="C1505" s="1">
        <v>28.41</v>
      </c>
      <c r="D1505" s="1">
        <v>32.630000000000003</v>
      </c>
      <c r="E1505" s="1">
        <v>29.31</v>
      </c>
      <c r="F1505" s="1">
        <v>31.27</v>
      </c>
      <c r="G1505" s="1">
        <v>23.76</v>
      </c>
      <c r="H1505" s="1">
        <v>31.21</v>
      </c>
      <c r="I1505" s="1">
        <v>31.25</v>
      </c>
      <c r="R1505"/>
      <c r="S1505"/>
      <c r="U1505"/>
      <c r="V1505"/>
    </row>
    <row r="1506" spans="1:22" s="1" customFormat="1" x14ac:dyDescent="0.25">
      <c r="A1506" s="1">
        <v>32.159999999999997</v>
      </c>
      <c r="B1506" s="1">
        <v>20.66</v>
      </c>
      <c r="C1506" s="1">
        <v>32.67</v>
      </c>
      <c r="D1506" s="1">
        <v>34.96</v>
      </c>
      <c r="E1506" s="1">
        <v>31.69</v>
      </c>
      <c r="F1506" s="1">
        <v>32.07</v>
      </c>
      <c r="G1506" s="1">
        <v>33.61</v>
      </c>
      <c r="H1506" s="1">
        <v>36.65</v>
      </c>
      <c r="I1506" s="1">
        <v>25.99</v>
      </c>
      <c r="R1506"/>
      <c r="S1506"/>
      <c r="U1506"/>
      <c r="V1506"/>
    </row>
    <row r="1507" spans="1:22" s="1" customFormat="1" x14ac:dyDescent="0.25">
      <c r="A1507" s="1">
        <v>27.89</v>
      </c>
      <c r="B1507" s="1">
        <v>22.64</v>
      </c>
      <c r="C1507" s="1">
        <v>30.23</v>
      </c>
      <c r="D1507" s="1">
        <v>35.17</v>
      </c>
      <c r="E1507" s="1">
        <v>40</v>
      </c>
      <c r="F1507" s="1">
        <v>40</v>
      </c>
      <c r="G1507" s="1">
        <v>29.12</v>
      </c>
      <c r="H1507" s="1">
        <v>32.14</v>
      </c>
      <c r="I1507" s="1">
        <v>40</v>
      </c>
      <c r="R1507"/>
      <c r="S1507"/>
      <c r="U1507"/>
      <c r="V1507"/>
    </row>
    <row r="1508" spans="1:22" s="1" customFormat="1" x14ac:dyDescent="0.25">
      <c r="A1508" s="1">
        <v>31.36</v>
      </c>
      <c r="B1508" s="1">
        <v>36.130000000000003</v>
      </c>
      <c r="C1508" s="1">
        <v>24.41</v>
      </c>
      <c r="D1508" s="1">
        <v>26.41</v>
      </c>
      <c r="E1508" s="1">
        <v>29.7</v>
      </c>
      <c r="F1508" s="1">
        <v>23.24</v>
      </c>
      <c r="G1508" s="1">
        <v>38.409999999999997</v>
      </c>
      <c r="H1508" s="1">
        <v>32.51</v>
      </c>
      <c r="I1508" s="1">
        <v>40</v>
      </c>
      <c r="R1508"/>
      <c r="S1508"/>
      <c r="U1508"/>
      <c r="V1508"/>
    </row>
    <row r="1509" spans="1:22" s="1" customFormat="1" x14ac:dyDescent="0.25">
      <c r="A1509" s="1">
        <v>33.25</v>
      </c>
      <c r="B1509" s="1">
        <v>26.93</v>
      </c>
      <c r="C1509" s="1">
        <v>28.59</v>
      </c>
      <c r="D1509" s="1">
        <v>22.75</v>
      </c>
      <c r="E1509" s="1">
        <v>30.41</v>
      </c>
      <c r="F1509" s="1">
        <v>35.299999999999997</v>
      </c>
      <c r="G1509" s="1">
        <v>35.03</v>
      </c>
      <c r="H1509" s="1">
        <v>34.03</v>
      </c>
      <c r="I1509" s="1">
        <v>34.479999999999997</v>
      </c>
      <c r="R1509"/>
      <c r="S1509"/>
      <c r="U1509"/>
      <c r="V1509"/>
    </row>
    <row r="1510" spans="1:22" s="1" customFormat="1" x14ac:dyDescent="0.25">
      <c r="A1510" s="1">
        <v>37.5</v>
      </c>
      <c r="B1510" s="1">
        <v>23.11</v>
      </c>
      <c r="C1510" s="1">
        <v>22.12</v>
      </c>
      <c r="D1510" s="1">
        <v>35.700000000000003</v>
      </c>
      <c r="E1510" s="1">
        <v>22.48</v>
      </c>
      <c r="F1510" s="1">
        <v>29.38</v>
      </c>
      <c r="G1510" s="1">
        <v>28</v>
      </c>
      <c r="H1510" s="1">
        <v>28.49</v>
      </c>
      <c r="I1510" s="1">
        <v>33.909999999999997</v>
      </c>
      <c r="R1510"/>
      <c r="S1510"/>
      <c r="U1510"/>
      <c r="V1510"/>
    </row>
    <row r="1511" spans="1:22" s="1" customFormat="1" x14ac:dyDescent="0.25">
      <c r="A1511" s="1">
        <v>36.6</v>
      </c>
      <c r="B1511" s="1">
        <v>33.869999999999997</v>
      </c>
      <c r="C1511" s="1">
        <v>36.72</v>
      </c>
      <c r="D1511" s="1">
        <v>40</v>
      </c>
      <c r="E1511" s="1">
        <v>35.869999999999997</v>
      </c>
      <c r="F1511" s="1">
        <v>40</v>
      </c>
      <c r="G1511" s="1">
        <v>34.71</v>
      </c>
      <c r="H1511" s="1">
        <v>28.51</v>
      </c>
      <c r="I1511" s="1">
        <v>35.520000000000003</v>
      </c>
      <c r="R1511"/>
      <c r="S1511"/>
      <c r="U1511"/>
      <c r="V1511"/>
    </row>
    <row r="1512" spans="1:22" s="1" customFormat="1" x14ac:dyDescent="0.25">
      <c r="A1512" s="1">
        <v>27.95</v>
      </c>
      <c r="B1512" s="1">
        <v>32.19</v>
      </c>
      <c r="C1512" s="1">
        <v>24.71</v>
      </c>
      <c r="D1512" s="1">
        <v>24.82</v>
      </c>
      <c r="E1512" s="1">
        <v>24.93</v>
      </c>
      <c r="F1512" s="1">
        <v>23.55</v>
      </c>
      <c r="G1512" s="1">
        <v>31.56</v>
      </c>
      <c r="H1512" s="1">
        <v>33.78</v>
      </c>
      <c r="I1512" s="1">
        <v>31.76</v>
      </c>
      <c r="R1512"/>
      <c r="S1512"/>
      <c r="U1512"/>
      <c r="V1512"/>
    </row>
    <row r="1513" spans="1:22" s="1" customFormat="1" x14ac:dyDescent="0.25">
      <c r="A1513" s="1">
        <v>27.56</v>
      </c>
      <c r="B1513" s="1">
        <v>27.77</v>
      </c>
      <c r="C1513" s="1">
        <v>25.93</v>
      </c>
      <c r="D1513" s="1">
        <v>18.670000000000002</v>
      </c>
      <c r="E1513" s="1">
        <v>24.45</v>
      </c>
      <c r="F1513" s="1">
        <v>21.09</v>
      </c>
      <c r="G1513" s="1">
        <v>32.659999999999997</v>
      </c>
      <c r="H1513" s="1">
        <v>23.13</v>
      </c>
      <c r="I1513" s="1">
        <v>27.81</v>
      </c>
      <c r="R1513"/>
      <c r="S1513"/>
      <c r="U1513"/>
      <c r="V1513"/>
    </row>
    <row r="1514" spans="1:22" s="1" customFormat="1" x14ac:dyDescent="0.25">
      <c r="A1514" s="1">
        <v>34.86</v>
      </c>
      <c r="B1514" s="1">
        <v>31</v>
      </c>
      <c r="C1514" s="1">
        <v>30.3</v>
      </c>
      <c r="D1514" s="1">
        <v>29.19</v>
      </c>
      <c r="E1514" s="1">
        <v>34.89</v>
      </c>
      <c r="F1514" s="1">
        <v>40</v>
      </c>
      <c r="G1514" s="1">
        <v>35.19</v>
      </c>
      <c r="H1514" s="1">
        <v>40</v>
      </c>
      <c r="I1514" s="1">
        <v>34.020000000000003</v>
      </c>
      <c r="R1514"/>
      <c r="S1514"/>
      <c r="U1514"/>
      <c r="V1514"/>
    </row>
    <row r="1515" spans="1:22" s="1" customFormat="1" x14ac:dyDescent="0.25">
      <c r="A1515" s="1">
        <v>32.94</v>
      </c>
      <c r="B1515" s="1">
        <v>40</v>
      </c>
      <c r="C1515" s="1">
        <v>30.39</v>
      </c>
      <c r="D1515" s="1">
        <v>20.81</v>
      </c>
      <c r="E1515" s="1">
        <v>28.04</v>
      </c>
      <c r="F1515" s="1">
        <v>22.48</v>
      </c>
      <c r="G1515" s="1">
        <v>35.47</v>
      </c>
      <c r="H1515" s="1">
        <v>30.82</v>
      </c>
      <c r="I1515" s="1">
        <v>33.1</v>
      </c>
      <c r="R1515"/>
      <c r="S1515"/>
      <c r="U1515"/>
      <c r="V1515"/>
    </row>
    <row r="1516" spans="1:22" s="1" customFormat="1" x14ac:dyDescent="0.25">
      <c r="A1516" s="1">
        <v>24.94</v>
      </c>
      <c r="B1516" s="1">
        <v>29.36</v>
      </c>
      <c r="C1516" s="1">
        <v>29.88</v>
      </c>
      <c r="D1516" s="1">
        <v>28.74</v>
      </c>
      <c r="E1516" s="1">
        <v>19.940000000000001</v>
      </c>
      <c r="F1516" s="1">
        <v>36.450000000000003</v>
      </c>
      <c r="G1516" s="1">
        <v>40</v>
      </c>
      <c r="H1516" s="1">
        <v>31.79</v>
      </c>
      <c r="I1516" s="1">
        <v>33.42</v>
      </c>
      <c r="R1516"/>
      <c r="S1516"/>
      <c r="U1516"/>
      <c r="V1516"/>
    </row>
    <row r="1517" spans="1:22" s="1" customFormat="1" x14ac:dyDescent="0.25">
      <c r="A1517" s="1">
        <v>34.4</v>
      </c>
      <c r="B1517" s="1">
        <v>36.17</v>
      </c>
      <c r="C1517" s="1">
        <v>25.77</v>
      </c>
      <c r="D1517" s="1">
        <v>26.31</v>
      </c>
      <c r="E1517" s="1">
        <v>25.4</v>
      </c>
      <c r="F1517" s="1">
        <v>25.16</v>
      </c>
      <c r="G1517" s="1">
        <v>40</v>
      </c>
      <c r="H1517" s="1">
        <v>33.25</v>
      </c>
      <c r="I1517" s="1">
        <v>33.17</v>
      </c>
      <c r="R1517"/>
      <c r="S1517"/>
      <c r="U1517"/>
      <c r="V1517"/>
    </row>
    <row r="1518" spans="1:22" s="1" customFormat="1" x14ac:dyDescent="0.25">
      <c r="A1518" s="1">
        <v>34.42</v>
      </c>
      <c r="B1518" s="1">
        <v>28.38</v>
      </c>
      <c r="C1518" s="1">
        <v>28.82</v>
      </c>
      <c r="D1518" s="1">
        <v>32.340000000000003</v>
      </c>
      <c r="E1518" s="1">
        <v>26.87</v>
      </c>
      <c r="F1518" s="1">
        <v>34.9</v>
      </c>
      <c r="G1518" s="1">
        <v>33.17</v>
      </c>
      <c r="H1518" s="1">
        <v>28.72</v>
      </c>
      <c r="I1518" s="1">
        <v>40</v>
      </c>
      <c r="R1518"/>
      <c r="S1518"/>
      <c r="U1518"/>
      <c r="V1518"/>
    </row>
    <row r="1519" spans="1:22" s="1" customFormat="1" x14ac:dyDescent="0.25">
      <c r="A1519" s="1">
        <v>19.77</v>
      </c>
      <c r="B1519" s="1">
        <v>17.760000000000002</v>
      </c>
      <c r="C1519" s="1">
        <v>20.02</v>
      </c>
      <c r="D1519" s="1">
        <v>24.25</v>
      </c>
      <c r="E1519" s="1">
        <v>30.09</v>
      </c>
      <c r="F1519" s="1">
        <v>22.59</v>
      </c>
      <c r="G1519" s="1">
        <v>30.49</v>
      </c>
      <c r="H1519" s="1">
        <v>40</v>
      </c>
      <c r="I1519" s="1">
        <v>35.270000000000003</v>
      </c>
      <c r="R1519"/>
      <c r="S1519"/>
      <c r="U1519"/>
      <c r="V1519"/>
    </row>
    <row r="1520" spans="1:22" s="1" customFormat="1" x14ac:dyDescent="0.25">
      <c r="A1520" s="1">
        <v>34.380000000000003</v>
      </c>
      <c r="B1520" s="1">
        <v>27.09</v>
      </c>
      <c r="C1520" s="1">
        <v>31.5</v>
      </c>
      <c r="D1520" s="1">
        <v>26.61</v>
      </c>
      <c r="E1520" s="1">
        <v>32</v>
      </c>
      <c r="F1520" s="1">
        <v>26.75</v>
      </c>
      <c r="G1520" s="1">
        <v>31.69</v>
      </c>
      <c r="H1520" s="1">
        <v>32.42</v>
      </c>
      <c r="I1520" s="1">
        <v>40</v>
      </c>
      <c r="R1520"/>
      <c r="S1520"/>
      <c r="U1520"/>
      <c r="V1520"/>
    </row>
    <row r="1521" spans="1:22" s="1" customFormat="1" x14ac:dyDescent="0.25">
      <c r="A1521" s="1">
        <v>29.78</v>
      </c>
      <c r="B1521" s="1">
        <v>27.92</v>
      </c>
      <c r="C1521" s="1">
        <v>27.73</v>
      </c>
      <c r="D1521" s="1">
        <v>26.9</v>
      </c>
      <c r="E1521" s="1">
        <v>22.3</v>
      </c>
      <c r="F1521" s="1">
        <v>28.44</v>
      </c>
      <c r="G1521" s="1">
        <v>25.14</v>
      </c>
      <c r="H1521" s="1">
        <v>40</v>
      </c>
      <c r="I1521" s="1">
        <v>37.72</v>
      </c>
      <c r="R1521"/>
      <c r="S1521"/>
      <c r="U1521"/>
      <c r="V1521"/>
    </row>
    <row r="1522" spans="1:22" s="1" customFormat="1" x14ac:dyDescent="0.25">
      <c r="A1522" s="1">
        <v>33.08</v>
      </c>
      <c r="B1522" s="1">
        <v>28.24</v>
      </c>
      <c r="C1522" s="1">
        <v>32.799999999999997</v>
      </c>
      <c r="D1522" s="1">
        <v>34.03</v>
      </c>
      <c r="E1522" s="1">
        <v>20.56</v>
      </c>
      <c r="F1522" s="1">
        <v>28.91</v>
      </c>
      <c r="G1522" s="1">
        <v>32.090000000000003</v>
      </c>
      <c r="H1522" s="1">
        <v>40</v>
      </c>
      <c r="I1522" s="1">
        <v>18.649999999999999</v>
      </c>
      <c r="R1522"/>
      <c r="S1522"/>
      <c r="U1522"/>
      <c r="V1522"/>
    </row>
    <row r="1523" spans="1:22" s="1" customFormat="1" x14ac:dyDescent="0.25">
      <c r="A1523" s="1">
        <v>24.3</v>
      </c>
      <c r="B1523" s="1">
        <v>32.85</v>
      </c>
      <c r="C1523" s="1">
        <v>25.11</v>
      </c>
      <c r="D1523" s="1">
        <v>21.1</v>
      </c>
      <c r="E1523" s="1">
        <v>28.33</v>
      </c>
      <c r="F1523" s="1">
        <v>22.35</v>
      </c>
      <c r="G1523" s="1">
        <v>40</v>
      </c>
      <c r="H1523" s="1">
        <v>28.77</v>
      </c>
      <c r="I1523" s="1">
        <v>32.56</v>
      </c>
      <c r="R1523"/>
      <c r="S1523"/>
      <c r="U1523"/>
      <c r="V1523"/>
    </row>
    <row r="1524" spans="1:22" s="1" customFormat="1" x14ac:dyDescent="0.25">
      <c r="A1524" s="1">
        <v>35.880000000000003</v>
      </c>
      <c r="B1524" s="1">
        <v>30.15</v>
      </c>
      <c r="C1524" s="1">
        <v>36.54</v>
      </c>
      <c r="D1524" s="1">
        <v>32.57</v>
      </c>
      <c r="E1524" s="1">
        <v>40</v>
      </c>
      <c r="F1524" s="1">
        <v>33.520000000000003</v>
      </c>
      <c r="G1524" s="1">
        <v>29.87</v>
      </c>
      <c r="H1524" s="1">
        <v>31.77</v>
      </c>
      <c r="I1524" s="1">
        <v>40</v>
      </c>
      <c r="R1524"/>
      <c r="S1524"/>
      <c r="U1524"/>
      <c r="V1524"/>
    </row>
    <row r="1525" spans="1:22" s="1" customFormat="1" x14ac:dyDescent="0.25">
      <c r="A1525" s="1">
        <v>26.94</v>
      </c>
      <c r="B1525" s="1">
        <v>33.11</v>
      </c>
      <c r="C1525" s="1">
        <v>33</v>
      </c>
      <c r="D1525" s="1">
        <v>29.47</v>
      </c>
      <c r="E1525" s="1">
        <v>40</v>
      </c>
      <c r="F1525" s="1">
        <v>27.36</v>
      </c>
      <c r="G1525" s="1">
        <v>28.89</v>
      </c>
      <c r="H1525" s="1">
        <v>37.520000000000003</v>
      </c>
      <c r="I1525" s="1">
        <v>33.47</v>
      </c>
      <c r="R1525"/>
      <c r="S1525"/>
      <c r="U1525"/>
      <c r="V1525"/>
    </row>
    <row r="1526" spans="1:22" s="1" customFormat="1" x14ac:dyDescent="0.25">
      <c r="A1526" s="1">
        <v>37.03</v>
      </c>
      <c r="B1526" s="1">
        <v>27.17</v>
      </c>
      <c r="C1526" s="1">
        <v>23.41</v>
      </c>
      <c r="D1526" s="1">
        <v>26.36</v>
      </c>
      <c r="E1526" s="1">
        <v>24.16</v>
      </c>
      <c r="F1526" s="1">
        <v>33.68</v>
      </c>
      <c r="G1526" s="1">
        <v>31.82</v>
      </c>
      <c r="H1526" s="1">
        <v>27.5</v>
      </c>
      <c r="I1526" s="1">
        <v>29.64</v>
      </c>
      <c r="R1526"/>
      <c r="S1526"/>
      <c r="U1526"/>
      <c r="V1526"/>
    </row>
    <row r="1527" spans="1:22" s="1" customFormat="1" x14ac:dyDescent="0.25">
      <c r="A1527" s="1">
        <v>35.76</v>
      </c>
      <c r="B1527" s="1">
        <v>31.99</v>
      </c>
      <c r="C1527" s="1">
        <v>19.3</v>
      </c>
      <c r="D1527" s="1">
        <v>24.66</v>
      </c>
      <c r="E1527" s="1">
        <v>32.549999999999997</v>
      </c>
      <c r="F1527" s="1">
        <v>32.14</v>
      </c>
      <c r="G1527" s="1">
        <v>24.52</v>
      </c>
      <c r="H1527" s="1">
        <v>28.45</v>
      </c>
      <c r="I1527" s="1">
        <v>23.12</v>
      </c>
      <c r="R1527"/>
      <c r="S1527"/>
      <c r="U1527"/>
      <c r="V1527"/>
    </row>
    <row r="1528" spans="1:22" s="1" customFormat="1" x14ac:dyDescent="0.25">
      <c r="A1528" s="1">
        <v>28.87</v>
      </c>
      <c r="B1528" s="1">
        <v>25.49</v>
      </c>
      <c r="C1528" s="1">
        <v>31.35</v>
      </c>
      <c r="D1528" s="1">
        <v>27.89</v>
      </c>
      <c r="E1528" s="1">
        <v>34.56</v>
      </c>
      <c r="F1528" s="1">
        <v>27.77</v>
      </c>
      <c r="G1528" s="1">
        <v>25.96</v>
      </c>
      <c r="H1528" s="1">
        <v>31.76</v>
      </c>
      <c r="I1528" s="1">
        <v>37</v>
      </c>
      <c r="R1528"/>
      <c r="S1528"/>
      <c r="U1528"/>
      <c r="V1528"/>
    </row>
    <row r="1529" spans="1:22" s="1" customFormat="1" x14ac:dyDescent="0.25">
      <c r="A1529" s="1">
        <v>28.72</v>
      </c>
      <c r="B1529" s="1">
        <v>31.59</v>
      </c>
      <c r="C1529" s="1">
        <v>34.6</v>
      </c>
      <c r="D1529" s="1">
        <v>31.1</v>
      </c>
      <c r="E1529" s="1">
        <v>26.61</v>
      </c>
      <c r="F1529" s="1">
        <v>29.46</v>
      </c>
      <c r="G1529" s="1">
        <v>28.31</v>
      </c>
      <c r="H1529" s="1">
        <v>34.71</v>
      </c>
      <c r="I1529" s="1">
        <v>24.64</v>
      </c>
      <c r="R1529"/>
      <c r="S1529"/>
      <c r="U1529"/>
      <c r="V1529"/>
    </row>
    <row r="1530" spans="1:22" s="1" customFormat="1" x14ac:dyDescent="0.25">
      <c r="A1530" s="1">
        <v>37.47</v>
      </c>
      <c r="B1530" s="1">
        <v>32.29</v>
      </c>
      <c r="C1530" s="1">
        <v>25.77</v>
      </c>
      <c r="D1530" s="1">
        <v>32.01</v>
      </c>
      <c r="E1530" s="1">
        <v>23.12</v>
      </c>
      <c r="F1530" s="1">
        <v>29.47</v>
      </c>
      <c r="G1530" s="1">
        <v>27.21</v>
      </c>
      <c r="H1530" s="1">
        <v>28.75</v>
      </c>
      <c r="I1530" s="1">
        <v>32.17</v>
      </c>
      <c r="R1530"/>
      <c r="S1530"/>
      <c r="U1530"/>
      <c r="V1530"/>
    </row>
    <row r="1531" spans="1:22" s="1" customFormat="1" x14ac:dyDescent="0.25">
      <c r="A1531" s="1">
        <v>27.8</v>
      </c>
      <c r="B1531" s="1">
        <v>19.54</v>
      </c>
      <c r="C1531" s="1">
        <v>19.510000000000002</v>
      </c>
      <c r="D1531" s="1">
        <v>33.5</v>
      </c>
      <c r="E1531" s="1">
        <v>31.32</v>
      </c>
      <c r="F1531" s="1">
        <v>24.41</v>
      </c>
      <c r="G1531" s="1">
        <v>31.14</v>
      </c>
      <c r="H1531" s="1">
        <v>40</v>
      </c>
      <c r="I1531" s="1">
        <v>32.549999999999997</v>
      </c>
      <c r="R1531"/>
      <c r="S1531"/>
      <c r="U1531"/>
      <c r="V1531"/>
    </row>
    <row r="1532" spans="1:22" s="1" customFormat="1" x14ac:dyDescent="0.25">
      <c r="A1532" s="1">
        <v>24.88</v>
      </c>
      <c r="B1532" s="1">
        <v>29.59</v>
      </c>
      <c r="C1532" s="1">
        <v>28.68</v>
      </c>
      <c r="D1532" s="1">
        <v>34.57</v>
      </c>
      <c r="E1532" s="1">
        <v>26.62</v>
      </c>
      <c r="F1532" s="1">
        <v>37.67</v>
      </c>
      <c r="G1532" s="1">
        <v>40</v>
      </c>
      <c r="H1532" s="1">
        <v>29.4</v>
      </c>
      <c r="I1532" s="1">
        <v>40</v>
      </c>
      <c r="R1532"/>
      <c r="S1532"/>
      <c r="U1532"/>
      <c r="V1532"/>
    </row>
    <row r="1533" spans="1:22" s="1" customFormat="1" x14ac:dyDescent="0.25">
      <c r="A1533" s="1">
        <v>37.71</v>
      </c>
      <c r="B1533" s="1">
        <v>32.6</v>
      </c>
      <c r="C1533" s="1">
        <v>28.02</v>
      </c>
      <c r="D1533" s="1">
        <v>26.43</v>
      </c>
      <c r="E1533" s="1">
        <v>29.4</v>
      </c>
      <c r="F1533" s="1">
        <v>36.68</v>
      </c>
      <c r="G1533" s="1">
        <v>27.3</v>
      </c>
      <c r="H1533" s="1">
        <v>29.03</v>
      </c>
      <c r="I1533" s="1">
        <v>29.15</v>
      </c>
      <c r="R1533"/>
      <c r="S1533"/>
      <c r="U1533"/>
      <c r="V1533"/>
    </row>
    <row r="1534" spans="1:22" s="1" customFormat="1" x14ac:dyDescent="0.25">
      <c r="A1534" s="1">
        <v>35.75</v>
      </c>
      <c r="B1534" s="1">
        <v>22.46</v>
      </c>
      <c r="C1534" s="1">
        <v>27.9</v>
      </c>
      <c r="D1534" s="1">
        <v>24.55</v>
      </c>
      <c r="E1534" s="1">
        <v>28.4</v>
      </c>
      <c r="F1534" s="1">
        <v>30.49</v>
      </c>
      <c r="G1534" s="1">
        <v>30.09</v>
      </c>
      <c r="H1534" s="1">
        <v>40</v>
      </c>
      <c r="I1534" s="1">
        <v>34.69</v>
      </c>
      <c r="R1534"/>
      <c r="S1534"/>
      <c r="U1534"/>
      <c r="V1534"/>
    </row>
    <row r="1535" spans="1:22" s="1" customFormat="1" x14ac:dyDescent="0.25">
      <c r="A1535" s="1">
        <v>36.61</v>
      </c>
      <c r="B1535" s="1">
        <v>32.340000000000003</v>
      </c>
      <c r="C1535" s="1">
        <v>32.369999999999997</v>
      </c>
      <c r="D1535" s="1">
        <v>30.61</v>
      </c>
      <c r="E1535" s="1">
        <v>22.76</v>
      </c>
      <c r="F1535" s="1">
        <v>33.130000000000003</v>
      </c>
      <c r="G1535" s="1">
        <v>34.729999999999997</v>
      </c>
      <c r="H1535" s="1">
        <v>34.39</v>
      </c>
      <c r="I1535" s="1">
        <v>31.61</v>
      </c>
      <c r="R1535"/>
      <c r="S1535"/>
      <c r="U1535"/>
      <c r="V1535"/>
    </row>
    <row r="1536" spans="1:22" s="1" customFormat="1" x14ac:dyDescent="0.25">
      <c r="A1536" s="1">
        <v>27.11</v>
      </c>
      <c r="B1536" s="1">
        <v>31.59</v>
      </c>
      <c r="C1536" s="1">
        <v>29.94</v>
      </c>
      <c r="D1536" s="1">
        <v>34.35</v>
      </c>
      <c r="E1536" s="1">
        <v>21.43</v>
      </c>
      <c r="F1536" s="1">
        <v>22.9</v>
      </c>
      <c r="G1536" s="1">
        <v>32.909999999999997</v>
      </c>
      <c r="H1536" s="1">
        <v>30.42</v>
      </c>
      <c r="I1536" s="1">
        <v>34.619999999999997</v>
      </c>
      <c r="R1536"/>
      <c r="S1536"/>
      <c r="U1536"/>
      <c r="V1536"/>
    </row>
    <row r="1537" spans="1:22" s="1" customFormat="1" x14ac:dyDescent="0.25">
      <c r="A1537" s="1">
        <v>33.03</v>
      </c>
      <c r="B1537" s="1">
        <v>28.04</v>
      </c>
      <c r="C1537" s="1">
        <v>29.59</v>
      </c>
      <c r="D1537" s="1">
        <v>21.93</v>
      </c>
      <c r="E1537" s="1">
        <v>36.380000000000003</v>
      </c>
      <c r="F1537" s="1">
        <v>28.2</v>
      </c>
      <c r="G1537" s="1">
        <v>27.36</v>
      </c>
      <c r="H1537" s="1">
        <v>23.57</v>
      </c>
      <c r="I1537" s="1">
        <v>37.369999999999997</v>
      </c>
      <c r="R1537"/>
      <c r="S1537"/>
      <c r="U1537"/>
      <c r="V1537"/>
    </row>
    <row r="1538" spans="1:22" s="1" customFormat="1" x14ac:dyDescent="0.25">
      <c r="A1538" s="1">
        <v>36.229999999999997</v>
      </c>
      <c r="B1538" s="1">
        <v>36.68</v>
      </c>
      <c r="C1538" s="1">
        <v>40</v>
      </c>
      <c r="D1538" s="1">
        <v>23.04</v>
      </c>
      <c r="E1538" s="1">
        <v>27.75</v>
      </c>
      <c r="F1538" s="1">
        <v>33.64</v>
      </c>
      <c r="G1538" s="1">
        <v>36.42</v>
      </c>
      <c r="H1538" s="1">
        <v>40</v>
      </c>
      <c r="I1538" s="1">
        <v>22.36</v>
      </c>
      <c r="R1538"/>
      <c r="S1538"/>
      <c r="U1538"/>
      <c r="V1538"/>
    </row>
    <row r="1539" spans="1:22" s="1" customFormat="1" x14ac:dyDescent="0.25">
      <c r="A1539" s="1">
        <v>32.869999999999997</v>
      </c>
      <c r="B1539" s="1">
        <v>29.78</v>
      </c>
      <c r="C1539" s="1">
        <v>28.26</v>
      </c>
      <c r="D1539" s="1">
        <v>23.43</v>
      </c>
      <c r="E1539" s="1">
        <v>29.95</v>
      </c>
      <c r="F1539" s="1">
        <v>40</v>
      </c>
      <c r="G1539" s="1">
        <v>34.46</v>
      </c>
      <c r="H1539" s="1">
        <v>17.28</v>
      </c>
      <c r="I1539" s="1">
        <v>33.979999999999997</v>
      </c>
      <c r="R1539"/>
      <c r="S1539"/>
      <c r="U1539"/>
      <c r="V1539"/>
    </row>
    <row r="1540" spans="1:22" s="1" customFormat="1" x14ac:dyDescent="0.25">
      <c r="A1540" s="1">
        <v>29.27</v>
      </c>
      <c r="B1540" s="1">
        <v>32.159999999999997</v>
      </c>
      <c r="C1540" s="1">
        <v>22.82</v>
      </c>
      <c r="D1540" s="1">
        <v>31.18</v>
      </c>
      <c r="E1540" s="1">
        <v>29.41</v>
      </c>
      <c r="F1540" s="1">
        <v>40</v>
      </c>
      <c r="G1540" s="1">
        <v>24.59</v>
      </c>
      <c r="H1540" s="1">
        <v>37.51</v>
      </c>
      <c r="I1540" s="1">
        <v>31.8</v>
      </c>
      <c r="R1540"/>
      <c r="S1540"/>
      <c r="U1540"/>
      <c r="V1540"/>
    </row>
    <row r="1541" spans="1:22" s="1" customFormat="1" x14ac:dyDescent="0.25">
      <c r="A1541" s="1">
        <v>26.43</v>
      </c>
      <c r="B1541" s="1">
        <v>29.11</v>
      </c>
      <c r="C1541" s="1">
        <v>26.06</v>
      </c>
      <c r="D1541" s="1">
        <v>20.7</v>
      </c>
      <c r="E1541" s="1">
        <v>21.85</v>
      </c>
      <c r="F1541" s="1">
        <v>31.79</v>
      </c>
      <c r="G1541" s="1">
        <v>24.54</v>
      </c>
      <c r="H1541" s="1">
        <v>27.53</v>
      </c>
      <c r="I1541" s="1">
        <v>31.62</v>
      </c>
      <c r="R1541"/>
      <c r="S1541"/>
      <c r="U1541"/>
      <c r="V1541"/>
    </row>
    <row r="1542" spans="1:22" s="1" customFormat="1" x14ac:dyDescent="0.25">
      <c r="A1542" s="1">
        <v>33.15</v>
      </c>
      <c r="B1542" s="1">
        <v>32.92</v>
      </c>
      <c r="C1542" s="1">
        <v>21.78</v>
      </c>
      <c r="D1542" s="1">
        <v>31.82</v>
      </c>
      <c r="E1542" s="1">
        <v>22.02</v>
      </c>
      <c r="F1542" s="1">
        <v>28.31</v>
      </c>
      <c r="G1542" s="1">
        <v>32.26</v>
      </c>
      <c r="H1542" s="1">
        <v>31.69</v>
      </c>
      <c r="I1542" s="1">
        <v>32.01</v>
      </c>
      <c r="R1542"/>
      <c r="S1542"/>
      <c r="U1542"/>
      <c r="V1542"/>
    </row>
    <row r="1543" spans="1:22" s="1" customFormat="1" x14ac:dyDescent="0.25">
      <c r="A1543" s="1">
        <v>31.64</v>
      </c>
      <c r="B1543" s="1">
        <v>26.38</v>
      </c>
      <c r="C1543" s="1">
        <v>33.049999999999997</v>
      </c>
      <c r="D1543" s="1">
        <v>29.92</v>
      </c>
      <c r="E1543" s="1">
        <v>27.98</v>
      </c>
      <c r="F1543" s="1">
        <v>28.77</v>
      </c>
      <c r="G1543" s="1">
        <v>28.65</v>
      </c>
      <c r="H1543" s="1">
        <v>31.81</v>
      </c>
      <c r="I1543" s="1">
        <v>31.01</v>
      </c>
      <c r="R1543"/>
      <c r="S1543"/>
      <c r="U1543"/>
      <c r="V1543"/>
    </row>
    <row r="1544" spans="1:22" s="1" customFormat="1" x14ac:dyDescent="0.25">
      <c r="A1544" s="1">
        <v>31.64</v>
      </c>
      <c r="B1544" s="1">
        <v>25.28</v>
      </c>
      <c r="C1544" s="1">
        <v>40</v>
      </c>
      <c r="D1544" s="1">
        <v>28.72</v>
      </c>
      <c r="E1544" s="1">
        <v>24.63</v>
      </c>
      <c r="F1544" s="1">
        <v>27.13</v>
      </c>
      <c r="G1544" s="1">
        <v>31.18</v>
      </c>
      <c r="H1544" s="1">
        <v>26.27</v>
      </c>
      <c r="I1544" s="1">
        <v>27.16</v>
      </c>
      <c r="R1544"/>
      <c r="S1544"/>
      <c r="U1544"/>
      <c r="V1544"/>
    </row>
    <row r="1545" spans="1:22" s="1" customFormat="1" x14ac:dyDescent="0.25">
      <c r="A1545" s="1">
        <v>23.09</v>
      </c>
      <c r="B1545" s="1">
        <v>18.71</v>
      </c>
      <c r="C1545" s="1">
        <v>28.36</v>
      </c>
      <c r="D1545" s="1">
        <v>36.31</v>
      </c>
      <c r="E1545" s="1">
        <v>37.17</v>
      </c>
      <c r="F1545" s="1">
        <v>24.32</v>
      </c>
      <c r="G1545" s="1">
        <v>27.62</v>
      </c>
      <c r="H1545" s="1">
        <v>36.86</v>
      </c>
      <c r="I1545" s="1">
        <v>35.229999999999997</v>
      </c>
      <c r="R1545"/>
      <c r="S1545"/>
      <c r="U1545"/>
      <c r="V1545"/>
    </row>
    <row r="1546" spans="1:22" s="1" customFormat="1" x14ac:dyDescent="0.25">
      <c r="A1546" s="1">
        <v>29.97</v>
      </c>
      <c r="B1546" s="1">
        <v>21.73</v>
      </c>
      <c r="C1546" s="1">
        <v>20.48</v>
      </c>
      <c r="D1546" s="1">
        <v>23.72</v>
      </c>
      <c r="E1546" s="1">
        <v>33.32</v>
      </c>
      <c r="F1546" s="1">
        <v>25.69</v>
      </c>
      <c r="G1546" s="1">
        <v>27.92</v>
      </c>
      <c r="H1546" s="1">
        <v>29.48</v>
      </c>
      <c r="I1546" s="1">
        <v>25.99</v>
      </c>
      <c r="R1546"/>
      <c r="S1546"/>
      <c r="U1546"/>
      <c r="V1546"/>
    </row>
    <row r="1547" spans="1:22" s="1" customFormat="1" x14ac:dyDescent="0.25">
      <c r="A1547" s="1">
        <v>24.5</v>
      </c>
      <c r="B1547" s="1">
        <v>25.27</v>
      </c>
      <c r="C1547" s="1">
        <v>31.16</v>
      </c>
      <c r="D1547" s="1">
        <v>23.33</v>
      </c>
      <c r="E1547" s="1">
        <v>32.68</v>
      </c>
      <c r="F1547" s="1">
        <v>40</v>
      </c>
      <c r="G1547" s="1">
        <v>40</v>
      </c>
      <c r="H1547" s="1">
        <v>23.1</v>
      </c>
      <c r="I1547" s="1">
        <v>25.27</v>
      </c>
      <c r="R1547"/>
      <c r="S1547"/>
      <c r="U1547"/>
      <c r="V1547"/>
    </row>
    <row r="1548" spans="1:22" s="1" customFormat="1" x14ac:dyDescent="0.25">
      <c r="A1548" s="1">
        <v>35.96</v>
      </c>
      <c r="B1548" s="1">
        <v>28.39</v>
      </c>
      <c r="C1548" s="1">
        <v>31.14</v>
      </c>
      <c r="D1548" s="1">
        <v>37.229999999999997</v>
      </c>
      <c r="E1548" s="1">
        <v>21.01</v>
      </c>
      <c r="F1548" s="1">
        <v>32.25</v>
      </c>
      <c r="G1548" s="1">
        <v>34.409999999999997</v>
      </c>
      <c r="H1548" s="1">
        <v>26.41</v>
      </c>
      <c r="I1548" s="1">
        <v>24.04</v>
      </c>
      <c r="R1548"/>
      <c r="S1548"/>
      <c r="U1548"/>
      <c r="V1548"/>
    </row>
    <row r="1549" spans="1:22" s="1" customFormat="1" x14ac:dyDescent="0.25">
      <c r="A1549" s="1">
        <v>19.41</v>
      </c>
      <c r="B1549" s="1">
        <v>22.34</v>
      </c>
      <c r="C1549" s="1">
        <v>24.02</v>
      </c>
      <c r="D1549" s="1">
        <v>23.56</v>
      </c>
      <c r="E1549" s="1">
        <v>24.49</v>
      </c>
      <c r="F1549" s="1">
        <v>31.98</v>
      </c>
      <c r="G1549" s="1">
        <v>33.69</v>
      </c>
      <c r="H1549" s="1">
        <v>26.37</v>
      </c>
      <c r="I1549" s="1">
        <v>33.43</v>
      </c>
      <c r="R1549"/>
      <c r="S1549"/>
      <c r="U1549"/>
      <c r="V1549"/>
    </row>
    <row r="1550" spans="1:22" s="1" customFormat="1" x14ac:dyDescent="0.25">
      <c r="A1550" s="1">
        <v>32.090000000000003</v>
      </c>
      <c r="B1550" s="1">
        <v>26.66</v>
      </c>
      <c r="C1550" s="1">
        <v>29.05</v>
      </c>
      <c r="D1550" s="1">
        <v>26</v>
      </c>
      <c r="E1550" s="1">
        <v>22.37</v>
      </c>
      <c r="F1550" s="1">
        <v>28.7</v>
      </c>
      <c r="G1550" s="1">
        <v>28.84</v>
      </c>
      <c r="H1550" s="1">
        <v>40</v>
      </c>
      <c r="I1550" s="1">
        <v>34</v>
      </c>
      <c r="R1550"/>
      <c r="S1550"/>
      <c r="U1550"/>
      <c r="V1550"/>
    </row>
    <row r="1551" spans="1:22" s="1" customFormat="1" x14ac:dyDescent="0.25">
      <c r="A1551" s="1">
        <v>32.340000000000003</v>
      </c>
      <c r="B1551" s="1">
        <v>33.71</v>
      </c>
      <c r="C1551" s="1">
        <v>29.54</v>
      </c>
      <c r="D1551" s="1">
        <v>30.48</v>
      </c>
      <c r="E1551" s="1">
        <v>32.26</v>
      </c>
      <c r="F1551" s="1">
        <v>22.57</v>
      </c>
      <c r="G1551" s="1">
        <v>29.03</v>
      </c>
      <c r="H1551" s="1">
        <v>35.049999999999997</v>
      </c>
      <c r="I1551" s="1">
        <v>40</v>
      </c>
      <c r="R1551"/>
      <c r="S1551"/>
      <c r="U1551"/>
      <c r="V1551"/>
    </row>
    <row r="1552" spans="1:22" s="1" customFormat="1" x14ac:dyDescent="0.25">
      <c r="A1552" s="1">
        <v>30.4</v>
      </c>
      <c r="B1552" s="1">
        <v>26.54</v>
      </c>
      <c r="C1552" s="1">
        <v>27.23</v>
      </c>
      <c r="D1552" s="1">
        <v>25.51</v>
      </c>
      <c r="E1552" s="1">
        <v>32.35</v>
      </c>
      <c r="F1552" s="1">
        <v>33.46</v>
      </c>
      <c r="G1552" s="1">
        <v>24.64</v>
      </c>
      <c r="H1552" s="1">
        <v>31.69</v>
      </c>
      <c r="I1552" s="1">
        <v>31.57</v>
      </c>
      <c r="R1552"/>
      <c r="S1552"/>
      <c r="U1552"/>
      <c r="V1552"/>
    </row>
    <row r="1553" spans="1:22" s="1" customFormat="1" x14ac:dyDescent="0.25">
      <c r="A1553" s="1">
        <v>36.06</v>
      </c>
      <c r="B1553" s="1">
        <v>27.63</v>
      </c>
      <c r="C1553" s="1">
        <v>20.66</v>
      </c>
      <c r="D1553" s="1">
        <v>27.21</v>
      </c>
      <c r="E1553" s="1">
        <v>20.13</v>
      </c>
      <c r="F1553" s="1">
        <v>28.8</v>
      </c>
      <c r="G1553" s="1">
        <v>34.81</v>
      </c>
      <c r="H1553" s="1">
        <v>40</v>
      </c>
      <c r="I1553" s="1">
        <v>35.450000000000003</v>
      </c>
      <c r="R1553"/>
      <c r="S1553"/>
      <c r="U1553"/>
      <c r="V1553"/>
    </row>
    <row r="1554" spans="1:22" s="1" customFormat="1" x14ac:dyDescent="0.25">
      <c r="A1554" s="1">
        <v>36.130000000000003</v>
      </c>
      <c r="B1554" s="1">
        <v>29.31</v>
      </c>
      <c r="C1554" s="1">
        <v>31.74</v>
      </c>
      <c r="D1554" s="1">
        <v>35.200000000000003</v>
      </c>
      <c r="E1554" s="1">
        <v>33.26</v>
      </c>
      <c r="F1554" s="1">
        <v>28.96</v>
      </c>
      <c r="G1554" s="1">
        <v>40</v>
      </c>
      <c r="H1554" s="1">
        <v>33.75</v>
      </c>
      <c r="I1554" s="1">
        <v>33.46</v>
      </c>
      <c r="R1554"/>
      <c r="S1554"/>
      <c r="U1554"/>
      <c r="V1554"/>
    </row>
    <row r="1555" spans="1:22" s="1" customFormat="1" x14ac:dyDescent="0.25">
      <c r="A1555" s="1">
        <v>23.31</v>
      </c>
      <c r="B1555" s="1">
        <v>23.25</v>
      </c>
      <c r="C1555" s="1">
        <v>31.12</v>
      </c>
      <c r="D1555" s="1">
        <v>31.45</v>
      </c>
      <c r="E1555" s="1">
        <v>29.27</v>
      </c>
      <c r="F1555" s="1">
        <v>31.68</v>
      </c>
      <c r="G1555" s="1">
        <v>34.369999999999997</v>
      </c>
      <c r="H1555" s="1">
        <v>26.81</v>
      </c>
      <c r="I1555" s="1">
        <v>40</v>
      </c>
      <c r="R1555"/>
      <c r="S1555"/>
      <c r="U1555"/>
      <c r="V1555"/>
    </row>
    <row r="1556" spans="1:22" s="1" customFormat="1" x14ac:dyDescent="0.25">
      <c r="A1556" s="1">
        <v>28.53</v>
      </c>
      <c r="B1556" s="1">
        <v>33.29</v>
      </c>
      <c r="C1556" s="1">
        <v>24.43</v>
      </c>
      <c r="D1556" s="1">
        <v>27.56</v>
      </c>
      <c r="E1556" s="1">
        <v>25.72</v>
      </c>
      <c r="F1556" s="1">
        <v>33.43</v>
      </c>
      <c r="G1556" s="1">
        <v>34.11</v>
      </c>
      <c r="H1556" s="1">
        <v>29.79</v>
      </c>
      <c r="I1556" s="1">
        <v>40</v>
      </c>
      <c r="R1556"/>
      <c r="S1556"/>
      <c r="U1556"/>
      <c r="V1556"/>
    </row>
    <row r="1557" spans="1:22" s="1" customFormat="1" x14ac:dyDescent="0.25">
      <c r="A1557" s="1">
        <v>33.72</v>
      </c>
      <c r="B1557" s="1">
        <v>40</v>
      </c>
      <c r="C1557" s="1">
        <v>30.66</v>
      </c>
      <c r="D1557" s="1">
        <v>26.36</v>
      </c>
      <c r="E1557" s="1">
        <v>21.67</v>
      </c>
      <c r="F1557" s="1">
        <v>40</v>
      </c>
      <c r="G1557" s="1">
        <v>23.94</v>
      </c>
      <c r="H1557" s="1">
        <v>32.950000000000003</v>
      </c>
      <c r="I1557" s="1">
        <v>40</v>
      </c>
      <c r="R1557"/>
      <c r="S1557"/>
      <c r="U1557"/>
      <c r="V1557"/>
    </row>
    <row r="1558" spans="1:22" s="1" customFormat="1" x14ac:dyDescent="0.25">
      <c r="A1558" s="1">
        <v>33.5</v>
      </c>
      <c r="B1558" s="1">
        <v>34.53</v>
      </c>
      <c r="C1558" s="1">
        <v>21.07</v>
      </c>
      <c r="D1558" s="1">
        <v>19.489999999999998</v>
      </c>
      <c r="E1558" s="1">
        <v>25.58</v>
      </c>
      <c r="F1558" s="1">
        <v>37.14</v>
      </c>
      <c r="G1558" s="1">
        <v>32.51</v>
      </c>
      <c r="H1558" s="1">
        <v>40</v>
      </c>
      <c r="I1558" s="1">
        <v>32.799999999999997</v>
      </c>
      <c r="R1558"/>
      <c r="S1558"/>
      <c r="U1558"/>
      <c r="V1558"/>
    </row>
    <row r="1559" spans="1:22" s="1" customFormat="1" x14ac:dyDescent="0.25">
      <c r="A1559" s="1">
        <v>35.39</v>
      </c>
      <c r="B1559" s="1">
        <v>28.85</v>
      </c>
      <c r="C1559" s="1">
        <v>29.39</v>
      </c>
      <c r="D1559" s="1">
        <v>26.55</v>
      </c>
      <c r="E1559" s="1">
        <v>25.9</v>
      </c>
      <c r="F1559" s="1">
        <v>22.6</v>
      </c>
      <c r="G1559" s="1">
        <v>26.91</v>
      </c>
      <c r="H1559" s="1">
        <v>33.880000000000003</v>
      </c>
      <c r="I1559" s="1">
        <v>26.61</v>
      </c>
      <c r="R1559"/>
      <c r="S1559"/>
      <c r="U1559"/>
      <c r="V1559"/>
    </row>
    <row r="1560" spans="1:22" s="1" customFormat="1" x14ac:dyDescent="0.25">
      <c r="A1560" s="1">
        <v>33.39</v>
      </c>
      <c r="B1560" s="1">
        <v>34.65</v>
      </c>
      <c r="C1560" s="1">
        <v>25.93</v>
      </c>
      <c r="D1560" s="1">
        <v>24.55</v>
      </c>
      <c r="E1560" s="1">
        <v>25.53</v>
      </c>
      <c r="F1560" s="1">
        <v>33.159999999999997</v>
      </c>
      <c r="G1560" s="1">
        <v>33.380000000000003</v>
      </c>
      <c r="H1560" s="1">
        <v>33.58</v>
      </c>
      <c r="I1560" s="1">
        <v>36.56</v>
      </c>
      <c r="R1560"/>
      <c r="S1560"/>
      <c r="U1560"/>
      <c r="V1560"/>
    </row>
    <row r="1561" spans="1:22" s="1" customFormat="1" x14ac:dyDescent="0.25">
      <c r="A1561" s="1">
        <v>36.33</v>
      </c>
      <c r="B1561" s="1">
        <v>29.06</v>
      </c>
      <c r="C1561" s="1">
        <v>26.68</v>
      </c>
      <c r="D1561" s="1">
        <v>27</v>
      </c>
      <c r="E1561" s="1">
        <v>32.909999999999997</v>
      </c>
      <c r="F1561" s="1">
        <v>34.26</v>
      </c>
      <c r="G1561" s="1">
        <v>21.28</v>
      </c>
      <c r="H1561" s="1">
        <v>33.08</v>
      </c>
      <c r="I1561" s="1">
        <v>35.200000000000003</v>
      </c>
      <c r="R1561"/>
      <c r="S1561"/>
      <c r="U1561"/>
      <c r="V1561"/>
    </row>
    <row r="1562" spans="1:22" s="1" customFormat="1" x14ac:dyDescent="0.25">
      <c r="A1562" s="1">
        <v>28.26</v>
      </c>
      <c r="B1562" s="1">
        <v>32.42</v>
      </c>
      <c r="C1562" s="1">
        <v>27.25</v>
      </c>
      <c r="D1562" s="1">
        <v>25.77</v>
      </c>
      <c r="E1562" s="1">
        <v>23.35</v>
      </c>
      <c r="F1562" s="1">
        <v>26.35</v>
      </c>
      <c r="G1562" s="1">
        <v>30.22</v>
      </c>
      <c r="H1562" s="1">
        <v>25.56</v>
      </c>
      <c r="I1562" s="1">
        <v>37.07</v>
      </c>
      <c r="R1562"/>
      <c r="S1562"/>
      <c r="U1562"/>
      <c r="V1562"/>
    </row>
    <row r="1563" spans="1:22" s="1" customFormat="1" x14ac:dyDescent="0.25">
      <c r="A1563" s="1">
        <v>30.72</v>
      </c>
      <c r="B1563" s="1">
        <v>34.03</v>
      </c>
      <c r="C1563" s="1">
        <v>29.48</v>
      </c>
      <c r="D1563" s="1">
        <v>25.68</v>
      </c>
      <c r="E1563" s="1">
        <v>29.93</v>
      </c>
      <c r="F1563" s="1">
        <v>22.47</v>
      </c>
      <c r="G1563" s="1">
        <v>32.619999999999997</v>
      </c>
      <c r="H1563" s="1">
        <v>34.03</v>
      </c>
      <c r="I1563" s="1">
        <v>31.72</v>
      </c>
      <c r="R1563"/>
      <c r="S1563"/>
      <c r="U1563"/>
      <c r="V1563"/>
    </row>
    <row r="1564" spans="1:22" s="1" customFormat="1" x14ac:dyDescent="0.25">
      <c r="A1564" s="1">
        <v>34.340000000000003</v>
      </c>
      <c r="B1564" s="1">
        <v>29.25</v>
      </c>
      <c r="C1564" s="1">
        <v>17.489999999999998</v>
      </c>
      <c r="D1564" s="1">
        <v>23.78</v>
      </c>
      <c r="E1564" s="1">
        <v>40</v>
      </c>
      <c r="F1564" s="1">
        <v>32.32</v>
      </c>
      <c r="G1564" s="1">
        <v>27</v>
      </c>
      <c r="H1564" s="1">
        <v>26.41</v>
      </c>
      <c r="I1564" s="1">
        <v>29.18</v>
      </c>
      <c r="R1564"/>
      <c r="S1564"/>
      <c r="U1564"/>
      <c r="V1564"/>
    </row>
    <row r="1565" spans="1:22" s="1" customFormat="1" x14ac:dyDescent="0.25">
      <c r="A1565" s="1">
        <v>34.729999999999997</v>
      </c>
      <c r="B1565" s="1">
        <v>22.07</v>
      </c>
      <c r="C1565" s="1">
        <v>33.03</v>
      </c>
      <c r="D1565" s="1">
        <v>24.73</v>
      </c>
      <c r="E1565" s="1">
        <v>21.68</v>
      </c>
      <c r="F1565" s="1">
        <v>25.91</v>
      </c>
      <c r="G1565" s="1">
        <v>29.16</v>
      </c>
      <c r="H1565" s="1">
        <v>40</v>
      </c>
      <c r="I1565" s="1">
        <v>37.58</v>
      </c>
      <c r="R1565"/>
      <c r="S1565"/>
      <c r="U1565"/>
      <c r="V1565"/>
    </row>
    <row r="1566" spans="1:22" s="1" customFormat="1" x14ac:dyDescent="0.25">
      <c r="A1566" s="1">
        <v>35.89</v>
      </c>
      <c r="B1566" s="1">
        <v>25.32</v>
      </c>
      <c r="C1566" s="1">
        <v>24.47</v>
      </c>
      <c r="D1566" s="1">
        <v>33.56</v>
      </c>
      <c r="E1566" s="1">
        <v>35.07</v>
      </c>
      <c r="F1566" s="1">
        <v>25.67</v>
      </c>
      <c r="G1566" s="1">
        <v>26.91</v>
      </c>
      <c r="H1566" s="1">
        <v>30.83</v>
      </c>
      <c r="I1566" s="1">
        <v>35.47</v>
      </c>
      <c r="R1566"/>
      <c r="S1566"/>
      <c r="U1566"/>
      <c r="V1566"/>
    </row>
    <row r="1567" spans="1:22" s="1" customFormat="1" x14ac:dyDescent="0.25">
      <c r="A1567" s="1">
        <v>30.81</v>
      </c>
      <c r="B1567" s="1">
        <v>24.54</v>
      </c>
      <c r="C1567" s="1">
        <v>20.22</v>
      </c>
      <c r="D1567" s="1">
        <v>22.5</v>
      </c>
      <c r="E1567" s="1">
        <v>21.8</v>
      </c>
      <c r="F1567" s="1">
        <v>31.08</v>
      </c>
      <c r="G1567" s="1">
        <v>31.33</v>
      </c>
      <c r="H1567" s="1">
        <v>27.56</v>
      </c>
      <c r="I1567" s="1">
        <v>40</v>
      </c>
      <c r="R1567"/>
      <c r="S1567"/>
      <c r="U1567"/>
      <c r="V1567"/>
    </row>
    <row r="1568" spans="1:22" s="1" customFormat="1" x14ac:dyDescent="0.25">
      <c r="A1568" s="1">
        <v>28.06</v>
      </c>
      <c r="B1568" s="1">
        <v>24.38</v>
      </c>
      <c r="C1568" s="1">
        <v>23.67</v>
      </c>
      <c r="D1568" s="1">
        <v>24.87</v>
      </c>
      <c r="E1568" s="1">
        <v>28.17</v>
      </c>
      <c r="F1568" s="1">
        <v>24.23</v>
      </c>
      <c r="G1568" s="1">
        <v>29.06</v>
      </c>
      <c r="H1568" s="1">
        <v>31.37</v>
      </c>
      <c r="I1568" s="1">
        <v>36.17</v>
      </c>
      <c r="R1568"/>
      <c r="S1568"/>
      <c r="U1568"/>
      <c r="V1568"/>
    </row>
    <row r="1569" spans="1:22" s="1" customFormat="1" x14ac:dyDescent="0.25">
      <c r="A1569" s="1">
        <v>34.97</v>
      </c>
      <c r="B1569" s="1">
        <v>19.079999999999998</v>
      </c>
      <c r="C1569" s="1">
        <v>27.05</v>
      </c>
      <c r="D1569" s="1">
        <v>33.380000000000003</v>
      </c>
      <c r="E1569" s="1">
        <v>19.27</v>
      </c>
      <c r="F1569" s="1">
        <v>24.01</v>
      </c>
      <c r="G1569" s="1">
        <v>35.08</v>
      </c>
      <c r="H1569" s="1">
        <v>29.1</v>
      </c>
      <c r="I1569" s="1">
        <v>29.39</v>
      </c>
      <c r="R1569"/>
      <c r="S1569"/>
      <c r="U1569"/>
      <c r="V1569"/>
    </row>
    <row r="1570" spans="1:22" s="1" customFormat="1" x14ac:dyDescent="0.25">
      <c r="A1570" s="1">
        <v>31.05</v>
      </c>
      <c r="B1570" s="1">
        <v>15.4</v>
      </c>
      <c r="C1570" s="1">
        <v>20.39</v>
      </c>
      <c r="D1570" s="1">
        <v>19.88</v>
      </c>
      <c r="E1570" s="1">
        <v>37.54</v>
      </c>
      <c r="F1570" s="1">
        <v>40</v>
      </c>
      <c r="G1570" s="1">
        <v>29.51</v>
      </c>
      <c r="H1570" s="1">
        <v>33.07</v>
      </c>
      <c r="I1570" s="1">
        <v>27.52</v>
      </c>
      <c r="R1570"/>
      <c r="S1570"/>
      <c r="U1570"/>
      <c r="V1570"/>
    </row>
    <row r="1571" spans="1:22" s="1" customFormat="1" x14ac:dyDescent="0.25">
      <c r="A1571" s="1">
        <v>23.88</v>
      </c>
      <c r="B1571" s="1">
        <v>23.61</v>
      </c>
      <c r="C1571" s="1">
        <v>34.58</v>
      </c>
      <c r="D1571" s="1">
        <v>23</v>
      </c>
      <c r="E1571" s="1">
        <v>27.2</v>
      </c>
      <c r="F1571" s="1">
        <v>35.49</v>
      </c>
      <c r="G1571" s="1">
        <v>26.79</v>
      </c>
      <c r="H1571" s="1">
        <v>35.51</v>
      </c>
      <c r="I1571" s="1">
        <v>32.25</v>
      </c>
      <c r="R1571"/>
      <c r="S1571"/>
      <c r="U1571"/>
      <c r="V1571"/>
    </row>
    <row r="1572" spans="1:22" s="1" customFormat="1" x14ac:dyDescent="0.25">
      <c r="A1572" s="1">
        <v>28.13</v>
      </c>
      <c r="B1572" s="1">
        <v>30.39</v>
      </c>
      <c r="C1572" s="1">
        <v>27.94</v>
      </c>
      <c r="D1572" s="1">
        <v>33.380000000000003</v>
      </c>
      <c r="E1572" s="1">
        <v>25.25</v>
      </c>
      <c r="F1572" s="1">
        <v>26.81</v>
      </c>
      <c r="G1572" s="1">
        <v>40</v>
      </c>
      <c r="H1572" s="1">
        <v>29.95</v>
      </c>
      <c r="I1572" s="1">
        <v>37.26</v>
      </c>
      <c r="R1572"/>
      <c r="S1572"/>
      <c r="U1572"/>
      <c r="V1572"/>
    </row>
    <row r="1573" spans="1:22" s="1" customFormat="1" x14ac:dyDescent="0.25">
      <c r="A1573" s="1">
        <v>26.42</v>
      </c>
      <c r="B1573" s="1">
        <v>24.41</v>
      </c>
      <c r="C1573" s="1">
        <v>23.71</v>
      </c>
      <c r="D1573" s="1">
        <v>37.770000000000003</v>
      </c>
      <c r="E1573" s="1">
        <v>26.55</v>
      </c>
      <c r="F1573" s="1">
        <v>28.92</v>
      </c>
      <c r="G1573" s="1">
        <v>29.83</v>
      </c>
      <c r="H1573" s="1">
        <v>28.81</v>
      </c>
      <c r="I1573" s="1">
        <v>24.52</v>
      </c>
      <c r="R1573"/>
      <c r="S1573"/>
      <c r="U1573"/>
      <c r="V1573"/>
    </row>
    <row r="1574" spans="1:22" s="1" customFormat="1" x14ac:dyDescent="0.25">
      <c r="A1574" s="1">
        <v>37.81</v>
      </c>
      <c r="B1574" s="1">
        <v>27.62</v>
      </c>
      <c r="C1574" s="1">
        <v>21.14</v>
      </c>
      <c r="D1574" s="1">
        <v>31.34</v>
      </c>
      <c r="E1574" s="1">
        <v>22.39</v>
      </c>
      <c r="F1574" s="1">
        <v>27.06</v>
      </c>
      <c r="G1574" s="1">
        <v>28.72</v>
      </c>
      <c r="H1574" s="1">
        <v>35.090000000000003</v>
      </c>
      <c r="I1574" s="1">
        <v>24.72</v>
      </c>
      <c r="R1574"/>
      <c r="S1574"/>
      <c r="U1574"/>
      <c r="V1574"/>
    </row>
    <row r="1575" spans="1:22" s="1" customFormat="1" x14ac:dyDescent="0.25">
      <c r="A1575" s="1">
        <v>34.72</v>
      </c>
      <c r="B1575" s="1">
        <v>23.92</v>
      </c>
      <c r="C1575" s="1">
        <v>20.7</v>
      </c>
      <c r="D1575" s="1">
        <v>29.11</v>
      </c>
      <c r="E1575" s="1">
        <v>31.71</v>
      </c>
      <c r="F1575" s="1">
        <v>24.65</v>
      </c>
      <c r="G1575" s="1">
        <v>23.05</v>
      </c>
      <c r="H1575" s="1">
        <v>25.75</v>
      </c>
      <c r="I1575" s="1">
        <v>25.88</v>
      </c>
      <c r="R1575"/>
      <c r="S1575"/>
      <c r="U1575"/>
      <c r="V1575"/>
    </row>
    <row r="1576" spans="1:22" s="1" customFormat="1" x14ac:dyDescent="0.25">
      <c r="A1576" s="1">
        <v>30.47</v>
      </c>
      <c r="B1576" s="1">
        <v>22.76</v>
      </c>
      <c r="C1576" s="1">
        <v>26.14</v>
      </c>
      <c r="D1576" s="1">
        <v>26.57</v>
      </c>
      <c r="E1576" s="1">
        <v>32.01</v>
      </c>
      <c r="F1576" s="1">
        <v>36.11</v>
      </c>
      <c r="G1576" s="1">
        <v>40</v>
      </c>
      <c r="H1576" s="1">
        <v>33.090000000000003</v>
      </c>
      <c r="I1576" s="1">
        <v>40</v>
      </c>
      <c r="R1576"/>
      <c r="S1576"/>
      <c r="U1576"/>
      <c r="V1576"/>
    </row>
    <row r="1577" spans="1:22" s="1" customFormat="1" x14ac:dyDescent="0.25">
      <c r="A1577" s="1">
        <v>38.21</v>
      </c>
      <c r="B1577" s="1">
        <v>35.380000000000003</v>
      </c>
      <c r="C1577" s="1">
        <v>29.37</v>
      </c>
      <c r="D1577" s="1">
        <v>29.55</v>
      </c>
      <c r="E1577" s="1">
        <v>25.38</v>
      </c>
      <c r="F1577" s="1">
        <v>40</v>
      </c>
      <c r="G1577" s="1">
        <v>29.79</v>
      </c>
      <c r="H1577" s="1">
        <v>40</v>
      </c>
      <c r="I1577" s="1">
        <v>18.86</v>
      </c>
      <c r="R1577"/>
      <c r="S1577"/>
      <c r="U1577"/>
      <c r="V1577"/>
    </row>
    <row r="1578" spans="1:22" s="1" customFormat="1" x14ac:dyDescent="0.25">
      <c r="A1578" s="1">
        <v>30.79</v>
      </c>
      <c r="B1578" s="1">
        <v>27.01</v>
      </c>
      <c r="C1578" s="1">
        <v>40</v>
      </c>
      <c r="D1578" s="1">
        <v>20.13</v>
      </c>
      <c r="E1578" s="1">
        <v>27.98</v>
      </c>
      <c r="F1578" s="1">
        <v>34.29</v>
      </c>
      <c r="G1578" s="1">
        <v>30.65</v>
      </c>
      <c r="H1578" s="1">
        <v>32.799999999999997</v>
      </c>
      <c r="I1578" s="1">
        <v>34.97</v>
      </c>
      <c r="R1578"/>
      <c r="S1578"/>
      <c r="U1578"/>
      <c r="V1578"/>
    </row>
    <row r="1579" spans="1:22" s="1" customFormat="1" x14ac:dyDescent="0.25">
      <c r="A1579" s="1">
        <v>22.05</v>
      </c>
      <c r="B1579" s="1">
        <v>36.17</v>
      </c>
      <c r="C1579" s="1">
        <v>22.89</v>
      </c>
      <c r="D1579" s="1">
        <v>24.38</v>
      </c>
      <c r="E1579" s="1">
        <v>24.08</v>
      </c>
      <c r="F1579" s="1">
        <v>33.01</v>
      </c>
      <c r="G1579" s="1">
        <v>31.33</v>
      </c>
      <c r="H1579" s="1">
        <v>25.7</v>
      </c>
      <c r="I1579" s="1">
        <v>40</v>
      </c>
      <c r="R1579"/>
      <c r="S1579"/>
      <c r="U1579"/>
      <c r="V1579"/>
    </row>
    <row r="1580" spans="1:22" s="1" customFormat="1" x14ac:dyDescent="0.25">
      <c r="A1580" s="1">
        <v>33.5</v>
      </c>
      <c r="B1580" s="1">
        <v>26.51</v>
      </c>
      <c r="C1580" s="1">
        <v>29.92</v>
      </c>
      <c r="D1580" s="1">
        <v>28.68</v>
      </c>
      <c r="E1580" s="1">
        <v>32.11</v>
      </c>
      <c r="F1580" s="1">
        <v>25.23</v>
      </c>
      <c r="G1580" s="1">
        <v>37.9</v>
      </c>
      <c r="H1580" s="1">
        <v>35.21</v>
      </c>
      <c r="I1580" s="1">
        <v>29.33</v>
      </c>
      <c r="R1580"/>
      <c r="S1580"/>
      <c r="U1580"/>
      <c r="V1580"/>
    </row>
    <row r="1581" spans="1:22" s="1" customFormat="1" x14ac:dyDescent="0.25">
      <c r="A1581" s="1">
        <v>24.92</v>
      </c>
      <c r="B1581" s="1">
        <v>30.81</v>
      </c>
      <c r="C1581" s="1">
        <v>40</v>
      </c>
      <c r="D1581" s="1">
        <v>23.75</v>
      </c>
      <c r="E1581" s="1">
        <v>40</v>
      </c>
      <c r="F1581" s="1">
        <v>30.26</v>
      </c>
      <c r="G1581" s="1">
        <v>27.71</v>
      </c>
      <c r="H1581" s="1">
        <v>40</v>
      </c>
      <c r="I1581" s="1">
        <v>25.21</v>
      </c>
      <c r="R1581"/>
      <c r="S1581"/>
      <c r="U1581"/>
      <c r="V1581"/>
    </row>
    <row r="1582" spans="1:22" s="1" customFormat="1" x14ac:dyDescent="0.25">
      <c r="A1582" s="1">
        <v>26.41</v>
      </c>
      <c r="B1582" s="1">
        <v>25.34</v>
      </c>
      <c r="C1582" s="1">
        <v>21.23</v>
      </c>
      <c r="D1582" s="1">
        <v>26.38</v>
      </c>
      <c r="E1582" s="1">
        <v>35.81</v>
      </c>
      <c r="F1582" s="1">
        <v>19.29</v>
      </c>
      <c r="G1582" s="1">
        <v>40</v>
      </c>
      <c r="H1582" s="1">
        <v>27.43</v>
      </c>
      <c r="I1582" s="1">
        <v>40</v>
      </c>
      <c r="R1582"/>
      <c r="S1582"/>
      <c r="U1582"/>
      <c r="V1582"/>
    </row>
    <row r="1583" spans="1:22" s="1" customFormat="1" x14ac:dyDescent="0.25">
      <c r="A1583" s="1">
        <v>29.18</v>
      </c>
      <c r="B1583" s="1">
        <v>24.23</v>
      </c>
      <c r="C1583" s="1">
        <v>33.17</v>
      </c>
      <c r="D1583" s="1">
        <v>28.08</v>
      </c>
      <c r="E1583" s="1">
        <v>20.43</v>
      </c>
      <c r="F1583" s="1">
        <v>33.08</v>
      </c>
      <c r="G1583" s="1">
        <v>40</v>
      </c>
      <c r="H1583" s="1">
        <v>34.11</v>
      </c>
      <c r="I1583" s="1">
        <v>32.700000000000003</v>
      </c>
      <c r="R1583"/>
      <c r="S1583"/>
      <c r="U1583"/>
      <c r="V1583"/>
    </row>
    <row r="1584" spans="1:22" s="1" customFormat="1" x14ac:dyDescent="0.25">
      <c r="A1584" s="1">
        <v>38.01</v>
      </c>
      <c r="B1584" s="1">
        <v>28.05</v>
      </c>
      <c r="C1584" s="1">
        <v>24.75</v>
      </c>
      <c r="D1584" s="1">
        <v>23</v>
      </c>
      <c r="E1584" s="1">
        <v>27.65</v>
      </c>
      <c r="F1584" s="1">
        <v>17.440000000000001</v>
      </c>
      <c r="G1584" s="1">
        <v>33.270000000000003</v>
      </c>
      <c r="H1584" s="1">
        <v>34.47</v>
      </c>
      <c r="I1584" s="1">
        <v>25.35</v>
      </c>
      <c r="R1584"/>
      <c r="S1584"/>
      <c r="U1584"/>
      <c r="V1584"/>
    </row>
    <row r="1585" spans="1:22" s="1" customFormat="1" x14ac:dyDescent="0.25">
      <c r="A1585" s="1">
        <v>38.119999999999997</v>
      </c>
      <c r="B1585" s="1">
        <v>20.48</v>
      </c>
      <c r="C1585" s="1">
        <v>24.53</v>
      </c>
      <c r="D1585" s="1">
        <v>34.31</v>
      </c>
      <c r="E1585" s="1">
        <v>24.43</v>
      </c>
      <c r="F1585" s="1">
        <v>21</v>
      </c>
      <c r="G1585" s="1">
        <v>40</v>
      </c>
      <c r="H1585" s="1">
        <v>27.24</v>
      </c>
      <c r="I1585" s="1">
        <v>28.26</v>
      </c>
      <c r="R1585"/>
      <c r="S1585"/>
      <c r="U1585"/>
      <c r="V1585"/>
    </row>
    <row r="1586" spans="1:22" s="1" customFormat="1" x14ac:dyDescent="0.25">
      <c r="A1586" s="1">
        <v>26.37</v>
      </c>
      <c r="B1586" s="1">
        <v>30.34</v>
      </c>
      <c r="C1586" s="1">
        <v>33.08</v>
      </c>
      <c r="D1586" s="1">
        <v>35.950000000000003</v>
      </c>
      <c r="E1586" s="1">
        <v>28.55</v>
      </c>
      <c r="F1586" s="1">
        <v>36.270000000000003</v>
      </c>
      <c r="G1586" s="1">
        <v>38.380000000000003</v>
      </c>
      <c r="H1586" s="1">
        <v>31.23</v>
      </c>
      <c r="I1586" s="1">
        <v>29.69</v>
      </c>
      <c r="R1586"/>
      <c r="S1586"/>
      <c r="U1586"/>
      <c r="V1586"/>
    </row>
    <row r="1587" spans="1:22" s="1" customFormat="1" x14ac:dyDescent="0.25">
      <c r="A1587" s="1">
        <v>25.24</v>
      </c>
      <c r="B1587" s="1">
        <v>36.4</v>
      </c>
      <c r="C1587" s="1">
        <v>25.04</v>
      </c>
      <c r="D1587" s="1">
        <v>35.840000000000003</v>
      </c>
      <c r="E1587" s="1">
        <v>35.450000000000003</v>
      </c>
      <c r="F1587" s="1">
        <v>30.72</v>
      </c>
      <c r="G1587" s="1">
        <v>33.729999999999997</v>
      </c>
      <c r="H1587" s="1">
        <v>29.83</v>
      </c>
      <c r="I1587" s="1">
        <v>34.74</v>
      </c>
      <c r="R1587"/>
      <c r="S1587"/>
      <c r="U1587"/>
      <c r="V1587"/>
    </row>
    <row r="1588" spans="1:22" s="1" customFormat="1" x14ac:dyDescent="0.25">
      <c r="A1588" s="1">
        <v>34.78</v>
      </c>
      <c r="B1588" s="1">
        <v>22.67</v>
      </c>
      <c r="C1588" s="1">
        <v>33.18</v>
      </c>
      <c r="D1588" s="1">
        <v>23.32</v>
      </c>
      <c r="E1588" s="1">
        <v>31.45</v>
      </c>
      <c r="F1588" s="1">
        <v>25.91</v>
      </c>
      <c r="G1588" s="1">
        <v>26.77</v>
      </c>
      <c r="H1588" s="1">
        <v>32.299999999999997</v>
      </c>
      <c r="I1588" s="1">
        <v>24.41</v>
      </c>
      <c r="R1588"/>
      <c r="S1588"/>
      <c r="U1588"/>
      <c r="V1588"/>
    </row>
    <row r="1589" spans="1:22" s="1" customFormat="1" x14ac:dyDescent="0.25">
      <c r="A1589" s="1">
        <v>38.17</v>
      </c>
      <c r="B1589" s="1">
        <v>21.24</v>
      </c>
      <c r="C1589" s="1">
        <v>21.11</v>
      </c>
      <c r="D1589" s="1">
        <v>21.93</v>
      </c>
      <c r="E1589" s="1">
        <v>26.63</v>
      </c>
      <c r="F1589" s="1">
        <v>29.93</v>
      </c>
      <c r="G1589" s="1">
        <v>40</v>
      </c>
      <c r="H1589" s="1">
        <v>35.01</v>
      </c>
      <c r="I1589" s="1">
        <v>26.7</v>
      </c>
      <c r="R1589"/>
      <c r="S1589"/>
      <c r="U1589"/>
      <c r="V1589"/>
    </row>
    <row r="1590" spans="1:22" s="1" customFormat="1" x14ac:dyDescent="0.25">
      <c r="A1590" s="1">
        <v>33.090000000000003</v>
      </c>
      <c r="B1590" s="1">
        <v>28.9</v>
      </c>
      <c r="C1590" s="1">
        <v>23.75</v>
      </c>
      <c r="D1590" s="1">
        <v>19.309999999999999</v>
      </c>
      <c r="E1590" s="1">
        <v>22.13</v>
      </c>
      <c r="F1590" s="1">
        <v>25.05</v>
      </c>
      <c r="G1590" s="1">
        <v>31.49</v>
      </c>
      <c r="H1590" s="1">
        <v>26.61</v>
      </c>
      <c r="I1590" s="1">
        <v>29.37</v>
      </c>
      <c r="R1590"/>
      <c r="S1590"/>
      <c r="U1590"/>
      <c r="V1590"/>
    </row>
    <row r="1591" spans="1:22" s="1" customFormat="1" x14ac:dyDescent="0.25">
      <c r="A1591" s="1">
        <v>29.51</v>
      </c>
      <c r="B1591" s="1">
        <v>40</v>
      </c>
      <c r="C1591" s="1">
        <v>40</v>
      </c>
      <c r="D1591" s="1">
        <v>37.020000000000003</v>
      </c>
      <c r="E1591" s="1">
        <v>40</v>
      </c>
      <c r="F1591" s="1">
        <v>26.72</v>
      </c>
      <c r="G1591" s="1">
        <v>26.94</v>
      </c>
      <c r="H1591" s="1">
        <v>25.85</v>
      </c>
      <c r="I1591" s="1">
        <v>31.59</v>
      </c>
      <c r="R1591"/>
      <c r="S1591"/>
      <c r="U1591"/>
      <c r="V1591"/>
    </row>
    <row r="1592" spans="1:22" s="1" customFormat="1" x14ac:dyDescent="0.25">
      <c r="A1592" s="1">
        <v>36.33</v>
      </c>
      <c r="B1592" s="1">
        <v>33.18</v>
      </c>
      <c r="C1592" s="1">
        <v>29.45</v>
      </c>
      <c r="D1592" s="1">
        <v>19.77</v>
      </c>
      <c r="E1592" s="1">
        <v>22.21</v>
      </c>
      <c r="F1592" s="1">
        <v>31.08</v>
      </c>
      <c r="G1592" s="1">
        <v>34.5</v>
      </c>
      <c r="H1592" s="1">
        <v>28.11</v>
      </c>
      <c r="I1592" s="1">
        <v>33.619999999999997</v>
      </c>
      <c r="R1592"/>
      <c r="S1592"/>
      <c r="U1592"/>
      <c r="V1592"/>
    </row>
    <row r="1593" spans="1:22" s="1" customFormat="1" x14ac:dyDescent="0.25">
      <c r="A1593" s="1">
        <v>35.94</v>
      </c>
      <c r="B1593" s="1">
        <v>33.950000000000003</v>
      </c>
      <c r="C1593" s="1">
        <v>21.36</v>
      </c>
      <c r="D1593" s="1">
        <v>24.09</v>
      </c>
      <c r="E1593" s="1">
        <v>25.85</v>
      </c>
      <c r="F1593" s="1">
        <v>31.49</v>
      </c>
      <c r="G1593" s="1">
        <v>31.18</v>
      </c>
      <c r="H1593" s="1">
        <v>24.6</v>
      </c>
      <c r="I1593" s="1">
        <v>32.14</v>
      </c>
      <c r="R1593"/>
      <c r="S1593"/>
      <c r="U1593"/>
      <c r="V1593"/>
    </row>
    <row r="1594" spans="1:22" s="1" customFormat="1" x14ac:dyDescent="0.25">
      <c r="A1594" s="1">
        <v>33.79</v>
      </c>
      <c r="B1594" s="1">
        <v>40</v>
      </c>
      <c r="C1594" s="1">
        <v>31.65</v>
      </c>
      <c r="D1594" s="1">
        <v>21.15</v>
      </c>
      <c r="E1594" s="1">
        <v>22.1</v>
      </c>
      <c r="F1594" s="1">
        <v>31.56</v>
      </c>
      <c r="G1594" s="1">
        <v>27.12</v>
      </c>
      <c r="H1594" s="1">
        <v>40</v>
      </c>
      <c r="I1594" s="1">
        <v>33.26</v>
      </c>
      <c r="R1594"/>
      <c r="S1594"/>
      <c r="U1594"/>
      <c r="V1594"/>
    </row>
    <row r="1595" spans="1:22" s="1" customFormat="1" x14ac:dyDescent="0.25">
      <c r="A1595" s="1">
        <v>27.2</v>
      </c>
      <c r="B1595" s="1">
        <v>18.829999999999998</v>
      </c>
      <c r="C1595" s="1">
        <v>29.36</v>
      </c>
      <c r="D1595" s="1">
        <v>20.79</v>
      </c>
      <c r="E1595" s="1">
        <v>40</v>
      </c>
      <c r="F1595" s="1">
        <v>40</v>
      </c>
      <c r="G1595" s="1">
        <v>40</v>
      </c>
      <c r="H1595" s="1">
        <v>40</v>
      </c>
      <c r="I1595" s="1">
        <v>37.03</v>
      </c>
      <c r="R1595"/>
      <c r="S1595"/>
      <c r="U1595"/>
      <c r="V1595"/>
    </row>
    <row r="1596" spans="1:22" s="1" customFormat="1" x14ac:dyDescent="0.25">
      <c r="A1596" s="1">
        <v>36.14</v>
      </c>
      <c r="B1596" s="1">
        <v>22.19</v>
      </c>
      <c r="C1596" s="1">
        <v>40</v>
      </c>
      <c r="D1596" s="1">
        <v>17.920000000000002</v>
      </c>
      <c r="E1596" s="1">
        <v>23.59</v>
      </c>
      <c r="F1596" s="1">
        <v>23.16</v>
      </c>
      <c r="G1596" s="1">
        <v>29.94</v>
      </c>
      <c r="H1596" s="1">
        <v>24.16</v>
      </c>
      <c r="I1596" s="1">
        <v>34.729999999999997</v>
      </c>
      <c r="R1596"/>
      <c r="S1596"/>
      <c r="U1596"/>
      <c r="V1596"/>
    </row>
    <row r="1597" spans="1:22" s="1" customFormat="1" x14ac:dyDescent="0.25">
      <c r="A1597" s="1">
        <v>36.549999999999997</v>
      </c>
      <c r="B1597" s="1">
        <v>32.35</v>
      </c>
      <c r="C1597" s="1">
        <v>40</v>
      </c>
      <c r="D1597" s="1">
        <v>32.17</v>
      </c>
      <c r="E1597" s="1">
        <v>30.73</v>
      </c>
      <c r="F1597" s="1">
        <v>40</v>
      </c>
      <c r="G1597" s="1">
        <v>40</v>
      </c>
      <c r="H1597" s="1">
        <v>36.04</v>
      </c>
      <c r="I1597" s="1">
        <v>32.200000000000003</v>
      </c>
      <c r="R1597"/>
      <c r="S1597"/>
      <c r="U1597"/>
      <c r="V1597"/>
    </row>
    <row r="1598" spans="1:22" s="1" customFormat="1" x14ac:dyDescent="0.25">
      <c r="A1598" s="1">
        <v>30.82</v>
      </c>
      <c r="B1598" s="1">
        <v>23.62</v>
      </c>
      <c r="C1598" s="1">
        <v>23.26</v>
      </c>
      <c r="D1598" s="1">
        <v>30.04</v>
      </c>
      <c r="E1598" s="1">
        <v>30.33</v>
      </c>
      <c r="F1598" s="1">
        <v>31.4</v>
      </c>
      <c r="G1598" s="1">
        <v>23.61</v>
      </c>
      <c r="H1598" s="1">
        <v>32.83</v>
      </c>
      <c r="I1598" s="1">
        <v>29.99</v>
      </c>
      <c r="R1598"/>
      <c r="S1598"/>
      <c r="U1598"/>
      <c r="V1598"/>
    </row>
    <row r="1599" spans="1:22" s="1" customFormat="1" x14ac:dyDescent="0.25">
      <c r="A1599" s="1">
        <v>36.74</v>
      </c>
      <c r="B1599" s="1">
        <v>31.74</v>
      </c>
      <c r="C1599" s="1">
        <v>31.84</v>
      </c>
      <c r="D1599" s="1">
        <v>27.19</v>
      </c>
      <c r="E1599" s="1">
        <v>29.25</v>
      </c>
      <c r="F1599" s="1">
        <v>33.299999999999997</v>
      </c>
      <c r="G1599" s="1">
        <v>23.5</v>
      </c>
      <c r="H1599" s="1">
        <v>37.22</v>
      </c>
      <c r="I1599" s="1">
        <v>34.590000000000003</v>
      </c>
      <c r="R1599"/>
      <c r="S1599"/>
      <c r="U1599"/>
      <c r="V1599"/>
    </row>
    <row r="1600" spans="1:22" s="1" customFormat="1" x14ac:dyDescent="0.25">
      <c r="A1600" s="1">
        <v>31.36</v>
      </c>
      <c r="B1600" s="1">
        <v>40</v>
      </c>
      <c r="C1600" s="1">
        <v>23.48</v>
      </c>
      <c r="D1600" s="1">
        <v>28.39</v>
      </c>
      <c r="E1600" s="1">
        <v>40</v>
      </c>
      <c r="F1600" s="1">
        <v>22.76</v>
      </c>
      <c r="G1600" s="1">
        <v>33.46</v>
      </c>
      <c r="H1600" s="1">
        <v>34.07</v>
      </c>
      <c r="I1600" s="1">
        <v>33.68</v>
      </c>
      <c r="R1600"/>
      <c r="S1600"/>
      <c r="U1600"/>
      <c r="V1600"/>
    </row>
    <row r="1601" spans="1:22" s="1" customFormat="1" x14ac:dyDescent="0.25">
      <c r="A1601" s="1">
        <v>29.04</v>
      </c>
      <c r="B1601" s="1">
        <v>19.18</v>
      </c>
      <c r="C1601" s="1">
        <v>20.07</v>
      </c>
      <c r="D1601" s="1">
        <v>36.72</v>
      </c>
      <c r="E1601" s="1">
        <v>37.93</v>
      </c>
      <c r="F1601" s="1">
        <v>34.520000000000003</v>
      </c>
      <c r="G1601" s="1">
        <v>31.39</v>
      </c>
      <c r="H1601" s="1">
        <v>40</v>
      </c>
      <c r="I1601" s="1">
        <v>31.04</v>
      </c>
      <c r="R1601"/>
      <c r="S1601"/>
      <c r="U1601"/>
      <c r="V1601"/>
    </row>
    <row r="1602" spans="1:22" s="1" customFormat="1" x14ac:dyDescent="0.25">
      <c r="A1602" s="1">
        <v>30.35</v>
      </c>
      <c r="B1602" s="1">
        <v>27.58</v>
      </c>
      <c r="C1602" s="1">
        <v>22.3</v>
      </c>
      <c r="D1602" s="1">
        <v>29.05</v>
      </c>
      <c r="E1602" s="1">
        <v>30.88</v>
      </c>
      <c r="F1602" s="1">
        <v>29.72</v>
      </c>
      <c r="G1602" s="1">
        <v>31.07</v>
      </c>
      <c r="H1602" s="1">
        <v>31.84</v>
      </c>
      <c r="I1602" s="1">
        <v>31.97</v>
      </c>
      <c r="R1602"/>
      <c r="S1602"/>
      <c r="U1602"/>
      <c r="V1602"/>
    </row>
    <row r="1603" spans="1:22" s="1" customFormat="1" x14ac:dyDescent="0.25">
      <c r="A1603" s="1">
        <v>35.520000000000003</v>
      </c>
      <c r="B1603" s="1">
        <v>20.21</v>
      </c>
      <c r="C1603" s="1">
        <v>26.4</v>
      </c>
      <c r="D1603" s="1">
        <v>40</v>
      </c>
      <c r="E1603" s="1">
        <v>25.69</v>
      </c>
      <c r="F1603" s="1">
        <v>31.17</v>
      </c>
      <c r="G1603" s="1">
        <v>29.9</v>
      </c>
      <c r="H1603" s="1">
        <v>27.24</v>
      </c>
      <c r="I1603" s="1">
        <v>34.03</v>
      </c>
      <c r="R1603"/>
      <c r="S1603"/>
      <c r="U1603"/>
      <c r="V1603"/>
    </row>
    <row r="1604" spans="1:22" s="1" customFormat="1" x14ac:dyDescent="0.25">
      <c r="A1604" s="1">
        <v>31.15</v>
      </c>
      <c r="B1604" s="1">
        <v>23.62</v>
      </c>
      <c r="C1604" s="1">
        <v>27.65</v>
      </c>
      <c r="D1604" s="1">
        <v>30.19</v>
      </c>
      <c r="E1604" s="1">
        <v>33.31</v>
      </c>
      <c r="F1604" s="1">
        <v>26.84</v>
      </c>
      <c r="G1604" s="1">
        <v>40</v>
      </c>
      <c r="H1604" s="1">
        <v>31.07</v>
      </c>
      <c r="R1604"/>
      <c r="S1604"/>
      <c r="U1604"/>
      <c r="V1604"/>
    </row>
    <row r="1605" spans="1:22" s="1" customFormat="1" x14ac:dyDescent="0.25">
      <c r="A1605" s="1">
        <v>32.729999999999997</v>
      </c>
      <c r="B1605" s="1">
        <v>30.87</v>
      </c>
      <c r="C1605" s="1">
        <v>22.99</v>
      </c>
      <c r="D1605" s="1">
        <v>30.85</v>
      </c>
      <c r="E1605" s="1">
        <v>31.8</v>
      </c>
      <c r="F1605" s="1">
        <v>36.590000000000003</v>
      </c>
      <c r="G1605" s="1">
        <v>21.6</v>
      </c>
      <c r="H1605" s="1">
        <v>25.19</v>
      </c>
      <c r="R1605"/>
      <c r="S1605"/>
      <c r="U1605"/>
      <c r="V1605"/>
    </row>
    <row r="1606" spans="1:22" s="1" customFormat="1" x14ac:dyDescent="0.25">
      <c r="A1606" s="1">
        <v>30.79</v>
      </c>
      <c r="B1606" s="1">
        <v>24.69</v>
      </c>
      <c r="C1606" s="1">
        <v>27.3</v>
      </c>
      <c r="D1606" s="1">
        <v>33.03</v>
      </c>
      <c r="E1606" s="1">
        <v>30.13</v>
      </c>
      <c r="F1606" s="1">
        <v>26.37</v>
      </c>
      <c r="G1606" s="1">
        <v>34.43</v>
      </c>
      <c r="H1606" s="1">
        <v>25.27</v>
      </c>
      <c r="R1606"/>
      <c r="S1606"/>
      <c r="U1606"/>
      <c r="V1606"/>
    </row>
    <row r="1607" spans="1:22" s="1" customFormat="1" x14ac:dyDescent="0.25">
      <c r="A1607" s="1">
        <v>24.36</v>
      </c>
      <c r="B1607" s="1">
        <v>33.799999999999997</v>
      </c>
      <c r="C1607" s="1">
        <v>24.67</v>
      </c>
      <c r="D1607" s="1">
        <v>40</v>
      </c>
      <c r="E1607" s="1">
        <v>28.06</v>
      </c>
      <c r="F1607" s="1">
        <v>37.5</v>
      </c>
      <c r="G1607" s="1">
        <v>33.54</v>
      </c>
      <c r="H1607" s="1">
        <v>23.42</v>
      </c>
      <c r="R1607"/>
      <c r="S1607"/>
      <c r="U1607"/>
      <c r="V1607"/>
    </row>
    <row r="1608" spans="1:22" s="1" customFormat="1" x14ac:dyDescent="0.25">
      <c r="A1608" s="1">
        <v>35.9</v>
      </c>
      <c r="B1608" s="1">
        <v>29.57</v>
      </c>
      <c r="C1608" s="1">
        <v>36.630000000000003</v>
      </c>
      <c r="D1608" s="1">
        <v>29.3</v>
      </c>
      <c r="E1608" s="1">
        <v>29.05</v>
      </c>
      <c r="F1608" s="1">
        <v>34.11</v>
      </c>
      <c r="G1608" s="1">
        <v>31.94</v>
      </c>
      <c r="H1608" s="1">
        <v>37.299999999999997</v>
      </c>
      <c r="R1608"/>
      <c r="S1608"/>
      <c r="U1608"/>
      <c r="V1608"/>
    </row>
    <row r="1609" spans="1:22" s="1" customFormat="1" x14ac:dyDescent="0.25">
      <c r="A1609" s="1">
        <v>36.64</v>
      </c>
      <c r="B1609" s="1">
        <v>32.25</v>
      </c>
      <c r="C1609" s="1">
        <v>27.66</v>
      </c>
      <c r="D1609" s="1">
        <v>34.85</v>
      </c>
      <c r="E1609" s="1">
        <v>25.14</v>
      </c>
      <c r="F1609" s="1">
        <v>30.61</v>
      </c>
      <c r="G1609" s="1">
        <v>22.66</v>
      </c>
      <c r="H1609" s="1">
        <v>27.16</v>
      </c>
      <c r="R1609"/>
      <c r="S1609"/>
      <c r="U1609"/>
      <c r="V1609"/>
    </row>
    <row r="1610" spans="1:22" s="1" customFormat="1" x14ac:dyDescent="0.25">
      <c r="A1610" s="1">
        <v>35.54</v>
      </c>
      <c r="B1610" s="1">
        <v>23.97</v>
      </c>
      <c r="C1610" s="1">
        <v>24.97</v>
      </c>
      <c r="D1610" s="1">
        <v>27.37</v>
      </c>
      <c r="E1610" s="1">
        <v>25.67</v>
      </c>
      <c r="F1610" s="1">
        <v>31.8</v>
      </c>
      <c r="G1610" s="1">
        <v>33.659999999999997</v>
      </c>
      <c r="H1610" s="1">
        <v>40</v>
      </c>
      <c r="R1610"/>
      <c r="S1610"/>
      <c r="U1610"/>
      <c r="V1610"/>
    </row>
    <row r="1611" spans="1:22" s="1" customFormat="1" x14ac:dyDescent="0.25">
      <c r="A1611" s="1">
        <v>27.92</v>
      </c>
      <c r="B1611" s="1">
        <v>25</v>
      </c>
      <c r="C1611" s="1">
        <v>32.979999999999997</v>
      </c>
      <c r="D1611" s="1">
        <v>21.21</v>
      </c>
      <c r="E1611" s="1">
        <v>22.29</v>
      </c>
      <c r="F1611" s="1">
        <v>37.299999999999997</v>
      </c>
      <c r="G1611" s="1">
        <v>32.25</v>
      </c>
      <c r="H1611" s="1">
        <v>27.68</v>
      </c>
      <c r="R1611"/>
      <c r="S1611"/>
      <c r="U1611"/>
      <c r="V1611"/>
    </row>
    <row r="1612" spans="1:22" s="1" customFormat="1" x14ac:dyDescent="0.25">
      <c r="A1612" s="1">
        <v>34.369999999999997</v>
      </c>
      <c r="B1612" s="1">
        <v>36.25</v>
      </c>
      <c r="C1612" s="1">
        <v>24.41</v>
      </c>
      <c r="D1612" s="1">
        <v>24.59</v>
      </c>
      <c r="E1612" s="1">
        <v>31.82</v>
      </c>
      <c r="F1612" s="1">
        <v>29.79</v>
      </c>
      <c r="G1612" s="1">
        <v>30.31</v>
      </c>
      <c r="H1612" s="1">
        <v>26.57</v>
      </c>
      <c r="R1612"/>
      <c r="S1612"/>
      <c r="U1612"/>
      <c r="V1612"/>
    </row>
    <row r="1613" spans="1:22" s="1" customFormat="1" x14ac:dyDescent="0.25">
      <c r="A1613" s="1">
        <v>35.61</v>
      </c>
      <c r="B1613" s="1">
        <v>27.35</v>
      </c>
      <c r="C1613" s="1">
        <v>31.5</v>
      </c>
      <c r="D1613" s="1">
        <v>18.89</v>
      </c>
      <c r="E1613" s="1">
        <v>33.15</v>
      </c>
      <c r="F1613" s="1">
        <v>34.83</v>
      </c>
      <c r="G1613" s="1">
        <v>26.92</v>
      </c>
      <c r="H1613" s="1">
        <v>34.68</v>
      </c>
      <c r="R1613"/>
      <c r="S1613"/>
      <c r="U1613"/>
      <c r="V1613"/>
    </row>
    <row r="1614" spans="1:22" s="1" customFormat="1" x14ac:dyDescent="0.25">
      <c r="A1614" s="1">
        <v>35.18</v>
      </c>
      <c r="B1614" s="1">
        <v>26.59</v>
      </c>
      <c r="C1614" s="1">
        <v>29.07</v>
      </c>
      <c r="D1614" s="1">
        <v>25.96</v>
      </c>
      <c r="E1614" s="1">
        <v>32.200000000000003</v>
      </c>
      <c r="F1614" s="1">
        <v>30.21</v>
      </c>
      <c r="G1614" s="1">
        <v>31.41</v>
      </c>
      <c r="H1614" s="1">
        <v>32.93</v>
      </c>
      <c r="R1614"/>
      <c r="S1614"/>
      <c r="U1614"/>
      <c r="V1614"/>
    </row>
    <row r="1615" spans="1:22" s="1" customFormat="1" x14ac:dyDescent="0.25">
      <c r="A1615" s="1">
        <v>29.21</v>
      </c>
      <c r="B1615" s="1">
        <v>40</v>
      </c>
      <c r="C1615" s="1">
        <v>24.33</v>
      </c>
      <c r="D1615" s="1">
        <v>22.43</v>
      </c>
      <c r="E1615" s="1">
        <v>30.22</v>
      </c>
      <c r="F1615" s="1">
        <v>26.9</v>
      </c>
      <c r="G1615" s="1">
        <v>35.03</v>
      </c>
      <c r="H1615" s="1">
        <v>40</v>
      </c>
      <c r="R1615"/>
      <c r="S1615"/>
      <c r="U1615"/>
      <c r="V1615"/>
    </row>
    <row r="1616" spans="1:22" s="1" customFormat="1" x14ac:dyDescent="0.25">
      <c r="A1616" s="1">
        <v>33.18</v>
      </c>
      <c r="B1616" s="1">
        <v>33.840000000000003</v>
      </c>
      <c r="C1616" s="1">
        <v>20.78</v>
      </c>
      <c r="D1616" s="1">
        <v>22.79</v>
      </c>
      <c r="E1616" s="1">
        <v>26.4</v>
      </c>
      <c r="F1616" s="1">
        <v>37.46</v>
      </c>
      <c r="G1616" s="1">
        <v>34.39</v>
      </c>
      <c r="H1616" s="1">
        <v>32.15</v>
      </c>
      <c r="R1616"/>
      <c r="S1616"/>
      <c r="U1616"/>
      <c r="V1616"/>
    </row>
    <row r="1617" spans="1:22" s="1" customFormat="1" x14ac:dyDescent="0.25">
      <c r="A1617" s="1">
        <v>34.97</v>
      </c>
      <c r="B1617" s="1">
        <v>33.17</v>
      </c>
      <c r="C1617" s="1">
        <v>24.71</v>
      </c>
      <c r="D1617" s="1">
        <v>32.299999999999997</v>
      </c>
      <c r="E1617" s="1">
        <v>32.68</v>
      </c>
      <c r="F1617" s="1">
        <v>29.51</v>
      </c>
      <c r="G1617" s="1">
        <v>32.24</v>
      </c>
      <c r="H1617" s="1">
        <v>40</v>
      </c>
      <c r="R1617"/>
      <c r="S1617"/>
      <c r="U1617"/>
      <c r="V1617"/>
    </row>
    <row r="1618" spans="1:22" s="1" customFormat="1" x14ac:dyDescent="0.25">
      <c r="A1618" s="1">
        <v>40</v>
      </c>
      <c r="B1618" s="1">
        <v>34.81</v>
      </c>
      <c r="C1618" s="1">
        <v>23.69</v>
      </c>
      <c r="D1618" s="1">
        <v>32.14</v>
      </c>
      <c r="E1618" s="1">
        <v>31.53</v>
      </c>
      <c r="F1618" s="1">
        <v>26.3</v>
      </c>
      <c r="G1618" s="1">
        <v>35.799999999999997</v>
      </c>
      <c r="H1618" s="1">
        <v>28.31</v>
      </c>
      <c r="R1618"/>
      <c r="S1618"/>
      <c r="U1618"/>
      <c r="V1618"/>
    </row>
    <row r="1619" spans="1:22" s="1" customFormat="1" x14ac:dyDescent="0.25">
      <c r="A1619" s="1">
        <v>35.909999999999997</v>
      </c>
      <c r="B1619" s="1">
        <v>30.43</v>
      </c>
      <c r="C1619" s="1">
        <v>30.69</v>
      </c>
      <c r="D1619" s="1">
        <v>36.020000000000003</v>
      </c>
      <c r="E1619" s="1">
        <v>30.17</v>
      </c>
      <c r="F1619" s="1">
        <v>40</v>
      </c>
      <c r="G1619" s="1">
        <v>31.36</v>
      </c>
      <c r="H1619" s="1">
        <v>29.47</v>
      </c>
      <c r="R1619"/>
      <c r="S1619"/>
      <c r="U1619"/>
      <c r="V1619"/>
    </row>
    <row r="1620" spans="1:22" s="1" customFormat="1" x14ac:dyDescent="0.25">
      <c r="A1620" s="1">
        <v>30.24</v>
      </c>
      <c r="B1620" s="1">
        <v>28.24</v>
      </c>
      <c r="C1620" s="1">
        <v>27.57</v>
      </c>
      <c r="D1620" s="1">
        <v>30.3</v>
      </c>
      <c r="E1620" s="1">
        <v>31.58</v>
      </c>
      <c r="F1620" s="1">
        <v>23.67</v>
      </c>
      <c r="G1620" s="1">
        <v>29.07</v>
      </c>
      <c r="H1620" s="1">
        <v>40</v>
      </c>
      <c r="R1620"/>
      <c r="S1620"/>
      <c r="U1620"/>
      <c r="V1620"/>
    </row>
    <row r="1621" spans="1:22" s="1" customFormat="1" x14ac:dyDescent="0.25">
      <c r="A1621" s="1">
        <v>34</v>
      </c>
      <c r="B1621" s="1">
        <v>40</v>
      </c>
      <c r="C1621" s="1">
        <v>31.18</v>
      </c>
      <c r="D1621" s="1">
        <v>26.04</v>
      </c>
      <c r="E1621" s="1">
        <v>33.19</v>
      </c>
      <c r="F1621" s="1">
        <v>28.93</v>
      </c>
      <c r="G1621" s="1">
        <v>26.81</v>
      </c>
      <c r="H1621" s="1">
        <v>40</v>
      </c>
      <c r="R1621"/>
      <c r="S1621"/>
      <c r="U1621"/>
      <c r="V1621"/>
    </row>
    <row r="1622" spans="1:22" s="1" customFormat="1" x14ac:dyDescent="0.25">
      <c r="A1622" s="1">
        <v>32.130000000000003</v>
      </c>
      <c r="B1622" s="1">
        <v>26.12</v>
      </c>
      <c r="C1622" s="1">
        <v>22.54</v>
      </c>
      <c r="D1622" s="1">
        <v>31.73</v>
      </c>
      <c r="E1622" s="1">
        <v>22.6</v>
      </c>
      <c r="F1622" s="1">
        <v>37.380000000000003</v>
      </c>
      <c r="G1622" s="1">
        <v>31.85</v>
      </c>
      <c r="H1622" s="1">
        <v>30.53</v>
      </c>
      <c r="R1622"/>
      <c r="S1622"/>
      <c r="U1622"/>
      <c r="V1622"/>
    </row>
    <row r="1623" spans="1:22" s="1" customFormat="1" x14ac:dyDescent="0.25">
      <c r="A1623" s="1">
        <v>26.88</v>
      </c>
      <c r="B1623" s="1">
        <v>36.18</v>
      </c>
      <c r="C1623" s="1">
        <v>33.020000000000003</v>
      </c>
      <c r="D1623" s="1">
        <v>26.92</v>
      </c>
      <c r="E1623" s="1">
        <v>26.22</v>
      </c>
      <c r="F1623" s="1">
        <v>21.18</v>
      </c>
      <c r="G1623" s="1">
        <v>29.59</v>
      </c>
      <c r="H1623" s="1">
        <v>34.78</v>
      </c>
      <c r="R1623"/>
      <c r="S1623"/>
      <c r="U1623"/>
      <c r="V1623"/>
    </row>
    <row r="1624" spans="1:22" s="1" customFormat="1" x14ac:dyDescent="0.25">
      <c r="A1624" s="1">
        <v>34.520000000000003</v>
      </c>
      <c r="B1624" s="1">
        <v>19.66</v>
      </c>
      <c r="C1624" s="1">
        <v>40</v>
      </c>
      <c r="D1624" s="1">
        <v>31.15</v>
      </c>
      <c r="E1624" s="1">
        <v>25.12</v>
      </c>
      <c r="F1624" s="1">
        <v>34.619999999999997</v>
      </c>
      <c r="G1624" s="1">
        <v>40</v>
      </c>
      <c r="H1624" s="1">
        <v>40</v>
      </c>
      <c r="R1624"/>
      <c r="S1624"/>
      <c r="U1624"/>
      <c r="V1624"/>
    </row>
    <row r="1625" spans="1:22" s="1" customFormat="1" x14ac:dyDescent="0.25">
      <c r="A1625" s="1">
        <v>32.979999999999997</v>
      </c>
      <c r="B1625" s="1">
        <v>29.58</v>
      </c>
      <c r="C1625" s="1">
        <v>25</v>
      </c>
      <c r="D1625" s="1">
        <v>21.36</v>
      </c>
      <c r="E1625" s="1">
        <v>18.28</v>
      </c>
      <c r="F1625" s="1">
        <v>23.5</v>
      </c>
      <c r="G1625" s="1">
        <v>32.44</v>
      </c>
      <c r="H1625" s="1">
        <v>32.57</v>
      </c>
      <c r="R1625"/>
      <c r="S1625"/>
      <c r="U1625"/>
      <c r="V1625"/>
    </row>
    <row r="1626" spans="1:22" s="1" customFormat="1" x14ac:dyDescent="0.25">
      <c r="A1626" s="1">
        <v>33.25</v>
      </c>
      <c r="B1626" s="1">
        <v>34.51</v>
      </c>
      <c r="C1626" s="1">
        <v>24.12</v>
      </c>
      <c r="D1626" s="1">
        <v>40</v>
      </c>
      <c r="E1626" s="1">
        <v>34.49</v>
      </c>
      <c r="F1626" s="1">
        <v>36.93</v>
      </c>
      <c r="G1626" s="1">
        <v>26.47</v>
      </c>
      <c r="H1626" s="1">
        <v>32.93</v>
      </c>
      <c r="R1626"/>
      <c r="S1626"/>
      <c r="U1626"/>
      <c r="V1626"/>
    </row>
    <row r="1627" spans="1:22" s="1" customFormat="1" x14ac:dyDescent="0.25">
      <c r="A1627" s="1">
        <v>27.37</v>
      </c>
      <c r="B1627" s="1">
        <v>30.33</v>
      </c>
      <c r="C1627" s="1">
        <v>34.590000000000003</v>
      </c>
      <c r="D1627" s="1">
        <v>20.72</v>
      </c>
      <c r="E1627" s="1">
        <v>34.06</v>
      </c>
      <c r="F1627" s="1">
        <v>23.24</v>
      </c>
      <c r="G1627" s="1">
        <v>32.409999999999997</v>
      </c>
      <c r="H1627" s="1">
        <v>35.79</v>
      </c>
      <c r="R1627"/>
      <c r="S1627"/>
      <c r="U1627"/>
      <c r="V1627"/>
    </row>
    <row r="1628" spans="1:22" s="1" customFormat="1" x14ac:dyDescent="0.25">
      <c r="A1628" s="1">
        <v>37.630000000000003</v>
      </c>
      <c r="B1628" s="1">
        <v>29.26</v>
      </c>
      <c r="C1628" s="1">
        <v>28.49</v>
      </c>
      <c r="D1628" s="1">
        <v>31.62</v>
      </c>
      <c r="E1628" s="1">
        <v>33.020000000000003</v>
      </c>
      <c r="F1628" s="1">
        <v>27.38</v>
      </c>
      <c r="G1628" s="1">
        <v>31.4</v>
      </c>
      <c r="H1628" s="1">
        <v>29.33</v>
      </c>
      <c r="R1628"/>
      <c r="S1628"/>
      <c r="U1628"/>
      <c r="V1628"/>
    </row>
    <row r="1629" spans="1:22" s="1" customFormat="1" x14ac:dyDescent="0.25">
      <c r="A1629" s="1">
        <v>33.04</v>
      </c>
      <c r="B1629" s="1">
        <v>25.43</v>
      </c>
      <c r="C1629" s="1">
        <v>21.77</v>
      </c>
      <c r="D1629" s="1">
        <v>35.770000000000003</v>
      </c>
      <c r="E1629" s="1">
        <v>25.55</v>
      </c>
      <c r="F1629" s="1">
        <v>20.97</v>
      </c>
      <c r="G1629" s="1">
        <v>23.02</v>
      </c>
      <c r="H1629" s="1">
        <v>40</v>
      </c>
      <c r="R1629"/>
      <c r="S1629"/>
      <c r="U1629"/>
      <c r="V1629"/>
    </row>
    <row r="1630" spans="1:22" s="1" customFormat="1" x14ac:dyDescent="0.25">
      <c r="A1630" s="1">
        <v>37.369999999999997</v>
      </c>
      <c r="B1630" s="1">
        <v>26.93</v>
      </c>
      <c r="C1630" s="1">
        <v>23.74</v>
      </c>
      <c r="D1630" s="1">
        <v>30.36</v>
      </c>
      <c r="E1630" s="1">
        <v>25.26</v>
      </c>
      <c r="F1630" s="1">
        <v>40</v>
      </c>
      <c r="G1630" s="1">
        <v>34.93</v>
      </c>
      <c r="H1630" s="1">
        <v>23.64</v>
      </c>
      <c r="R1630"/>
      <c r="S1630"/>
      <c r="U1630"/>
      <c r="V1630"/>
    </row>
    <row r="1631" spans="1:22" s="1" customFormat="1" x14ac:dyDescent="0.25">
      <c r="A1631" s="1">
        <v>24.47</v>
      </c>
      <c r="B1631" s="1">
        <v>35.06</v>
      </c>
      <c r="C1631" s="1">
        <v>28.2</v>
      </c>
      <c r="D1631" s="1">
        <v>20.18</v>
      </c>
      <c r="E1631" s="1">
        <v>21.53</v>
      </c>
      <c r="F1631" s="1">
        <v>35.590000000000003</v>
      </c>
      <c r="G1631" s="1">
        <v>25.72</v>
      </c>
      <c r="H1631" s="1">
        <v>22.38</v>
      </c>
      <c r="R1631"/>
      <c r="S1631"/>
      <c r="U1631"/>
      <c r="V1631"/>
    </row>
    <row r="1632" spans="1:22" s="1" customFormat="1" x14ac:dyDescent="0.25">
      <c r="A1632" s="1">
        <v>36.11</v>
      </c>
      <c r="B1632" s="1">
        <v>28.43</v>
      </c>
      <c r="C1632" s="1">
        <v>17.190000000000001</v>
      </c>
      <c r="D1632" s="1">
        <v>32.93</v>
      </c>
      <c r="E1632" s="1">
        <v>24.89</v>
      </c>
      <c r="F1632" s="1">
        <v>22.77</v>
      </c>
      <c r="G1632" s="1">
        <v>40</v>
      </c>
      <c r="H1632" s="1">
        <v>33.799999999999997</v>
      </c>
      <c r="R1632"/>
      <c r="S1632"/>
      <c r="U1632"/>
      <c r="V1632"/>
    </row>
    <row r="1633" spans="1:22" s="1" customFormat="1" x14ac:dyDescent="0.25">
      <c r="A1633" s="1">
        <v>29.22</v>
      </c>
      <c r="B1633" s="1">
        <v>27.78</v>
      </c>
      <c r="C1633" s="1">
        <v>23.61</v>
      </c>
      <c r="D1633" s="1">
        <v>40</v>
      </c>
      <c r="E1633" s="1">
        <v>25.67</v>
      </c>
      <c r="F1633" s="1">
        <v>33.43</v>
      </c>
      <c r="G1633" s="1">
        <v>37.270000000000003</v>
      </c>
      <c r="H1633" s="1">
        <v>40</v>
      </c>
      <c r="R1633"/>
      <c r="S1633"/>
      <c r="U1633"/>
      <c r="V1633"/>
    </row>
    <row r="1634" spans="1:22" s="1" customFormat="1" x14ac:dyDescent="0.25">
      <c r="A1634" s="1">
        <v>27.7</v>
      </c>
      <c r="B1634" s="1">
        <v>26.79</v>
      </c>
      <c r="C1634" s="1">
        <v>33.44</v>
      </c>
      <c r="D1634" s="1">
        <v>30.48</v>
      </c>
      <c r="E1634" s="1">
        <v>33.08</v>
      </c>
      <c r="F1634" s="1">
        <v>23.85</v>
      </c>
      <c r="G1634" s="1">
        <v>25.27</v>
      </c>
      <c r="H1634" s="1">
        <v>34.799999999999997</v>
      </c>
      <c r="R1634"/>
      <c r="S1634"/>
      <c r="U1634"/>
      <c r="V1634"/>
    </row>
    <row r="1635" spans="1:22" s="1" customFormat="1" x14ac:dyDescent="0.25">
      <c r="A1635" s="1">
        <v>34.15</v>
      </c>
      <c r="B1635" s="1">
        <v>25.01</v>
      </c>
      <c r="C1635" s="1">
        <v>19.989999999999998</v>
      </c>
      <c r="D1635" s="1">
        <v>26.07</v>
      </c>
      <c r="E1635" s="1">
        <v>21.03</v>
      </c>
      <c r="F1635" s="1">
        <v>18.68</v>
      </c>
      <c r="G1635" s="1">
        <v>23.57</v>
      </c>
      <c r="H1635" s="1">
        <v>35.19</v>
      </c>
      <c r="R1635"/>
      <c r="S1635"/>
      <c r="U1635"/>
      <c r="V1635"/>
    </row>
    <row r="1636" spans="1:22" s="1" customFormat="1" x14ac:dyDescent="0.25">
      <c r="A1636" s="1">
        <v>30.32</v>
      </c>
      <c r="B1636" s="1">
        <v>17.05</v>
      </c>
      <c r="C1636" s="1">
        <v>40</v>
      </c>
      <c r="D1636" s="1">
        <v>30.16</v>
      </c>
      <c r="E1636" s="1">
        <v>32.69</v>
      </c>
      <c r="F1636" s="1">
        <v>29.89</v>
      </c>
      <c r="G1636" s="1">
        <v>25.08</v>
      </c>
      <c r="H1636" s="1">
        <v>30.26</v>
      </c>
      <c r="R1636"/>
      <c r="S1636"/>
      <c r="U1636"/>
      <c r="V1636"/>
    </row>
    <row r="1637" spans="1:22" s="1" customFormat="1" x14ac:dyDescent="0.25">
      <c r="A1637" s="1">
        <v>28.57</v>
      </c>
      <c r="B1637" s="1">
        <v>31.6</v>
      </c>
      <c r="C1637" s="1">
        <v>20.93</v>
      </c>
      <c r="D1637" s="1">
        <v>30.09</v>
      </c>
      <c r="E1637" s="1">
        <v>27.57</v>
      </c>
      <c r="F1637" s="1">
        <v>28.52</v>
      </c>
      <c r="G1637" s="1">
        <v>35.6</v>
      </c>
      <c r="H1637" s="1">
        <v>40</v>
      </c>
      <c r="R1637"/>
      <c r="S1637"/>
      <c r="U1637"/>
      <c r="V1637"/>
    </row>
    <row r="1638" spans="1:22" s="1" customFormat="1" x14ac:dyDescent="0.25">
      <c r="A1638" s="1">
        <v>34.270000000000003</v>
      </c>
      <c r="B1638" s="1">
        <v>31.67</v>
      </c>
      <c r="C1638" s="1">
        <v>26.92</v>
      </c>
      <c r="D1638" s="1">
        <v>26.15</v>
      </c>
      <c r="E1638" s="1">
        <v>28.49</v>
      </c>
      <c r="F1638" s="1">
        <v>30.02</v>
      </c>
      <c r="G1638" s="1">
        <v>30.07</v>
      </c>
      <c r="H1638" s="1">
        <v>35</v>
      </c>
      <c r="R1638"/>
      <c r="S1638"/>
      <c r="U1638"/>
      <c r="V1638"/>
    </row>
    <row r="1639" spans="1:22" s="1" customFormat="1" x14ac:dyDescent="0.25">
      <c r="A1639" s="1">
        <v>30.97</v>
      </c>
      <c r="B1639" s="1">
        <v>26.57</v>
      </c>
      <c r="C1639" s="1">
        <v>21.87</v>
      </c>
      <c r="D1639" s="1">
        <v>27.42</v>
      </c>
      <c r="E1639" s="1">
        <v>26.9</v>
      </c>
      <c r="F1639" s="1">
        <v>33.840000000000003</v>
      </c>
      <c r="G1639" s="1">
        <v>34.08</v>
      </c>
      <c r="H1639" s="1">
        <v>34.799999999999997</v>
      </c>
      <c r="R1639"/>
      <c r="S1639"/>
      <c r="U1639"/>
      <c r="V1639"/>
    </row>
    <row r="1640" spans="1:22" s="1" customFormat="1" x14ac:dyDescent="0.25">
      <c r="A1640" s="1">
        <v>24.91</v>
      </c>
      <c r="B1640" s="1">
        <v>40</v>
      </c>
      <c r="C1640" s="1">
        <v>18.39</v>
      </c>
      <c r="D1640" s="1">
        <v>27.08</v>
      </c>
      <c r="E1640" s="1">
        <v>24.68</v>
      </c>
      <c r="F1640" s="1">
        <v>30.35</v>
      </c>
      <c r="G1640" s="1">
        <v>27.63</v>
      </c>
      <c r="H1640" s="1">
        <v>40</v>
      </c>
      <c r="R1640"/>
      <c r="S1640"/>
      <c r="U1640"/>
      <c r="V1640"/>
    </row>
    <row r="1641" spans="1:22" s="1" customFormat="1" x14ac:dyDescent="0.25">
      <c r="A1641" s="1">
        <v>33.67</v>
      </c>
      <c r="B1641" s="1">
        <v>40</v>
      </c>
      <c r="C1641" s="1">
        <v>26.16</v>
      </c>
      <c r="D1641" s="1">
        <v>24.18</v>
      </c>
      <c r="E1641" s="1">
        <v>25.04</v>
      </c>
      <c r="F1641" s="1">
        <v>30.86</v>
      </c>
      <c r="G1641" s="1">
        <v>30.16</v>
      </c>
      <c r="H1641" s="1">
        <v>35.130000000000003</v>
      </c>
      <c r="R1641"/>
      <c r="S1641"/>
      <c r="U1641"/>
      <c r="V1641"/>
    </row>
    <row r="1642" spans="1:22" s="1" customFormat="1" x14ac:dyDescent="0.25">
      <c r="A1642" s="1">
        <v>21.89</v>
      </c>
      <c r="B1642" s="1">
        <v>29.67</v>
      </c>
      <c r="C1642" s="1">
        <v>32.22</v>
      </c>
      <c r="D1642" s="1">
        <v>26.7</v>
      </c>
      <c r="E1642" s="1">
        <v>25.75</v>
      </c>
      <c r="F1642" s="1">
        <v>26.64</v>
      </c>
      <c r="G1642" s="1">
        <v>40</v>
      </c>
      <c r="H1642" s="1">
        <v>27.75</v>
      </c>
      <c r="R1642"/>
      <c r="S1642"/>
      <c r="U1642"/>
      <c r="V1642"/>
    </row>
    <row r="1643" spans="1:22" s="1" customFormat="1" x14ac:dyDescent="0.25">
      <c r="A1643" s="1">
        <v>24.66</v>
      </c>
      <c r="B1643" s="1">
        <v>16.88</v>
      </c>
      <c r="C1643" s="1">
        <v>24.28</v>
      </c>
      <c r="D1643" s="1">
        <v>18.23</v>
      </c>
      <c r="E1643" s="1">
        <v>30.01</v>
      </c>
      <c r="F1643" s="1">
        <v>32.22</v>
      </c>
      <c r="G1643" s="1">
        <v>33.22</v>
      </c>
      <c r="H1643" s="1">
        <v>28.82</v>
      </c>
      <c r="R1643"/>
      <c r="S1643"/>
      <c r="U1643"/>
      <c r="V1643"/>
    </row>
    <row r="1644" spans="1:22" s="1" customFormat="1" x14ac:dyDescent="0.25">
      <c r="A1644" s="1">
        <v>23.66</v>
      </c>
      <c r="B1644" s="1">
        <v>23.38</v>
      </c>
      <c r="C1644" s="1">
        <v>21.04</v>
      </c>
      <c r="D1644" s="1">
        <v>32.71</v>
      </c>
      <c r="E1644" s="1">
        <v>40</v>
      </c>
      <c r="F1644" s="1">
        <v>32.08</v>
      </c>
      <c r="G1644" s="1">
        <v>40</v>
      </c>
      <c r="H1644" s="1">
        <v>40</v>
      </c>
      <c r="R1644"/>
      <c r="S1644"/>
      <c r="U1644"/>
      <c r="V1644"/>
    </row>
    <row r="1645" spans="1:22" s="1" customFormat="1" x14ac:dyDescent="0.25">
      <c r="A1645" s="1">
        <v>21.49</v>
      </c>
      <c r="B1645" s="1">
        <v>30.5</v>
      </c>
      <c r="C1645" s="1">
        <v>34.04</v>
      </c>
      <c r="D1645" s="1">
        <v>30.83</v>
      </c>
      <c r="E1645" s="1">
        <v>23.79</v>
      </c>
      <c r="F1645" s="1">
        <v>22.96</v>
      </c>
      <c r="G1645" s="1">
        <v>40</v>
      </c>
      <c r="H1645" s="1">
        <v>24.17</v>
      </c>
      <c r="R1645"/>
      <c r="S1645"/>
      <c r="U1645"/>
      <c r="V1645"/>
    </row>
    <row r="1646" spans="1:22" s="1" customFormat="1" x14ac:dyDescent="0.25">
      <c r="A1646" s="1">
        <v>34.89</v>
      </c>
      <c r="B1646" s="1">
        <v>33.6</v>
      </c>
      <c r="C1646" s="1">
        <v>24.56</v>
      </c>
      <c r="D1646" s="1">
        <v>20.05</v>
      </c>
      <c r="E1646" s="1">
        <v>27.29</v>
      </c>
      <c r="F1646" s="1">
        <v>30.87</v>
      </c>
      <c r="G1646" s="1">
        <v>27.84</v>
      </c>
      <c r="H1646" s="1">
        <v>38.06</v>
      </c>
      <c r="R1646"/>
      <c r="S1646"/>
      <c r="U1646"/>
      <c r="V1646"/>
    </row>
    <row r="1647" spans="1:22" s="1" customFormat="1" x14ac:dyDescent="0.25">
      <c r="A1647" s="1">
        <v>27</v>
      </c>
      <c r="B1647" s="1">
        <v>32.520000000000003</v>
      </c>
      <c r="C1647" s="1">
        <v>27.15</v>
      </c>
      <c r="D1647" s="1">
        <v>21.05</v>
      </c>
      <c r="E1647" s="1">
        <v>25.04</v>
      </c>
      <c r="F1647" s="1">
        <v>28.75</v>
      </c>
      <c r="G1647" s="1">
        <v>21.83</v>
      </c>
      <c r="H1647" s="1">
        <v>40</v>
      </c>
      <c r="R1647"/>
      <c r="S1647"/>
      <c r="U1647"/>
      <c r="V1647"/>
    </row>
    <row r="1648" spans="1:22" s="1" customFormat="1" x14ac:dyDescent="0.25">
      <c r="A1648" s="1">
        <v>29.57</v>
      </c>
      <c r="B1648" s="1">
        <v>28.55</v>
      </c>
      <c r="C1648" s="1">
        <v>32.01</v>
      </c>
      <c r="D1648" s="1">
        <v>33.46</v>
      </c>
      <c r="E1648" s="1">
        <v>31.53</v>
      </c>
      <c r="F1648" s="1">
        <v>35.659999999999997</v>
      </c>
      <c r="G1648" s="1">
        <v>29.13</v>
      </c>
      <c r="H1648" s="1">
        <v>29.01</v>
      </c>
      <c r="R1648"/>
      <c r="S1648"/>
      <c r="U1648"/>
      <c r="V1648"/>
    </row>
    <row r="1649" spans="1:22" s="1" customFormat="1" x14ac:dyDescent="0.25">
      <c r="A1649" s="1">
        <v>37.840000000000003</v>
      </c>
      <c r="B1649" s="1">
        <v>27.07</v>
      </c>
      <c r="C1649" s="1">
        <v>34.71</v>
      </c>
      <c r="D1649" s="1">
        <v>23.51</v>
      </c>
      <c r="E1649" s="1">
        <v>35.69</v>
      </c>
      <c r="F1649" s="1">
        <v>34.04</v>
      </c>
      <c r="G1649" s="1">
        <v>40</v>
      </c>
      <c r="H1649" s="1">
        <v>35.22</v>
      </c>
      <c r="R1649"/>
      <c r="S1649"/>
      <c r="U1649"/>
      <c r="V1649"/>
    </row>
    <row r="1650" spans="1:22" s="1" customFormat="1" x14ac:dyDescent="0.25">
      <c r="A1650" s="1">
        <v>40</v>
      </c>
      <c r="B1650" s="1">
        <v>22.41</v>
      </c>
      <c r="C1650" s="1">
        <v>34.32</v>
      </c>
      <c r="D1650" s="1">
        <v>24.68</v>
      </c>
      <c r="E1650" s="1">
        <v>35.26</v>
      </c>
      <c r="F1650" s="1">
        <v>27.2</v>
      </c>
      <c r="G1650" s="1">
        <v>30.53</v>
      </c>
      <c r="H1650" s="1">
        <v>25.36</v>
      </c>
      <c r="R1650"/>
      <c r="S1650"/>
      <c r="U1650"/>
      <c r="V1650"/>
    </row>
    <row r="1651" spans="1:22" s="1" customFormat="1" x14ac:dyDescent="0.25">
      <c r="A1651" s="1">
        <v>33.71</v>
      </c>
      <c r="B1651" s="1">
        <v>30.5</v>
      </c>
      <c r="C1651" s="1">
        <v>40</v>
      </c>
      <c r="D1651" s="1">
        <v>30.88</v>
      </c>
      <c r="E1651" s="1">
        <v>30.15</v>
      </c>
      <c r="F1651" s="1">
        <v>31.44</v>
      </c>
      <c r="G1651" s="1">
        <v>32.700000000000003</v>
      </c>
      <c r="H1651" s="1">
        <v>31.47</v>
      </c>
      <c r="R1651"/>
      <c r="S1651"/>
      <c r="U1651"/>
      <c r="V1651"/>
    </row>
    <row r="1652" spans="1:22" s="1" customFormat="1" x14ac:dyDescent="0.25">
      <c r="A1652" s="1">
        <v>32.46</v>
      </c>
      <c r="B1652" s="1">
        <v>30.05</v>
      </c>
      <c r="C1652" s="1">
        <v>26.78</v>
      </c>
      <c r="D1652" s="1">
        <v>24.11</v>
      </c>
      <c r="E1652" s="1">
        <v>26.22</v>
      </c>
      <c r="F1652" s="1">
        <v>40</v>
      </c>
      <c r="G1652" s="1">
        <v>33.1</v>
      </c>
      <c r="H1652" s="1">
        <v>31.19</v>
      </c>
      <c r="R1652"/>
      <c r="S1652"/>
      <c r="U1652"/>
      <c r="V1652"/>
    </row>
    <row r="1653" spans="1:22" s="1" customFormat="1" x14ac:dyDescent="0.25">
      <c r="A1653" s="1">
        <v>27.71</v>
      </c>
      <c r="B1653" s="1">
        <v>24.43</v>
      </c>
      <c r="C1653" s="1">
        <v>23.38</v>
      </c>
      <c r="D1653" s="1">
        <v>25.98</v>
      </c>
      <c r="E1653" s="1">
        <v>29.39</v>
      </c>
      <c r="F1653" s="1">
        <v>35.51</v>
      </c>
      <c r="G1653" s="1">
        <v>32.380000000000003</v>
      </c>
      <c r="H1653" s="1">
        <v>32.619999999999997</v>
      </c>
      <c r="R1653"/>
      <c r="S1653"/>
      <c r="U1653"/>
      <c r="V1653"/>
    </row>
    <row r="1654" spans="1:22" s="1" customFormat="1" x14ac:dyDescent="0.25">
      <c r="A1654" s="1">
        <v>22.7</v>
      </c>
      <c r="B1654" s="1">
        <v>28.88</v>
      </c>
      <c r="C1654" s="1">
        <v>30.15</v>
      </c>
      <c r="D1654" s="1">
        <v>33.17</v>
      </c>
      <c r="E1654" s="1">
        <v>28.77</v>
      </c>
      <c r="F1654" s="1">
        <v>20.89</v>
      </c>
      <c r="G1654" s="1">
        <v>30.89</v>
      </c>
      <c r="H1654" s="1">
        <v>34.880000000000003</v>
      </c>
      <c r="R1654"/>
      <c r="S1654"/>
      <c r="U1654"/>
      <c r="V1654"/>
    </row>
    <row r="1655" spans="1:22" s="1" customFormat="1" x14ac:dyDescent="0.25">
      <c r="A1655" s="1">
        <v>27.64</v>
      </c>
      <c r="B1655" s="1">
        <v>30.22</v>
      </c>
      <c r="C1655" s="1">
        <v>30.39</v>
      </c>
      <c r="D1655" s="1">
        <v>28.1</v>
      </c>
      <c r="E1655" s="1">
        <v>23.88</v>
      </c>
      <c r="F1655" s="1">
        <v>30.51</v>
      </c>
      <c r="G1655" s="1">
        <v>23.06</v>
      </c>
      <c r="H1655" s="1">
        <v>17.649999999999999</v>
      </c>
      <c r="R1655"/>
      <c r="S1655"/>
      <c r="U1655"/>
      <c r="V1655"/>
    </row>
    <row r="1656" spans="1:22" s="1" customFormat="1" x14ac:dyDescent="0.25">
      <c r="A1656" s="1">
        <v>30.94</v>
      </c>
      <c r="B1656" s="1">
        <v>23.55</v>
      </c>
      <c r="C1656" s="1">
        <v>27.09</v>
      </c>
      <c r="D1656" s="1">
        <v>25.32</v>
      </c>
      <c r="E1656" s="1">
        <v>34.83</v>
      </c>
      <c r="F1656" s="1">
        <v>24.65</v>
      </c>
      <c r="G1656" s="1">
        <v>32.26</v>
      </c>
      <c r="H1656" s="1">
        <v>26.92</v>
      </c>
      <c r="R1656"/>
      <c r="S1656"/>
      <c r="U1656"/>
      <c r="V1656"/>
    </row>
    <row r="1657" spans="1:22" s="1" customFormat="1" x14ac:dyDescent="0.25">
      <c r="A1657" s="1">
        <v>32.36</v>
      </c>
      <c r="B1657" s="1">
        <v>17.079999999999998</v>
      </c>
      <c r="C1657" s="1">
        <v>24.44</v>
      </c>
      <c r="D1657" s="1">
        <v>27.91</v>
      </c>
      <c r="E1657" s="1">
        <v>23.58</v>
      </c>
      <c r="F1657" s="1">
        <v>40</v>
      </c>
      <c r="G1657" s="1">
        <v>26.17</v>
      </c>
      <c r="H1657" s="1">
        <v>27.36</v>
      </c>
      <c r="R1657"/>
      <c r="S1657"/>
      <c r="U1657"/>
      <c r="V1657"/>
    </row>
    <row r="1658" spans="1:22" s="1" customFormat="1" x14ac:dyDescent="0.25">
      <c r="A1658" s="1">
        <v>30.3</v>
      </c>
      <c r="B1658" s="1">
        <v>22.09</v>
      </c>
      <c r="C1658" s="1">
        <v>36.840000000000003</v>
      </c>
      <c r="D1658" s="1">
        <v>40</v>
      </c>
      <c r="E1658" s="1">
        <v>26.12</v>
      </c>
      <c r="F1658" s="1">
        <v>40</v>
      </c>
      <c r="G1658" s="1">
        <v>34.21</v>
      </c>
      <c r="H1658" s="1">
        <v>34.58</v>
      </c>
      <c r="R1658"/>
      <c r="S1658"/>
      <c r="U1658"/>
      <c r="V1658"/>
    </row>
    <row r="1659" spans="1:22" s="1" customFormat="1" x14ac:dyDescent="0.25">
      <c r="A1659" s="1">
        <v>22.44</v>
      </c>
      <c r="B1659" s="1">
        <v>32.619999999999997</v>
      </c>
      <c r="C1659" s="1">
        <v>20.78</v>
      </c>
      <c r="D1659" s="1">
        <v>27.55</v>
      </c>
      <c r="E1659" s="1">
        <v>24.98</v>
      </c>
      <c r="F1659" s="1">
        <v>34.42</v>
      </c>
      <c r="G1659" s="1">
        <v>40</v>
      </c>
      <c r="H1659" s="1">
        <v>30.31</v>
      </c>
      <c r="R1659"/>
      <c r="S1659"/>
      <c r="U1659"/>
      <c r="V1659"/>
    </row>
    <row r="1660" spans="1:22" s="1" customFormat="1" x14ac:dyDescent="0.25">
      <c r="A1660" s="1">
        <v>30.98</v>
      </c>
      <c r="B1660" s="1">
        <v>22.87</v>
      </c>
      <c r="C1660" s="1">
        <v>21.19</v>
      </c>
      <c r="D1660" s="1">
        <v>33.69</v>
      </c>
      <c r="E1660" s="1">
        <v>30.31</v>
      </c>
      <c r="F1660" s="1">
        <v>23</v>
      </c>
      <c r="G1660" s="1">
        <v>31.54</v>
      </c>
      <c r="H1660" s="1">
        <v>40</v>
      </c>
      <c r="R1660"/>
      <c r="S1660"/>
      <c r="U1660"/>
      <c r="V1660"/>
    </row>
    <row r="1661" spans="1:22" s="1" customFormat="1" x14ac:dyDescent="0.25">
      <c r="A1661" s="1">
        <v>32.57</v>
      </c>
      <c r="B1661" s="1">
        <v>28.36</v>
      </c>
      <c r="C1661" s="1">
        <v>30.76</v>
      </c>
      <c r="D1661" s="1">
        <v>32.340000000000003</v>
      </c>
      <c r="E1661" s="1">
        <v>25.55</v>
      </c>
      <c r="F1661" s="1">
        <v>23.65</v>
      </c>
      <c r="G1661" s="1">
        <v>38.19</v>
      </c>
      <c r="H1661" s="1">
        <v>22.72</v>
      </c>
      <c r="R1661"/>
      <c r="S1661"/>
      <c r="U1661"/>
      <c r="V1661"/>
    </row>
    <row r="1662" spans="1:22" s="1" customFormat="1" x14ac:dyDescent="0.25">
      <c r="A1662" s="1">
        <v>23.72</v>
      </c>
      <c r="B1662" s="1">
        <v>24.82</v>
      </c>
      <c r="C1662" s="1">
        <v>21.07</v>
      </c>
      <c r="D1662" s="1">
        <v>32.92</v>
      </c>
      <c r="E1662" s="1">
        <v>26.1</v>
      </c>
      <c r="F1662" s="1">
        <v>22.75</v>
      </c>
      <c r="G1662" s="1">
        <v>34.08</v>
      </c>
      <c r="H1662" s="1">
        <v>34.24</v>
      </c>
      <c r="R1662"/>
      <c r="S1662"/>
      <c r="U1662"/>
      <c r="V1662"/>
    </row>
    <row r="1663" spans="1:22" s="1" customFormat="1" x14ac:dyDescent="0.25">
      <c r="A1663" s="1">
        <v>25.72</v>
      </c>
      <c r="B1663" s="1">
        <v>20.94</v>
      </c>
      <c r="C1663" s="1">
        <v>26.5</v>
      </c>
      <c r="D1663" s="1">
        <v>40</v>
      </c>
      <c r="E1663" s="1">
        <v>26.1</v>
      </c>
      <c r="F1663" s="1">
        <v>31.43</v>
      </c>
      <c r="G1663" s="1">
        <v>30.09</v>
      </c>
      <c r="H1663" s="1">
        <v>31.32</v>
      </c>
      <c r="R1663"/>
      <c r="S1663"/>
      <c r="U1663"/>
      <c r="V1663"/>
    </row>
    <row r="1664" spans="1:22" s="1" customFormat="1" x14ac:dyDescent="0.25">
      <c r="A1664" s="1">
        <v>23.33</v>
      </c>
      <c r="B1664" s="1">
        <v>24.06</v>
      </c>
      <c r="C1664" s="1">
        <v>25.79</v>
      </c>
      <c r="D1664" s="1">
        <v>31.01</v>
      </c>
      <c r="E1664" s="1">
        <v>40</v>
      </c>
      <c r="F1664" s="1">
        <v>30.35</v>
      </c>
      <c r="G1664" s="1">
        <v>35.78</v>
      </c>
      <c r="H1664" s="1">
        <v>29.48</v>
      </c>
      <c r="R1664"/>
      <c r="S1664"/>
      <c r="U1664"/>
      <c r="V1664"/>
    </row>
    <row r="1665" spans="1:22" s="1" customFormat="1" x14ac:dyDescent="0.25">
      <c r="A1665" s="1">
        <v>26.57</v>
      </c>
      <c r="B1665" s="1">
        <v>21.36</v>
      </c>
      <c r="C1665" s="1">
        <v>23.04</v>
      </c>
      <c r="D1665" s="1">
        <v>32.56</v>
      </c>
      <c r="E1665" s="1">
        <v>23.15</v>
      </c>
      <c r="F1665" s="1">
        <v>27.44</v>
      </c>
      <c r="G1665" s="1">
        <v>32.4</v>
      </c>
      <c r="H1665" s="1">
        <v>28.64</v>
      </c>
      <c r="R1665"/>
      <c r="S1665"/>
      <c r="U1665"/>
      <c r="V1665"/>
    </row>
    <row r="1666" spans="1:22" s="1" customFormat="1" x14ac:dyDescent="0.25">
      <c r="A1666" s="1">
        <v>31.27</v>
      </c>
      <c r="B1666" s="1">
        <v>23.68</v>
      </c>
      <c r="D1666" s="1">
        <v>27.64</v>
      </c>
      <c r="E1666" s="1">
        <v>36.659999999999997</v>
      </c>
      <c r="F1666" s="1">
        <v>21.87</v>
      </c>
      <c r="G1666" s="1">
        <v>36.56</v>
      </c>
      <c r="H1666" s="1">
        <v>27.06</v>
      </c>
      <c r="R1666"/>
      <c r="S1666"/>
      <c r="U1666"/>
      <c r="V1666"/>
    </row>
    <row r="1667" spans="1:22" s="1" customFormat="1" x14ac:dyDescent="0.25">
      <c r="A1667" s="1">
        <v>29.05</v>
      </c>
      <c r="B1667" s="1">
        <v>19.690000000000001</v>
      </c>
      <c r="D1667" s="1">
        <v>22.43</v>
      </c>
      <c r="E1667" s="1">
        <v>26.83</v>
      </c>
      <c r="F1667" s="1">
        <v>27.99</v>
      </c>
      <c r="G1667" s="1">
        <v>31.63</v>
      </c>
      <c r="H1667" s="1">
        <v>32.74</v>
      </c>
      <c r="R1667"/>
      <c r="S1667"/>
      <c r="U1667"/>
      <c r="V1667"/>
    </row>
    <row r="1668" spans="1:22" s="1" customFormat="1" x14ac:dyDescent="0.25">
      <c r="A1668" s="1">
        <v>35.65</v>
      </c>
      <c r="B1668" s="1">
        <v>18.7</v>
      </c>
      <c r="D1668" s="1">
        <v>26.83</v>
      </c>
      <c r="E1668" s="1">
        <v>24.11</v>
      </c>
      <c r="F1668" s="1">
        <v>25.68</v>
      </c>
      <c r="G1668" s="1">
        <v>35.71</v>
      </c>
      <c r="H1668" s="1">
        <v>27.81</v>
      </c>
      <c r="R1668"/>
      <c r="S1668"/>
      <c r="U1668"/>
      <c r="V1668"/>
    </row>
    <row r="1669" spans="1:22" s="1" customFormat="1" x14ac:dyDescent="0.25">
      <c r="A1669" s="1">
        <v>27.04</v>
      </c>
      <c r="B1669" s="1">
        <v>20.8</v>
      </c>
      <c r="D1669" s="1">
        <v>19.75</v>
      </c>
      <c r="E1669" s="1">
        <v>31.89</v>
      </c>
      <c r="F1669" s="1">
        <v>36.03</v>
      </c>
      <c r="G1669" s="1">
        <v>27.5</v>
      </c>
      <c r="H1669" s="1">
        <v>28.97</v>
      </c>
      <c r="R1669"/>
      <c r="S1669"/>
      <c r="U1669"/>
      <c r="V1669"/>
    </row>
    <row r="1670" spans="1:22" s="1" customFormat="1" x14ac:dyDescent="0.25">
      <c r="A1670" s="1">
        <v>35.229999999999997</v>
      </c>
      <c r="B1670" s="1">
        <v>24.68</v>
      </c>
      <c r="D1670" s="1">
        <v>26.27</v>
      </c>
      <c r="E1670" s="1">
        <v>37.29</v>
      </c>
      <c r="F1670" s="1">
        <v>29.92</v>
      </c>
      <c r="G1670" s="1">
        <v>34.11</v>
      </c>
      <c r="H1670" s="1">
        <v>35.799999999999997</v>
      </c>
      <c r="R1670"/>
      <c r="S1670"/>
      <c r="U1670"/>
      <c r="V1670"/>
    </row>
    <row r="1671" spans="1:22" s="1" customFormat="1" x14ac:dyDescent="0.25">
      <c r="A1671" s="1">
        <v>33.78</v>
      </c>
      <c r="B1671" s="1">
        <v>28.73</v>
      </c>
      <c r="D1671" s="1">
        <v>40</v>
      </c>
      <c r="E1671" s="1">
        <v>22.37</v>
      </c>
      <c r="F1671" s="1">
        <v>26.93</v>
      </c>
      <c r="G1671" s="1">
        <v>27.75</v>
      </c>
      <c r="H1671" s="1">
        <v>29.85</v>
      </c>
      <c r="R1671"/>
      <c r="S1671"/>
      <c r="U1671"/>
      <c r="V1671"/>
    </row>
    <row r="1672" spans="1:22" s="1" customFormat="1" x14ac:dyDescent="0.25">
      <c r="A1672" s="1">
        <v>26.6</v>
      </c>
      <c r="B1672" s="1">
        <v>34.14</v>
      </c>
      <c r="D1672" s="1">
        <v>26.56</v>
      </c>
      <c r="E1672" s="1">
        <v>25.27</v>
      </c>
      <c r="F1672" s="1">
        <v>30.73</v>
      </c>
      <c r="G1672" s="1">
        <v>33.01</v>
      </c>
      <c r="H1672" s="1">
        <v>33.950000000000003</v>
      </c>
      <c r="R1672"/>
      <c r="S1672"/>
      <c r="U1672"/>
      <c r="V1672"/>
    </row>
    <row r="1673" spans="1:22" s="1" customFormat="1" x14ac:dyDescent="0.25">
      <c r="A1673" s="1">
        <v>36.28</v>
      </c>
      <c r="B1673" s="1">
        <v>40</v>
      </c>
      <c r="D1673" s="1">
        <v>31.86</v>
      </c>
      <c r="E1673" s="1">
        <v>29.62</v>
      </c>
      <c r="F1673" s="1">
        <v>34.64</v>
      </c>
      <c r="G1673" s="1">
        <v>26.56</v>
      </c>
      <c r="H1673" s="1">
        <v>33.53</v>
      </c>
      <c r="R1673"/>
      <c r="S1673"/>
      <c r="U1673"/>
      <c r="V1673"/>
    </row>
    <row r="1674" spans="1:22" s="1" customFormat="1" x14ac:dyDescent="0.25">
      <c r="A1674" s="1">
        <v>33.03</v>
      </c>
      <c r="B1674" s="1">
        <v>24.14</v>
      </c>
      <c r="D1674" s="1">
        <v>29.47</v>
      </c>
      <c r="E1674" s="1">
        <v>33.36</v>
      </c>
      <c r="F1674" s="1">
        <v>28.96</v>
      </c>
      <c r="G1674" s="1">
        <v>31.75</v>
      </c>
      <c r="H1674" s="1">
        <v>29.2</v>
      </c>
      <c r="R1674"/>
      <c r="S1674"/>
      <c r="U1674"/>
      <c r="V1674"/>
    </row>
    <row r="1675" spans="1:22" s="1" customFormat="1" x14ac:dyDescent="0.25">
      <c r="A1675" s="1">
        <v>35.520000000000003</v>
      </c>
      <c r="B1675" s="1">
        <v>40</v>
      </c>
      <c r="D1675" s="1">
        <v>29.42</v>
      </c>
      <c r="E1675" s="1">
        <v>21.31</v>
      </c>
      <c r="F1675" s="1">
        <v>32.35</v>
      </c>
      <c r="G1675" s="1">
        <v>24.14</v>
      </c>
      <c r="H1675" s="1">
        <v>35.19</v>
      </c>
      <c r="R1675"/>
      <c r="S1675"/>
      <c r="U1675"/>
      <c r="V1675"/>
    </row>
    <row r="1676" spans="1:22" s="1" customFormat="1" x14ac:dyDescent="0.25">
      <c r="A1676" s="1">
        <v>32.35</v>
      </c>
      <c r="B1676" s="1">
        <v>24.93</v>
      </c>
      <c r="D1676" s="1">
        <v>25.26</v>
      </c>
      <c r="E1676" s="1">
        <v>25.32</v>
      </c>
      <c r="F1676" s="1">
        <v>28.97</v>
      </c>
      <c r="G1676" s="1">
        <v>33.31</v>
      </c>
      <c r="H1676" s="1">
        <v>29</v>
      </c>
      <c r="R1676"/>
      <c r="S1676"/>
      <c r="U1676"/>
      <c r="V1676"/>
    </row>
    <row r="1677" spans="1:22" s="1" customFormat="1" x14ac:dyDescent="0.25">
      <c r="A1677" s="1">
        <v>28.99</v>
      </c>
      <c r="B1677" s="1">
        <v>27.63</v>
      </c>
      <c r="D1677" s="1">
        <v>28.77</v>
      </c>
      <c r="E1677" s="1">
        <v>20.55</v>
      </c>
      <c r="F1677" s="1">
        <v>33.32</v>
      </c>
      <c r="G1677" s="1">
        <v>40</v>
      </c>
      <c r="H1677" s="1">
        <v>27.82</v>
      </c>
      <c r="R1677"/>
      <c r="S1677"/>
      <c r="U1677"/>
      <c r="V1677"/>
    </row>
    <row r="1678" spans="1:22" s="1" customFormat="1" x14ac:dyDescent="0.25">
      <c r="A1678" s="1">
        <v>28.9</v>
      </c>
      <c r="B1678" s="1">
        <v>28.88</v>
      </c>
      <c r="D1678" s="1">
        <v>27.58</v>
      </c>
      <c r="E1678" s="1">
        <v>28.29</v>
      </c>
      <c r="F1678" s="1">
        <v>30.74</v>
      </c>
      <c r="G1678" s="1">
        <v>40</v>
      </c>
      <c r="H1678" s="1">
        <v>40</v>
      </c>
      <c r="R1678"/>
      <c r="S1678"/>
      <c r="U1678"/>
      <c r="V1678"/>
    </row>
    <row r="1679" spans="1:22" s="1" customFormat="1" x14ac:dyDescent="0.25">
      <c r="A1679" s="1">
        <v>25.97</v>
      </c>
      <c r="B1679" s="1">
        <v>28.63</v>
      </c>
      <c r="D1679" s="1">
        <v>30.15</v>
      </c>
      <c r="E1679" s="1">
        <v>32.729999999999997</v>
      </c>
      <c r="F1679" s="1">
        <v>22.95</v>
      </c>
      <c r="G1679" s="1">
        <v>24.78</v>
      </c>
      <c r="H1679" s="1">
        <v>33.81</v>
      </c>
      <c r="R1679"/>
      <c r="S1679"/>
      <c r="U1679"/>
      <c r="V1679"/>
    </row>
    <row r="1680" spans="1:22" s="1" customFormat="1" x14ac:dyDescent="0.25">
      <c r="A1680" s="1">
        <v>32.229999999999997</v>
      </c>
      <c r="B1680" s="1">
        <v>29.39</v>
      </c>
      <c r="D1680" s="1">
        <v>22.65</v>
      </c>
      <c r="E1680" s="1">
        <v>33.99</v>
      </c>
      <c r="F1680" s="1">
        <v>28.99</v>
      </c>
      <c r="G1680" s="1">
        <v>37.130000000000003</v>
      </c>
      <c r="H1680" s="1">
        <v>31.65</v>
      </c>
      <c r="R1680"/>
      <c r="S1680"/>
      <c r="U1680"/>
      <c r="V1680"/>
    </row>
    <row r="1681" spans="1:22" s="1" customFormat="1" x14ac:dyDescent="0.25">
      <c r="A1681" s="1">
        <v>28.9</v>
      </c>
      <c r="B1681" s="1">
        <v>23.85</v>
      </c>
      <c r="D1681" s="1">
        <v>28.95</v>
      </c>
      <c r="E1681" s="1">
        <v>35.06</v>
      </c>
      <c r="F1681" s="1">
        <v>29.7</v>
      </c>
      <c r="G1681" s="1">
        <v>27.17</v>
      </c>
      <c r="H1681" s="1">
        <v>36.979999999999997</v>
      </c>
      <c r="R1681"/>
      <c r="S1681"/>
      <c r="U1681"/>
      <c r="V1681"/>
    </row>
    <row r="1682" spans="1:22" s="1" customFormat="1" x14ac:dyDescent="0.25">
      <c r="A1682" s="1">
        <v>38.35</v>
      </c>
      <c r="B1682" s="1">
        <v>33.43</v>
      </c>
      <c r="D1682" s="1">
        <v>30.95</v>
      </c>
      <c r="E1682" s="1">
        <v>23.74</v>
      </c>
      <c r="F1682" s="1">
        <v>30.15</v>
      </c>
      <c r="G1682" s="1">
        <v>28.65</v>
      </c>
      <c r="H1682" s="1">
        <v>23.74</v>
      </c>
      <c r="R1682"/>
      <c r="S1682"/>
      <c r="U1682"/>
      <c r="V1682"/>
    </row>
    <row r="1683" spans="1:22" s="1" customFormat="1" x14ac:dyDescent="0.25">
      <c r="A1683" s="1">
        <v>28.26</v>
      </c>
      <c r="B1683" s="1">
        <v>31.38</v>
      </c>
      <c r="D1683" s="1">
        <v>22.8</v>
      </c>
      <c r="E1683" s="1">
        <v>32.61</v>
      </c>
      <c r="F1683" s="1">
        <v>40</v>
      </c>
      <c r="G1683" s="1">
        <v>28.61</v>
      </c>
      <c r="H1683" s="1">
        <v>36.200000000000003</v>
      </c>
      <c r="R1683"/>
      <c r="S1683"/>
      <c r="U1683"/>
      <c r="V1683"/>
    </row>
    <row r="1684" spans="1:22" s="1" customFormat="1" x14ac:dyDescent="0.25">
      <c r="A1684" s="1">
        <v>28.74</v>
      </c>
      <c r="B1684" s="1">
        <v>26.05</v>
      </c>
      <c r="D1684" s="1">
        <v>20.68</v>
      </c>
      <c r="E1684" s="1">
        <v>31.87</v>
      </c>
      <c r="F1684" s="1">
        <v>30.55</v>
      </c>
      <c r="G1684" s="1">
        <v>33.369999999999997</v>
      </c>
      <c r="H1684" s="1">
        <v>33.54</v>
      </c>
      <c r="R1684"/>
      <c r="S1684"/>
      <c r="U1684"/>
      <c r="V1684"/>
    </row>
    <row r="1685" spans="1:22" s="1" customFormat="1" x14ac:dyDescent="0.25">
      <c r="A1685" s="1">
        <v>20.239999999999998</v>
      </c>
      <c r="B1685" s="1">
        <v>18.27</v>
      </c>
      <c r="D1685" s="1">
        <v>23.87</v>
      </c>
      <c r="E1685" s="1">
        <v>21.06</v>
      </c>
      <c r="F1685" s="1">
        <v>24.13</v>
      </c>
      <c r="G1685" s="1">
        <v>40</v>
      </c>
      <c r="H1685" s="1">
        <v>40</v>
      </c>
      <c r="R1685"/>
      <c r="S1685"/>
      <c r="U1685"/>
      <c r="V1685"/>
    </row>
    <row r="1686" spans="1:22" s="1" customFormat="1" x14ac:dyDescent="0.25">
      <c r="A1686" s="1">
        <v>37.18</v>
      </c>
      <c r="B1686" s="1">
        <v>23.77</v>
      </c>
      <c r="D1686" s="1">
        <v>21.36</v>
      </c>
      <c r="E1686" s="1">
        <v>23.76</v>
      </c>
      <c r="F1686" s="1">
        <v>29.56</v>
      </c>
      <c r="G1686" s="1">
        <v>32.79</v>
      </c>
      <c r="H1686" s="1">
        <v>22.85</v>
      </c>
      <c r="R1686"/>
      <c r="S1686"/>
      <c r="U1686"/>
      <c r="V1686"/>
    </row>
    <row r="1687" spans="1:22" s="1" customFormat="1" x14ac:dyDescent="0.25">
      <c r="A1687" s="1">
        <v>36.229999999999997</v>
      </c>
      <c r="B1687" s="1">
        <v>30.43</v>
      </c>
      <c r="D1687" s="1">
        <v>30.06</v>
      </c>
      <c r="E1687" s="1">
        <v>24.11</v>
      </c>
      <c r="F1687" s="1">
        <v>28.87</v>
      </c>
      <c r="G1687" s="1">
        <v>33.76</v>
      </c>
      <c r="H1687" s="1">
        <v>32.79</v>
      </c>
      <c r="R1687"/>
      <c r="S1687"/>
      <c r="U1687"/>
      <c r="V1687"/>
    </row>
    <row r="1688" spans="1:22" s="1" customFormat="1" x14ac:dyDescent="0.25">
      <c r="A1688" s="1">
        <v>22.68</v>
      </c>
      <c r="B1688" s="1">
        <v>23.47</v>
      </c>
      <c r="D1688" s="1">
        <v>22.06</v>
      </c>
      <c r="E1688" s="1">
        <v>25.53</v>
      </c>
      <c r="F1688" s="1">
        <v>32.94</v>
      </c>
      <c r="G1688" s="1">
        <v>25.85</v>
      </c>
      <c r="H1688" s="1">
        <v>28.32</v>
      </c>
      <c r="R1688"/>
      <c r="S1688"/>
      <c r="U1688"/>
      <c r="V1688"/>
    </row>
    <row r="1689" spans="1:22" s="1" customFormat="1" x14ac:dyDescent="0.25">
      <c r="A1689" s="1">
        <v>33.58</v>
      </c>
      <c r="B1689" s="1">
        <v>23.26</v>
      </c>
      <c r="D1689" s="1">
        <v>31.63</v>
      </c>
      <c r="E1689" s="1">
        <v>40</v>
      </c>
      <c r="F1689" s="1">
        <v>33.270000000000003</v>
      </c>
      <c r="G1689" s="1">
        <v>26.75</v>
      </c>
      <c r="H1689" s="1">
        <v>22.03</v>
      </c>
      <c r="R1689"/>
      <c r="S1689"/>
      <c r="U1689"/>
      <c r="V1689"/>
    </row>
    <row r="1690" spans="1:22" s="1" customFormat="1" x14ac:dyDescent="0.25">
      <c r="A1690" s="1">
        <v>19.62</v>
      </c>
      <c r="B1690" s="1">
        <v>40</v>
      </c>
      <c r="D1690" s="1">
        <v>24.87</v>
      </c>
      <c r="E1690" s="1">
        <v>35.79</v>
      </c>
      <c r="F1690" s="1">
        <v>31.07</v>
      </c>
      <c r="G1690" s="1">
        <v>40</v>
      </c>
      <c r="H1690" s="1">
        <v>30.05</v>
      </c>
      <c r="R1690"/>
      <c r="S1690"/>
      <c r="U1690"/>
      <c r="V1690"/>
    </row>
    <row r="1691" spans="1:22" s="1" customFormat="1" x14ac:dyDescent="0.25">
      <c r="A1691" s="1">
        <v>35.4</v>
      </c>
      <c r="B1691" s="1">
        <v>31.6</v>
      </c>
      <c r="D1691" s="1">
        <v>24.4</v>
      </c>
      <c r="E1691" s="1">
        <v>33.090000000000003</v>
      </c>
      <c r="F1691" s="1">
        <v>27.98</v>
      </c>
      <c r="G1691" s="1">
        <v>37.94</v>
      </c>
      <c r="H1691" s="1">
        <v>33.1</v>
      </c>
      <c r="R1691"/>
      <c r="S1691"/>
      <c r="U1691"/>
      <c r="V1691"/>
    </row>
    <row r="1692" spans="1:22" s="1" customFormat="1" x14ac:dyDescent="0.25">
      <c r="A1692" s="1">
        <v>34.950000000000003</v>
      </c>
      <c r="B1692" s="1">
        <v>40</v>
      </c>
      <c r="D1692" s="1">
        <v>31.94</v>
      </c>
      <c r="E1692" s="1">
        <v>27.17</v>
      </c>
      <c r="F1692" s="1">
        <v>40</v>
      </c>
      <c r="G1692" s="1">
        <v>19.829999999999998</v>
      </c>
      <c r="H1692" s="1">
        <v>28.21</v>
      </c>
      <c r="R1692"/>
      <c r="S1692"/>
      <c r="U1692"/>
      <c r="V1692"/>
    </row>
    <row r="1693" spans="1:22" s="1" customFormat="1" x14ac:dyDescent="0.25">
      <c r="A1693" s="1">
        <v>35.549999999999997</v>
      </c>
      <c r="B1693" s="1">
        <v>23.29</v>
      </c>
      <c r="D1693" s="1">
        <v>31.65</v>
      </c>
      <c r="E1693" s="1">
        <v>24.95</v>
      </c>
      <c r="F1693" s="1">
        <v>30.83</v>
      </c>
      <c r="G1693" s="1">
        <v>27.84</v>
      </c>
      <c r="H1693" s="1">
        <v>40</v>
      </c>
      <c r="R1693"/>
      <c r="S1693"/>
      <c r="U1693"/>
      <c r="V1693"/>
    </row>
    <row r="1694" spans="1:22" s="1" customFormat="1" x14ac:dyDescent="0.25">
      <c r="A1694" s="1">
        <v>27.75</v>
      </c>
      <c r="B1694" s="1">
        <v>26.62</v>
      </c>
      <c r="D1694" s="1">
        <v>28.57</v>
      </c>
      <c r="E1694" s="1">
        <v>32.700000000000003</v>
      </c>
      <c r="F1694" s="1">
        <v>32.909999999999997</v>
      </c>
      <c r="G1694" s="1">
        <v>30.08</v>
      </c>
      <c r="H1694" s="1">
        <v>31.68</v>
      </c>
      <c r="R1694"/>
      <c r="S1694"/>
      <c r="U1694"/>
      <c r="V1694"/>
    </row>
    <row r="1695" spans="1:22" s="1" customFormat="1" x14ac:dyDescent="0.25">
      <c r="A1695" s="1">
        <v>32.700000000000003</v>
      </c>
      <c r="B1695" s="1">
        <v>29.69</v>
      </c>
      <c r="D1695" s="1">
        <v>21.21</v>
      </c>
      <c r="E1695" s="1">
        <v>32.39</v>
      </c>
      <c r="F1695" s="1">
        <v>28.3</v>
      </c>
      <c r="G1695" s="1">
        <v>32.35</v>
      </c>
      <c r="H1695" s="1">
        <v>29.08</v>
      </c>
      <c r="R1695"/>
      <c r="S1695"/>
      <c r="U1695"/>
      <c r="V1695"/>
    </row>
    <row r="1696" spans="1:22" s="1" customFormat="1" x14ac:dyDescent="0.25">
      <c r="A1696" s="1">
        <v>33.58</v>
      </c>
      <c r="B1696" s="1">
        <v>21.19</v>
      </c>
      <c r="D1696" s="1">
        <v>28.22</v>
      </c>
      <c r="E1696" s="1">
        <v>34.74</v>
      </c>
      <c r="F1696" s="1">
        <v>32.36</v>
      </c>
      <c r="G1696" s="1">
        <v>33.47</v>
      </c>
      <c r="H1696" s="1">
        <v>25</v>
      </c>
      <c r="R1696"/>
      <c r="S1696"/>
      <c r="U1696"/>
      <c r="V1696"/>
    </row>
    <row r="1697" spans="1:22" s="1" customFormat="1" x14ac:dyDescent="0.25">
      <c r="A1697" s="1">
        <v>29.15</v>
      </c>
      <c r="B1697" s="1">
        <v>30.71</v>
      </c>
      <c r="D1697" s="1">
        <v>29.71</v>
      </c>
      <c r="E1697" s="1">
        <v>29.06</v>
      </c>
      <c r="F1697" s="1">
        <v>24.36</v>
      </c>
      <c r="G1697" s="1">
        <v>23.72</v>
      </c>
      <c r="H1697" s="1">
        <v>27.1</v>
      </c>
      <c r="R1697"/>
      <c r="S1697"/>
      <c r="U1697"/>
      <c r="V1697"/>
    </row>
    <row r="1698" spans="1:22" s="1" customFormat="1" x14ac:dyDescent="0.25">
      <c r="A1698" s="1">
        <v>29.61</v>
      </c>
      <c r="B1698" s="1">
        <v>22</v>
      </c>
      <c r="D1698" s="1">
        <v>25.42</v>
      </c>
      <c r="E1698" s="1">
        <v>29.51</v>
      </c>
      <c r="F1698" s="1">
        <v>28.13</v>
      </c>
      <c r="G1698" s="1">
        <v>40</v>
      </c>
      <c r="H1698" s="1">
        <v>34.590000000000003</v>
      </c>
      <c r="R1698"/>
      <c r="S1698"/>
      <c r="U1698"/>
      <c r="V1698"/>
    </row>
    <row r="1699" spans="1:22" s="1" customFormat="1" x14ac:dyDescent="0.25">
      <c r="A1699" s="1">
        <v>28.75</v>
      </c>
      <c r="B1699" s="1">
        <v>35.270000000000003</v>
      </c>
      <c r="D1699" s="1">
        <v>30.17</v>
      </c>
      <c r="E1699" s="1">
        <v>33.15</v>
      </c>
      <c r="F1699" s="1">
        <v>30.21</v>
      </c>
      <c r="G1699" s="1">
        <v>28.28</v>
      </c>
      <c r="H1699" s="1">
        <v>36.68</v>
      </c>
      <c r="R1699"/>
      <c r="S1699"/>
      <c r="U1699"/>
      <c r="V1699"/>
    </row>
    <row r="1700" spans="1:22" s="1" customFormat="1" x14ac:dyDescent="0.25">
      <c r="A1700" s="1">
        <v>29.51</v>
      </c>
      <c r="B1700" s="1">
        <v>28.35</v>
      </c>
      <c r="D1700" s="1">
        <v>25.51</v>
      </c>
      <c r="E1700" s="1">
        <v>25.7</v>
      </c>
      <c r="F1700" s="1">
        <v>27.88</v>
      </c>
      <c r="G1700" s="1">
        <v>25.2</v>
      </c>
      <c r="H1700" s="1">
        <v>33.99</v>
      </c>
      <c r="R1700"/>
      <c r="S1700"/>
      <c r="U1700"/>
      <c r="V1700"/>
    </row>
    <row r="1701" spans="1:22" s="1" customFormat="1" x14ac:dyDescent="0.25">
      <c r="A1701" s="1">
        <v>31.73</v>
      </c>
      <c r="B1701" s="1">
        <v>27.93</v>
      </c>
      <c r="D1701" s="1">
        <v>27.75</v>
      </c>
      <c r="E1701" s="1">
        <v>40</v>
      </c>
      <c r="F1701" s="1">
        <v>27.79</v>
      </c>
      <c r="G1701" s="1">
        <v>31.36</v>
      </c>
      <c r="H1701" s="1">
        <v>40</v>
      </c>
      <c r="R1701"/>
      <c r="S1701"/>
      <c r="U1701"/>
      <c r="V1701"/>
    </row>
    <row r="1702" spans="1:22" s="1" customFormat="1" x14ac:dyDescent="0.25">
      <c r="A1702" s="1">
        <v>34.06</v>
      </c>
      <c r="B1702" s="1">
        <v>29.69</v>
      </c>
      <c r="D1702" s="1">
        <v>40</v>
      </c>
      <c r="E1702" s="1">
        <v>34.31</v>
      </c>
      <c r="F1702" s="1">
        <v>28.3</v>
      </c>
      <c r="G1702" s="1">
        <v>25.71</v>
      </c>
      <c r="H1702" s="1">
        <v>35.99</v>
      </c>
      <c r="R1702"/>
      <c r="S1702"/>
      <c r="U1702"/>
      <c r="V1702"/>
    </row>
    <row r="1703" spans="1:22" s="1" customFormat="1" x14ac:dyDescent="0.25">
      <c r="A1703" s="1">
        <v>29.78</v>
      </c>
      <c r="B1703" s="1">
        <v>21.03</v>
      </c>
      <c r="D1703" s="1">
        <v>28.28</v>
      </c>
      <c r="E1703" s="1">
        <v>28.93</v>
      </c>
      <c r="F1703" s="1">
        <v>36.869999999999997</v>
      </c>
      <c r="G1703" s="1">
        <v>30.28</v>
      </c>
      <c r="H1703" s="1">
        <v>30.56</v>
      </c>
      <c r="R1703"/>
      <c r="S1703"/>
      <c r="U1703"/>
      <c r="V1703"/>
    </row>
    <row r="1704" spans="1:22" s="1" customFormat="1" x14ac:dyDescent="0.25">
      <c r="A1704" s="1">
        <v>35.82</v>
      </c>
      <c r="B1704" s="1">
        <v>29.71</v>
      </c>
      <c r="D1704" s="1">
        <v>31.55</v>
      </c>
      <c r="E1704" s="1">
        <v>27.43</v>
      </c>
      <c r="F1704" s="1">
        <v>23.01</v>
      </c>
      <c r="G1704" s="1">
        <v>28.67</v>
      </c>
      <c r="H1704" s="1">
        <v>31.41</v>
      </c>
      <c r="R1704"/>
      <c r="S1704"/>
      <c r="U1704"/>
      <c r="V1704"/>
    </row>
    <row r="1705" spans="1:22" s="1" customFormat="1" x14ac:dyDescent="0.25">
      <c r="A1705" s="1">
        <v>35.1</v>
      </c>
      <c r="B1705" s="1">
        <v>25.86</v>
      </c>
      <c r="D1705" s="1">
        <v>32.69</v>
      </c>
      <c r="E1705" s="1">
        <v>30.43</v>
      </c>
      <c r="F1705" s="1">
        <v>35.270000000000003</v>
      </c>
      <c r="G1705" s="1">
        <v>28.57</v>
      </c>
      <c r="H1705" s="1">
        <v>29.21</v>
      </c>
      <c r="R1705"/>
      <c r="S1705"/>
      <c r="U1705"/>
      <c r="V1705"/>
    </row>
    <row r="1706" spans="1:22" s="1" customFormat="1" x14ac:dyDescent="0.25">
      <c r="A1706" s="1">
        <v>35.54</v>
      </c>
      <c r="B1706" s="1">
        <v>31.51</v>
      </c>
      <c r="D1706" s="1">
        <v>28.04</v>
      </c>
      <c r="E1706" s="1">
        <v>20.3</v>
      </c>
      <c r="F1706" s="1">
        <v>26.41</v>
      </c>
      <c r="G1706" s="1">
        <v>35.08</v>
      </c>
      <c r="H1706" s="1">
        <v>25.62</v>
      </c>
      <c r="R1706"/>
      <c r="S1706"/>
      <c r="U1706"/>
      <c r="V1706"/>
    </row>
    <row r="1707" spans="1:22" s="1" customFormat="1" x14ac:dyDescent="0.25">
      <c r="A1707" s="1">
        <v>34.520000000000003</v>
      </c>
      <c r="B1707" s="1">
        <v>18.09</v>
      </c>
      <c r="D1707" s="1">
        <v>27.56</v>
      </c>
      <c r="E1707" s="1">
        <v>33.49</v>
      </c>
      <c r="F1707" s="1">
        <v>20.78</v>
      </c>
      <c r="G1707" s="1">
        <v>32.72</v>
      </c>
      <c r="H1707" s="1">
        <v>36.43</v>
      </c>
      <c r="R1707"/>
      <c r="S1707"/>
      <c r="U1707"/>
      <c r="V1707"/>
    </row>
    <row r="1708" spans="1:22" s="1" customFormat="1" x14ac:dyDescent="0.25">
      <c r="A1708" s="1">
        <v>32.979999999999997</v>
      </c>
      <c r="B1708" s="1">
        <v>19.670000000000002</v>
      </c>
      <c r="D1708" s="1">
        <v>20.5</v>
      </c>
      <c r="E1708" s="1">
        <v>28.26</v>
      </c>
      <c r="F1708" s="1">
        <v>30.73</v>
      </c>
      <c r="G1708" s="1">
        <v>30.67</v>
      </c>
      <c r="H1708" s="1">
        <v>30.14</v>
      </c>
      <c r="R1708"/>
      <c r="S1708"/>
      <c r="U1708"/>
      <c r="V1708"/>
    </row>
    <row r="1709" spans="1:22" s="1" customFormat="1" x14ac:dyDescent="0.25">
      <c r="A1709" s="1">
        <v>29.83</v>
      </c>
      <c r="B1709" s="1">
        <v>28.96</v>
      </c>
      <c r="D1709" s="1">
        <v>27.15</v>
      </c>
      <c r="E1709" s="1">
        <v>26.64</v>
      </c>
      <c r="F1709" s="1">
        <v>40</v>
      </c>
      <c r="G1709" s="1">
        <v>40</v>
      </c>
      <c r="H1709" s="1">
        <v>34.32</v>
      </c>
      <c r="R1709"/>
      <c r="S1709"/>
      <c r="U1709"/>
      <c r="V1709"/>
    </row>
    <row r="1710" spans="1:22" s="1" customFormat="1" x14ac:dyDescent="0.25">
      <c r="A1710" s="1">
        <v>34.76</v>
      </c>
      <c r="B1710" s="1">
        <v>33.340000000000003</v>
      </c>
      <c r="D1710" s="1">
        <v>25.2</v>
      </c>
      <c r="E1710" s="1">
        <v>31.65</v>
      </c>
      <c r="F1710" s="1">
        <v>40</v>
      </c>
      <c r="G1710" s="1">
        <v>24.05</v>
      </c>
      <c r="H1710" s="1">
        <v>29.51</v>
      </c>
      <c r="R1710"/>
      <c r="S1710"/>
      <c r="U1710"/>
      <c r="V1710"/>
    </row>
    <row r="1711" spans="1:22" s="1" customFormat="1" x14ac:dyDescent="0.25">
      <c r="A1711" s="1">
        <v>37.82</v>
      </c>
      <c r="B1711" s="1">
        <v>23.12</v>
      </c>
      <c r="D1711" s="1">
        <v>27.26</v>
      </c>
      <c r="E1711" s="1">
        <v>30.25</v>
      </c>
      <c r="F1711" s="1">
        <v>30.78</v>
      </c>
      <c r="G1711" s="1">
        <v>29.02</v>
      </c>
      <c r="H1711" s="1">
        <v>36.659999999999997</v>
      </c>
      <c r="R1711"/>
      <c r="S1711"/>
      <c r="U1711"/>
      <c r="V1711"/>
    </row>
    <row r="1712" spans="1:22" s="1" customFormat="1" x14ac:dyDescent="0.25">
      <c r="A1712" s="1">
        <v>31.99</v>
      </c>
      <c r="B1712" s="1">
        <v>26.38</v>
      </c>
      <c r="D1712" s="1">
        <v>26.67</v>
      </c>
      <c r="E1712" s="1">
        <v>34.299999999999997</v>
      </c>
      <c r="F1712" s="1">
        <v>29.42</v>
      </c>
      <c r="G1712" s="1">
        <v>36.979999999999997</v>
      </c>
      <c r="H1712" s="1">
        <v>27.85</v>
      </c>
      <c r="R1712"/>
      <c r="S1712"/>
      <c r="U1712"/>
      <c r="V1712"/>
    </row>
    <row r="1713" spans="1:22" s="1" customFormat="1" x14ac:dyDescent="0.25">
      <c r="A1713" s="1">
        <v>35.99</v>
      </c>
      <c r="B1713" s="1">
        <v>35.15</v>
      </c>
      <c r="D1713" s="1">
        <v>33.229999999999997</v>
      </c>
      <c r="E1713" s="1">
        <v>33.33</v>
      </c>
      <c r="F1713" s="1">
        <v>32.76</v>
      </c>
      <c r="G1713" s="1">
        <v>40</v>
      </c>
      <c r="H1713" s="1">
        <v>30.1</v>
      </c>
      <c r="R1713"/>
      <c r="S1713"/>
      <c r="U1713"/>
      <c r="V1713"/>
    </row>
    <row r="1714" spans="1:22" s="1" customFormat="1" x14ac:dyDescent="0.25">
      <c r="A1714" s="1">
        <v>37.57</v>
      </c>
      <c r="B1714" s="1">
        <v>26.75</v>
      </c>
      <c r="D1714" s="1">
        <v>27.52</v>
      </c>
      <c r="E1714" s="1">
        <v>21.66</v>
      </c>
      <c r="F1714" s="1">
        <v>22.62</v>
      </c>
      <c r="G1714" s="1">
        <v>27.11</v>
      </c>
      <c r="H1714" s="1">
        <v>35.270000000000003</v>
      </c>
      <c r="R1714"/>
      <c r="S1714"/>
      <c r="U1714"/>
      <c r="V1714"/>
    </row>
    <row r="1715" spans="1:22" s="1" customFormat="1" x14ac:dyDescent="0.25">
      <c r="A1715" s="1">
        <v>27.68</v>
      </c>
      <c r="B1715" s="1">
        <v>24.33</v>
      </c>
      <c r="D1715" s="1">
        <v>36.26</v>
      </c>
      <c r="E1715" s="1">
        <v>28.28</v>
      </c>
      <c r="F1715" s="1">
        <v>26.59</v>
      </c>
      <c r="G1715" s="1">
        <v>34.83</v>
      </c>
      <c r="H1715" s="1">
        <v>31.66</v>
      </c>
      <c r="R1715"/>
      <c r="S1715"/>
      <c r="U1715"/>
      <c r="V1715"/>
    </row>
    <row r="1716" spans="1:22" s="1" customFormat="1" x14ac:dyDescent="0.25">
      <c r="A1716" s="1">
        <v>35.46</v>
      </c>
      <c r="B1716" s="1">
        <v>26.31</v>
      </c>
      <c r="D1716" s="1">
        <v>23.82</v>
      </c>
      <c r="E1716" s="1">
        <v>33.29</v>
      </c>
      <c r="F1716" s="1">
        <v>21.32</v>
      </c>
      <c r="G1716" s="1">
        <v>28.18</v>
      </c>
      <c r="H1716" s="1">
        <v>26.54</v>
      </c>
      <c r="R1716"/>
      <c r="S1716"/>
      <c r="U1716"/>
      <c r="V1716"/>
    </row>
    <row r="1717" spans="1:22" s="1" customFormat="1" x14ac:dyDescent="0.25">
      <c r="A1717" s="1">
        <v>36.44</v>
      </c>
      <c r="B1717" s="1">
        <v>33.97</v>
      </c>
      <c r="D1717" s="1">
        <v>40</v>
      </c>
      <c r="E1717" s="1">
        <v>22.81</v>
      </c>
      <c r="F1717" s="1">
        <v>28.28</v>
      </c>
      <c r="G1717" s="1">
        <v>34.58</v>
      </c>
      <c r="H1717" s="1">
        <v>28.3</v>
      </c>
      <c r="R1717"/>
      <c r="S1717"/>
      <c r="U1717"/>
      <c r="V1717"/>
    </row>
    <row r="1718" spans="1:22" s="1" customFormat="1" x14ac:dyDescent="0.25">
      <c r="A1718" s="1">
        <v>35.729999999999997</v>
      </c>
      <c r="B1718" s="1">
        <v>40</v>
      </c>
      <c r="D1718" s="1">
        <v>23.14</v>
      </c>
      <c r="E1718" s="1">
        <v>24.11</v>
      </c>
      <c r="F1718" s="1">
        <v>40</v>
      </c>
      <c r="G1718" s="1">
        <v>22.79</v>
      </c>
      <c r="H1718" s="1">
        <v>28.96</v>
      </c>
      <c r="R1718"/>
      <c r="S1718"/>
      <c r="U1718"/>
      <c r="V1718"/>
    </row>
    <row r="1719" spans="1:22" s="1" customFormat="1" x14ac:dyDescent="0.25">
      <c r="A1719" s="1">
        <v>35.24</v>
      </c>
      <c r="B1719" s="1">
        <v>21.21</v>
      </c>
      <c r="D1719" s="1">
        <v>26.16</v>
      </c>
      <c r="E1719" s="1">
        <v>21.76</v>
      </c>
      <c r="F1719" s="1">
        <v>21.86</v>
      </c>
      <c r="G1719" s="1">
        <v>40</v>
      </c>
      <c r="H1719" s="1">
        <v>23.2</v>
      </c>
      <c r="R1719"/>
      <c r="S1719"/>
      <c r="U1719"/>
      <c r="V1719"/>
    </row>
    <row r="1720" spans="1:22" s="1" customFormat="1" x14ac:dyDescent="0.25">
      <c r="A1720" s="1">
        <v>34.630000000000003</v>
      </c>
      <c r="B1720" s="1">
        <v>31.24</v>
      </c>
      <c r="D1720" s="1">
        <v>23.21</v>
      </c>
      <c r="E1720" s="1">
        <v>25.8</v>
      </c>
      <c r="F1720" s="1">
        <v>32.630000000000003</v>
      </c>
      <c r="G1720" s="1">
        <v>33.75</v>
      </c>
      <c r="H1720" s="1">
        <v>25.87</v>
      </c>
      <c r="R1720"/>
      <c r="S1720"/>
      <c r="U1720"/>
      <c r="V1720"/>
    </row>
    <row r="1721" spans="1:22" s="1" customFormat="1" x14ac:dyDescent="0.25">
      <c r="A1721" s="1">
        <v>34.68</v>
      </c>
      <c r="B1721" s="1">
        <v>36.29</v>
      </c>
      <c r="D1721" s="1">
        <v>29.84</v>
      </c>
      <c r="E1721" s="1">
        <v>21</v>
      </c>
      <c r="F1721" s="1">
        <v>40</v>
      </c>
      <c r="G1721" s="1">
        <v>30.22</v>
      </c>
      <c r="H1721" s="1">
        <v>32.81</v>
      </c>
      <c r="R1721"/>
      <c r="S1721"/>
      <c r="U1721"/>
      <c r="V1721"/>
    </row>
    <row r="1722" spans="1:22" s="1" customFormat="1" x14ac:dyDescent="0.25">
      <c r="A1722" s="1">
        <v>34.28</v>
      </c>
      <c r="B1722" s="1">
        <v>29.46</v>
      </c>
      <c r="D1722" s="1">
        <v>25.3</v>
      </c>
      <c r="E1722" s="1">
        <v>24.93</v>
      </c>
      <c r="F1722" s="1">
        <v>30.22</v>
      </c>
      <c r="G1722" s="1">
        <v>26.78</v>
      </c>
      <c r="H1722" s="1">
        <v>24.71</v>
      </c>
      <c r="R1722"/>
      <c r="S1722"/>
      <c r="U1722"/>
      <c r="V1722"/>
    </row>
    <row r="1723" spans="1:22" s="1" customFormat="1" x14ac:dyDescent="0.25">
      <c r="A1723" s="1">
        <v>29.38</v>
      </c>
      <c r="B1723" s="1">
        <v>20.079999999999998</v>
      </c>
      <c r="D1723" s="1">
        <v>30.4</v>
      </c>
      <c r="E1723" s="1">
        <v>28.85</v>
      </c>
      <c r="F1723" s="1">
        <v>40</v>
      </c>
      <c r="G1723" s="1">
        <v>25.57</v>
      </c>
      <c r="H1723" s="1">
        <v>37.47</v>
      </c>
      <c r="R1723"/>
      <c r="S1723"/>
      <c r="U1723"/>
      <c r="V1723"/>
    </row>
    <row r="1724" spans="1:22" s="1" customFormat="1" x14ac:dyDescent="0.25">
      <c r="A1724" s="1">
        <v>31.83</v>
      </c>
      <c r="B1724" s="1">
        <v>33.6</v>
      </c>
      <c r="D1724" s="1">
        <v>26.4</v>
      </c>
      <c r="E1724" s="1">
        <v>29.49</v>
      </c>
      <c r="F1724" s="1">
        <v>31.61</v>
      </c>
      <c r="G1724" s="1">
        <v>29.28</v>
      </c>
      <c r="H1724" s="1">
        <v>33.54</v>
      </c>
      <c r="R1724"/>
      <c r="S1724"/>
      <c r="U1724"/>
      <c r="V1724"/>
    </row>
    <row r="1725" spans="1:22" s="1" customFormat="1" x14ac:dyDescent="0.25">
      <c r="A1725" s="1">
        <v>24.76</v>
      </c>
      <c r="B1725" s="1">
        <v>18.739999999999998</v>
      </c>
      <c r="D1725" s="1">
        <v>20.71</v>
      </c>
      <c r="E1725" s="1">
        <v>31.67</v>
      </c>
      <c r="F1725" s="1">
        <v>29.23</v>
      </c>
      <c r="G1725" s="1">
        <v>32.700000000000003</v>
      </c>
      <c r="H1725" s="1">
        <v>29.64</v>
      </c>
      <c r="R1725"/>
      <c r="S1725"/>
      <c r="U1725"/>
      <c r="V1725"/>
    </row>
    <row r="1726" spans="1:22" s="1" customFormat="1" x14ac:dyDescent="0.25">
      <c r="A1726" s="1">
        <v>24.78</v>
      </c>
      <c r="B1726" s="1">
        <v>18.739999999999998</v>
      </c>
      <c r="D1726" s="1">
        <v>34.229999999999997</v>
      </c>
      <c r="E1726" s="1">
        <v>32.72</v>
      </c>
      <c r="F1726" s="1">
        <v>19.600000000000001</v>
      </c>
      <c r="G1726" s="1">
        <v>21.41</v>
      </c>
      <c r="H1726" s="1">
        <v>36.020000000000003</v>
      </c>
      <c r="R1726"/>
      <c r="S1726"/>
      <c r="U1726"/>
      <c r="V1726"/>
    </row>
    <row r="1727" spans="1:22" s="1" customFormat="1" x14ac:dyDescent="0.25">
      <c r="A1727" s="1">
        <v>36.880000000000003</v>
      </c>
      <c r="B1727" s="1">
        <v>19.46</v>
      </c>
      <c r="D1727" s="1">
        <v>32.020000000000003</v>
      </c>
      <c r="E1727" s="1">
        <v>27.51</v>
      </c>
      <c r="F1727" s="1">
        <v>28.46</v>
      </c>
      <c r="G1727" s="1">
        <v>30.64</v>
      </c>
      <c r="H1727" s="1">
        <v>27.07</v>
      </c>
      <c r="R1727"/>
      <c r="S1727"/>
      <c r="U1727"/>
      <c r="V1727"/>
    </row>
    <row r="1728" spans="1:22" s="1" customFormat="1" x14ac:dyDescent="0.25">
      <c r="A1728" s="1">
        <v>30.77</v>
      </c>
      <c r="B1728" s="1">
        <v>18.09</v>
      </c>
      <c r="D1728" s="1">
        <v>21.3</v>
      </c>
      <c r="E1728" s="1">
        <v>28.19</v>
      </c>
      <c r="F1728" s="1">
        <v>27.62</v>
      </c>
      <c r="G1728" s="1">
        <v>28.29</v>
      </c>
      <c r="H1728" s="1">
        <v>28.96</v>
      </c>
      <c r="R1728"/>
      <c r="S1728"/>
      <c r="U1728"/>
      <c r="V1728"/>
    </row>
    <row r="1729" spans="1:22" s="1" customFormat="1" x14ac:dyDescent="0.25">
      <c r="A1729" s="1">
        <v>24.72</v>
      </c>
      <c r="B1729" s="1">
        <v>28.61</v>
      </c>
      <c r="D1729" s="1">
        <v>23.47</v>
      </c>
      <c r="E1729" s="1">
        <v>35.35</v>
      </c>
      <c r="F1729" s="1">
        <v>26.32</v>
      </c>
      <c r="G1729" s="1">
        <v>21.45</v>
      </c>
      <c r="H1729" s="1">
        <v>40</v>
      </c>
      <c r="R1729"/>
      <c r="S1729"/>
      <c r="U1729"/>
      <c r="V1729"/>
    </row>
    <row r="1730" spans="1:22" s="1" customFormat="1" x14ac:dyDescent="0.25">
      <c r="A1730" s="1">
        <v>25.19</v>
      </c>
      <c r="B1730" s="1">
        <v>27.78</v>
      </c>
      <c r="D1730" s="1">
        <v>27.09</v>
      </c>
      <c r="E1730" s="1">
        <v>36.79</v>
      </c>
      <c r="F1730" s="1">
        <v>31.47</v>
      </c>
      <c r="G1730" s="1">
        <v>22.56</v>
      </c>
      <c r="H1730" s="1">
        <v>28.28</v>
      </c>
      <c r="R1730"/>
      <c r="S1730"/>
      <c r="U1730"/>
      <c r="V1730"/>
    </row>
    <row r="1731" spans="1:22" s="1" customFormat="1" x14ac:dyDescent="0.25">
      <c r="A1731" s="1">
        <v>23.98</v>
      </c>
      <c r="B1731" s="1">
        <v>20.5</v>
      </c>
      <c r="D1731" s="1">
        <v>24.52</v>
      </c>
      <c r="E1731" s="1">
        <v>30.39</v>
      </c>
      <c r="F1731" s="1">
        <v>40</v>
      </c>
      <c r="G1731" s="1">
        <v>28.78</v>
      </c>
      <c r="H1731" s="1">
        <v>24.99</v>
      </c>
      <c r="R1731"/>
      <c r="S1731"/>
      <c r="U1731"/>
      <c r="V1731"/>
    </row>
    <row r="1732" spans="1:22" s="1" customFormat="1" x14ac:dyDescent="0.25">
      <c r="A1732" s="1">
        <v>28.66</v>
      </c>
      <c r="B1732" s="1">
        <v>24.59</v>
      </c>
      <c r="D1732" s="1">
        <v>28.34</v>
      </c>
      <c r="E1732" s="1">
        <v>22.04</v>
      </c>
      <c r="F1732" s="1">
        <v>25.72</v>
      </c>
      <c r="G1732" s="1">
        <v>32.54</v>
      </c>
      <c r="H1732" s="1">
        <v>24.49</v>
      </c>
      <c r="R1732"/>
      <c r="S1732"/>
      <c r="U1732"/>
      <c r="V1732"/>
    </row>
    <row r="1733" spans="1:22" s="1" customFormat="1" x14ac:dyDescent="0.25">
      <c r="A1733" s="1">
        <v>29.28</v>
      </c>
      <c r="B1733" s="1">
        <v>30.78</v>
      </c>
      <c r="D1733" s="1">
        <v>32.33</v>
      </c>
      <c r="E1733" s="1">
        <v>34.32</v>
      </c>
      <c r="F1733" s="1">
        <v>27.07</v>
      </c>
      <c r="G1733" s="1">
        <v>35.89</v>
      </c>
      <c r="H1733" s="1">
        <v>40</v>
      </c>
      <c r="R1733"/>
      <c r="S1733"/>
      <c r="U1733"/>
      <c r="V1733"/>
    </row>
    <row r="1734" spans="1:22" s="1" customFormat="1" x14ac:dyDescent="0.25">
      <c r="A1734" s="1">
        <v>37.299999999999997</v>
      </c>
      <c r="B1734" s="1">
        <v>32.65</v>
      </c>
      <c r="D1734" s="1">
        <v>35.46</v>
      </c>
      <c r="E1734" s="1">
        <v>25.78</v>
      </c>
      <c r="F1734" s="1">
        <v>40</v>
      </c>
      <c r="G1734" s="1">
        <v>29.81</v>
      </c>
      <c r="H1734" s="1">
        <v>27.45</v>
      </c>
      <c r="R1734"/>
      <c r="S1734"/>
      <c r="U1734"/>
      <c r="V1734"/>
    </row>
    <row r="1735" spans="1:22" s="1" customFormat="1" x14ac:dyDescent="0.25">
      <c r="A1735" s="1">
        <v>26.59</v>
      </c>
      <c r="B1735" s="1">
        <v>35.700000000000003</v>
      </c>
      <c r="D1735" s="1">
        <v>28.59</v>
      </c>
      <c r="E1735" s="1">
        <v>37.72</v>
      </c>
      <c r="F1735" s="1">
        <v>34.96</v>
      </c>
      <c r="G1735" s="1">
        <v>36.270000000000003</v>
      </c>
      <c r="H1735" s="1">
        <v>32.6</v>
      </c>
      <c r="R1735"/>
      <c r="S1735"/>
      <c r="U1735"/>
      <c r="V1735"/>
    </row>
    <row r="1736" spans="1:22" s="1" customFormat="1" x14ac:dyDescent="0.25">
      <c r="A1736" s="1">
        <v>27.46</v>
      </c>
      <c r="B1736" s="1">
        <v>25.39</v>
      </c>
      <c r="D1736" s="1">
        <v>27.96</v>
      </c>
      <c r="E1736" s="1">
        <v>32.619999999999997</v>
      </c>
      <c r="F1736" s="1">
        <v>28.08</v>
      </c>
      <c r="G1736" s="1">
        <v>33.44</v>
      </c>
      <c r="H1736" s="1">
        <v>27</v>
      </c>
      <c r="R1736"/>
      <c r="S1736"/>
      <c r="U1736"/>
      <c r="V1736"/>
    </row>
    <row r="1737" spans="1:22" s="1" customFormat="1" x14ac:dyDescent="0.25">
      <c r="A1737" s="1">
        <v>36.56</v>
      </c>
      <c r="B1737" s="1">
        <v>24.89</v>
      </c>
      <c r="D1737" s="1">
        <v>35.5</v>
      </c>
      <c r="E1737" s="1">
        <v>25.34</v>
      </c>
      <c r="F1737" s="1">
        <v>34.200000000000003</v>
      </c>
      <c r="G1737" s="1">
        <v>36.130000000000003</v>
      </c>
      <c r="H1737" s="1">
        <v>40</v>
      </c>
      <c r="R1737"/>
      <c r="S1737"/>
      <c r="U1737"/>
      <c r="V1737"/>
    </row>
    <row r="1738" spans="1:22" s="1" customFormat="1" x14ac:dyDescent="0.25">
      <c r="A1738" s="1">
        <v>24.39</v>
      </c>
      <c r="B1738" s="1">
        <v>20.66</v>
      </c>
      <c r="D1738" s="1">
        <v>29.76</v>
      </c>
      <c r="E1738" s="1">
        <v>29.46</v>
      </c>
      <c r="F1738" s="1">
        <v>33.36</v>
      </c>
      <c r="G1738" s="1">
        <v>25.17</v>
      </c>
      <c r="H1738" s="1">
        <v>30.12</v>
      </c>
      <c r="R1738"/>
      <c r="S1738"/>
      <c r="U1738"/>
      <c r="V1738"/>
    </row>
    <row r="1739" spans="1:22" s="1" customFormat="1" x14ac:dyDescent="0.25">
      <c r="A1739" s="1">
        <v>26.08</v>
      </c>
      <c r="B1739" s="1">
        <v>32.94</v>
      </c>
      <c r="D1739" s="1">
        <v>26.47</v>
      </c>
      <c r="E1739" s="1">
        <v>26.75</v>
      </c>
      <c r="F1739" s="1">
        <v>29.3</v>
      </c>
      <c r="G1739" s="1">
        <v>30.18</v>
      </c>
      <c r="H1739" s="1">
        <v>22.32</v>
      </c>
      <c r="R1739"/>
      <c r="S1739"/>
      <c r="U1739"/>
      <c r="V1739"/>
    </row>
    <row r="1740" spans="1:22" s="1" customFormat="1" x14ac:dyDescent="0.25">
      <c r="A1740" s="1">
        <v>38.04</v>
      </c>
      <c r="B1740" s="1">
        <v>24.08</v>
      </c>
      <c r="D1740" s="1">
        <v>34.92</v>
      </c>
      <c r="E1740" s="1">
        <v>22.81</v>
      </c>
      <c r="F1740" s="1">
        <v>29.41</v>
      </c>
      <c r="G1740" s="1">
        <v>32.049999999999997</v>
      </c>
      <c r="H1740" s="1">
        <v>31.91</v>
      </c>
      <c r="R1740"/>
      <c r="S1740"/>
      <c r="U1740"/>
      <c r="V1740"/>
    </row>
    <row r="1741" spans="1:22" s="1" customFormat="1" x14ac:dyDescent="0.25">
      <c r="A1741" s="1">
        <v>32.78</v>
      </c>
      <c r="B1741" s="1">
        <v>29.3</v>
      </c>
      <c r="D1741" s="1">
        <v>26.84</v>
      </c>
      <c r="E1741" s="1">
        <v>33.44</v>
      </c>
      <c r="F1741" s="1">
        <v>33.15</v>
      </c>
      <c r="G1741" s="1">
        <v>25.44</v>
      </c>
      <c r="H1741" s="1">
        <v>31.8</v>
      </c>
      <c r="R1741"/>
      <c r="S1741"/>
      <c r="U1741"/>
      <c r="V1741"/>
    </row>
    <row r="1742" spans="1:22" s="1" customFormat="1" x14ac:dyDescent="0.25">
      <c r="A1742" s="1">
        <v>25.31</v>
      </c>
      <c r="B1742" s="1">
        <v>29.87</v>
      </c>
      <c r="D1742" s="1">
        <v>27.23</v>
      </c>
      <c r="E1742" s="1">
        <v>32.700000000000003</v>
      </c>
      <c r="F1742" s="1">
        <v>37.44</v>
      </c>
      <c r="G1742" s="1">
        <v>29.39</v>
      </c>
      <c r="H1742" s="1">
        <v>24.5</v>
      </c>
      <c r="R1742"/>
      <c r="S1742"/>
      <c r="U1742"/>
      <c r="V1742"/>
    </row>
    <row r="1743" spans="1:22" s="1" customFormat="1" x14ac:dyDescent="0.25">
      <c r="A1743" s="1">
        <v>21.16</v>
      </c>
      <c r="B1743" s="1">
        <v>29.05</v>
      </c>
      <c r="D1743" s="1">
        <v>31.13</v>
      </c>
      <c r="E1743" s="1">
        <v>33.72</v>
      </c>
      <c r="F1743" s="1">
        <v>30.1</v>
      </c>
      <c r="G1743" s="1">
        <v>32.79</v>
      </c>
      <c r="H1743" s="1">
        <v>30.34</v>
      </c>
      <c r="R1743"/>
      <c r="S1743"/>
      <c r="U1743"/>
      <c r="V1743"/>
    </row>
    <row r="1744" spans="1:22" s="1" customFormat="1" x14ac:dyDescent="0.25">
      <c r="A1744" s="1">
        <v>31.36</v>
      </c>
      <c r="B1744" s="1">
        <v>30.05</v>
      </c>
      <c r="D1744" s="1">
        <v>32.799999999999997</v>
      </c>
      <c r="E1744" s="1">
        <v>31.79</v>
      </c>
      <c r="F1744" s="1">
        <v>31.59</v>
      </c>
      <c r="G1744" s="1">
        <v>20.38</v>
      </c>
      <c r="H1744" s="1">
        <v>26.51</v>
      </c>
      <c r="R1744"/>
      <c r="S1744"/>
      <c r="U1744"/>
      <c r="V1744"/>
    </row>
    <row r="1745" spans="1:22" s="1" customFormat="1" x14ac:dyDescent="0.25">
      <c r="A1745" s="1">
        <v>35.159999999999997</v>
      </c>
      <c r="B1745" s="1">
        <v>21.66</v>
      </c>
      <c r="D1745" s="1">
        <v>31.68</v>
      </c>
      <c r="E1745" s="1">
        <v>28.75</v>
      </c>
      <c r="F1745" s="1">
        <v>30.37</v>
      </c>
      <c r="G1745" s="1">
        <v>33.29</v>
      </c>
      <c r="H1745" s="1">
        <v>22.77</v>
      </c>
      <c r="R1745"/>
      <c r="S1745"/>
      <c r="U1745"/>
      <c r="V1745"/>
    </row>
    <row r="1746" spans="1:22" s="1" customFormat="1" x14ac:dyDescent="0.25">
      <c r="A1746" s="1">
        <v>35.700000000000003</v>
      </c>
      <c r="B1746" s="1">
        <v>28.27</v>
      </c>
      <c r="D1746" s="1">
        <v>26.99</v>
      </c>
      <c r="E1746" s="1">
        <v>30.32</v>
      </c>
      <c r="F1746" s="1">
        <v>40</v>
      </c>
      <c r="G1746" s="1">
        <v>27.58</v>
      </c>
      <c r="H1746" s="1">
        <v>31.28</v>
      </c>
      <c r="R1746"/>
      <c r="S1746"/>
      <c r="U1746"/>
      <c r="V1746"/>
    </row>
    <row r="1747" spans="1:22" s="1" customFormat="1" x14ac:dyDescent="0.25">
      <c r="A1747" s="1">
        <v>31.39</v>
      </c>
      <c r="B1747" s="1">
        <v>35.450000000000003</v>
      </c>
      <c r="D1747" s="1">
        <v>26.08</v>
      </c>
      <c r="E1747" s="1">
        <v>29.98</v>
      </c>
      <c r="F1747" s="1">
        <v>34.94</v>
      </c>
      <c r="G1747" s="1">
        <v>35.65</v>
      </c>
      <c r="H1747" s="1">
        <v>32.54</v>
      </c>
      <c r="R1747"/>
      <c r="S1747"/>
      <c r="U1747"/>
      <c r="V1747"/>
    </row>
    <row r="1748" spans="1:22" s="1" customFormat="1" x14ac:dyDescent="0.25">
      <c r="A1748" s="1">
        <v>32.729999999999997</v>
      </c>
      <c r="B1748" s="1">
        <v>32.159999999999997</v>
      </c>
      <c r="D1748" s="1">
        <v>23.32</v>
      </c>
      <c r="E1748" s="1">
        <v>32.25</v>
      </c>
      <c r="F1748" s="1">
        <v>27.83</v>
      </c>
      <c r="G1748" s="1">
        <v>40</v>
      </c>
      <c r="H1748" s="1">
        <v>36.770000000000003</v>
      </c>
      <c r="R1748"/>
      <c r="S1748"/>
      <c r="U1748"/>
      <c r="V1748"/>
    </row>
    <row r="1749" spans="1:22" s="1" customFormat="1" x14ac:dyDescent="0.25">
      <c r="A1749" s="1">
        <v>31.73</v>
      </c>
      <c r="B1749" s="1">
        <v>28.82</v>
      </c>
      <c r="D1749" s="1">
        <v>29</v>
      </c>
      <c r="E1749" s="1">
        <v>24.27</v>
      </c>
      <c r="F1749" s="1">
        <v>22.32</v>
      </c>
      <c r="G1749" s="1">
        <v>40</v>
      </c>
      <c r="H1749" s="1">
        <v>27.44</v>
      </c>
      <c r="R1749"/>
      <c r="S1749"/>
      <c r="U1749"/>
      <c r="V1749"/>
    </row>
    <row r="1750" spans="1:22" s="1" customFormat="1" x14ac:dyDescent="0.25">
      <c r="A1750" s="1">
        <v>34.090000000000003</v>
      </c>
      <c r="B1750" s="1">
        <v>27.28</v>
      </c>
      <c r="D1750" s="1">
        <v>25.7</v>
      </c>
      <c r="E1750" s="1">
        <v>34.82</v>
      </c>
      <c r="F1750" s="1">
        <v>28.25</v>
      </c>
      <c r="G1750" s="1">
        <v>22.2</v>
      </c>
      <c r="H1750" s="1">
        <v>28.57</v>
      </c>
      <c r="R1750"/>
      <c r="S1750"/>
      <c r="U1750"/>
      <c r="V1750"/>
    </row>
    <row r="1751" spans="1:22" s="1" customFormat="1" x14ac:dyDescent="0.25">
      <c r="A1751" s="1">
        <v>36.68</v>
      </c>
      <c r="B1751" s="1">
        <v>23.79</v>
      </c>
      <c r="D1751" s="1">
        <v>27.36</v>
      </c>
      <c r="E1751" s="1">
        <v>28.08</v>
      </c>
      <c r="F1751" s="1">
        <v>26.47</v>
      </c>
      <c r="G1751" s="1">
        <v>28.62</v>
      </c>
      <c r="H1751" s="1">
        <v>20.3</v>
      </c>
      <c r="R1751"/>
      <c r="S1751"/>
      <c r="U1751"/>
      <c r="V1751"/>
    </row>
    <row r="1752" spans="1:22" s="1" customFormat="1" x14ac:dyDescent="0.25">
      <c r="A1752" s="1">
        <v>27.16</v>
      </c>
      <c r="B1752" s="1">
        <v>23.63</v>
      </c>
      <c r="D1752" s="1">
        <v>25.2</v>
      </c>
      <c r="E1752" s="1">
        <v>36.97</v>
      </c>
      <c r="F1752" s="1">
        <v>34.29</v>
      </c>
      <c r="G1752" s="1">
        <v>31.14</v>
      </c>
      <c r="H1752" s="1">
        <v>29.42</v>
      </c>
      <c r="R1752"/>
      <c r="S1752"/>
      <c r="U1752"/>
      <c r="V1752"/>
    </row>
    <row r="1753" spans="1:22" s="1" customFormat="1" x14ac:dyDescent="0.25">
      <c r="A1753" s="1">
        <v>35.22</v>
      </c>
      <c r="B1753" s="1">
        <v>23.01</v>
      </c>
      <c r="D1753" s="1">
        <v>21.26</v>
      </c>
      <c r="E1753" s="1">
        <v>29.15</v>
      </c>
      <c r="F1753" s="1">
        <v>36.630000000000003</v>
      </c>
      <c r="G1753" s="1">
        <v>31.81</v>
      </c>
      <c r="H1753" s="1">
        <v>24.12</v>
      </c>
      <c r="R1753"/>
      <c r="S1753"/>
      <c r="U1753"/>
      <c r="V1753"/>
    </row>
    <row r="1754" spans="1:22" s="1" customFormat="1" x14ac:dyDescent="0.25">
      <c r="A1754" s="1">
        <v>35.74</v>
      </c>
      <c r="B1754" s="1">
        <v>21.76</v>
      </c>
      <c r="E1754" s="1">
        <v>20.99</v>
      </c>
      <c r="F1754" s="1">
        <v>25.78</v>
      </c>
      <c r="G1754" s="1">
        <v>30.97</v>
      </c>
      <c r="H1754" s="1">
        <v>31.62</v>
      </c>
      <c r="R1754"/>
      <c r="S1754"/>
      <c r="U1754"/>
      <c r="V1754"/>
    </row>
    <row r="1755" spans="1:22" s="1" customFormat="1" x14ac:dyDescent="0.25">
      <c r="A1755" s="1">
        <v>34.14</v>
      </c>
      <c r="B1755" s="1">
        <v>22.93</v>
      </c>
      <c r="E1755" s="1">
        <v>40</v>
      </c>
      <c r="F1755" s="1">
        <v>29.38</v>
      </c>
      <c r="G1755" s="1">
        <v>34.340000000000003</v>
      </c>
      <c r="H1755" s="1">
        <v>31.75</v>
      </c>
      <c r="R1755"/>
      <c r="S1755"/>
      <c r="U1755"/>
      <c r="V1755"/>
    </row>
    <row r="1756" spans="1:22" s="1" customFormat="1" x14ac:dyDescent="0.25">
      <c r="A1756" s="1">
        <v>36.07</v>
      </c>
      <c r="B1756" s="1">
        <v>33.43</v>
      </c>
      <c r="E1756" s="1">
        <v>20.78</v>
      </c>
      <c r="F1756" s="1">
        <v>35.01</v>
      </c>
      <c r="G1756" s="1">
        <v>40</v>
      </c>
      <c r="H1756" s="1">
        <v>36.61</v>
      </c>
      <c r="R1756"/>
      <c r="S1756"/>
      <c r="U1756"/>
      <c r="V1756"/>
    </row>
    <row r="1757" spans="1:22" s="1" customFormat="1" x14ac:dyDescent="0.25">
      <c r="A1757" s="1">
        <v>29.31</v>
      </c>
      <c r="B1757" s="1">
        <v>22.72</v>
      </c>
      <c r="E1757" s="1">
        <v>23.41</v>
      </c>
      <c r="F1757" s="1">
        <v>36.07</v>
      </c>
      <c r="G1757" s="1">
        <v>32.75</v>
      </c>
      <c r="H1757" s="1">
        <v>33.229999999999997</v>
      </c>
      <c r="R1757"/>
      <c r="S1757"/>
      <c r="U1757"/>
      <c r="V1757"/>
    </row>
    <row r="1758" spans="1:22" s="1" customFormat="1" x14ac:dyDescent="0.25">
      <c r="A1758" s="1">
        <v>25.22</v>
      </c>
      <c r="B1758" s="1">
        <v>22.27</v>
      </c>
      <c r="E1758" s="1">
        <v>27.52</v>
      </c>
      <c r="F1758" s="1">
        <v>36.74</v>
      </c>
      <c r="G1758" s="1">
        <v>40</v>
      </c>
      <c r="H1758" s="1">
        <v>40</v>
      </c>
      <c r="R1758"/>
      <c r="S1758"/>
      <c r="U1758"/>
      <c r="V1758"/>
    </row>
    <row r="1759" spans="1:22" s="1" customFormat="1" x14ac:dyDescent="0.25">
      <c r="A1759" s="1">
        <v>20.34</v>
      </c>
      <c r="B1759" s="1">
        <v>23.44</v>
      </c>
      <c r="E1759" s="1">
        <v>29.14</v>
      </c>
      <c r="F1759" s="1">
        <v>29.97</v>
      </c>
      <c r="G1759" s="1">
        <v>28.63</v>
      </c>
      <c r="H1759" s="1">
        <v>32.520000000000003</v>
      </c>
      <c r="R1759"/>
      <c r="S1759"/>
      <c r="U1759"/>
      <c r="V1759"/>
    </row>
    <row r="1760" spans="1:22" s="1" customFormat="1" x14ac:dyDescent="0.25">
      <c r="A1760" s="1">
        <v>37.06</v>
      </c>
      <c r="E1760" s="1">
        <v>35.56</v>
      </c>
      <c r="F1760" s="1">
        <v>23.14</v>
      </c>
      <c r="G1760" s="1">
        <v>27.88</v>
      </c>
      <c r="H1760" s="1">
        <v>30.27</v>
      </c>
      <c r="R1760"/>
      <c r="S1760"/>
      <c r="U1760"/>
      <c r="V1760"/>
    </row>
    <row r="1761" spans="1:22" s="1" customFormat="1" x14ac:dyDescent="0.25">
      <c r="A1761" s="1">
        <v>27.77</v>
      </c>
      <c r="E1761" s="1">
        <v>25.47</v>
      </c>
      <c r="F1761" s="1">
        <v>33.380000000000003</v>
      </c>
      <c r="G1761" s="1">
        <v>34.159999999999997</v>
      </c>
      <c r="H1761" s="1">
        <v>35.24</v>
      </c>
      <c r="R1761"/>
      <c r="S1761"/>
      <c r="U1761"/>
      <c r="V1761"/>
    </row>
    <row r="1762" spans="1:22" s="1" customFormat="1" x14ac:dyDescent="0.25">
      <c r="A1762" s="1">
        <v>40</v>
      </c>
      <c r="E1762" s="1">
        <v>26.07</v>
      </c>
      <c r="F1762" s="1">
        <v>28.68</v>
      </c>
      <c r="G1762" s="1">
        <v>27.54</v>
      </c>
      <c r="H1762" s="1">
        <v>30.97</v>
      </c>
      <c r="R1762"/>
      <c r="S1762"/>
      <c r="U1762"/>
      <c r="V1762"/>
    </row>
    <row r="1763" spans="1:22" s="1" customFormat="1" x14ac:dyDescent="0.25">
      <c r="A1763" s="1">
        <v>35.4</v>
      </c>
      <c r="E1763" s="1">
        <v>35.71</v>
      </c>
      <c r="F1763" s="1">
        <v>20.420000000000002</v>
      </c>
      <c r="G1763" s="1">
        <v>28.27</v>
      </c>
      <c r="H1763" s="1">
        <v>27.99</v>
      </c>
      <c r="R1763"/>
      <c r="S1763"/>
      <c r="U1763"/>
      <c r="V1763"/>
    </row>
    <row r="1764" spans="1:22" s="1" customFormat="1" x14ac:dyDescent="0.25">
      <c r="A1764" s="1">
        <v>25.43</v>
      </c>
      <c r="E1764" s="1">
        <v>40</v>
      </c>
      <c r="F1764" s="1">
        <v>40</v>
      </c>
      <c r="G1764" s="1">
        <v>24.31</v>
      </c>
      <c r="H1764" s="1">
        <v>35.880000000000003</v>
      </c>
      <c r="R1764"/>
      <c r="S1764"/>
      <c r="U1764"/>
      <c r="V1764"/>
    </row>
    <row r="1765" spans="1:22" s="1" customFormat="1" x14ac:dyDescent="0.25">
      <c r="A1765" s="1">
        <v>24.07</v>
      </c>
      <c r="E1765" s="1">
        <v>29.94</v>
      </c>
      <c r="F1765" s="1">
        <v>19.899999999999999</v>
      </c>
      <c r="G1765" s="1">
        <v>37.92</v>
      </c>
      <c r="H1765" s="1">
        <v>35.770000000000003</v>
      </c>
      <c r="R1765"/>
      <c r="S1765"/>
      <c r="U1765"/>
      <c r="V1765"/>
    </row>
    <row r="1766" spans="1:22" s="1" customFormat="1" x14ac:dyDescent="0.25">
      <c r="A1766" s="1">
        <v>36.76</v>
      </c>
      <c r="E1766" s="1">
        <v>22.86</v>
      </c>
      <c r="F1766" s="1">
        <v>26.74</v>
      </c>
      <c r="G1766" s="1">
        <v>34.9</v>
      </c>
      <c r="H1766" s="1">
        <v>36.130000000000003</v>
      </c>
      <c r="R1766"/>
      <c r="S1766"/>
      <c r="U1766"/>
      <c r="V1766"/>
    </row>
    <row r="1767" spans="1:22" s="1" customFormat="1" x14ac:dyDescent="0.25">
      <c r="A1767" s="1">
        <v>36.35</v>
      </c>
      <c r="E1767" s="1">
        <v>31.65</v>
      </c>
      <c r="F1767" s="1">
        <v>40</v>
      </c>
      <c r="G1767" s="1">
        <v>27.31</v>
      </c>
      <c r="H1767" s="1">
        <v>29.5</v>
      </c>
      <c r="R1767"/>
      <c r="S1767"/>
      <c r="U1767"/>
      <c r="V1767"/>
    </row>
    <row r="1768" spans="1:22" s="1" customFormat="1" x14ac:dyDescent="0.25">
      <c r="A1768" s="1">
        <v>37.770000000000003</v>
      </c>
      <c r="E1768" s="1">
        <v>27.99</v>
      </c>
      <c r="F1768" s="1">
        <v>36.97</v>
      </c>
      <c r="G1768" s="1">
        <v>40</v>
      </c>
      <c r="H1768" s="1">
        <v>30.44</v>
      </c>
      <c r="R1768"/>
      <c r="S1768"/>
      <c r="U1768"/>
      <c r="V1768"/>
    </row>
    <row r="1769" spans="1:22" s="1" customFormat="1" x14ac:dyDescent="0.25">
      <c r="A1769" s="1">
        <v>37.15</v>
      </c>
      <c r="E1769" s="1">
        <v>24.81</v>
      </c>
      <c r="F1769" s="1">
        <v>32.9</v>
      </c>
      <c r="G1769" s="1">
        <v>28.1</v>
      </c>
      <c r="H1769" s="1">
        <v>26.14</v>
      </c>
      <c r="R1769"/>
      <c r="S1769"/>
      <c r="U1769"/>
      <c r="V1769"/>
    </row>
    <row r="1770" spans="1:22" s="1" customFormat="1" x14ac:dyDescent="0.25">
      <c r="A1770" s="1">
        <v>27.85</v>
      </c>
      <c r="E1770" s="1">
        <v>24.2</v>
      </c>
      <c r="F1770" s="1">
        <v>30.54</v>
      </c>
      <c r="G1770" s="1">
        <v>31.76</v>
      </c>
      <c r="R1770"/>
      <c r="S1770"/>
      <c r="U1770"/>
      <c r="V1770"/>
    </row>
    <row r="1771" spans="1:22" s="1" customFormat="1" x14ac:dyDescent="0.25">
      <c r="A1771" s="1">
        <v>35.409999999999997</v>
      </c>
      <c r="E1771" s="1">
        <v>20.91</v>
      </c>
      <c r="F1771" s="1">
        <v>32.6</v>
      </c>
      <c r="G1771" s="1">
        <v>30.62</v>
      </c>
      <c r="R1771"/>
      <c r="S1771"/>
      <c r="U1771"/>
      <c r="V1771"/>
    </row>
    <row r="1772" spans="1:22" s="1" customFormat="1" x14ac:dyDescent="0.25">
      <c r="A1772" s="1">
        <v>33.28</v>
      </c>
      <c r="E1772" s="1">
        <v>22.59</v>
      </c>
      <c r="F1772" s="1">
        <v>31.18</v>
      </c>
      <c r="G1772" s="1">
        <v>35.89</v>
      </c>
      <c r="R1772"/>
      <c r="S1772"/>
      <c r="U1772"/>
      <c r="V1772"/>
    </row>
    <row r="1773" spans="1:22" s="1" customFormat="1" x14ac:dyDescent="0.25">
      <c r="A1773" s="1">
        <v>32.64</v>
      </c>
      <c r="E1773" s="1">
        <v>30.05</v>
      </c>
      <c r="F1773" s="1">
        <v>33.86</v>
      </c>
      <c r="G1773" s="1">
        <v>27.65</v>
      </c>
      <c r="R1773"/>
      <c r="S1773"/>
      <c r="U1773"/>
      <c r="V1773"/>
    </row>
    <row r="1774" spans="1:22" s="1" customFormat="1" x14ac:dyDescent="0.25">
      <c r="A1774" s="1">
        <v>32.94</v>
      </c>
      <c r="E1774" s="1">
        <v>23.45</v>
      </c>
      <c r="F1774" s="1">
        <v>40</v>
      </c>
      <c r="G1774" s="1">
        <v>33.380000000000003</v>
      </c>
      <c r="R1774"/>
      <c r="S1774"/>
      <c r="U1774"/>
      <c r="V1774"/>
    </row>
    <row r="1775" spans="1:22" s="1" customFormat="1" x14ac:dyDescent="0.25">
      <c r="A1775" s="1">
        <v>26.4</v>
      </c>
      <c r="E1775" s="1">
        <v>29.34</v>
      </c>
      <c r="F1775" s="1">
        <v>21.12</v>
      </c>
      <c r="G1775" s="1">
        <v>32.450000000000003</v>
      </c>
      <c r="R1775"/>
      <c r="S1775"/>
      <c r="U1775"/>
      <c r="V1775"/>
    </row>
    <row r="1776" spans="1:22" s="1" customFormat="1" x14ac:dyDescent="0.25">
      <c r="A1776" s="1">
        <v>32.270000000000003</v>
      </c>
      <c r="E1776" s="1">
        <v>24.87</v>
      </c>
      <c r="F1776" s="1">
        <v>34.92</v>
      </c>
      <c r="G1776" s="1">
        <v>28.08</v>
      </c>
      <c r="R1776"/>
      <c r="S1776"/>
      <c r="U1776"/>
      <c r="V1776"/>
    </row>
    <row r="1777" spans="1:22" s="1" customFormat="1" x14ac:dyDescent="0.25">
      <c r="A1777" s="1">
        <v>33.57</v>
      </c>
      <c r="E1777" s="1">
        <v>31.58</v>
      </c>
      <c r="F1777" s="1">
        <v>32.450000000000003</v>
      </c>
      <c r="G1777" s="1">
        <v>31.71</v>
      </c>
      <c r="R1777"/>
      <c r="S1777"/>
      <c r="U1777"/>
      <c r="V1777"/>
    </row>
    <row r="1778" spans="1:22" s="1" customFormat="1" x14ac:dyDescent="0.25">
      <c r="A1778" s="1">
        <v>32.130000000000003</v>
      </c>
      <c r="E1778" s="1">
        <v>31.13</v>
      </c>
      <c r="F1778" s="1">
        <v>28.24</v>
      </c>
      <c r="G1778" s="1">
        <v>34.28</v>
      </c>
      <c r="R1778"/>
      <c r="S1778"/>
      <c r="U1778"/>
      <c r="V1778"/>
    </row>
    <row r="1779" spans="1:22" s="1" customFormat="1" x14ac:dyDescent="0.25">
      <c r="A1779" s="1">
        <v>23.02</v>
      </c>
      <c r="E1779" s="1">
        <v>25.87</v>
      </c>
      <c r="F1779" s="1">
        <v>18.3</v>
      </c>
      <c r="G1779" s="1">
        <v>22</v>
      </c>
      <c r="R1779"/>
      <c r="S1779"/>
      <c r="U1779"/>
      <c r="V1779"/>
    </row>
    <row r="1780" spans="1:22" s="1" customFormat="1" x14ac:dyDescent="0.25">
      <c r="A1780" s="1">
        <v>29.46</v>
      </c>
      <c r="E1780" s="1">
        <v>21.76</v>
      </c>
      <c r="F1780" s="1">
        <v>21.87</v>
      </c>
      <c r="G1780" s="1">
        <v>28.89</v>
      </c>
      <c r="R1780"/>
      <c r="S1780"/>
      <c r="U1780"/>
      <c r="V1780"/>
    </row>
    <row r="1781" spans="1:22" s="1" customFormat="1" x14ac:dyDescent="0.25">
      <c r="A1781" s="1">
        <v>29.79</v>
      </c>
      <c r="E1781" s="1">
        <v>25.82</v>
      </c>
      <c r="F1781" s="1">
        <v>25.75</v>
      </c>
      <c r="G1781" s="1">
        <v>31.68</v>
      </c>
      <c r="R1781"/>
      <c r="S1781"/>
      <c r="U1781"/>
      <c r="V1781"/>
    </row>
    <row r="1782" spans="1:22" s="1" customFormat="1" x14ac:dyDescent="0.25">
      <c r="A1782" s="1">
        <v>28.55</v>
      </c>
      <c r="E1782" s="1">
        <v>27.16</v>
      </c>
      <c r="F1782" s="1">
        <v>25.86</v>
      </c>
      <c r="G1782" s="1">
        <v>40</v>
      </c>
      <c r="R1782"/>
      <c r="S1782"/>
      <c r="U1782"/>
      <c r="V1782"/>
    </row>
    <row r="1783" spans="1:22" s="1" customFormat="1" x14ac:dyDescent="0.25">
      <c r="A1783" s="1">
        <v>36.270000000000003</v>
      </c>
      <c r="E1783" s="1">
        <v>31.89</v>
      </c>
      <c r="F1783" s="1">
        <v>25.44</v>
      </c>
      <c r="G1783" s="1">
        <v>20.38</v>
      </c>
      <c r="R1783"/>
      <c r="S1783"/>
      <c r="U1783"/>
      <c r="V1783"/>
    </row>
    <row r="1784" spans="1:22" s="1" customFormat="1" x14ac:dyDescent="0.25">
      <c r="A1784" s="1">
        <v>38.32</v>
      </c>
      <c r="E1784" s="1">
        <v>28.59</v>
      </c>
      <c r="F1784" s="1">
        <v>30.52</v>
      </c>
      <c r="G1784" s="1">
        <v>40</v>
      </c>
      <c r="R1784"/>
      <c r="S1784"/>
      <c r="U1784"/>
      <c r="V1784"/>
    </row>
    <row r="1785" spans="1:22" s="1" customFormat="1" x14ac:dyDescent="0.25">
      <c r="A1785" s="1">
        <v>34.630000000000003</v>
      </c>
      <c r="E1785" s="1">
        <v>32.229999999999997</v>
      </c>
      <c r="F1785" s="1">
        <v>34.25</v>
      </c>
      <c r="G1785" s="1">
        <v>27.71</v>
      </c>
      <c r="R1785"/>
      <c r="S1785"/>
      <c r="U1785"/>
      <c r="V1785"/>
    </row>
    <row r="1786" spans="1:22" s="1" customFormat="1" x14ac:dyDescent="0.25">
      <c r="A1786" s="1">
        <v>27.94</v>
      </c>
      <c r="E1786" s="1">
        <v>27.22</v>
      </c>
      <c r="F1786" s="1">
        <v>29.31</v>
      </c>
      <c r="G1786" s="1">
        <v>25.06</v>
      </c>
      <c r="R1786"/>
      <c r="S1786"/>
      <c r="U1786"/>
      <c r="V1786"/>
    </row>
    <row r="1787" spans="1:22" s="1" customFormat="1" x14ac:dyDescent="0.25">
      <c r="A1787" s="1">
        <v>28.9</v>
      </c>
      <c r="E1787" s="1">
        <v>37.25</v>
      </c>
      <c r="F1787" s="1">
        <v>31.36</v>
      </c>
      <c r="G1787" s="1">
        <v>40</v>
      </c>
      <c r="R1787"/>
      <c r="S1787"/>
      <c r="U1787"/>
      <c r="V1787"/>
    </row>
    <row r="1788" spans="1:22" s="1" customFormat="1" x14ac:dyDescent="0.25">
      <c r="A1788" s="1">
        <v>27.73</v>
      </c>
      <c r="E1788" s="1">
        <v>40</v>
      </c>
      <c r="F1788" s="1">
        <v>29.61</v>
      </c>
      <c r="G1788" s="1">
        <v>29.22</v>
      </c>
      <c r="R1788"/>
      <c r="S1788"/>
      <c r="U1788"/>
      <c r="V1788"/>
    </row>
    <row r="1789" spans="1:22" s="1" customFormat="1" x14ac:dyDescent="0.25">
      <c r="A1789" s="1">
        <v>24.17</v>
      </c>
      <c r="E1789" s="1">
        <v>31.52</v>
      </c>
      <c r="F1789" s="1">
        <v>27.71</v>
      </c>
      <c r="G1789" s="1">
        <v>40</v>
      </c>
      <c r="R1789"/>
      <c r="S1789"/>
      <c r="U1789"/>
      <c r="V1789"/>
    </row>
    <row r="1790" spans="1:22" s="1" customFormat="1" x14ac:dyDescent="0.25">
      <c r="A1790" s="1">
        <v>36.1</v>
      </c>
      <c r="E1790" s="1">
        <v>32.299999999999997</v>
      </c>
      <c r="F1790" s="1">
        <v>29.09</v>
      </c>
      <c r="G1790" s="1">
        <v>40</v>
      </c>
      <c r="R1790"/>
      <c r="S1790"/>
      <c r="U1790"/>
      <c r="V1790"/>
    </row>
    <row r="1791" spans="1:22" s="1" customFormat="1" x14ac:dyDescent="0.25">
      <c r="A1791" s="1">
        <v>33.630000000000003</v>
      </c>
      <c r="E1791" s="1">
        <v>29.5</v>
      </c>
      <c r="F1791" s="1">
        <v>31.57</v>
      </c>
      <c r="G1791" s="1">
        <v>27.02</v>
      </c>
      <c r="R1791"/>
      <c r="S1791"/>
      <c r="U1791"/>
      <c r="V1791"/>
    </row>
    <row r="1792" spans="1:22" s="1" customFormat="1" x14ac:dyDescent="0.25">
      <c r="A1792" s="1">
        <v>28.07</v>
      </c>
      <c r="E1792" s="1">
        <v>35.46</v>
      </c>
      <c r="F1792" s="1">
        <v>34.57</v>
      </c>
      <c r="G1792" s="1">
        <v>27.12</v>
      </c>
      <c r="R1792"/>
      <c r="S1792"/>
      <c r="U1792"/>
      <c r="V1792"/>
    </row>
    <row r="1793" spans="1:22" s="1" customFormat="1" x14ac:dyDescent="0.25">
      <c r="A1793" s="1">
        <v>30.02</v>
      </c>
      <c r="E1793" s="1">
        <v>28.66</v>
      </c>
      <c r="F1793" s="1">
        <v>27.01</v>
      </c>
      <c r="G1793" s="1">
        <v>32.659999999999997</v>
      </c>
      <c r="R1793"/>
      <c r="S1793"/>
      <c r="U1793"/>
      <c r="V1793"/>
    </row>
    <row r="1794" spans="1:22" s="1" customFormat="1" x14ac:dyDescent="0.25">
      <c r="A1794" s="1">
        <v>35.29</v>
      </c>
      <c r="E1794" s="1">
        <v>25.69</v>
      </c>
      <c r="F1794" s="1">
        <v>28.46</v>
      </c>
      <c r="G1794" s="1">
        <v>26.06</v>
      </c>
      <c r="R1794"/>
      <c r="S1794"/>
      <c r="U1794"/>
      <c r="V1794"/>
    </row>
    <row r="1795" spans="1:22" s="1" customFormat="1" x14ac:dyDescent="0.25">
      <c r="A1795" s="1">
        <v>30.57</v>
      </c>
      <c r="E1795" s="1">
        <v>27.21</v>
      </c>
      <c r="F1795" s="1">
        <v>33.11</v>
      </c>
      <c r="G1795" s="1">
        <v>27.31</v>
      </c>
      <c r="R1795"/>
      <c r="S1795"/>
      <c r="U1795"/>
      <c r="V1795"/>
    </row>
    <row r="1796" spans="1:22" s="1" customFormat="1" x14ac:dyDescent="0.25">
      <c r="A1796" s="1">
        <v>20.97</v>
      </c>
      <c r="E1796" s="1">
        <v>35.19</v>
      </c>
      <c r="F1796" s="1">
        <v>31.41</v>
      </c>
      <c r="G1796" s="1">
        <v>21.03</v>
      </c>
      <c r="R1796"/>
      <c r="S1796"/>
      <c r="U1796"/>
      <c r="V1796"/>
    </row>
    <row r="1797" spans="1:22" s="1" customFormat="1" x14ac:dyDescent="0.25">
      <c r="A1797" s="1">
        <v>34.49</v>
      </c>
      <c r="E1797" s="1">
        <v>40</v>
      </c>
      <c r="F1797" s="1">
        <v>20.38</v>
      </c>
      <c r="G1797" s="1">
        <v>40</v>
      </c>
      <c r="R1797"/>
      <c r="S1797"/>
      <c r="U1797"/>
      <c r="V1797"/>
    </row>
    <row r="1798" spans="1:22" s="1" customFormat="1" x14ac:dyDescent="0.25">
      <c r="A1798" s="1">
        <v>19.71</v>
      </c>
      <c r="E1798" s="1">
        <v>28.33</v>
      </c>
      <c r="F1798" s="1">
        <v>36.24</v>
      </c>
      <c r="G1798" s="1">
        <v>34.33</v>
      </c>
      <c r="R1798"/>
      <c r="S1798"/>
      <c r="U1798"/>
      <c r="V1798"/>
    </row>
    <row r="1799" spans="1:22" s="1" customFormat="1" x14ac:dyDescent="0.25">
      <c r="A1799" s="1">
        <v>34.75</v>
      </c>
      <c r="E1799" s="1">
        <v>27.74</v>
      </c>
      <c r="F1799" s="1">
        <v>36.28</v>
      </c>
      <c r="G1799" s="1">
        <v>32.69</v>
      </c>
      <c r="R1799"/>
      <c r="S1799"/>
      <c r="U1799"/>
      <c r="V1799"/>
    </row>
    <row r="1800" spans="1:22" s="1" customFormat="1" x14ac:dyDescent="0.25">
      <c r="A1800" s="1">
        <v>27.07</v>
      </c>
      <c r="E1800" s="1">
        <v>24.01</v>
      </c>
      <c r="F1800" s="1">
        <v>34.58</v>
      </c>
      <c r="G1800" s="1">
        <v>37.51</v>
      </c>
      <c r="R1800"/>
      <c r="S1800"/>
      <c r="U1800"/>
      <c r="V1800"/>
    </row>
    <row r="1801" spans="1:22" s="1" customFormat="1" x14ac:dyDescent="0.25">
      <c r="A1801" s="1">
        <v>40</v>
      </c>
      <c r="E1801" s="1">
        <v>27.46</v>
      </c>
      <c r="F1801" s="1">
        <v>22.63</v>
      </c>
      <c r="G1801" s="1">
        <v>27.25</v>
      </c>
      <c r="R1801"/>
      <c r="S1801"/>
      <c r="U1801"/>
      <c r="V1801"/>
    </row>
    <row r="1802" spans="1:22" s="1" customFormat="1" x14ac:dyDescent="0.25">
      <c r="A1802" s="1">
        <v>28.89</v>
      </c>
      <c r="E1802" s="1">
        <v>30.18</v>
      </c>
      <c r="F1802" s="1">
        <v>40</v>
      </c>
      <c r="G1802" s="1">
        <v>29.98</v>
      </c>
      <c r="R1802"/>
      <c r="S1802"/>
      <c r="U1802"/>
      <c r="V1802"/>
    </row>
    <row r="1803" spans="1:22" s="1" customFormat="1" x14ac:dyDescent="0.25">
      <c r="A1803" s="1">
        <v>27.15</v>
      </c>
      <c r="E1803" s="1">
        <v>23.79</v>
      </c>
      <c r="F1803" s="1">
        <v>27.43</v>
      </c>
      <c r="G1803" s="1">
        <v>25</v>
      </c>
      <c r="R1803"/>
      <c r="S1803"/>
      <c r="U1803"/>
      <c r="V1803"/>
    </row>
    <row r="1804" spans="1:22" s="1" customFormat="1" x14ac:dyDescent="0.25">
      <c r="A1804" s="1">
        <v>22.41</v>
      </c>
      <c r="E1804" s="1">
        <v>30.37</v>
      </c>
      <c r="F1804" s="1">
        <v>25.18</v>
      </c>
      <c r="G1804" s="1">
        <v>35.9</v>
      </c>
      <c r="R1804"/>
      <c r="S1804"/>
      <c r="U1804"/>
      <c r="V1804"/>
    </row>
    <row r="1805" spans="1:22" s="1" customFormat="1" x14ac:dyDescent="0.25">
      <c r="A1805" s="1">
        <v>33.159999999999997</v>
      </c>
      <c r="E1805" s="1">
        <v>20.71</v>
      </c>
      <c r="F1805" s="1">
        <v>35.97</v>
      </c>
      <c r="G1805" s="1">
        <v>38.520000000000003</v>
      </c>
      <c r="R1805"/>
      <c r="S1805"/>
      <c r="U1805"/>
      <c r="V1805"/>
    </row>
    <row r="1806" spans="1:22" s="1" customFormat="1" x14ac:dyDescent="0.25">
      <c r="A1806" s="1">
        <v>33.26</v>
      </c>
      <c r="E1806" s="1">
        <v>22.59</v>
      </c>
      <c r="F1806" s="1">
        <v>25.23</v>
      </c>
      <c r="G1806" s="1">
        <v>33.840000000000003</v>
      </c>
      <c r="R1806"/>
      <c r="S1806"/>
      <c r="U1806"/>
      <c r="V1806"/>
    </row>
    <row r="1807" spans="1:22" s="1" customFormat="1" x14ac:dyDescent="0.25">
      <c r="A1807" s="1">
        <v>33.47</v>
      </c>
      <c r="E1807" s="1">
        <v>28.1</v>
      </c>
      <c r="F1807" s="1">
        <v>25.95</v>
      </c>
      <c r="G1807" s="1">
        <v>34.29</v>
      </c>
      <c r="R1807"/>
      <c r="S1807"/>
      <c r="U1807"/>
      <c r="V1807"/>
    </row>
    <row r="1808" spans="1:22" s="1" customFormat="1" x14ac:dyDescent="0.25">
      <c r="A1808" s="1">
        <v>36.29</v>
      </c>
      <c r="E1808" s="1">
        <v>28.02</v>
      </c>
      <c r="F1808" s="1">
        <v>35.57</v>
      </c>
      <c r="G1808" s="1">
        <v>31.32</v>
      </c>
      <c r="R1808"/>
      <c r="S1808"/>
      <c r="U1808"/>
      <c r="V1808"/>
    </row>
    <row r="1809" spans="1:22" s="1" customFormat="1" x14ac:dyDescent="0.25">
      <c r="A1809" s="1">
        <v>36.25</v>
      </c>
      <c r="E1809" s="1">
        <v>31.23</v>
      </c>
      <c r="F1809" s="1">
        <v>33.33</v>
      </c>
      <c r="G1809" s="1">
        <v>32.03</v>
      </c>
      <c r="R1809"/>
      <c r="S1809"/>
      <c r="U1809"/>
      <c r="V1809"/>
    </row>
    <row r="1810" spans="1:22" s="1" customFormat="1" x14ac:dyDescent="0.25">
      <c r="A1810" s="1">
        <v>36.630000000000003</v>
      </c>
      <c r="E1810" s="1">
        <v>28.67</v>
      </c>
      <c r="F1810" s="1">
        <v>26.77</v>
      </c>
      <c r="G1810" s="1">
        <v>32.9</v>
      </c>
      <c r="R1810"/>
      <c r="S1810"/>
      <c r="U1810"/>
      <c r="V1810"/>
    </row>
    <row r="1811" spans="1:22" s="1" customFormat="1" x14ac:dyDescent="0.25">
      <c r="A1811" s="1">
        <v>37.76</v>
      </c>
      <c r="E1811" s="1">
        <v>32.369999999999997</v>
      </c>
      <c r="F1811" s="1">
        <v>28.68</v>
      </c>
      <c r="G1811" s="1">
        <v>30.85</v>
      </c>
      <c r="R1811"/>
      <c r="S1811"/>
      <c r="U1811"/>
      <c r="V1811"/>
    </row>
    <row r="1812" spans="1:22" s="1" customFormat="1" x14ac:dyDescent="0.25">
      <c r="A1812" s="1">
        <v>26.24</v>
      </c>
      <c r="E1812" s="1">
        <v>27.5</v>
      </c>
      <c r="F1812" s="1">
        <v>18.95</v>
      </c>
      <c r="G1812" s="1">
        <v>29.16</v>
      </c>
      <c r="R1812"/>
      <c r="S1812"/>
      <c r="U1812"/>
      <c r="V1812"/>
    </row>
    <row r="1813" spans="1:22" s="1" customFormat="1" x14ac:dyDescent="0.25">
      <c r="A1813" s="1">
        <v>24.5</v>
      </c>
      <c r="E1813" s="1">
        <v>33.479999999999997</v>
      </c>
      <c r="F1813" s="1">
        <v>29.06</v>
      </c>
      <c r="G1813" s="1">
        <v>33.08</v>
      </c>
      <c r="R1813"/>
      <c r="S1813"/>
      <c r="U1813"/>
      <c r="V1813"/>
    </row>
    <row r="1814" spans="1:22" s="1" customFormat="1" x14ac:dyDescent="0.25">
      <c r="A1814" s="1">
        <v>26.44</v>
      </c>
      <c r="E1814" s="1">
        <v>36.119999999999997</v>
      </c>
      <c r="F1814" s="1">
        <v>24.37</v>
      </c>
      <c r="G1814" s="1">
        <v>40</v>
      </c>
      <c r="R1814"/>
      <c r="S1814"/>
      <c r="U1814"/>
      <c r="V1814"/>
    </row>
    <row r="1815" spans="1:22" s="1" customFormat="1" x14ac:dyDescent="0.25">
      <c r="A1815" s="1">
        <v>25.27</v>
      </c>
      <c r="E1815" s="1">
        <v>25.2</v>
      </c>
      <c r="F1815" s="1">
        <v>26.47</v>
      </c>
      <c r="G1815" s="1">
        <v>29.6</v>
      </c>
      <c r="R1815"/>
      <c r="S1815"/>
      <c r="U1815"/>
      <c r="V1815"/>
    </row>
    <row r="1816" spans="1:22" s="1" customFormat="1" x14ac:dyDescent="0.25">
      <c r="A1816" s="1">
        <v>28.06</v>
      </c>
      <c r="E1816" s="1">
        <v>34.86</v>
      </c>
      <c r="F1816" s="1">
        <v>33.35</v>
      </c>
      <c r="G1816" s="1">
        <v>28.44</v>
      </c>
      <c r="R1816"/>
      <c r="S1816"/>
      <c r="U1816"/>
      <c r="V1816"/>
    </row>
    <row r="1817" spans="1:22" s="1" customFormat="1" x14ac:dyDescent="0.25">
      <c r="A1817" s="1">
        <v>25.6</v>
      </c>
      <c r="E1817" s="1">
        <v>29.77</v>
      </c>
      <c r="F1817" s="1">
        <v>25.8</v>
      </c>
      <c r="G1817" s="1">
        <v>32.369999999999997</v>
      </c>
      <c r="R1817"/>
      <c r="S1817"/>
      <c r="U1817"/>
      <c r="V1817"/>
    </row>
    <row r="1818" spans="1:22" s="1" customFormat="1" x14ac:dyDescent="0.25">
      <c r="A1818" s="1">
        <v>33.5</v>
      </c>
      <c r="E1818" s="1">
        <v>35.020000000000003</v>
      </c>
      <c r="F1818" s="1">
        <v>32.78</v>
      </c>
      <c r="G1818" s="1">
        <v>34.99</v>
      </c>
      <c r="R1818"/>
      <c r="S1818"/>
      <c r="U1818"/>
      <c r="V1818"/>
    </row>
    <row r="1819" spans="1:22" s="1" customFormat="1" x14ac:dyDescent="0.25">
      <c r="A1819" s="1">
        <v>34.43</v>
      </c>
      <c r="E1819" s="1">
        <v>40</v>
      </c>
      <c r="F1819" s="1">
        <v>27.84</v>
      </c>
      <c r="G1819" s="1">
        <v>31.59</v>
      </c>
      <c r="R1819"/>
      <c r="S1819"/>
      <c r="U1819"/>
      <c r="V1819"/>
    </row>
    <row r="1820" spans="1:22" s="1" customFormat="1" x14ac:dyDescent="0.25">
      <c r="A1820" s="1">
        <v>25.71</v>
      </c>
      <c r="E1820" s="1">
        <v>26.06</v>
      </c>
      <c r="F1820" s="1">
        <v>24.64</v>
      </c>
      <c r="G1820" s="1">
        <v>37.74</v>
      </c>
      <c r="R1820"/>
      <c r="S1820"/>
      <c r="U1820"/>
      <c r="V1820"/>
    </row>
    <row r="1821" spans="1:22" s="1" customFormat="1" x14ac:dyDescent="0.25">
      <c r="A1821" s="1">
        <v>25.46</v>
      </c>
      <c r="E1821" s="1">
        <v>28.77</v>
      </c>
      <c r="F1821" s="1">
        <v>27.6</v>
      </c>
      <c r="G1821" s="1">
        <v>32.36</v>
      </c>
      <c r="R1821"/>
      <c r="S1821"/>
      <c r="U1821"/>
      <c r="V1821"/>
    </row>
    <row r="1822" spans="1:22" s="1" customFormat="1" x14ac:dyDescent="0.25">
      <c r="A1822" s="1">
        <v>36.33</v>
      </c>
      <c r="E1822" s="1">
        <v>24.3</v>
      </c>
      <c r="F1822" s="1">
        <v>31.63</v>
      </c>
      <c r="G1822" s="1">
        <v>20.81</v>
      </c>
      <c r="R1822"/>
      <c r="S1822"/>
      <c r="U1822"/>
      <c r="V1822"/>
    </row>
    <row r="1823" spans="1:22" s="1" customFormat="1" x14ac:dyDescent="0.25">
      <c r="A1823" s="1">
        <v>24.34</v>
      </c>
      <c r="E1823" s="1">
        <v>23.6</v>
      </c>
      <c r="F1823" s="1">
        <v>28.82</v>
      </c>
      <c r="G1823" s="1">
        <v>28.16</v>
      </c>
      <c r="R1823"/>
      <c r="S1823"/>
      <c r="U1823"/>
      <c r="V1823"/>
    </row>
    <row r="1824" spans="1:22" s="1" customFormat="1" x14ac:dyDescent="0.25">
      <c r="A1824" s="1">
        <v>28.44</v>
      </c>
      <c r="E1824" s="1">
        <v>20.399999999999999</v>
      </c>
      <c r="F1824" s="1">
        <v>33.81</v>
      </c>
      <c r="G1824" s="1">
        <v>28.75</v>
      </c>
      <c r="R1824"/>
      <c r="S1824"/>
      <c r="U1824"/>
      <c r="V1824"/>
    </row>
    <row r="1825" spans="1:22" s="1" customFormat="1" x14ac:dyDescent="0.25">
      <c r="A1825" s="1">
        <v>30.77</v>
      </c>
      <c r="E1825" s="1">
        <v>23.12</v>
      </c>
      <c r="F1825" s="1">
        <v>33.9</v>
      </c>
      <c r="G1825" s="1">
        <v>33.74</v>
      </c>
      <c r="R1825"/>
      <c r="S1825"/>
      <c r="U1825"/>
      <c r="V1825"/>
    </row>
    <row r="1826" spans="1:22" s="1" customFormat="1" x14ac:dyDescent="0.25">
      <c r="A1826" s="1">
        <v>30.25</v>
      </c>
      <c r="E1826" s="1">
        <v>27.82</v>
      </c>
      <c r="F1826" s="1">
        <v>29.11</v>
      </c>
      <c r="G1826" s="1">
        <v>22.69</v>
      </c>
      <c r="R1826"/>
      <c r="S1826"/>
      <c r="U1826"/>
      <c r="V1826"/>
    </row>
    <row r="1827" spans="1:22" s="1" customFormat="1" x14ac:dyDescent="0.25">
      <c r="A1827" s="1">
        <v>17.8</v>
      </c>
      <c r="E1827" s="1">
        <v>33.29</v>
      </c>
      <c r="F1827" s="1">
        <v>34.76</v>
      </c>
      <c r="G1827" s="1">
        <v>27.05</v>
      </c>
      <c r="R1827"/>
      <c r="S1827"/>
      <c r="U1827"/>
      <c r="V1827"/>
    </row>
    <row r="1828" spans="1:22" s="1" customFormat="1" x14ac:dyDescent="0.25">
      <c r="A1828" s="1">
        <v>30.97</v>
      </c>
      <c r="E1828" s="1">
        <v>26.84</v>
      </c>
      <c r="F1828" s="1">
        <v>31.1</v>
      </c>
      <c r="G1828" s="1">
        <v>26.53</v>
      </c>
      <c r="R1828"/>
      <c r="S1828"/>
      <c r="U1828"/>
      <c r="V1828"/>
    </row>
    <row r="1829" spans="1:22" s="1" customFormat="1" x14ac:dyDescent="0.25">
      <c r="A1829" s="1">
        <v>20.56</v>
      </c>
      <c r="E1829" s="1">
        <v>28.86</v>
      </c>
      <c r="F1829" s="1">
        <v>31.99</v>
      </c>
      <c r="G1829" s="1">
        <v>37.549999999999997</v>
      </c>
      <c r="R1829"/>
      <c r="S1829"/>
      <c r="U1829"/>
      <c r="V1829"/>
    </row>
    <row r="1830" spans="1:22" s="1" customFormat="1" x14ac:dyDescent="0.25">
      <c r="A1830" s="1">
        <v>28.59</v>
      </c>
      <c r="E1830" s="1">
        <v>23.83</v>
      </c>
      <c r="F1830" s="1">
        <v>31.27</v>
      </c>
      <c r="G1830" s="1">
        <v>29.49</v>
      </c>
      <c r="R1830"/>
      <c r="S1830"/>
      <c r="U1830"/>
      <c r="V1830"/>
    </row>
    <row r="1831" spans="1:22" s="1" customFormat="1" x14ac:dyDescent="0.25">
      <c r="A1831" s="1">
        <v>28.17</v>
      </c>
      <c r="E1831" s="1">
        <v>33.07</v>
      </c>
      <c r="F1831" s="1">
        <v>23.84</v>
      </c>
      <c r="G1831" s="1">
        <v>26.52</v>
      </c>
      <c r="R1831"/>
      <c r="S1831"/>
      <c r="U1831"/>
      <c r="V1831"/>
    </row>
    <row r="1832" spans="1:22" s="1" customFormat="1" x14ac:dyDescent="0.25">
      <c r="A1832" s="1">
        <v>28.1</v>
      </c>
      <c r="E1832" s="1">
        <v>24.09</v>
      </c>
      <c r="F1832" s="1">
        <v>27.51</v>
      </c>
      <c r="G1832" s="1">
        <v>26.28</v>
      </c>
      <c r="R1832"/>
      <c r="S1832"/>
      <c r="U1832"/>
      <c r="V1832"/>
    </row>
    <row r="1833" spans="1:22" s="1" customFormat="1" x14ac:dyDescent="0.25">
      <c r="A1833" s="1">
        <v>29.46</v>
      </c>
      <c r="E1833" s="1">
        <v>30.74</v>
      </c>
      <c r="F1833" s="1">
        <v>26.91</v>
      </c>
      <c r="G1833" s="1">
        <v>25.81</v>
      </c>
      <c r="R1833"/>
      <c r="S1833"/>
      <c r="U1833"/>
      <c r="V1833"/>
    </row>
    <row r="1834" spans="1:22" s="1" customFormat="1" x14ac:dyDescent="0.25">
      <c r="A1834" s="1">
        <v>25.88</v>
      </c>
      <c r="E1834" s="1">
        <v>35.409999999999997</v>
      </c>
      <c r="F1834" s="1">
        <v>32.65</v>
      </c>
      <c r="G1834" s="1">
        <v>29.08</v>
      </c>
      <c r="R1834"/>
      <c r="S1834"/>
      <c r="U1834"/>
      <c r="V1834"/>
    </row>
    <row r="1835" spans="1:22" s="1" customFormat="1" x14ac:dyDescent="0.25">
      <c r="A1835" s="1">
        <v>29.19</v>
      </c>
      <c r="E1835" s="1">
        <v>32.17</v>
      </c>
      <c r="F1835" s="1">
        <v>24.23</v>
      </c>
      <c r="G1835" s="1">
        <v>40</v>
      </c>
      <c r="R1835"/>
      <c r="S1835"/>
      <c r="U1835"/>
      <c r="V1835"/>
    </row>
    <row r="1836" spans="1:22" s="1" customFormat="1" x14ac:dyDescent="0.25">
      <c r="A1836" s="1">
        <v>36.76</v>
      </c>
      <c r="E1836" s="1">
        <v>36.03</v>
      </c>
      <c r="F1836" s="1">
        <v>28.21</v>
      </c>
      <c r="G1836" s="1">
        <v>30.65</v>
      </c>
      <c r="R1836"/>
      <c r="S1836"/>
      <c r="U1836"/>
      <c r="V1836"/>
    </row>
    <row r="1837" spans="1:22" s="1" customFormat="1" x14ac:dyDescent="0.25">
      <c r="A1837" s="1">
        <v>31.01</v>
      </c>
      <c r="E1837" s="1">
        <v>26.62</v>
      </c>
      <c r="F1837" s="1">
        <v>25.62</v>
      </c>
      <c r="G1837" s="1">
        <v>29.58</v>
      </c>
      <c r="R1837"/>
      <c r="S1837"/>
      <c r="U1837"/>
      <c r="V1837"/>
    </row>
    <row r="1838" spans="1:22" s="1" customFormat="1" x14ac:dyDescent="0.25">
      <c r="A1838" s="1">
        <v>32.08</v>
      </c>
      <c r="E1838" s="1">
        <v>33.07</v>
      </c>
      <c r="F1838" s="1">
        <v>24.6</v>
      </c>
      <c r="G1838" s="1">
        <v>24.99</v>
      </c>
      <c r="R1838"/>
      <c r="S1838"/>
      <c r="U1838"/>
      <c r="V1838"/>
    </row>
    <row r="1839" spans="1:22" s="1" customFormat="1" x14ac:dyDescent="0.25">
      <c r="A1839" s="1">
        <v>35.49</v>
      </c>
      <c r="E1839" s="1">
        <v>25.3</v>
      </c>
      <c r="F1839" s="1">
        <v>30.96</v>
      </c>
      <c r="G1839" s="1">
        <v>29.28</v>
      </c>
      <c r="R1839"/>
      <c r="S1839"/>
      <c r="U1839"/>
      <c r="V1839"/>
    </row>
    <row r="1840" spans="1:22" s="1" customFormat="1" x14ac:dyDescent="0.25">
      <c r="A1840" s="1">
        <v>35.71</v>
      </c>
      <c r="E1840" s="1">
        <v>22.98</v>
      </c>
      <c r="F1840" s="1">
        <v>29.5</v>
      </c>
      <c r="G1840" s="1">
        <v>27.39</v>
      </c>
      <c r="R1840"/>
      <c r="S1840"/>
      <c r="U1840"/>
      <c r="V1840"/>
    </row>
    <row r="1841" spans="1:22" s="1" customFormat="1" x14ac:dyDescent="0.25">
      <c r="A1841" s="1">
        <v>37.26</v>
      </c>
      <c r="E1841" s="1">
        <v>32.17</v>
      </c>
      <c r="F1841" s="1">
        <v>28.2</v>
      </c>
      <c r="G1841" s="1">
        <v>37.53</v>
      </c>
      <c r="R1841"/>
      <c r="S1841"/>
      <c r="U1841"/>
      <c r="V1841"/>
    </row>
    <row r="1842" spans="1:22" s="1" customFormat="1" x14ac:dyDescent="0.25">
      <c r="A1842" s="1">
        <v>35.659999999999997</v>
      </c>
      <c r="E1842" s="1">
        <v>34.53</v>
      </c>
      <c r="F1842" s="1">
        <v>30.66</v>
      </c>
      <c r="G1842" s="1">
        <v>36.729999999999997</v>
      </c>
      <c r="R1842"/>
      <c r="S1842"/>
      <c r="U1842"/>
      <c r="V1842"/>
    </row>
    <row r="1843" spans="1:22" s="1" customFormat="1" x14ac:dyDescent="0.25">
      <c r="A1843" s="1">
        <v>37.840000000000003</v>
      </c>
      <c r="E1843" s="1">
        <v>25.84</v>
      </c>
      <c r="F1843" s="1">
        <v>27.39</v>
      </c>
      <c r="G1843" s="1">
        <v>22.47</v>
      </c>
      <c r="R1843"/>
      <c r="S1843"/>
      <c r="U1843"/>
      <c r="V1843"/>
    </row>
    <row r="1844" spans="1:22" s="1" customFormat="1" x14ac:dyDescent="0.25">
      <c r="A1844" s="1">
        <v>36.090000000000003</v>
      </c>
      <c r="E1844" s="1">
        <v>31.79</v>
      </c>
      <c r="F1844" s="1">
        <v>26.94</v>
      </c>
      <c r="G1844" s="1">
        <v>26.65</v>
      </c>
      <c r="R1844"/>
      <c r="S1844"/>
      <c r="U1844"/>
      <c r="V1844"/>
    </row>
    <row r="1845" spans="1:22" s="1" customFormat="1" x14ac:dyDescent="0.25">
      <c r="A1845" s="1">
        <v>24.14</v>
      </c>
      <c r="E1845" s="1">
        <v>23.8</v>
      </c>
      <c r="F1845" s="1">
        <v>32.619999999999997</v>
      </c>
      <c r="G1845" s="1">
        <v>32.19</v>
      </c>
      <c r="R1845"/>
      <c r="S1845"/>
      <c r="U1845"/>
      <c r="V1845"/>
    </row>
    <row r="1846" spans="1:22" s="1" customFormat="1" x14ac:dyDescent="0.25">
      <c r="A1846" s="1">
        <v>26.28</v>
      </c>
      <c r="E1846" s="1">
        <v>26.05</v>
      </c>
      <c r="F1846" s="1">
        <v>24.12</v>
      </c>
      <c r="G1846" s="1">
        <v>28.75</v>
      </c>
      <c r="R1846"/>
      <c r="S1846"/>
      <c r="U1846"/>
      <c r="V1846"/>
    </row>
    <row r="1847" spans="1:22" s="1" customFormat="1" x14ac:dyDescent="0.25">
      <c r="A1847" s="1">
        <v>35.130000000000003</v>
      </c>
      <c r="E1847" s="1">
        <v>30.99</v>
      </c>
      <c r="F1847" s="1">
        <v>22.99</v>
      </c>
      <c r="G1847" s="1">
        <v>26.42</v>
      </c>
      <c r="R1847"/>
      <c r="S1847"/>
      <c r="U1847"/>
      <c r="V1847"/>
    </row>
    <row r="1848" spans="1:22" s="1" customFormat="1" x14ac:dyDescent="0.25">
      <c r="A1848" s="1">
        <v>24.91</v>
      </c>
      <c r="E1848" s="1">
        <v>30.33</v>
      </c>
      <c r="F1848" s="1">
        <v>26.01</v>
      </c>
      <c r="G1848" s="1">
        <v>31.42</v>
      </c>
      <c r="R1848"/>
      <c r="S1848"/>
      <c r="U1848"/>
      <c r="V1848"/>
    </row>
    <row r="1849" spans="1:22" s="1" customFormat="1" x14ac:dyDescent="0.25">
      <c r="A1849" s="1">
        <v>30.55</v>
      </c>
      <c r="E1849" s="1">
        <v>28</v>
      </c>
      <c r="F1849" s="1">
        <v>33</v>
      </c>
      <c r="G1849" s="1">
        <v>24.9</v>
      </c>
      <c r="R1849"/>
      <c r="S1849"/>
      <c r="U1849"/>
      <c r="V1849"/>
    </row>
    <row r="1850" spans="1:22" s="1" customFormat="1" x14ac:dyDescent="0.25">
      <c r="A1850" s="1">
        <v>23.04</v>
      </c>
      <c r="F1850" s="1">
        <v>24.07</v>
      </c>
      <c r="G1850" s="1">
        <v>32.729999999999997</v>
      </c>
      <c r="R1850"/>
      <c r="S1850"/>
      <c r="U1850"/>
      <c r="V1850"/>
    </row>
    <row r="1851" spans="1:22" s="1" customFormat="1" x14ac:dyDescent="0.25">
      <c r="A1851" s="1">
        <v>19.39</v>
      </c>
      <c r="F1851" s="1">
        <v>25.64</v>
      </c>
      <c r="G1851" s="1">
        <v>27.88</v>
      </c>
      <c r="R1851"/>
      <c r="S1851"/>
      <c r="U1851"/>
      <c r="V1851"/>
    </row>
    <row r="1852" spans="1:22" s="1" customFormat="1" x14ac:dyDescent="0.25">
      <c r="A1852" s="1">
        <v>33.950000000000003</v>
      </c>
      <c r="F1852" s="1">
        <v>28.6</v>
      </c>
      <c r="G1852" s="1">
        <v>29.23</v>
      </c>
      <c r="R1852"/>
      <c r="S1852"/>
      <c r="U1852"/>
      <c r="V1852"/>
    </row>
    <row r="1853" spans="1:22" s="1" customFormat="1" x14ac:dyDescent="0.25">
      <c r="A1853" s="1">
        <v>34.31</v>
      </c>
      <c r="F1853" s="1">
        <v>29.18</v>
      </c>
      <c r="G1853" s="1">
        <v>31.4</v>
      </c>
      <c r="R1853"/>
      <c r="S1853"/>
      <c r="U1853"/>
      <c r="V1853"/>
    </row>
    <row r="1854" spans="1:22" s="1" customFormat="1" x14ac:dyDescent="0.25">
      <c r="A1854" s="1">
        <v>31.4</v>
      </c>
      <c r="F1854" s="1">
        <v>34.4</v>
      </c>
      <c r="G1854" s="1">
        <v>30.42</v>
      </c>
      <c r="R1854"/>
      <c r="S1854"/>
      <c r="U1854"/>
      <c r="V1854"/>
    </row>
    <row r="1855" spans="1:22" s="1" customFormat="1" x14ac:dyDescent="0.25">
      <c r="A1855" s="1">
        <v>27.18</v>
      </c>
      <c r="F1855" s="1">
        <v>24.98</v>
      </c>
      <c r="G1855" s="1">
        <v>28.81</v>
      </c>
      <c r="R1855"/>
      <c r="S1855"/>
      <c r="U1855"/>
      <c r="V1855"/>
    </row>
    <row r="1856" spans="1:22" s="1" customFormat="1" x14ac:dyDescent="0.25">
      <c r="A1856" s="1">
        <v>35.24</v>
      </c>
      <c r="F1856" s="1">
        <v>31.08</v>
      </c>
      <c r="G1856" s="1">
        <v>26.58</v>
      </c>
      <c r="R1856"/>
      <c r="S1856"/>
      <c r="U1856"/>
      <c r="V1856"/>
    </row>
    <row r="1857" spans="1:22" s="1" customFormat="1" x14ac:dyDescent="0.25">
      <c r="A1857" s="1">
        <v>34.090000000000003</v>
      </c>
      <c r="F1857" s="1">
        <v>31.32</v>
      </c>
      <c r="G1857" s="1">
        <v>35.28</v>
      </c>
      <c r="R1857"/>
      <c r="S1857"/>
      <c r="U1857"/>
      <c r="V1857"/>
    </row>
    <row r="1858" spans="1:22" s="1" customFormat="1" x14ac:dyDescent="0.25">
      <c r="A1858" s="1">
        <v>34.159999999999997</v>
      </c>
      <c r="F1858" s="1">
        <v>29.02</v>
      </c>
      <c r="G1858" s="1">
        <v>33</v>
      </c>
      <c r="R1858"/>
      <c r="S1858"/>
      <c r="U1858"/>
      <c r="V1858"/>
    </row>
    <row r="1859" spans="1:22" s="1" customFormat="1" x14ac:dyDescent="0.25">
      <c r="A1859" s="1">
        <v>24.08</v>
      </c>
      <c r="F1859" s="1">
        <v>27.28</v>
      </c>
      <c r="G1859" s="1">
        <v>27.55</v>
      </c>
      <c r="R1859"/>
      <c r="S1859"/>
      <c r="U1859"/>
      <c r="V1859"/>
    </row>
    <row r="1860" spans="1:22" s="1" customFormat="1" x14ac:dyDescent="0.25">
      <c r="A1860" s="1">
        <v>21.75</v>
      </c>
      <c r="F1860" s="1">
        <v>25.46</v>
      </c>
      <c r="G1860" s="1">
        <v>24.38</v>
      </c>
      <c r="R1860"/>
      <c r="S1860"/>
      <c r="U1860"/>
      <c r="V1860"/>
    </row>
    <row r="1861" spans="1:22" s="1" customFormat="1" x14ac:dyDescent="0.25">
      <c r="A1861" s="1">
        <v>36.14</v>
      </c>
      <c r="F1861" s="1">
        <v>35.76</v>
      </c>
      <c r="G1861" s="1">
        <v>30.92</v>
      </c>
      <c r="R1861"/>
      <c r="S1861"/>
      <c r="U1861"/>
      <c r="V1861"/>
    </row>
    <row r="1862" spans="1:22" s="1" customFormat="1" x14ac:dyDescent="0.25">
      <c r="A1862" s="1">
        <v>33.380000000000003</v>
      </c>
      <c r="F1862" s="1">
        <v>19.989999999999998</v>
      </c>
      <c r="G1862" s="1">
        <v>25.83</v>
      </c>
      <c r="R1862"/>
      <c r="S1862"/>
      <c r="U1862"/>
      <c r="V1862"/>
    </row>
    <row r="1863" spans="1:22" s="1" customFormat="1" x14ac:dyDescent="0.25">
      <c r="A1863" s="1">
        <v>36.92</v>
      </c>
      <c r="F1863" s="1">
        <v>26.95</v>
      </c>
      <c r="G1863" s="1">
        <v>26.91</v>
      </c>
      <c r="R1863"/>
      <c r="S1863"/>
      <c r="U1863"/>
      <c r="V1863"/>
    </row>
    <row r="1864" spans="1:22" s="1" customFormat="1" x14ac:dyDescent="0.25">
      <c r="A1864" s="1">
        <v>22.03</v>
      </c>
      <c r="F1864" s="1">
        <v>32.93</v>
      </c>
      <c r="R1864"/>
      <c r="S1864"/>
      <c r="U1864"/>
      <c r="V1864"/>
    </row>
    <row r="1865" spans="1:22" s="1" customFormat="1" x14ac:dyDescent="0.25">
      <c r="A1865" s="1">
        <v>36.450000000000003</v>
      </c>
      <c r="F1865" s="1">
        <v>27.14</v>
      </c>
      <c r="R1865"/>
      <c r="S1865"/>
      <c r="U1865"/>
      <c r="V1865"/>
    </row>
    <row r="1866" spans="1:22" s="1" customFormat="1" x14ac:dyDescent="0.25">
      <c r="A1866" s="1">
        <v>26.97</v>
      </c>
      <c r="F1866" s="1">
        <v>40</v>
      </c>
      <c r="R1866"/>
      <c r="S1866"/>
      <c r="U1866"/>
      <c r="V1866"/>
    </row>
    <row r="1867" spans="1:22" s="1" customFormat="1" x14ac:dyDescent="0.25">
      <c r="A1867" s="1">
        <v>26.61</v>
      </c>
      <c r="F1867" s="1">
        <v>28.41</v>
      </c>
      <c r="R1867"/>
      <c r="S1867"/>
      <c r="U1867"/>
      <c r="V1867"/>
    </row>
    <row r="1868" spans="1:22" s="1" customFormat="1" x14ac:dyDescent="0.25">
      <c r="A1868" s="1">
        <v>21.81</v>
      </c>
      <c r="F1868" s="1">
        <v>31.95</v>
      </c>
      <c r="R1868"/>
      <c r="S1868"/>
      <c r="U1868"/>
      <c r="V1868"/>
    </row>
    <row r="1869" spans="1:22" s="1" customFormat="1" x14ac:dyDescent="0.25">
      <c r="A1869" s="1">
        <v>30.33</v>
      </c>
      <c r="F1869" s="1">
        <v>26.08</v>
      </c>
      <c r="R1869"/>
      <c r="S1869"/>
      <c r="U1869"/>
      <c r="V1869"/>
    </row>
    <row r="1870" spans="1:22" s="1" customFormat="1" x14ac:dyDescent="0.25">
      <c r="A1870" s="1">
        <v>33.799999999999997</v>
      </c>
      <c r="F1870" s="1">
        <v>25.98</v>
      </c>
      <c r="R1870"/>
      <c r="S1870"/>
      <c r="U1870"/>
      <c r="V1870"/>
    </row>
    <row r="1871" spans="1:22" s="1" customFormat="1" x14ac:dyDescent="0.25">
      <c r="A1871" s="1">
        <v>23.99</v>
      </c>
      <c r="F1871" s="1">
        <v>32.53</v>
      </c>
      <c r="R1871"/>
      <c r="S1871"/>
      <c r="U1871"/>
      <c r="V1871"/>
    </row>
    <row r="1872" spans="1:22" s="1" customFormat="1" x14ac:dyDescent="0.25">
      <c r="A1872" s="1">
        <v>34.97</v>
      </c>
      <c r="F1872" s="1">
        <v>24.23</v>
      </c>
      <c r="R1872"/>
      <c r="S1872"/>
      <c r="U1872"/>
      <c r="V1872"/>
    </row>
    <row r="1873" spans="1:22" s="1" customFormat="1" x14ac:dyDescent="0.25">
      <c r="A1873" s="1">
        <v>31.49</v>
      </c>
      <c r="F1873" s="1">
        <v>29.44</v>
      </c>
      <c r="R1873"/>
      <c r="S1873"/>
      <c r="U1873"/>
      <c r="V1873"/>
    </row>
    <row r="1874" spans="1:22" s="1" customFormat="1" x14ac:dyDescent="0.25">
      <c r="A1874" s="1">
        <v>21.99</v>
      </c>
      <c r="F1874" s="1">
        <v>35.81</v>
      </c>
      <c r="R1874"/>
      <c r="S1874"/>
      <c r="U1874"/>
      <c r="V1874"/>
    </row>
    <row r="1875" spans="1:22" s="1" customFormat="1" x14ac:dyDescent="0.25">
      <c r="A1875" s="1">
        <v>35.590000000000003</v>
      </c>
      <c r="F1875" s="1">
        <v>34.119999999999997</v>
      </c>
      <c r="R1875"/>
      <c r="S1875"/>
      <c r="U1875"/>
      <c r="V1875"/>
    </row>
    <row r="1876" spans="1:22" s="1" customFormat="1" x14ac:dyDescent="0.25">
      <c r="A1876" s="1">
        <v>33.15</v>
      </c>
      <c r="F1876" s="1">
        <v>33.61</v>
      </c>
      <c r="R1876"/>
      <c r="S1876"/>
      <c r="U1876"/>
      <c r="V1876"/>
    </row>
    <row r="1877" spans="1:22" s="1" customFormat="1" x14ac:dyDescent="0.25">
      <c r="A1877" s="1">
        <v>35.72</v>
      </c>
      <c r="F1877" s="1">
        <v>40</v>
      </c>
      <c r="R1877"/>
      <c r="S1877"/>
      <c r="U1877"/>
      <c r="V1877"/>
    </row>
    <row r="1878" spans="1:22" s="1" customFormat="1" x14ac:dyDescent="0.25">
      <c r="A1878" s="1">
        <v>34.85</v>
      </c>
      <c r="F1878" s="1">
        <v>24.89</v>
      </c>
      <c r="R1878"/>
      <c r="S1878"/>
      <c r="U1878"/>
      <c r="V1878"/>
    </row>
    <row r="1879" spans="1:22" s="1" customFormat="1" x14ac:dyDescent="0.25">
      <c r="A1879" s="1">
        <v>28.76</v>
      </c>
      <c r="F1879" s="1">
        <v>32.65</v>
      </c>
      <c r="R1879"/>
      <c r="S1879"/>
      <c r="U1879"/>
      <c r="V1879"/>
    </row>
    <row r="1880" spans="1:22" s="1" customFormat="1" x14ac:dyDescent="0.25">
      <c r="A1880" s="1">
        <v>31.94</v>
      </c>
      <c r="F1880" s="1">
        <v>26.09</v>
      </c>
      <c r="R1880"/>
      <c r="S1880"/>
      <c r="U1880"/>
      <c r="V1880"/>
    </row>
    <row r="1881" spans="1:22" s="1" customFormat="1" x14ac:dyDescent="0.25">
      <c r="A1881" s="1">
        <v>24.25</v>
      </c>
      <c r="F1881" s="1">
        <v>31.85</v>
      </c>
      <c r="R1881"/>
      <c r="S1881"/>
      <c r="U1881"/>
      <c r="V1881"/>
    </row>
    <row r="1882" spans="1:22" s="1" customFormat="1" x14ac:dyDescent="0.25">
      <c r="A1882" s="1">
        <v>23.05</v>
      </c>
      <c r="F1882" s="1">
        <v>36.020000000000003</v>
      </c>
      <c r="R1882"/>
      <c r="S1882"/>
      <c r="U1882"/>
      <c r="V1882"/>
    </row>
    <row r="1883" spans="1:22" s="1" customFormat="1" x14ac:dyDescent="0.25">
      <c r="A1883" s="1">
        <v>34.700000000000003</v>
      </c>
      <c r="F1883" s="1">
        <v>22.55</v>
      </c>
      <c r="R1883"/>
      <c r="S1883"/>
      <c r="U1883"/>
      <c r="V1883"/>
    </row>
    <row r="1884" spans="1:22" s="1" customFormat="1" x14ac:dyDescent="0.25">
      <c r="A1884" s="1">
        <v>27.5</v>
      </c>
      <c r="F1884" s="1">
        <v>23.71</v>
      </c>
      <c r="R1884"/>
      <c r="S1884"/>
      <c r="U1884"/>
      <c r="V1884"/>
    </row>
    <row r="1885" spans="1:22" s="1" customFormat="1" x14ac:dyDescent="0.25">
      <c r="A1885" s="1">
        <v>33.92</v>
      </c>
      <c r="F1885" s="1">
        <v>30.22</v>
      </c>
      <c r="R1885"/>
      <c r="S1885"/>
      <c r="U1885"/>
      <c r="V1885"/>
    </row>
    <row r="1886" spans="1:22" s="1" customFormat="1" x14ac:dyDescent="0.25">
      <c r="A1886" s="1">
        <v>27.46</v>
      </c>
      <c r="F1886" s="1">
        <v>27.64</v>
      </c>
      <c r="R1886"/>
      <c r="S1886"/>
      <c r="U1886"/>
      <c r="V1886"/>
    </row>
    <row r="1887" spans="1:22" s="1" customFormat="1" x14ac:dyDescent="0.25">
      <c r="A1887" s="1">
        <v>30.94</v>
      </c>
      <c r="F1887" s="1">
        <v>27.33</v>
      </c>
      <c r="R1887"/>
      <c r="S1887"/>
      <c r="U1887"/>
      <c r="V1887"/>
    </row>
    <row r="1888" spans="1:22" s="1" customFormat="1" x14ac:dyDescent="0.25">
      <c r="A1888" s="1">
        <v>33.22</v>
      </c>
      <c r="R1888"/>
      <c r="S1888"/>
      <c r="U1888"/>
      <c r="V1888"/>
    </row>
    <row r="1889" spans="1:22" s="1" customFormat="1" x14ac:dyDescent="0.25">
      <c r="A1889" s="1">
        <v>27.51</v>
      </c>
      <c r="R1889"/>
      <c r="S1889"/>
      <c r="U1889"/>
      <c r="V1889"/>
    </row>
    <row r="1890" spans="1:22" s="1" customFormat="1" x14ac:dyDescent="0.25">
      <c r="A1890" s="1">
        <v>31.45</v>
      </c>
      <c r="R1890"/>
      <c r="S1890"/>
      <c r="U1890"/>
      <c r="V1890"/>
    </row>
    <row r="1891" spans="1:22" s="1" customFormat="1" x14ac:dyDescent="0.25">
      <c r="A1891" s="1">
        <v>35.979999999999997</v>
      </c>
      <c r="R1891"/>
      <c r="S1891"/>
      <c r="U1891"/>
      <c r="V1891"/>
    </row>
    <row r="1892" spans="1:22" s="1" customFormat="1" x14ac:dyDescent="0.25">
      <c r="A1892" s="1">
        <v>28.37</v>
      </c>
      <c r="R1892"/>
      <c r="S1892"/>
      <c r="U1892"/>
      <c r="V1892"/>
    </row>
    <row r="1893" spans="1:22" s="1" customFormat="1" x14ac:dyDescent="0.25">
      <c r="A1893" s="1">
        <v>22.21</v>
      </c>
      <c r="R1893"/>
      <c r="S1893"/>
      <c r="U1893"/>
      <c r="V1893"/>
    </row>
    <row r="1894" spans="1:22" s="1" customFormat="1" x14ac:dyDescent="0.25">
      <c r="A1894" s="1">
        <v>35.44</v>
      </c>
      <c r="R1894"/>
      <c r="S1894"/>
      <c r="U1894"/>
      <c r="V1894"/>
    </row>
    <row r="1895" spans="1:22" s="1" customFormat="1" x14ac:dyDescent="0.25">
      <c r="A1895" s="1">
        <v>26.53</v>
      </c>
      <c r="R1895"/>
      <c r="S1895"/>
      <c r="U1895"/>
      <c r="V1895"/>
    </row>
    <row r="1896" spans="1:22" s="1" customFormat="1" x14ac:dyDescent="0.25">
      <c r="A1896" s="1">
        <v>27.36</v>
      </c>
      <c r="R1896"/>
      <c r="S1896"/>
      <c r="U1896"/>
      <c r="V1896"/>
    </row>
    <row r="1897" spans="1:22" s="1" customFormat="1" x14ac:dyDescent="0.25">
      <c r="A1897" s="1">
        <v>29.73</v>
      </c>
      <c r="R1897"/>
      <c r="S1897"/>
      <c r="U1897"/>
      <c r="V1897"/>
    </row>
    <row r="1898" spans="1:22" s="1" customFormat="1" x14ac:dyDescent="0.25">
      <c r="A1898" s="1">
        <v>30.46</v>
      </c>
      <c r="R1898"/>
      <c r="S1898"/>
      <c r="U1898"/>
      <c r="V1898"/>
    </row>
    <row r="1899" spans="1:22" s="1" customFormat="1" x14ac:dyDescent="0.25">
      <c r="A1899" s="1">
        <v>36.68</v>
      </c>
      <c r="R1899"/>
      <c r="S1899"/>
      <c r="U1899"/>
      <c r="V1899"/>
    </row>
    <row r="1900" spans="1:22" s="1" customFormat="1" x14ac:dyDescent="0.25">
      <c r="A1900" s="1">
        <v>30.18</v>
      </c>
      <c r="R1900"/>
      <c r="S1900"/>
      <c r="U1900"/>
      <c r="V1900"/>
    </row>
    <row r="1901" spans="1:22" s="1" customFormat="1" x14ac:dyDescent="0.25">
      <c r="A1901" s="1">
        <v>36.590000000000003</v>
      </c>
      <c r="R1901"/>
      <c r="S1901"/>
      <c r="U1901"/>
      <c r="V1901"/>
    </row>
    <row r="1902" spans="1:22" s="1" customFormat="1" x14ac:dyDescent="0.25">
      <c r="A1902" s="1">
        <v>28.32</v>
      </c>
      <c r="R1902"/>
      <c r="S1902"/>
      <c r="U1902"/>
      <c r="V1902"/>
    </row>
    <row r="1903" spans="1:22" s="1" customFormat="1" x14ac:dyDescent="0.25">
      <c r="A1903" s="1">
        <v>34.67</v>
      </c>
      <c r="R1903"/>
      <c r="S1903"/>
      <c r="U1903"/>
      <c r="V1903"/>
    </row>
    <row r="1904" spans="1:22" s="1" customFormat="1" x14ac:dyDescent="0.25">
      <c r="A1904" s="1">
        <v>35.25</v>
      </c>
      <c r="R1904"/>
      <c r="S1904"/>
      <c r="U1904"/>
      <c r="V1904"/>
    </row>
    <row r="1905" spans="1:22" s="1" customFormat="1" x14ac:dyDescent="0.25">
      <c r="A1905" s="1">
        <v>21.61</v>
      </c>
      <c r="R1905"/>
      <c r="S1905"/>
      <c r="U1905"/>
      <c r="V1905"/>
    </row>
    <row r="1906" spans="1:22" s="1" customFormat="1" x14ac:dyDescent="0.25">
      <c r="A1906" s="1">
        <v>33.08</v>
      </c>
      <c r="R1906"/>
      <c r="S1906"/>
      <c r="U1906"/>
      <c r="V1906"/>
    </row>
    <row r="1907" spans="1:22" s="1" customFormat="1" x14ac:dyDescent="0.25">
      <c r="A1907" s="1">
        <v>33.590000000000003</v>
      </c>
      <c r="R1907"/>
      <c r="S1907"/>
      <c r="U1907"/>
      <c r="V1907"/>
    </row>
    <row r="1908" spans="1:22" s="1" customFormat="1" x14ac:dyDescent="0.25">
      <c r="A1908" s="1">
        <v>23.25</v>
      </c>
      <c r="R1908"/>
      <c r="S1908"/>
      <c r="U1908"/>
      <c r="V1908"/>
    </row>
    <row r="1909" spans="1:22" s="1" customFormat="1" x14ac:dyDescent="0.25">
      <c r="A1909" s="1">
        <v>32.01</v>
      </c>
      <c r="R1909"/>
      <c r="S1909"/>
      <c r="U1909"/>
      <c r="V1909"/>
    </row>
    <row r="1910" spans="1:22" s="1" customFormat="1" x14ac:dyDescent="0.25">
      <c r="A1910" s="1">
        <v>32.39</v>
      </c>
      <c r="R1910"/>
      <c r="S1910"/>
      <c r="U1910"/>
      <c r="V1910"/>
    </row>
    <row r="1911" spans="1:22" s="1" customFormat="1" x14ac:dyDescent="0.25">
      <c r="A1911" s="1">
        <v>38.090000000000003</v>
      </c>
      <c r="R1911"/>
      <c r="S1911"/>
      <c r="U1911"/>
      <c r="V1911"/>
    </row>
    <row r="1912" spans="1:22" s="1" customFormat="1" x14ac:dyDescent="0.25">
      <c r="A1912" s="1">
        <v>34.03</v>
      </c>
      <c r="R1912"/>
      <c r="S1912"/>
      <c r="U1912"/>
      <c r="V1912"/>
    </row>
    <row r="1913" spans="1:22" s="1" customFormat="1" x14ac:dyDescent="0.25">
      <c r="A1913" s="1">
        <v>32.53</v>
      </c>
      <c r="R1913"/>
      <c r="S1913"/>
      <c r="U1913"/>
      <c r="V1913"/>
    </row>
    <row r="1914" spans="1:22" s="1" customFormat="1" x14ac:dyDescent="0.25">
      <c r="A1914" s="1">
        <v>35.53</v>
      </c>
      <c r="R1914"/>
      <c r="S1914"/>
      <c r="U1914"/>
      <c r="V1914"/>
    </row>
    <row r="1915" spans="1:22" s="1" customFormat="1" x14ac:dyDescent="0.25">
      <c r="A1915" s="1">
        <v>37.340000000000003</v>
      </c>
      <c r="R1915"/>
      <c r="S1915"/>
      <c r="U1915"/>
      <c r="V1915"/>
    </row>
    <row r="1916" spans="1:22" s="1" customFormat="1" x14ac:dyDescent="0.25">
      <c r="A1916" s="1">
        <v>36.57</v>
      </c>
      <c r="R1916"/>
      <c r="S1916"/>
      <c r="U1916"/>
      <c r="V1916"/>
    </row>
    <row r="1917" spans="1:22" s="1" customFormat="1" x14ac:dyDescent="0.25">
      <c r="A1917" s="1">
        <v>34.24</v>
      </c>
      <c r="R1917"/>
      <c r="S1917"/>
      <c r="U1917"/>
      <c r="V1917"/>
    </row>
    <row r="1918" spans="1:22" s="1" customFormat="1" x14ac:dyDescent="0.25">
      <c r="A1918" s="1">
        <v>22.92</v>
      </c>
      <c r="R1918"/>
      <c r="S1918"/>
      <c r="U1918"/>
      <c r="V1918"/>
    </row>
    <row r="1919" spans="1:22" s="1" customFormat="1" x14ac:dyDescent="0.25">
      <c r="A1919" s="1">
        <v>27.34</v>
      </c>
      <c r="R1919"/>
      <c r="S1919"/>
      <c r="U1919"/>
      <c r="V1919"/>
    </row>
    <row r="1920" spans="1:22" s="1" customFormat="1" x14ac:dyDescent="0.25">
      <c r="A1920" s="1">
        <v>34.32</v>
      </c>
      <c r="R1920"/>
      <c r="S1920"/>
      <c r="U1920"/>
      <c r="V1920"/>
    </row>
    <row r="1921" spans="1:22" s="1" customFormat="1" x14ac:dyDescent="0.25">
      <c r="A1921" s="1">
        <v>24.62</v>
      </c>
      <c r="R1921"/>
      <c r="S1921"/>
      <c r="U1921"/>
      <c r="V1921"/>
    </row>
    <row r="1922" spans="1:22" s="1" customFormat="1" x14ac:dyDescent="0.25">
      <c r="A1922" s="1">
        <v>26.1</v>
      </c>
      <c r="R1922"/>
      <c r="S1922"/>
      <c r="U1922"/>
      <c r="V1922"/>
    </row>
    <row r="1923" spans="1:22" s="1" customFormat="1" x14ac:dyDescent="0.25">
      <c r="A1923" s="1">
        <v>32.75</v>
      </c>
      <c r="R1923"/>
      <c r="S1923"/>
      <c r="U1923"/>
      <c r="V1923"/>
    </row>
    <row r="1924" spans="1:22" s="1" customFormat="1" x14ac:dyDescent="0.25">
      <c r="A1924" s="1">
        <v>34.68</v>
      </c>
      <c r="R1924"/>
      <c r="S1924"/>
      <c r="U1924"/>
      <c r="V1924"/>
    </row>
    <row r="1925" spans="1:22" s="1" customFormat="1" x14ac:dyDescent="0.25">
      <c r="A1925" s="1">
        <v>33.590000000000003</v>
      </c>
      <c r="R1925"/>
      <c r="S1925"/>
      <c r="U1925"/>
      <c r="V1925"/>
    </row>
    <row r="1926" spans="1:22" s="1" customFormat="1" x14ac:dyDescent="0.25">
      <c r="A1926" s="1">
        <v>36.42</v>
      </c>
      <c r="R1926"/>
      <c r="S1926"/>
      <c r="U1926"/>
      <c r="V1926"/>
    </row>
    <row r="1927" spans="1:22" s="1" customFormat="1" x14ac:dyDescent="0.25">
      <c r="A1927" s="1">
        <v>32.04</v>
      </c>
      <c r="R1927"/>
      <c r="S1927"/>
      <c r="U1927"/>
      <c r="V1927"/>
    </row>
    <row r="1928" spans="1:22" s="1" customFormat="1" x14ac:dyDescent="0.25">
      <c r="A1928" s="1">
        <v>26.29</v>
      </c>
      <c r="R1928"/>
      <c r="S1928"/>
      <c r="U1928"/>
      <c r="V1928"/>
    </row>
    <row r="1929" spans="1:22" s="1" customFormat="1" x14ac:dyDescent="0.25">
      <c r="A1929" s="1">
        <v>31.81</v>
      </c>
      <c r="R1929"/>
      <c r="S1929"/>
      <c r="U1929"/>
      <c r="V1929"/>
    </row>
    <row r="1930" spans="1:22" s="1" customFormat="1" x14ac:dyDescent="0.25">
      <c r="A1930" s="1">
        <v>21.18</v>
      </c>
      <c r="R1930"/>
      <c r="S1930"/>
      <c r="U1930"/>
      <c r="V1930"/>
    </row>
    <row r="1931" spans="1:22" s="1" customFormat="1" x14ac:dyDescent="0.25">
      <c r="A1931" s="1">
        <v>27.89</v>
      </c>
      <c r="R1931"/>
      <c r="S1931"/>
      <c r="U1931"/>
      <c r="V1931"/>
    </row>
    <row r="1932" spans="1:22" s="1" customFormat="1" x14ac:dyDescent="0.25">
      <c r="A1932" s="1">
        <v>34.15</v>
      </c>
      <c r="R1932"/>
      <c r="S1932"/>
      <c r="U1932"/>
      <c r="V1932"/>
    </row>
    <row r="1933" spans="1:22" s="1" customFormat="1" x14ac:dyDescent="0.25">
      <c r="A1933" s="1">
        <v>35.26</v>
      </c>
      <c r="R1933"/>
      <c r="S1933"/>
      <c r="U1933"/>
      <c r="V1933"/>
    </row>
    <row r="1934" spans="1:22" s="1" customFormat="1" x14ac:dyDescent="0.25">
      <c r="A1934" s="1">
        <v>35.340000000000003</v>
      </c>
      <c r="R1934"/>
      <c r="S1934"/>
      <c r="U1934"/>
      <c r="V1934"/>
    </row>
    <row r="1935" spans="1:22" s="1" customFormat="1" x14ac:dyDescent="0.25">
      <c r="A1935" s="1">
        <v>21.41</v>
      </c>
      <c r="R1935"/>
      <c r="S1935"/>
      <c r="U1935"/>
      <c r="V1935"/>
    </row>
    <row r="1936" spans="1:22" s="1" customFormat="1" x14ac:dyDescent="0.25">
      <c r="A1936" s="1">
        <v>40</v>
      </c>
      <c r="R1936"/>
      <c r="S1936"/>
      <c r="U1936"/>
      <c r="V1936"/>
    </row>
    <row r="1937" spans="1:22" s="1" customFormat="1" x14ac:dyDescent="0.25">
      <c r="A1937" s="1">
        <v>34.65</v>
      </c>
      <c r="R1937"/>
      <c r="S1937"/>
      <c r="U1937"/>
      <c r="V1937"/>
    </row>
    <row r="1938" spans="1:22" s="1" customFormat="1" x14ac:dyDescent="0.25">
      <c r="A1938" s="1">
        <v>22.98</v>
      </c>
      <c r="R1938"/>
      <c r="S1938"/>
      <c r="U1938"/>
      <c r="V1938"/>
    </row>
    <row r="1939" spans="1:22" s="1" customFormat="1" x14ac:dyDescent="0.25">
      <c r="A1939" s="1">
        <v>29.36</v>
      </c>
      <c r="R1939"/>
      <c r="S1939"/>
      <c r="U1939"/>
      <c r="V1939"/>
    </row>
    <row r="1940" spans="1:22" s="1" customFormat="1" x14ac:dyDescent="0.25">
      <c r="A1940" s="1">
        <v>32.28</v>
      </c>
      <c r="R1940"/>
      <c r="S1940"/>
      <c r="U1940"/>
      <c r="V1940"/>
    </row>
    <row r="1941" spans="1:22" s="1" customFormat="1" x14ac:dyDescent="0.25">
      <c r="A1941" s="1">
        <v>30.3</v>
      </c>
      <c r="R1941"/>
      <c r="S1941"/>
      <c r="U1941"/>
      <c r="V1941"/>
    </row>
    <row r="1942" spans="1:22" s="1" customFormat="1" x14ac:dyDescent="0.25">
      <c r="A1942" s="1">
        <v>24.68</v>
      </c>
      <c r="R1942"/>
      <c r="S1942"/>
      <c r="U1942"/>
      <c r="V1942"/>
    </row>
    <row r="1943" spans="1:22" s="1" customFormat="1" x14ac:dyDescent="0.25">
      <c r="A1943" s="1">
        <v>19.07</v>
      </c>
      <c r="R1943"/>
      <c r="S1943"/>
      <c r="U1943"/>
      <c r="V1943"/>
    </row>
    <row r="1944" spans="1:22" s="1" customFormat="1" x14ac:dyDescent="0.25">
      <c r="A1944" s="1">
        <v>21.37</v>
      </c>
      <c r="R1944"/>
      <c r="S1944"/>
      <c r="U1944"/>
      <c r="V1944"/>
    </row>
    <row r="1945" spans="1:22" s="1" customFormat="1" x14ac:dyDescent="0.25">
      <c r="A1945" s="1">
        <v>18.329999999999998</v>
      </c>
      <c r="R1945"/>
      <c r="S1945"/>
      <c r="U1945"/>
      <c r="V1945"/>
    </row>
    <row r="1946" spans="1:22" s="1" customFormat="1" x14ac:dyDescent="0.25">
      <c r="A1946" s="1">
        <v>37.630000000000003</v>
      </c>
      <c r="R1946"/>
      <c r="S1946"/>
      <c r="U1946"/>
      <c r="V1946"/>
    </row>
    <row r="1947" spans="1:22" s="1" customFormat="1" x14ac:dyDescent="0.25">
      <c r="A1947" s="1">
        <v>23.69</v>
      </c>
      <c r="R1947"/>
      <c r="S1947"/>
      <c r="U1947"/>
      <c r="V1947"/>
    </row>
    <row r="1948" spans="1:22" s="1" customFormat="1" x14ac:dyDescent="0.25">
      <c r="A1948" s="1">
        <v>19.45</v>
      </c>
      <c r="R1948"/>
      <c r="S1948"/>
      <c r="U1948"/>
      <c r="V1948"/>
    </row>
    <row r="1949" spans="1:22" s="1" customFormat="1" x14ac:dyDescent="0.25">
      <c r="A1949" s="1">
        <v>26.67</v>
      </c>
      <c r="R1949"/>
      <c r="S1949"/>
      <c r="U1949"/>
      <c r="V1949"/>
    </row>
    <row r="1950" spans="1:22" s="1" customFormat="1" x14ac:dyDescent="0.25">
      <c r="A1950" s="1">
        <v>28.17</v>
      </c>
      <c r="R1950"/>
      <c r="S1950"/>
      <c r="U1950"/>
      <c r="V1950"/>
    </row>
    <row r="1951" spans="1:22" s="1" customFormat="1" x14ac:dyDescent="0.25">
      <c r="A1951" s="1">
        <v>32.54</v>
      </c>
      <c r="R1951"/>
      <c r="S1951"/>
      <c r="U1951"/>
      <c r="V1951"/>
    </row>
    <row r="1952" spans="1:22" s="1" customFormat="1" x14ac:dyDescent="0.25">
      <c r="A1952" s="1">
        <v>31.43</v>
      </c>
      <c r="R1952"/>
      <c r="S1952"/>
      <c r="U1952"/>
      <c r="V1952"/>
    </row>
    <row r="1953" spans="1:22" s="1" customFormat="1" x14ac:dyDescent="0.25">
      <c r="A1953" s="1">
        <v>36.67</v>
      </c>
      <c r="R1953"/>
      <c r="S1953"/>
      <c r="U1953"/>
      <c r="V1953"/>
    </row>
    <row r="1954" spans="1:22" s="1" customFormat="1" x14ac:dyDescent="0.25">
      <c r="A1954" s="1">
        <v>29.26</v>
      </c>
      <c r="R1954"/>
      <c r="S1954"/>
      <c r="U1954"/>
      <c r="V1954"/>
    </row>
    <row r="1955" spans="1:22" s="1" customFormat="1" x14ac:dyDescent="0.25">
      <c r="A1955" s="1">
        <v>24</v>
      </c>
      <c r="R1955"/>
      <c r="S1955"/>
      <c r="U1955"/>
      <c r="V1955"/>
    </row>
    <row r="1956" spans="1:22" s="1" customFormat="1" x14ac:dyDescent="0.25">
      <c r="A1956" s="1">
        <v>37.4</v>
      </c>
      <c r="R1956"/>
      <c r="S1956"/>
      <c r="U1956"/>
      <c r="V1956"/>
    </row>
    <row r="1957" spans="1:22" s="1" customFormat="1" x14ac:dyDescent="0.25">
      <c r="A1957" s="1">
        <v>36.83</v>
      </c>
      <c r="R1957"/>
      <c r="S1957"/>
      <c r="U1957"/>
      <c r="V1957"/>
    </row>
    <row r="1958" spans="1:22" s="1" customFormat="1" x14ac:dyDescent="0.25">
      <c r="A1958" s="1">
        <v>29.86</v>
      </c>
      <c r="R1958"/>
      <c r="S1958"/>
      <c r="U1958"/>
      <c r="V1958"/>
    </row>
    <row r="1959" spans="1:22" s="1" customFormat="1" x14ac:dyDescent="0.25">
      <c r="A1959" s="1">
        <v>29.42</v>
      </c>
      <c r="R1959"/>
      <c r="S1959"/>
      <c r="U1959"/>
      <c r="V1959"/>
    </row>
    <row r="1960" spans="1:22" s="1" customFormat="1" x14ac:dyDescent="0.25">
      <c r="A1960" s="1">
        <v>21.57</v>
      </c>
      <c r="R1960"/>
      <c r="S1960"/>
      <c r="U1960"/>
      <c r="V1960"/>
    </row>
    <row r="1961" spans="1:22" s="1" customFormat="1" x14ac:dyDescent="0.25">
      <c r="A1961" s="1">
        <v>26.64</v>
      </c>
      <c r="R1961"/>
      <c r="S1961"/>
      <c r="U1961"/>
      <c r="V1961"/>
    </row>
    <row r="1962" spans="1:22" s="1" customFormat="1" x14ac:dyDescent="0.25">
      <c r="A1962" s="1">
        <v>25.85</v>
      </c>
      <c r="R1962"/>
      <c r="S1962"/>
      <c r="U1962"/>
      <c r="V1962"/>
    </row>
    <row r="1963" spans="1:22" s="1" customFormat="1" x14ac:dyDescent="0.25">
      <c r="A1963" s="1">
        <v>18.68</v>
      </c>
      <c r="R1963"/>
      <c r="S1963"/>
      <c r="U1963"/>
      <c r="V1963"/>
    </row>
    <row r="1964" spans="1:22" s="1" customFormat="1" x14ac:dyDescent="0.25">
      <c r="A1964" s="1">
        <v>19.489999999999998</v>
      </c>
      <c r="R1964"/>
      <c r="S1964"/>
      <c r="U1964"/>
      <c r="V1964"/>
    </row>
    <row r="1965" spans="1:22" s="1" customFormat="1" x14ac:dyDescent="0.25">
      <c r="A1965" s="1">
        <v>25.58</v>
      </c>
      <c r="R1965"/>
      <c r="S1965"/>
      <c r="U1965"/>
      <c r="V1965"/>
    </row>
    <row r="1966" spans="1:22" s="1" customFormat="1" x14ac:dyDescent="0.25">
      <c r="A1966" s="1">
        <v>26.52</v>
      </c>
      <c r="R1966"/>
      <c r="S1966"/>
      <c r="U1966"/>
      <c r="V1966"/>
    </row>
    <row r="1967" spans="1:22" s="1" customFormat="1" x14ac:dyDescent="0.25">
      <c r="A1967" s="1">
        <v>22.98</v>
      </c>
      <c r="R1967"/>
      <c r="S1967"/>
      <c r="U1967"/>
      <c r="V1967"/>
    </row>
    <row r="1968" spans="1:22" s="1" customFormat="1" x14ac:dyDescent="0.25">
      <c r="A1968" s="1">
        <v>26.85</v>
      </c>
      <c r="R1968"/>
      <c r="S1968"/>
      <c r="U1968"/>
      <c r="V1968"/>
    </row>
    <row r="1969" spans="1:22" s="1" customFormat="1" x14ac:dyDescent="0.25">
      <c r="A1969" s="1">
        <v>22.79</v>
      </c>
      <c r="R1969"/>
      <c r="S1969"/>
      <c r="U1969"/>
      <c r="V1969"/>
    </row>
    <row r="1970" spans="1:22" s="1" customFormat="1" x14ac:dyDescent="0.25">
      <c r="A1970" s="1">
        <v>29.51</v>
      </c>
      <c r="R1970"/>
      <c r="S1970"/>
      <c r="U1970"/>
      <c r="V1970"/>
    </row>
    <row r="1971" spans="1:22" s="1" customFormat="1" x14ac:dyDescent="0.25">
      <c r="A1971" s="1">
        <v>29.31</v>
      </c>
      <c r="R1971"/>
      <c r="S1971"/>
      <c r="U1971"/>
      <c r="V1971"/>
    </row>
    <row r="1972" spans="1:22" s="1" customFormat="1" x14ac:dyDescent="0.25">
      <c r="A1972" s="1">
        <v>31.42</v>
      </c>
      <c r="R1972"/>
      <c r="S1972"/>
      <c r="U1972"/>
      <c r="V1972"/>
    </row>
    <row r="1973" spans="1:22" s="1" customFormat="1" x14ac:dyDescent="0.25">
      <c r="A1973" s="1">
        <v>24.68</v>
      </c>
      <c r="R1973"/>
      <c r="S1973"/>
      <c r="U1973"/>
      <c r="V1973"/>
    </row>
    <row r="1974" spans="1:22" s="1" customFormat="1" x14ac:dyDescent="0.25">
      <c r="A1974" s="1">
        <v>19.57</v>
      </c>
      <c r="R1974"/>
      <c r="S1974"/>
      <c r="U1974"/>
      <c r="V1974"/>
    </row>
    <row r="1975" spans="1:22" s="1" customFormat="1" x14ac:dyDescent="0.25">
      <c r="A1975" s="1">
        <v>30.29</v>
      </c>
      <c r="R1975"/>
      <c r="S1975"/>
      <c r="U1975"/>
      <c r="V1975"/>
    </row>
    <row r="1976" spans="1:22" s="1" customFormat="1" x14ac:dyDescent="0.25">
      <c r="A1976" s="1">
        <v>21.11</v>
      </c>
      <c r="R1976"/>
      <c r="S1976"/>
      <c r="U1976"/>
      <c r="V1976"/>
    </row>
    <row r="1977" spans="1:22" s="1" customFormat="1" x14ac:dyDescent="0.25">
      <c r="A1977" s="1">
        <v>30.52</v>
      </c>
      <c r="R1977"/>
      <c r="S1977"/>
      <c r="U1977"/>
      <c r="V1977"/>
    </row>
    <row r="1978" spans="1:22" s="1" customFormat="1" x14ac:dyDescent="0.25">
      <c r="A1978" s="1">
        <v>27.15</v>
      </c>
      <c r="R1978"/>
      <c r="S1978"/>
      <c r="U1978"/>
      <c r="V1978"/>
    </row>
    <row r="1979" spans="1:22" s="1" customFormat="1" x14ac:dyDescent="0.25">
      <c r="A1979" s="1">
        <v>34.909999999999997</v>
      </c>
      <c r="R1979"/>
      <c r="S1979"/>
      <c r="U1979"/>
      <c r="V1979"/>
    </row>
    <row r="1980" spans="1:22" s="1" customFormat="1" x14ac:dyDescent="0.25">
      <c r="A1980" s="1">
        <v>26.46</v>
      </c>
      <c r="R1980"/>
      <c r="S1980"/>
      <c r="U1980"/>
      <c r="V1980"/>
    </row>
    <row r="1981" spans="1:22" s="1" customFormat="1" x14ac:dyDescent="0.25">
      <c r="A1981" s="1">
        <v>28.98</v>
      </c>
      <c r="R1981"/>
      <c r="S1981"/>
      <c r="U1981"/>
      <c r="V1981"/>
    </row>
    <row r="1982" spans="1:22" s="1" customFormat="1" x14ac:dyDescent="0.25">
      <c r="A1982" s="1">
        <v>23.52</v>
      </c>
      <c r="R1982"/>
      <c r="S1982"/>
      <c r="U1982"/>
      <c r="V1982"/>
    </row>
    <row r="1983" spans="1:22" s="1" customFormat="1" x14ac:dyDescent="0.25">
      <c r="A1983" s="1">
        <v>25.59</v>
      </c>
      <c r="R1983"/>
      <c r="S1983"/>
      <c r="U1983"/>
      <c r="V1983"/>
    </row>
    <row r="1984" spans="1:22" s="1" customFormat="1" x14ac:dyDescent="0.25">
      <c r="A1984" s="1">
        <v>34</v>
      </c>
      <c r="R1984"/>
      <c r="S1984"/>
      <c r="U1984"/>
      <c r="V1984"/>
    </row>
    <row r="1985" spans="1:22" s="1" customFormat="1" x14ac:dyDescent="0.25">
      <c r="A1985" s="1">
        <v>37.79</v>
      </c>
      <c r="R1985"/>
      <c r="S1985"/>
      <c r="U1985"/>
      <c r="V1985"/>
    </row>
    <row r="1986" spans="1:22" s="1" customFormat="1" x14ac:dyDescent="0.25">
      <c r="A1986" s="1">
        <v>30.46</v>
      </c>
      <c r="R1986"/>
      <c r="S1986"/>
      <c r="U1986"/>
      <c r="V1986"/>
    </row>
    <row r="1987" spans="1:22" s="1" customFormat="1" x14ac:dyDescent="0.25">
      <c r="A1987" s="1">
        <v>27.45</v>
      </c>
      <c r="R1987"/>
      <c r="S1987"/>
      <c r="U1987"/>
      <c r="V1987"/>
    </row>
    <row r="1988" spans="1:22" s="1" customFormat="1" x14ac:dyDescent="0.25">
      <c r="A1988" s="1">
        <v>35.18</v>
      </c>
      <c r="R1988"/>
      <c r="S1988"/>
      <c r="U1988"/>
      <c r="V1988"/>
    </row>
    <row r="1989" spans="1:22" s="1" customFormat="1" x14ac:dyDescent="0.25">
      <c r="A1989" s="1">
        <v>29.67</v>
      </c>
      <c r="R1989"/>
      <c r="S1989"/>
      <c r="U1989"/>
      <c r="V1989"/>
    </row>
    <row r="1990" spans="1:22" s="1" customFormat="1" x14ac:dyDescent="0.25">
      <c r="A1990" s="1">
        <v>35.92</v>
      </c>
      <c r="R1990"/>
      <c r="S1990"/>
      <c r="U1990"/>
      <c r="V1990"/>
    </row>
    <row r="1991" spans="1:22" s="1" customFormat="1" x14ac:dyDescent="0.25">
      <c r="A1991" s="1">
        <v>34.93</v>
      </c>
      <c r="R1991"/>
      <c r="S1991"/>
      <c r="U1991"/>
      <c r="V1991"/>
    </row>
    <row r="1992" spans="1:22" s="1" customFormat="1" x14ac:dyDescent="0.25">
      <c r="A1992" s="1">
        <v>23.6</v>
      </c>
      <c r="R1992"/>
      <c r="S1992"/>
      <c r="U1992"/>
      <c r="V1992"/>
    </row>
    <row r="1993" spans="1:22" s="1" customFormat="1" x14ac:dyDescent="0.25">
      <c r="A1993" s="1">
        <v>23.56</v>
      </c>
      <c r="R1993"/>
      <c r="S1993"/>
      <c r="U1993"/>
      <c r="V1993"/>
    </row>
    <row r="1994" spans="1:22" s="1" customFormat="1" x14ac:dyDescent="0.25">
      <c r="A1994" s="1">
        <v>33.520000000000003</v>
      </c>
      <c r="R1994"/>
      <c r="S1994"/>
      <c r="U1994"/>
      <c r="V1994"/>
    </row>
    <row r="1995" spans="1:22" s="1" customFormat="1" x14ac:dyDescent="0.25">
      <c r="A1995" s="1">
        <v>29.33</v>
      </c>
      <c r="R1995"/>
      <c r="S1995"/>
      <c r="U1995"/>
      <c r="V1995"/>
    </row>
    <row r="1996" spans="1:22" s="1" customFormat="1" x14ac:dyDescent="0.25">
      <c r="A1996" s="1">
        <v>31.93</v>
      </c>
      <c r="R1996"/>
      <c r="S1996"/>
      <c r="U1996"/>
      <c r="V1996"/>
    </row>
    <row r="1997" spans="1:22" s="1" customFormat="1" x14ac:dyDescent="0.25">
      <c r="A1997" s="1">
        <v>30.95</v>
      </c>
      <c r="R1997"/>
      <c r="S1997"/>
      <c r="U1997"/>
      <c r="V1997"/>
    </row>
    <row r="1998" spans="1:22" s="1" customFormat="1" x14ac:dyDescent="0.25">
      <c r="A1998" s="1">
        <v>22.02</v>
      </c>
      <c r="R1998"/>
      <c r="S1998"/>
      <c r="U1998"/>
      <c r="V1998"/>
    </row>
    <row r="1999" spans="1:22" s="1" customFormat="1" x14ac:dyDescent="0.25">
      <c r="A1999" s="1">
        <v>37.35</v>
      </c>
      <c r="R1999"/>
      <c r="S1999"/>
      <c r="U1999"/>
      <c r="V1999"/>
    </row>
    <row r="2000" spans="1:22" s="1" customFormat="1" x14ac:dyDescent="0.25">
      <c r="A2000" s="1">
        <v>24.97</v>
      </c>
      <c r="R2000"/>
      <c r="S2000"/>
      <c r="U2000"/>
      <c r="V2000"/>
    </row>
    <row r="2001" spans="1:22" s="1" customFormat="1" x14ac:dyDescent="0.25">
      <c r="A2001" s="1">
        <v>32.94</v>
      </c>
      <c r="R2001"/>
      <c r="S2001"/>
      <c r="U2001"/>
      <c r="V2001"/>
    </row>
    <row r="2002" spans="1:22" s="1" customFormat="1" x14ac:dyDescent="0.25">
      <c r="A2002" s="1">
        <v>23.66</v>
      </c>
      <c r="R2002"/>
      <c r="S2002"/>
      <c r="U2002"/>
      <c r="V2002"/>
    </row>
    <row r="2003" spans="1:22" s="1" customFormat="1" x14ac:dyDescent="0.25">
      <c r="A2003" s="1">
        <v>33.94</v>
      </c>
      <c r="R2003"/>
      <c r="S2003"/>
      <c r="U2003"/>
      <c r="V2003"/>
    </row>
    <row r="2004" spans="1:22" s="1" customFormat="1" x14ac:dyDescent="0.25">
      <c r="A2004" s="1">
        <v>22.62</v>
      </c>
      <c r="R2004"/>
      <c r="S2004"/>
      <c r="U2004"/>
      <c r="V2004"/>
    </row>
    <row r="2005" spans="1:22" s="1" customFormat="1" x14ac:dyDescent="0.25">
      <c r="A2005" s="1">
        <v>28.9</v>
      </c>
      <c r="R2005"/>
      <c r="S2005"/>
      <c r="U2005"/>
      <c r="V2005"/>
    </row>
    <row r="2006" spans="1:22" s="1" customFormat="1" x14ac:dyDescent="0.25">
      <c r="A2006" s="1">
        <v>29.81</v>
      </c>
      <c r="R2006"/>
      <c r="S2006"/>
      <c r="U2006"/>
      <c r="V2006"/>
    </row>
    <row r="2007" spans="1:22" s="1" customFormat="1" x14ac:dyDescent="0.25">
      <c r="A2007" s="1">
        <v>29.25</v>
      </c>
      <c r="R2007"/>
      <c r="S2007"/>
      <c r="U2007"/>
      <c r="V2007"/>
    </row>
    <row r="2008" spans="1:22" s="1" customFormat="1" x14ac:dyDescent="0.25">
      <c r="A2008" s="1">
        <v>27.75</v>
      </c>
      <c r="R2008"/>
      <c r="S2008"/>
      <c r="U2008"/>
      <c r="V2008"/>
    </row>
    <row r="2009" spans="1:22" s="1" customFormat="1" x14ac:dyDescent="0.25">
      <c r="A2009" s="1">
        <v>34.99</v>
      </c>
      <c r="R2009"/>
      <c r="S2009"/>
      <c r="U2009"/>
      <c r="V2009"/>
    </row>
    <row r="2010" spans="1:22" s="1" customFormat="1" x14ac:dyDescent="0.25">
      <c r="A2010" s="1">
        <v>26.2</v>
      </c>
      <c r="R2010"/>
      <c r="S2010"/>
      <c r="U2010"/>
      <c r="V2010"/>
    </row>
    <row r="2011" spans="1:22" s="1" customFormat="1" x14ac:dyDescent="0.25">
      <c r="A2011" s="1">
        <v>29.69</v>
      </c>
      <c r="R2011"/>
      <c r="S2011"/>
      <c r="U2011"/>
      <c r="V2011"/>
    </row>
    <row r="2012" spans="1:22" s="1" customFormat="1" x14ac:dyDescent="0.25">
      <c r="A2012" s="1">
        <v>36.42</v>
      </c>
      <c r="R2012"/>
      <c r="S2012"/>
      <c r="U2012"/>
      <c r="V2012"/>
    </row>
    <row r="2013" spans="1:22" s="1" customFormat="1" x14ac:dyDescent="0.25">
      <c r="A2013" s="1">
        <v>22.05</v>
      </c>
      <c r="R2013"/>
      <c r="S2013"/>
      <c r="U2013"/>
      <c r="V2013"/>
    </row>
    <row r="2014" spans="1:22" s="1" customFormat="1" x14ac:dyDescent="0.25">
      <c r="A2014" s="1">
        <v>27.58</v>
      </c>
      <c r="R2014"/>
      <c r="S2014"/>
      <c r="U2014"/>
      <c r="V2014"/>
    </row>
    <row r="2015" spans="1:22" s="1" customFormat="1" x14ac:dyDescent="0.25">
      <c r="A2015" s="1">
        <v>31.07</v>
      </c>
      <c r="R2015"/>
      <c r="S2015"/>
      <c r="U2015"/>
      <c r="V2015"/>
    </row>
    <row r="2016" spans="1:22" s="1" customFormat="1" x14ac:dyDescent="0.25">
      <c r="A2016" s="1">
        <v>24.41</v>
      </c>
      <c r="R2016"/>
      <c r="S2016"/>
      <c r="U2016"/>
      <c r="V2016"/>
    </row>
    <row r="2017" spans="1:22" s="1" customFormat="1" x14ac:dyDescent="0.25">
      <c r="A2017" s="1">
        <v>21.16</v>
      </c>
      <c r="R2017"/>
      <c r="S2017"/>
      <c r="U2017"/>
      <c r="V2017"/>
    </row>
    <row r="2018" spans="1:22" s="1" customFormat="1" x14ac:dyDescent="0.25">
      <c r="A2018" s="1">
        <v>19.62</v>
      </c>
      <c r="R2018"/>
      <c r="S2018"/>
      <c r="U2018"/>
      <c r="V2018"/>
    </row>
    <row r="2019" spans="1:22" s="1" customFormat="1" x14ac:dyDescent="0.25">
      <c r="A2019" s="1">
        <v>33.340000000000003</v>
      </c>
      <c r="R2019"/>
      <c r="S2019"/>
      <c r="U2019"/>
      <c r="V2019"/>
    </row>
    <row r="2020" spans="1:22" s="1" customFormat="1" x14ac:dyDescent="0.25">
      <c r="A2020" s="1">
        <v>27.42</v>
      </c>
      <c r="R2020"/>
      <c r="S2020"/>
      <c r="U2020"/>
      <c r="V2020"/>
    </row>
    <row r="2021" spans="1:22" s="1" customFormat="1" x14ac:dyDescent="0.25">
      <c r="A2021" s="1">
        <v>21.33</v>
      </c>
      <c r="R2021"/>
      <c r="S2021"/>
      <c r="U2021"/>
      <c r="V2021"/>
    </row>
    <row r="2022" spans="1:22" s="1" customFormat="1" x14ac:dyDescent="0.25">
      <c r="A2022" s="1">
        <v>36.68</v>
      </c>
      <c r="R2022"/>
      <c r="S2022"/>
      <c r="U2022"/>
      <c r="V2022"/>
    </row>
    <row r="2023" spans="1:22" s="1" customFormat="1" x14ac:dyDescent="0.25">
      <c r="A2023" s="1">
        <v>35.17</v>
      </c>
      <c r="R2023"/>
      <c r="S2023"/>
      <c r="U2023"/>
      <c r="V2023"/>
    </row>
    <row r="2024" spans="1:22" s="1" customFormat="1" x14ac:dyDescent="0.25">
      <c r="A2024" s="1">
        <v>31.5</v>
      </c>
      <c r="R2024"/>
      <c r="S2024"/>
      <c r="U2024"/>
      <c r="V2024"/>
    </row>
    <row r="2025" spans="1:22" s="1" customFormat="1" x14ac:dyDescent="0.25">
      <c r="A2025" s="1">
        <v>31.76</v>
      </c>
      <c r="R2025"/>
      <c r="S2025"/>
      <c r="U2025"/>
      <c r="V2025"/>
    </row>
    <row r="2026" spans="1:22" s="1" customFormat="1" x14ac:dyDescent="0.25">
      <c r="A2026" s="1">
        <v>33.57</v>
      </c>
      <c r="R2026"/>
      <c r="S2026"/>
      <c r="U2026"/>
      <c r="V2026"/>
    </row>
    <row r="2027" spans="1:22" s="1" customFormat="1" x14ac:dyDescent="0.25">
      <c r="A2027" s="1">
        <v>32.36</v>
      </c>
      <c r="R2027"/>
      <c r="S2027"/>
      <c r="U2027"/>
      <c r="V2027"/>
    </row>
    <row r="2028" spans="1:22" s="1" customFormat="1" x14ac:dyDescent="0.25">
      <c r="A2028" s="1">
        <v>25.05</v>
      </c>
      <c r="R2028"/>
      <c r="S2028"/>
      <c r="U2028"/>
      <c r="V2028"/>
    </row>
    <row r="2029" spans="1:22" s="1" customFormat="1" x14ac:dyDescent="0.25">
      <c r="A2029" s="1">
        <v>24.02</v>
      </c>
      <c r="R2029"/>
      <c r="S2029"/>
      <c r="U2029"/>
      <c r="V2029"/>
    </row>
    <row r="2030" spans="1:22" s="1" customFormat="1" x14ac:dyDescent="0.25">
      <c r="A2030" s="1">
        <v>34.94</v>
      </c>
      <c r="R2030"/>
      <c r="S2030"/>
      <c r="U2030"/>
      <c r="V2030"/>
    </row>
    <row r="2031" spans="1:22" s="1" customFormat="1" x14ac:dyDescent="0.25">
      <c r="A2031" s="1">
        <v>32.159999999999997</v>
      </c>
      <c r="R2031"/>
      <c r="S2031"/>
      <c r="U2031"/>
      <c r="V2031"/>
    </row>
    <row r="2032" spans="1:22" s="1" customFormat="1" x14ac:dyDescent="0.25">
      <c r="A2032" s="1">
        <v>24.37</v>
      </c>
      <c r="R2032"/>
      <c r="S2032"/>
      <c r="U2032"/>
      <c r="V2032"/>
    </row>
    <row r="2033" spans="1:22" s="1" customFormat="1" x14ac:dyDescent="0.25">
      <c r="A2033" s="1">
        <v>33.14</v>
      </c>
      <c r="R2033"/>
      <c r="S2033"/>
      <c r="U2033"/>
      <c r="V2033"/>
    </row>
    <row r="2034" spans="1:22" s="1" customFormat="1" x14ac:dyDescent="0.25">
      <c r="A2034" s="1">
        <v>25.99</v>
      </c>
      <c r="R2034"/>
      <c r="S2034"/>
      <c r="U2034"/>
      <c r="V2034"/>
    </row>
    <row r="2035" spans="1:22" s="1" customFormat="1" x14ac:dyDescent="0.25">
      <c r="A2035" s="1">
        <v>23.3</v>
      </c>
      <c r="R2035"/>
      <c r="S2035"/>
      <c r="U2035"/>
      <c r="V2035"/>
    </row>
    <row r="2036" spans="1:22" s="1" customFormat="1" x14ac:dyDescent="0.25">
      <c r="A2036" s="1">
        <v>22</v>
      </c>
      <c r="R2036"/>
      <c r="S2036"/>
      <c r="U2036"/>
      <c r="V2036"/>
    </row>
    <row r="2037" spans="1:22" s="1" customFormat="1" x14ac:dyDescent="0.25">
      <c r="A2037" s="1">
        <v>21.63</v>
      </c>
      <c r="R2037"/>
      <c r="S2037"/>
      <c r="U2037"/>
      <c r="V2037"/>
    </row>
    <row r="2038" spans="1:22" s="1" customFormat="1" x14ac:dyDescent="0.25">
      <c r="A2038" s="1">
        <v>23.11</v>
      </c>
      <c r="R2038"/>
      <c r="S2038"/>
      <c r="U2038"/>
      <c r="V2038"/>
    </row>
    <row r="2039" spans="1:22" s="1" customFormat="1" x14ac:dyDescent="0.25">
      <c r="A2039" s="1">
        <v>19.52</v>
      </c>
      <c r="R2039"/>
      <c r="S2039"/>
      <c r="U2039"/>
      <c r="V2039"/>
    </row>
    <row r="2040" spans="1:22" s="1" customFormat="1" x14ac:dyDescent="0.25">
      <c r="A2040" s="1">
        <v>34.07</v>
      </c>
      <c r="R2040"/>
      <c r="S2040"/>
      <c r="U2040"/>
      <c r="V2040"/>
    </row>
    <row r="2041" spans="1:22" s="1" customFormat="1" x14ac:dyDescent="0.25">
      <c r="A2041" s="1">
        <v>30.6</v>
      </c>
      <c r="R2041"/>
      <c r="S2041"/>
      <c r="U2041"/>
      <c r="V2041"/>
    </row>
    <row r="2042" spans="1:22" s="1" customFormat="1" x14ac:dyDescent="0.25">
      <c r="A2042" s="1">
        <v>29.35</v>
      </c>
      <c r="R2042"/>
      <c r="S2042"/>
      <c r="U2042"/>
      <c r="V2042"/>
    </row>
    <row r="2043" spans="1:22" s="1" customFormat="1" x14ac:dyDescent="0.25">
      <c r="A2043" s="1">
        <v>30.87</v>
      </c>
      <c r="R2043"/>
      <c r="S2043"/>
      <c r="U2043"/>
      <c r="V2043"/>
    </row>
    <row r="2044" spans="1:22" s="1" customFormat="1" x14ac:dyDescent="0.25">
      <c r="A2044" s="1">
        <v>37.53</v>
      </c>
      <c r="R2044"/>
      <c r="S2044"/>
      <c r="U2044"/>
      <c r="V2044"/>
    </row>
    <row r="2045" spans="1:22" s="1" customFormat="1" x14ac:dyDescent="0.25">
      <c r="A2045" s="1">
        <v>25.44</v>
      </c>
      <c r="R2045"/>
      <c r="S2045"/>
      <c r="U2045"/>
      <c r="V2045"/>
    </row>
    <row r="2046" spans="1:22" s="1" customFormat="1" x14ac:dyDescent="0.25">
      <c r="A2046" s="1">
        <v>33.35</v>
      </c>
      <c r="R2046"/>
      <c r="S2046"/>
      <c r="U2046"/>
      <c r="V2046"/>
    </row>
    <row r="2047" spans="1:22" s="1" customFormat="1" x14ac:dyDescent="0.25">
      <c r="A2047" s="1">
        <v>22.77</v>
      </c>
      <c r="R2047"/>
      <c r="S2047"/>
      <c r="U2047"/>
      <c r="V2047"/>
    </row>
    <row r="2048" spans="1:22" s="1" customFormat="1" x14ac:dyDescent="0.25">
      <c r="A2048" s="1">
        <v>20.22</v>
      </c>
      <c r="R2048"/>
      <c r="S2048"/>
      <c r="U2048"/>
      <c r="V2048"/>
    </row>
    <row r="2049" spans="1:22" s="1" customFormat="1" x14ac:dyDescent="0.25">
      <c r="A2049" s="1">
        <v>32.89</v>
      </c>
      <c r="R2049"/>
      <c r="S2049"/>
      <c r="U2049"/>
      <c r="V2049"/>
    </row>
    <row r="2050" spans="1:22" s="1" customFormat="1" x14ac:dyDescent="0.25">
      <c r="A2050" s="1">
        <v>21.92</v>
      </c>
      <c r="R2050"/>
      <c r="S2050"/>
      <c r="U2050"/>
      <c r="V2050"/>
    </row>
    <row r="2051" spans="1:22" s="1" customFormat="1" x14ac:dyDescent="0.25">
      <c r="A2051" s="1">
        <v>31.1</v>
      </c>
      <c r="R2051"/>
      <c r="S2051"/>
      <c r="U2051"/>
      <c r="V2051"/>
    </row>
    <row r="2052" spans="1:22" s="1" customFormat="1" x14ac:dyDescent="0.25">
      <c r="A2052" s="1">
        <v>33.450000000000003</v>
      </c>
      <c r="R2052"/>
      <c r="S2052"/>
      <c r="U2052"/>
      <c r="V2052"/>
    </row>
    <row r="2053" spans="1:22" s="1" customFormat="1" x14ac:dyDescent="0.25">
      <c r="A2053" s="1">
        <v>35.53</v>
      </c>
      <c r="R2053"/>
      <c r="S2053"/>
      <c r="U2053"/>
      <c r="V2053"/>
    </row>
    <row r="2054" spans="1:22" s="1" customFormat="1" x14ac:dyDescent="0.25">
      <c r="A2054" s="1">
        <v>31.45</v>
      </c>
      <c r="R2054"/>
      <c r="S2054"/>
      <c r="U2054"/>
      <c r="V2054"/>
    </row>
    <row r="2055" spans="1:22" s="1" customFormat="1" x14ac:dyDescent="0.25">
      <c r="A2055" s="1">
        <v>33.21</v>
      </c>
      <c r="R2055"/>
      <c r="S2055"/>
      <c r="U2055"/>
      <c r="V2055"/>
    </row>
    <row r="2056" spans="1:22" s="1" customFormat="1" x14ac:dyDescent="0.25">
      <c r="A2056" s="1">
        <v>26.07</v>
      </c>
      <c r="R2056"/>
      <c r="S2056"/>
      <c r="U2056"/>
      <c r="V2056"/>
    </row>
    <row r="2057" spans="1:22" s="1" customFormat="1" x14ac:dyDescent="0.25">
      <c r="A2057" s="1">
        <v>28.58</v>
      </c>
      <c r="R2057"/>
      <c r="S2057"/>
      <c r="U2057"/>
      <c r="V2057"/>
    </row>
    <row r="2058" spans="1:22" s="1" customFormat="1" x14ac:dyDescent="0.25">
      <c r="A2058" s="1">
        <v>29.8</v>
      </c>
      <c r="R2058"/>
      <c r="S2058"/>
      <c r="U2058"/>
      <c r="V2058"/>
    </row>
    <row r="2059" spans="1:22" s="1" customFormat="1" x14ac:dyDescent="0.25">
      <c r="A2059" s="1">
        <v>18.2</v>
      </c>
      <c r="R2059"/>
      <c r="S2059"/>
      <c r="U2059"/>
      <c r="V2059"/>
    </row>
    <row r="2060" spans="1:22" s="1" customFormat="1" x14ac:dyDescent="0.25">
      <c r="A2060" s="1">
        <v>34.700000000000003</v>
      </c>
      <c r="R2060"/>
      <c r="S2060"/>
      <c r="U2060"/>
      <c r="V2060"/>
    </row>
    <row r="2061" spans="1:22" s="1" customFormat="1" x14ac:dyDescent="0.25">
      <c r="A2061" s="1">
        <v>29.99</v>
      </c>
      <c r="R2061"/>
      <c r="S2061"/>
      <c r="U2061"/>
      <c r="V2061"/>
    </row>
    <row r="2062" spans="1:22" s="1" customFormat="1" x14ac:dyDescent="0.25">
      <c r="A2062" s="1">
        <v>22.26</v>
      </c>
      <c r="R2062"/>
      <c r="S2062"/>
      <c r="U2062"/>
      <c r="V2062"/>
    </row>
    <row r="2063" spans="1:22" s="1" customFormat="1" x14ac:dyDescent="0.25">
      <c r="A2063" s="1">
        <v>37.33</v>
      </c>
      <c r="R2063"/>
      <c r="S2063"/>
      <c r="U2063"/>
      <c r="V2063"/>
    </row>
    <row r="2064" spans="1:22" s="1" customFormat="1" x14ac:dyDescent="0.25">
      <c r="A2064" s="1">
        <v>33.04</v>
      </c>
      <c r="R2064"/>
      <c r="S2064"/>
      <c r="U2064"/>
      <c r="V2064"/>
    </row>
    <row r="2065" spans="1:22" s="1" customFormat="1" x14ac:dyDescent="0.25">
      <c r="A2065" s="1">
        <v>33.270000000000003</v>
      </c>
      <c r="R2065"/>
      <c r="S2065"/>
      <c r="U2065"/>
      <c r="V2065"/>
    </row>
    <row r="2066" spans="1:22" s="1" customFormat="1" x14ac:dyDescent="0.25">
      <c r="A2066" s="1">
        <v>19.68</v>
      </c>
      <c r="R2066"/>
      <c r="S2066"/>
      <c r="U2066"/>
      <c r="V2066"/>
    </row>
    <row r="2067" spans="1:22" s="1" customFormat="1" x14ac:dyDescent="0.25">
      <c r="A2067" s="1">
        <v>33.21</v>
      </c>
      <c r="R2067"/>
      <c r="S2067"/>
      <c r="U2067"/>
      <c r="V2067"/>
    </row>
    <row r="2068" spans="1:22" s="1" customFormat="1" x14ac:dyDescent="0.25">
      <c r="A2068" s="1">
        <v>31.33</v>
      </c>
      <c r="R2068"/>
      <c r="S2068"/>
      <c r="U2068"/>
      <c r="V2068"/>
    </row>
    <row r="2069" spans="1:22" s="1" customFormat="1" x14ac:dyDescent="0.25">
      <c r="A2069" s="1">
        <v>31.42</v>
      </c>
      <c r="R2069"/>
      <c r="S2069"/>
      <c r="U2069"/>
      <c r="V2069"/>
    </row>
    <row r="2070" spans="1:22" s="1" customFormat="1" x14ac:dyDescent="0.25">
      <c r="A2070" s="1">
        <v>24.55</v>
      </c>
      <c r="R2070"/>
      <c r="S2070"/>
      <c r="U2070"/>
      <c r="V2070"/>
    </row>
    <row r="2071" spans="1:22" s="1" customFormat="1" x14ac:dyDescent="0.25">
      <c r="A2071" s="1">
        <v>35.08</v>
      </c>
      <c r="R2071"/>
      <c r="S2071"/>
      <c r="U2071"/>
      <c r="V2071"/>
    </row>
    <row r="2072" spans="1:22" s="1" customFormat="1" x14ac:dyDescent="0.25">
      <c r="A2072" s="1">
        <v>37.049999999999997</v>
      </c>
      <c r="R2072"/>
      <c r="S2072"/>
      <c r="U2072"/>
      <c r="V2072"/>
    </row>
    <row r="2073" spans="1:22" s="1" customFormat="1" x14ac:dyDescent="0.25">
      <c r="A2073" s="1">
        <v>30.26</v>
      </c>
      <c r="R2073"/>
      <c r="S2073"/>
      <c r="U2073"/>
      <c r="V2073"/>
    </row>
    <row r="2074" spans="1:22" s="1" customFormat="1" x14ac:dyDescent="0.25">
      <c r="A2074" s="1">
        <v>36.22</v>
      </c>
      <c r="R2074"/>
      <c r="S2074"/>
      <c r="U2074"/>
      <c r="V2074"/>
    </row>
    <row r="2075" spans="1:22" s="1" customFormat="1" x14ac:dyDescent="0.25">
      <c r="A2075" s="1">
        <v>36.299999999999997</v>
      </c>
      <c r="R2075"/>
      <c r="S2075"/>
      <c r="U2075"/>
      <c r="V2075"/>
    </row>
    <row r="2076" spans="1:22" s="1" customFormat="1" x14ac:dyDescent="0.25">
      <c r="A2076" s="1">
        <v>30.11</v>
      </c>
      <c r="R2076"/>
      <c r="S2076"/>
      <c r="U2076"/>
      <c r="V2076"/>
    </row>
    <row r="2077" spans="1:22" s="1" customFormat="1" x14ac:dyDescent="0.25">
      <c r="A2077" s="1">
        <v>21.79</v>
      </c>
      <c r="R2077"/>
      <c r="S2077"/>
      <c r="U2077"/>
      <c r="V2077"/>
    </row>
    <row r="2078" spans="1:22" s="1" customFormat="1" x14ac:dyDescent="0.25">
      <c r="A2078" s="1">
        <v>28.47</v>
      </c>
      <c r="R2078"/>
      <c r="S2078"/>
      <c r="U2078"/>
      <c r="V2078"/>
    </row>
    <row r="2079" spans="1:22" s="1" customFormat="1" x14ac:dyDescent="0.25">
      <c r="A2079" s="1">
        <v>26.77</v>
      </c>
      <c r="R2079"/>
      <c r="S2079"/>
      <c r="U2079"/>
      <c r="V2079"/>
    </row>
    <row r="2080" spans="1:22" s="1" customFormat="1" x14ac:dyDescent="0.25">
      <c r="A2080" s="1">
        <v>22.4</v>
      </c>
      <c r="R2080"/>
      <c r="S2080"/>
      <c r="U2080"/>
      <c r="V2080"/>
    </row>
    <row r="2081" spans="1:22" s="1" customFormat="1" x14ac:dyDescent="0.25">
      <c r="A2081" s="1">
        <v>23.54</v>
      </c>
      <c r="R2081"/>
      <c r="S2081"/>
      <c r="U2081"/>
      <c r="V2081"/>
    </row>
    <row r="2082" spans="1:22" s="1" customFormat="1" x14ac:dyDescent="0.25">
      <c r="A2082" s="1">
        <v>35.32</v>
      </c>
      <c r="R2082"/>
      <c r="S2082"/>
      <c r="U2082"/>
      <c r="V2082"/>
    </row>
    <row r="2083" spans="1:22" s="1" customFormat="1" x14ac:dyDescent="0.25">
      <c r="A2083" s="1">
        <v>29.13</v>
      </c>
      <c r="R2083"/>
      <c r="S2083"/>
      <c r="U2083"/>
      <c r="V2083"/>
    </row>
    <row r="2084" spans="1:22" s="1" customFormat="1" x14ac:dyDescent="0.25">
      <c r="A2084" s="1">
        <v>32.81</v>
      </c>
      <c r="R2084"/>
      <c r="S2084"/>
      <c r="U2084"/>
      <c r="V2084"/>
    </row>
    <row r="2085" spans="1:22" s="1" customFormat="1" x14ac:dyDescent="0.25">
      <c r="A2085" s="1">
        <v>35.5</v>
      </c>
      <c r="R2085"/>
      <c r="S2085"/>
      <c r="U2085"/>
      <c r="V2085"/>
    </row>
    <row r="2086" spans="1:22" s="1" customFormat="1" x14ac:dyDescent="0.25">
      <c r="A2086" s="1">
        <v>34.06</v>
      </c>
      <c r="R2086"/>
      <c r="S2086"/>
      <c r="U2086"/>
      <c r="V2086"/>
    </row>
    <row r="2087" spans="1:22" s="1" customFormat="1" x14ac:dyDescent="0.25">
      <c r="A2087" s="1">
        <v>22.82</v>
      </c>
      <c r="R2087"/>
      <c r="S2087"/>
      <c r="U2087"/>
      <c r="V2087"/>
    </row>
    <row r="2088" spans="1:22" s="1" customFormat="1" x14ac:dyDescent="0.25">
      <c r="A2088" s="1">
        <v>32.479999999999997</v>
      </c>
      <c r="R2088"/>
      <c r="S2088"/>
      <c r="U2088"/>
      <c r="V2088"/>
    </row>
    <row r="2089" spans="1:22" s="1" customFormat="1" x14ac:dyDescent="0.25">
      <c r="A2089" s="1">
        <v>29.24</v>
      </c>
      <c r="R2089"/>
      <c r="S2089"/>
      <c r="U2089"/>
      <c r="V2089"/>
    </row>
    <row r="2090" spans="1:22" s="1" customFormat="1" x14ac:dyDescent="0.25">
      <c r="A2090" s="1">
        <v>26.04</v>
      </c>
      <c r="R2090"/>
      <c r="S2090"/>
      <c r="U2090"/>
      <c r="V2090"/>
    </row>
    <row r="2091" spans="1:22" s="1" customFormat="1" x14ac:dyDescent="0.25">
      <c r="A2091" s="1">
        <v>26</v>
      </c>
      <c r="R2091"/>
      <c r="S2091"/>
      <c r="U2091"/>
      <c r="V2091"/>
    </row>
    <row r="2092" spans="1:22" s="1" customFormat="1" x14ac:dyDescent="0.25">
      <c r="A2092" s="1">
        <v>35.44</v>
      </c>
      <c r="R2092"/>
      <c r="S2092"/>
      <c r="U2092"/>
      <c r="V2092"/>
    </row>
    <row r="2093" spans="1:22" s="1" customFormat="1" x14ac:dyDescent="0.25">
      <c r="A2093" s="1">
        <v>32.83</v>
      </c>
      <c r="R2093"/>
      <c r="S2093"/>
      <c r="U2093"/>
      <c r="V2093"/>
    </row>
    <row r="2094" spans="1:22" s="1" customFormat="1" x14ac:dyDescent="0.25">
      <c r="A2094" s="1">
        <v>32.46</v>
      </c>
      <c r="R2094"/>
      <c r="S2094"/>
      <c r="U2094"/>
      <c r="V2094"/>
    </row>
    <row r="2095" spans="1:22" s="1" customFormat="1" x14ac:dyDescent="0.25">
      <c r="A2095" s="1">
        <v>19.100000000000001</v>
      </c>
      <c r="R2095"/>
      <c r="S2095"/>
      <c r="U2095"/>
      <c r="V2095"/>
    </row>
    <row r="2096" spans="1:22" s="1" customFormat="1" x14ac:dyDescent="0.25">
      <c r="A2096" s="1">
        <v>33.71</v>
      </c>
      <c r="R2096"/>
      <c r="S2096"/>
      <c r="U2096"/>
      <c r="V2096"/>
    </row>
    <row r="2097" spans="1:22" s="1" customFormat="1" x14ac:dyDescent="0.25">
      <c r="A2097" s="1">
        <v>28.01</v>
      </c>
      <c r="R2097"/>
      <c r="S2097"/>
      <c r="U2097"/>
      <c r="V2097"/>
    </row>
    <row r="2098" spans="1:22" s="1" customFormat="1" x14ac:dyDescent="0.25">
      <c r="A2098" s="1">
        <v>28.06</v>
      </c>
      <c r="R2098"/>
      <c r="S2098"/>
      <c r="U2098"/>
      <c r="V2098"/>
    </row>
    <row r="2099" spans="1:22" s="1" customFormat="1" x14ac:dyDescent="0.25">
      <c r="A2099" s="1">
        <v>36.24</v>
      </c>
      <c r="R2099"/>
      <c r="S2099"/>
      <c r="U2099"/>
      <c r="V2099"/>
    </row>
    <row r="2100" spans="1:22" s="1" customFormat="1" x14ac:dyDescent="0.25">
      <c r="A2100" s="1">
        <v>33.22</v>
      </c>
      <c r="R2100"/>
      <c r="S2100"/>
      <c r="U2100"/>
      <c r="V2100"/>
    </row>
    <row r="2101" spans="1:22" s="1" customFormat="1" x14ac:dyDescent="0.25">
      <c r="A2101" s="1">
        <v>24.13</v>
      </c>
      <c r="R2101"/>
      <c r="S2101"/>
      <c r="U2101"/>
      <c r="V2101"/>
    </row>
    <row r="2102" spans="1:22" s="1" customFormat="1" x14ac:dyDescent="0.25">
      <c r="A2102" s="1">
        <v>36.67</v>
      </c>
      <c r="R2102"/>
      <c r="S2102"/>
      <c r="U2102"/>
      <c r="V2102"/>
    </row>
    <row r="2103" spans="1:22" s="1" customFormat="1" x14ac:dyDescent="0.25">
      <c r="A2103" s="1">
        <v>32.97</v>
      </c>
      <c r="R2103"/>
      <c r="S2103"/>
      <c r="U2103"/>
      <c r="V2103"/>
    </row>
    <row r="2104" spans="1:22" s="1" customFormat="1" x14ac:dyDescent="0.25">
      <c r="A2104" s="1">
        <v>36.590000000000003</v>
      </c>
      <c r="R2104"/>
      <c r="S2104"/>
      <c r="U2104"/>
      <c r="V2104"/>
    </row>
    <row r="2105" spans="1:22" s="1" customFormat="1" x14ac:dyDescent="0.25">
      <c r="A2105" s="1">
        <v>31.94</v>
      </c>
      <c r="R2105"/>
      <c r="S2105"/>
      <c r="U2105"/>
      <c r="V2105"/>
    </row>
    <row r="2106" spans="1:22" s="1" customFormat="1" x14ac:dyDescent="0.25">
      <c r="A2106" s="1">
        <v>36.14</v>
      </c>
      <c r="R2106"/>
      <c r="S2106"/>
      <c r="U2106"/>
      <c r="V2106"/>
    </row>
    <row r="2107" spans="1:22" s="1" customFormat="1" x14ac:dyDescent="0.25">
      <c r="A2107" s="1">
        <v>28.97</v>
      </c>
      <c r="R2107"/>
      <c r="S2107"/>
      <c r="U2107"/>
      <c r="V2107"/>
    </row>
    <row r="2108" spans="1:22" s="1" customFormat="1" x14ac:dyDescent="0.25">
      <c r="A2108" s="1">
        <v>22.72</v>
      </c>
      <c r="R2108"/>
      <c r="S2108"/>
      <c r="U2108"/>
      <c r="V2108"/>
    </row>
    <row r="2109" spans="1:22" s="1" customFormat="1" x14ac:dyDescent="0.25">
      <c r="A2109" s="1">
        <v>17.010000000000002</v>
      </c>
      <c r="R2109"/>
      <c r="S2109"/>
      <c r="U2109"/>
      <c r="V2109"/>
    </row>
    <row r="2110" spans="1:22" s="1" customFormat="1" x14ac:dyDescent="0.25">
      <c r="A2110" s="1">
        <v>26.27</v>
      </c>
      <c r="R2110"/>
      <c r="S2110"/>
      <c r="U2110"/>
      <c r="V2110"/>
    </row>
    <row r="2111" spans="1:22" s="1" customFormat="1" x14ac:dyDescent="0.25">
      <c r="A2111" s="1">
        <v>32.159999999999997</v>
      </c>
      <c r="R2111"/>
      <c r="S2111"/>
      <c r="U2111"/>
      <c r="V2111"/>
    </row>
    <row r="2112" spans="1:22" s="1" customFormat="1" x14ac:dyDescent="0.25">
      <c r="A2112" s="1">
        <v>31.64</v>
      </c>
      <c r="R2112"/>
      <c r="S2112"/>
      <c r="U2112"/>
      <c r="V2112"/>
    </row>
    <row r="2113" spans="1:22" s="1" customFormat="1" x14ac:dyDescent="0.25">
      <c r="A2113" s="1">
        <v>36.64</v>
      </c>
      <c r="R2113"/>
      <c r="S2113"/>
      <c r="U2113"/>
      <c r="V2113"/>
    </row>
    <row r="2114" spans="1:22" s="1" customFormat="1" x14ac:dyDescent="0.25">
      <c r="A2114" s="1">
        <v>37.270000000000003</v>
      </c>
      <c r="R2114"/>
      <c r="S2114"/>
      <c r="U2114"/>
      <c r="V2114"/>
    </row>
    <row r="2115" spans="1:22" s="1" customFormat="1" x14ac:dyDescent="0.25">
      <c r="A2115" s="1">
        <v>30.53</v>
      </c>
      <c r="R2115"/>
      <c r="S2115"/>
      <c r="U2115"/>
      <c r="V2115"/>
    </row>
    <row r="2116" spans="1:22" s="1" customFormat="1" x14ac:dyDescent="0.25">
      <c r="A2116" s="1">
        <v>35.04</v>
      </c>
      <c r="R2116"/>
      <c r="S2116"/>
      <c r="U2116"/>
      <c r="V2116"/>
    </row>
    <row r="2117" spans="1:22" s="1" customFormat="1" x14ac:dyDescent="0.25">
      <c r="A2117" s="1">
        <v>23.49</v>
      </c>
      <c r="R2117"/>
      <c r="S2117"/>
      <c r="U2117"/>
      <c r="V2117"/>
    </row>
    <row r="2118" spans="1:22" s="1" customFormat="1" x14ac:dyDescent="0.25">
      <c r="A2118" s="1">
        <v>24.84</v>
      </c>
      <c r="R2118"/>
      <c r="S2118"/>
      <c r="U2118"/>
      <c r="V2118"/>
    </row>
    <row r="2119" spans="1:22" s="1" customFormat="1" x14ac:dyDescent="0.25">
      <c r="A2119" s="1">
        <v>34.42</v>
      </c>
      <c r="R2119"/>
      <c r="S2119"/>
      <c r="U2119"/>
      <c r="V2119"/>
    </row>
    <row r="2120" spans="1:22" s="1" customFormat="1" x14ac:dyDescent="0.25">
      <c r="A2120" s="1">
        <v>33.590000000000003</v>
      </c>
      <c r="R2120"/>
      <c r="S2120"/>
      <c r="U2120"/>
      <c r="V2120"/>
    </row>
    <row r="2121" spans="1:22" s="1" customFormat="1" x14ac:dyDescent="0.25">
      <c r="A2121" s="1">
        <v>29.19</v>
      </c>
      <c r="R2121"/>
      <c r="S2121"/>
      <c r="U2121"/>
      <c r="V2121"/>
    </row>
    <row r="2122" spans="1:22" s="1" customFormat="1" x14ac:dyDescent="0.25">
      <c r="A2122" s="1">
        <v>37.56</v>
      </c>
      <c r="R2122"/>
      <c r="S2122"/>
      <c r="U2122"/>
      <c r="V2122"/>
    </row>
    <row r="2123" spans="1:22" s="1" customFormat="1" x14ac:dyDescent="0.25">
      <c r="A2123" s="1">
        <v>30.92</v>
      </c>
      <c r="R2123"/>
      <c r="S2123"/>
      <c r="U2123"/>
      <c r="V2123"/>
    </row>
    <row r="2124" spans="1:22" s="1" customFormat="1" x14ac:dyDescent="0.25">
      <c r="A2124" s="1">
        <v>29.33</v>
      </c>
      <c r="R2124"/>
      <c r="S2124"/>
      <c r="U2124"/>
      <c r="V2124"/>
    </row>
    <row r="2125" spans="1:22" s="1" customFormat="1" x14ac:dyDescent="0.25">
      <c r="A2125" s="1">
        <v>37.520000000000003</v>
      </c>
      <c r="R2125"/>
      <c r="S2125"/>
      <c r="U2125"/>
      <c r="V2125"/>
    </row>
    <row r="2126" spans="1:22" s="1" customFormat="1" x14ac:dyDescent="0.25">
      <c r="A2126" s="1">
        <v>29.47</v>
      </c>
      <c r="R2126"/>
      <c r="S2126"/>
      <c r="U2126"/>
      <c r="V2126"/>
    </row>
    <row r="2127" spans="1:22" s="1" customFormat="1" x14ac:dyDescent="0.25">
      <c r="A2127" s="1">
        <v>37.44</v>
      </c>
      <c r="R2127"/>
      <c r="S2127"/>
      <c r="U2127"/>
      <c r="V2127"/>
    </row>
    <row r="2128" spans="1:22" s="1" customFormat="1" x14ac:dyDescent="0.25">
      <c r="A2128" s="1">
        <v>24.42</v>
      </c>
      <c r="R2128"/>
      <c r="S2128"/>
      <c r="U2128"/>
      <c r="V2128"/>
    </row>
    <row r="2129" spans="1:22" s="1" customFormat="1" x14ac:dyDescent="0.25">
      <c r="A2129" s="1">
        <v>28.06</v>
      </c>
      <c r="R2129"/>
      <c r="S2129"/>
      <c r="U2129"/>
      <c r="V2129"/>
    </row>
    <row r="2130" spans="1:22" s="1" customFormat="1" x14ac:dyDescent="0.25">
      <c r="A2130" s="1">
        <v>29.96</v>
      </c>
      <c r="R2130"/>
      <c r="S2130"/>
      <c r="U2130"/>
      <c r="V2130"/>
    </row>
    <row r="2131" spans="1:22" s="1" customFormat="1" x14ac:dyDescent="0.25">
      <c r="A2131" s="1">
        <v>34.54</v>
      </c>
      <c r="R2131"/>
      <c r="S2131"/>
      <c r="U2131"/>
      <c r="V2131"/>
    </row>
    <row r="2132" spans="1:22" s="1" customFormat="1" x14ac:dyDescent="0.25">
      <c r="A2132" s="1">
        <v>37.369999999999997</v>
      </c>
      <c r="R2132"/>
      <c r="S2132"/>
      <c r="U2132"/>
      <c r="V2132"/>
    </row>
    <row r="2133" spans="1:22" s="1" customFormat="1" x14ac:dyDescent="0.25">
      <c r="A2133" s="1">
        <v>28.36</v>
      </c>
      <c r="R2133"/>
      <c r="S2133"/>
      <c r="U2133"/>
      <c r="V2133"/>
    </row>
    <row r="2134" spans="1:22" s="1" customFormat="1" x14ac:dyDescent="0.25">
      <c r="A2134" s="1">
        <v>28.62</v>
      </c>
      <c r="R2134"/>
      <c r="S2134"/>
      <c r="U2134"/>
      <c r="V2134"/>
    </row>
    <row r="2135" spans="1:22" s="1" customFormat="1" x14ac:dyDescent="0.25">
      <c r="A2135" s="1">
        <v>31.85</v>
      </c>
      <c r="R2135"/>
      <c r="S2135"/>
      <c r="U2135"/>
      <c r="V2135"/>
    </row>
    <row r="2136" spans="1:22" s="1" customFormat="1" x14ac:dyDescent="0.25">
      <c r="A2136" s="1">
        <v>36.25</v>
      </c>
      <c r="R2136"/>
      <c r="S2136"/>
      <c r="U2136"/>
      <c r="V2136"/>
    </row>
    <row r="2137" spans="1:22" s="1" customFormat="1" x14ac:dyDescent="0.25">
      <c r="A2137" s="1">
        <v>19.87</v>
      </c>
      <c r="R2137"/>
      <c r="S2137"/>
      <c r="U2137"/>
      <c r="V2137"/>
    </row>
    <row r="2138" spans="1:22" s="1" customFormat="1" x14ac:dyDescent="0.25">
      <c r="A2138" s="1">
        <v>37.31</v>
      </c>
      <c r="R2138"/>
      <c r="S2138"/>
      <c r="U2138"/>
      <c r="V2138"/>
    </row>
    <row r="2139" spans="1:22" s="1" customFormat="1" x14ac:dyDescent="0.25">
      <c r="A2139" s="1">
        <v>34.93</v>
      </c>
      <c r="R2139"/>
      <c r="S2139"/>
      <c r="U2139"/>
      <c r="V2139"/>
    </row>
    <row r="2140" spans="1:22" s="1" customFormat="1" x14ac:dyDescent="0.25">
      <c r="A2140" s="1">
        <v>25.5</v>
      </c>
      <c r="R2140"/>
      <c r="S2140"/>
      <c r="U2140"/>
      <c r="V2140"/>
    </row>
    <row r="2141" spans="1:22" s="1" customFormat="1" x14ac:dyDescent="0.25">
      <c r="A2141" s="1">
        <v>34.92</v>
      </c>
      <c r="R2141"/>
      <c r="S2141"/>
      <c r="U2141"/>
      <c r="V2141"/>
    </row>
    <row r="2142" spans="1:22" s="1" customFormat="1" x14ac:dyDescent="0.25">
      <c r="A2142" s="1">
        <v>34.17</v>
      </c>
      <c r="R2142"/>
      <c r="S2142"/>
      <c r="U2142"/>
      <c r="V2142"/>
    </row>
    <row r="2143" spans="1:22" s="1" customFormat="1" x14ac:dyDescent="0.25">
      <c r="A2143" s="1">
        <v>21.65</v>
      </c>
      <c r="R2143"/>
      <c r="S2143"/>
      <c r="U2143"/>
      <c r="V2143"/>
    </row>
    <row r="2144" spans="1:22" s="1" customFormat="1" x14ac:dyDescent="0.25">
      <c r="A2144" s="1">
        <v>25.21</v>
      </c>
      <c r="R2144"/>
      <c r="S2144"/>
      <c r="U2144"/>
      <c r="V2144"/>
    </row>
    <row r="2145" spans="1:22" s="1" customFormat="1" x14ac:dyDescent="0.25">
      <c r="A2145" s="1">
        <v>23.39</v>
      </c>
      <c r="R2145"/>
      <c r="S2145"/>
      <c r="U2145"/>
      <c r="V2145"/>
    </row>
    <row r="2146" spans="1:22" s="1" customFormat="1" x14ac:dyDescent="0.25">
      <c r="A2146" s="1">
        <v>33.119999999999997</v>
      </c>
      <c r="R2146"/>
      <c r="S2146"/>
      <c r="U2146"/>
      <c r="V2146"/>
    </row>
    <row r="2147" spans="1:22" s="1" customFormat="1" x14ac:dyDescent="0.25">
      <c r="A2147" s="1">
        <v>21.17</v>
      </c>
      <c r="R2147"/>
      <c r="S2147"/>
      <c r="U2147"/>
      <c r="V2147"/>
    </row>
    <row r="2148" spans="1:22" s="1" customFormat="1" x14ac:dyDescent="0.25">
      <c r="A2148" s="1">
        <v>33.53</v>
      </c>
      <c r="R2148"/>
      <c r="S2148"/>
      <c r="U2148"/>
      <c r="V2148"/>
    </row>
    <row r="2149" spans="1:22" s="1" customFormat="1" x14ac:dyDescent="0.25">
      <c r="A2149" s="1">
        <v>32.020000000000003</v>
      </c>
      <c r="R2149"/>
      <c r="S2149"/>
      <c r="U2149"/>
      <c r="V2149"/>
    </row>
    <row r="2150" spans="1:22" s="1" customFormat="1" x14ac:dyDescent="0.25">
      <c r="A2150" s="1">
        <v>29</v>
      </c>
      <c r="R2150"/>
      <c r="S2150"/>
      <c r="U2150"/>
      <c r="V2150"/>
    </row>
    <row r="2151" spans="1:22" s="1" customFormat="1" x14ac:dyDescent="0.25">
      <c r="A2151" s="1">
        <v>34.85</v>
      </c>
      <c r="R2151"/>
      <c r="S2151"/>
      <c r="U2151"/>
      <c r="V2151"/>
    </row>
    <row r="2152" spans="1:22" s="1" customFormat="1" x14ac:dyDescent="0.25">
      <c r="A2152" s="1">
        <v>30.57</v>
      </c>
      <c r="R2152"/>
      <c r="S2152"/>
      <c r="U2152"/>
      <c r="V2152"/>
    </row>
    <row r="2153" spans="1:22" s="1" customFormat="1" x14ac:dyDescent="0.25">
      <c r="A2153" s="1">
        <v>33.130000000000003</v>
      </c>
      <c r="R2153"/>
      <c r="S2153"/>
      <c r="U2153"/>
      <c r="V2153"/>
    </row>
    <row r="2154" spans="1:22" s="1" customFormat="1" x14ac:dyDescent="0.25">
      <c r="A2154" s="1">
        <v>33.47</v>
      </c>
      <c r="R2154"/>
      <c r="S2154"/>
      <c r="U2154"/>
      <c r="V2154"/>
    </row>
    <row r="2155" spans="1:22" s="1" customFormat="1" x14ac:dyDescent="0.25">
      <c r="A2155" s="1">
        <v>25.7</v>
      </c>
      <c r="R2155"/>
      <c r="S2155"/>
      <c r="U2155"/>
      <c r="V2155"/>
    </row>
    <row r="2156" spans="1:22" s="1" customFormat="1" x14ac:dyDescent="0.25">
      <c r="A2156" s="1">
        <v>33.42</v>
      </c>
      <c r="R2156"/>
      <c r="S2156"/>
      <c r="U2156"/>
      <c r="V2156"/>
    </row>
    <row r="2157" spans="1:22" s="1" customFormat="1" x14ac:dyDescent="0.25">
      <c r="A2157" s="1">
        <v>29.94</v>
      </c>
      <c r="R2157"/>
      <c r="S2157"/>
      <c r="U2157"/>
      <c r="V2157"/>
    </row>
    <row r="2158" spans="1:22" s="1" customFormat="1" x14ac:dyDescent="0.25">
      <c r="A2158" s="1">
        <v>20.04</v>
      </c>
      <c r="R2158"/>
      <c r="S2158"/>
      <c r="U2158"/>
      <c r="V2158"/>
    </row>
    <row r="2159" spans="1:22" s="1" customFormat="1" x14ac:dyDescent="0.25">
      <c r="A2159" s="1">
        <v>19.309999999999999</v>
      </c>
      <c r="R2159"/>
      <c r="S2159"/>
      <c r="U2159"/>
      <c r="V2159"/>
    </row>
    <row r="2160" spans="1:22" s="1" customFormat="1" x14ac:dyDescent="0.25">
      <c r="A2160" s="1">
        <v>36.07</v>
      </c>
      <c r="R2160"/>
      <c r="S2160"/>
      <c r="U2160"/>
      <c r="V2160"/>
    </row>
    <row r="2161" spans="1:22" s="1" customFormat="1" x14ac:dyDescent="0.25">
      <c r="A2161" s="1">
        <v>24.97</v>
      </c>
      <c r="R2161"/>
      <c r="S2161"/>
      <c r="U2161"/>
      <c r="V2161"/>
    </row>
    <row r="2162" spans="1:22" s="1" customFormat="1" x14ac:dyDescent="0.25">
      <c r="A2162" s="1">
        <v>36.08</v>
      </c>
      <c r="R2162"/>
      <c r="S2162"/>
      <c r="U2162"/>
      <c r="V2162"/>
    </row>
    <row r="2163" spans="1:22" s="1" customFormat="1" x14ac:dyDescent="0.25">
      <c r="A2163" s="1">
        <v>38.020000000000003</v>
      </c>
      <c r="R2163"/>
      <c r="S2163"/>
      <c r="U2163"/>
      <c r="V2163"/>
    </row>
    <row r="2164" spans="1:22" s="1" customFormat="1" x14ac:dyDescent="0.25">
      <c r="A2164" s="1">
        <v>35.380000000000003</v>
      </c>
      <c r="R2164"/>
      <c r="S2164"/>
      <c r="U2164"/>
      <c r="V2164"/>
    </row>
    <row r="2165" spans="1:22" s="1" customFormat="1" x14ac:dyDescent="0.25">
      <c r="A2165" s="1">
        <v>25.23</v>
      </c>
      <c r="R2165"/>
      <c r="S2165"/>
      <c r="U2165"/>
      <c r="V2165"/>
    </row>
    <row r="2166" spans="1:22" s="1" customFormat="1" x14ac:dyDescent="0.25">
      <c r="A2166" s="1">
        <v>32.909999999999997</v>
      </c>
      <c r="R2166"/>
      <c r="S2166"/>
      <c r="U2166"/>
      <c r="V2166"/>
    </row>
    <row r="2167" spans="1:22" s="1" customFormat="1" x14ac:dyDescent="0.25">
      <c r="A2167" s="1">
        <v>18.16</v>
      </c>
      <c r="R2167"/>
      <c r="S2167"/>
      <c r="U2167"/>
      <c r="V2167"/>
    </row>
    <row r="2168" spans="1:22" s="1" customFormat="1" x14ac:dyDescent="0.25">
      <c r="A2168" s="1">
        <v>23.96</v>
      </c>
      <c r="R2168"/>
      <c r="S2168"/>
      <c r="U2168"/>
      <c r="V2168"/>
    </row>
    <row r="2169" spans="1:22" s="1" customFormat="1" x14ac:dyDescent="0.25">
      <c r="A2169" s="1">
        <v>36.74</v>
      </c>
      <c r="R2169"/>
      <c r="S2169"/>
      <c r="U2169"/>
      <c r="V2169"/>
    </row>
    <row r="2170" spans="1:22" s="1" customFormat="1" x14ac:dyDescent="0.25">
      <c r="A2170" s="1">
        <v>37.47</v>
      </c>
      <c r="R2170"/>
      <c r="S2170"/>
      <c r="U2170"/>
      <c r="V2170"/>
    </row>
    <row r="2171" spans="1:22" s="1" customFormat="1" x14ac:dyDescent="0.25">
      <c r="A2171" s="1">
        <v>31.79</v>
      </c>
      <c r="R2171"/>
      <c r="S2171"/>
      <c r="U2171"/>
      <c r="V2171"/>
    </row>
    <row r="2172" spans="1:22" s="1" customFormat="1" x14ac:dyDescent="0.25">
      <c r="A2172" s="1">
        <v>25.69</v>
      </c>
      <c r="R2172"/>
      <c r="S2172"/>
      <c r="U2172"/>
      <c r="V2172"/>
    </row>
    <row r="2173" spans="1:22" s="1" customFormat="1" x14ac:dyDescent="0.25">
      <c r="A2173" s="1">
        <v>26.75</v>
      </c>
      <c r="R2173"/>
      <c r="S2173"/>
      <c r="U2173"/>
      <c r="V2173"/>
    </row>
    <row r="2174" spans="1:22" s="1" customFormat="1" x14ac:dyDescent="0.25">
      <c r="A2174" s="1">
        <v>25.43</v>
      </c>
      <c r="R2174"/>
      <c r="S2174"/>
      <c r="U2174"/>
      <c r="V2174"/>
    </row>
    <row r="2175" spans="1:22" s="1" customFormat="1" x14ac:dyDescent="0.25">
      <c r="A2175" s="1">
        <v>35.72</v>
      </c>
      <c r="R2175"/>
      <c r="S2175"/>
      <c r="U2175"/>
      <c r="V2175"/>
    </row>
    <row r="2176" spans="1:22" s="1" customFormat="1" x14ac:dyDescent="0.25">
      <c r="A2176" s="1">
        <v>27.91</v>
      </c>
      <c r="R2176"/>
      <c r="S2176"/>
      <c r="U2176"/>
      <c r="V2176"/>
    </row>
    <row r="2177" spans="1:22" s="1" customFormat="1" x14ac:dyDescent="0.25">
      <c r="A2177" s="1">
        <v>34.03</v>
      </c>
      <c r="R2177"/>
      <c r="S2177"/>
      <c r="U2177"/>
      <c r="V2177"/>
    </row>
    <row r="2178" spans="1:22" s="1" customFormat="1" x14ac:dyDescent="0.25">
      <c r="A2178" s="1">
        <v>23.14</v>
      </c>
      <c r="R2178"/>
      <c r="S2178"/>
      <c r="U2178"/>
      <c r="V2178"/>
    </row>
    <row r="2179" spans="1:22" s="1" customFormat="1" x14ac:dyDescent="0.25">
      <c r="A2179" s="1">
        <v>28.52</v>
      </c>
      <c r="R2179"/>
      <c r="S2179"/>
      <c r="U2179"/>
      <c r="V2179"/>
    </row>
    <row r="2180" spans="1:22" s="1" customFormat="1" x14ac:dyDescent="0.25">
      <c r="A2180" s="1">
        <v>28.09</v>
      </c>
      <c r="R2180"/>
      <c r="S2180"/>
      <c r="U2180"/>
      <c r="V2180"/>
    </row>
    <row r="2181" spans="1:22" s="1" customFormat="1" x14ac:dyDescent="0.25">
      <c r="A2181" s="1">
        <v>27.9</v>
      </c>
      <c r="R2181"/>
      <c r="S2181"/>
      <c r="U2181"/>
      <c r="V2181"/>
    </row>
    <row r="2182" spans="1:22" s="1" customFormat="1" x14ac:dyDescent="0.25">
      <c r="A2182" s="1">
        <v>23.25</v>
      </c>
      <c r="R2182"/>
      <c r="S2182"/>
      <c r="U2182"/>
      <c r="V2182"/>
    </row>
    <row r="2183" spans="1:22" s="1" customFormat="1" x14ac:dyDescent="0.25">
      <c r="A2183" s="1">
        <v>36.18</v>
      </c>
      <c r="R2183"/>
      <c r="S2183"/>
      <c r="U2183"/>
      <c r="V2183"/>
    </row>
    <row r="2184" spans="1:22" s="1" customFormat="1" x14ac:dyDescent="0.25">
      <c r="A2184" s="1">
        <v>23.9</v>
      </c>
      <c r="R2184"/>
      <c r="S2184"/>
      <c r="U2184"/>
      <c r="V2184"/>
    </row>
    <row r="2185" spans="1:22" s="1" customFormat="1" x14ac:dyDescent="0.25">
      <c r="A2185" s="1">
        <v>25.49</v>
      </c>
      <c r="R2185"/>
      <c r="S2185"/>
      <c r="U2185"/>
      <c r="V2185"/>
    </row>
    <row r="2186" spans="1:22" s="1" customFormat="1" x14ac:dyDescent="0.25">
      <c r="A2186" s="1">
        <v>23.85</v>
      </c>
      <c r="R2186"/>
      <c r="S2186"/>
      <c r="U2186"/>
      <c r="V2186"/>
    </row>
    <row r="2187" spans="1:22" s="1" customFormat="1" x14ac:dyDescent="0.25">
      <c r="A2187" s="1">
        <v>32.799999999999997</v>
      </c>
      <c r="R2187"/>
      <c r="S2187"/>
      <c r="U2187"/>
      <c r="V2187"/>
    </row>
    <row r="2188" spans="1:22" s="1" customFormat="1" x14ac:dyDescent="0.25">
      <c r="A2188" s="1">
        <v>35.880000000000003</v>
      </c>
      <c r="R2188"/>
      <c r="S2188"/>
      <c r="U2188"/>
      <c r="V2188"/>
    </row>
    <row r="2189" spans="1:22" s="1" customFormat="1" x14ac:dyDescent="0.25">
      <c r="A2189" s="1">
        <v>31.12</v>
      </c>
      <c r="R2189"/>
      <c r="S2189"/>
      <c r="U2189"/>
      <c r="V2189"/>
    </row>
    <row r="2190" spans="1:22" s="1" customFormat="1" x14ac:dyDescent="0.25">
      <c r="A2190" s="1">
        <v>33.79</v>
      </c>
      <c r="R2190"/>
      <c r="S2190"/>
      <c r="U2190"/>
      <c r="V2190"/>
    </row>
    <row r="2191" spans="1:22" s="1" customFormat="1" x14ac:dyDescent="0.25">
      <c r="A2191" s="1">
        <v>36.46</v>
      </c>
      <c r="R2191"/>
      <c r="S2191"/>
      <c r="U2191"/>
      <c r="V2191"/>
    </row>
    <row r="2192" spans="1:22" s="1" customFormat="1" x14ac:dyDescent="0.25">
      <c r="A2192" s="1">
        <v>37.51</v>
      </c>
      <c r="R2192"/>
      <c r="S2192"/>
      <c r="U2192"/>
      <c r="V2192"/>
    </row>
    <row r="2193" spans="1:22" s="1" customFormat="1" x14ac:dyDescent="0.25">
      <c r="A2193" s="1">
        <v>34.21</v>
      </c>
      <c r="R2193"/>
      <c r="S2193"/>
      <c r="U2193"/>
      <c r="V2193"/>
    </row>
    <row r="2194" spans="1:22" s="1" customFormat="1" x14ac:dyDescent="0.25">
      <c r="A2194" s="1">
        <v>36.869999999999997</v>
      </c>
      <c r="R2194"/>
      <c r="S2194"/>
      <c r="U2194"/>
      <c r="V2194"/>
    </row>
    <row r="2195" spans="1:22" s="1" customFormat="1" x14ac:dyDescent="0.25">
      <c r="A2195" s="1">
        <v>36.6</v>
      </c>
      <c r="R2195"/>
      <c r="S2195"/>
      <c r="U2195"/>
      <c r="V2195"/>
    </row>
    <row r="2196" spans="1:22" s="1" customFormat="1" x14ac:dyDescent="0.25">
      <c r="A2196" s="1">
        <v>25.12</v>
      </c>
      <c r="R2196"/>
      <c r="S2196"/>
      <c r="U2196"/>
      <c r="V2196"/>
    </row>
    <row r="2197" spans="1:22" s="1" customFormat="1" x14ac:dyDescent="0.25">
      <c r="A2197" s="1">
        <v>35.729999999999997</v>
      </c>
      <c r="R2197"/>
      <c r="S2197"/>
      <c r="U2197"/>
      <c r="V2197"/>
    </row>
    <row r="2198" spans="1:22" s="1" customFormat="1" x14ac:dyDescent="0.25">
      <c r="A2198" s="1">
        <v>34.22</v>
      </c>
      <c r="R2198"/>
      <c r="S2198"/>
      <c r="U2198"/>
      <c r="V2198"/>
    </row>
    <row r="2199" spans="1:22" s="1" customFormat="1" x14ac:dyDescent="0.25">
      <c r="A2199" s="1">
        <v>37.9</v>
      </c>
      <c r="R2199"/>
      <c r="S2199"/>
      <c r="U2199"/>
      <c r="V2199"/>
    </row>
    <row r="2200" spans="1:22" s="1" customFormat="1" x14ac:dyDescent="0.25">
      <c r="A2200" s="1">
        <v>26.57</v>
      </c>
      <c r="R2200"/>
      <c r="S2200"/>
      <c r="U2200"/>
      <c r="V2200"/>
    </row>
    <row r="2201" spans="1:22" s="1" customFormat="1" x14ac:dyDescent="0.25">
      <c r="A2201" s="1">
        <v>36.869999999999997</v>
      </c>
      <c r="R2201"/>
      <c r="S2201"/>
      <c r="U2201"/>
      <c r="V2201"/>
    </row>
    <row r="2202" spans="1:22" s="1" customFormat="1" x14ac:dyDescent="0.25">
      <c r="A2202" s="1">
        <v>37.79</v>
      </c>
      <c r="R2202"/>
      <c r="S2202"/>
      <c r="U2202"/>
      <c r="V2202"/>
    </row>
    <row r="2203" spans="1:22" s="1" customFormat="1" x14ac:dyDescent="0.25">
      <c r="A2203" s="1">
        <v>30.7</v>
      </c>
      <c r="R2203"/>
      <c r="S2203"/>
      <c r="U2203"/>
      <c r="V2203"/>
    </row>
    <row r="2204" spans="1:22" s="1" customFormat="1" x14ac:dyDescent="0.25">
      <c r="A2204" s="1">
        <v>34.43</v>
      </c>
      <c r="R2204"/>
      <c r="S2204"/>
      <c r="U2204"/>
      <c r="V2204"/>
    </row>
    <row r="2205" spans="1:22" s="1" customFormat="1" x14ac:dyDescent="0.25">
      <c r="A2205" s="1">
        <v>30.19</v>
      </c>
      <c r="R2205"/>
      <c r="S2205"/>
      <c r="U2205"/>
      <c r="V2205"/>
    </row>
    <row r="2206" spans="1:22" s="1" customFormat="1" x14ac:dyDescent="0.25">
      <c r="A2206" s="1">
        <v>22.26</v>
      </c>
      <c r="R2206"/>
      <c r="S2206"/>
      <c r="U2206"/>
      <c r="V2206"/>
    </row>
    <row r="2207" spans="1:22" s="1" customFormat="1" x14ac:dyDescent="0.25">
      <c r="A2207" s="1">
        <v>29.64</v>
      </c>
      <c r="R2207"/>
      <c r="S2207"/>
      <c r="U2207"/>
      <c r="V2207"/>
    </row>
    <row r="2208" spans="1:22" s="1" customFormat="1" x14ac:dyDescent="0.25">
      <c r="A2208" s="1">
        <v>28.58</v>
      </c>
      <c r="R2208"/>
      <c r="S2208"/>
      <c r="U2208"/>
      <c r="V2208"/>
    </row>
    <row r="2209" spans="1:22" s="1" customFormat="1" x14ac:dyDescent="0.25">
      <c r="A2209" s="1">
        <v>38.07</v>
      </c>
      <c r="R2209"/>
      <c r="S2209"/>
      <c r="U2209"/>
      <c r="V2209"/>
    </row>
    <row r="2210" spans="1:22" s="1" customFormat="1" x14ac:dyDescent="0.25">
      <c r="A2210" s="1">
        <v>36.659999999999997</v>
      </c>
      <c r="R2210"/>
      <c r="S2210"/>
      <c r="U2210"/>
      <c r="V2210"/>
    </row>
    <row r="2211" spans="1:22" s="1" customFormat="1" x14ac:dyDescent="0.25">
      <c r="A2211" s="1">
        <v>30.08</v>
      </c>
      <c r="R2211"/>
      <c r="S2211"/>
      <c r="U2211"/>
      <c r="V2211"/>
    </row>
    <row r="2212" spans="1:22" s="1" customFormat="1" x14ac:dyDescent="0.25">
      <c r="A2212" s="1">
        <v>32.14</v>
      </c>
      <c r="R2212"/>
      <c r="S2212"/>
      <c r="U2212"/>
      <c r="V2212"/>
    </row>
    <row r="2213" spans="1:22" s="1" customFormat="1" x14ac:dyDescent="0.25">
      <c r="A2213" s="1">
        <v>28.67</v>
      </c>
      <c r="R2213"/>
      <c r="S2213"/>
      <c r="U2213"/>
      <c r="V2213"/>
    </row>
    <row r="2214" spans="1:22" s="1" customFormat="1" x14ac:dyDescent="0.25">
      <c r="A2214" s="1">
        <v>30.68</v>
      </c>
      <c r="R2214"/>
      <c r="S2214"/>
      <c r="U2214"/>
      <c r="V2214"/>
    </row>
    <row r="2215" spans="1:22" s="1" customFormat="1" x14ac:dyDescent="0.25">
      <c r="A2215" s="1">
        <v>34.380000000000003</v>
      </c>
      <c r="R2215"/>
      <c r="S2215"/>
      <c r="U2215"/>
      <c r="V2215"/>
    </row>
    <row r="2216" spans="1:22" s="1" customFormat="1" x14ac:dyDescent="0.25">
      <c r="A2216" s="1">
        <v>32.130000000000003</v>
      </c>
      <c r="R2216"/>
      <c r="S2216"/>
      <c r="U2216"/>
      <c r="V2216"/>
    </row>
    <row r="2217" spans="1:22" s="1" customFormat="1" x14ac:dyDescent="0.25">
      <c r="A2217" s="1">
        <v>21.02</v>
      </c>
      <c r="R2217"/>
      <c r="S2217"/>
      <c r="U2217"/>
      <c r="V2217"/>
    </row>
    <row r="2218" spans="1:22" s="1" customFormat="1" x14ac:dyDescent="0.25">
      <c r="A2218" s="1">
        <v>34.53</v>
      </c>
      <c r="R2218"/>
      <c r="S2218"/>
      <c r="U2218"/>
      <c r="V2218"/>
    </row>
    <row r="2219" spans="1:22" s="1" customFormat="1" x14ac:dyDescent="0.25">
      <c r="A2219" s="1">
        <v>22.8</v>
      </c>
      <c r="R2219"/>
      <c r="S2219"/>
      <c r="U2219"/>
      <c r="V2219"/>
    </row>
    <row r="2220" spans="1:22" s="1" customFormat="1" x14ac:dyDescent="0.25">
      <c r="A2220" s="1">
        <v>25.89</v>
      </c>
      <c r="R2220"/>
      <c r="S2220"/>
      <c r="U2220"/>
      <c r="V2220"/>
    </row>
    <row r="2221" spans="1:22" s="1" customFormat="1" x14ac:dyDescent="0.25">
      <c r="A2221" s="1">
        <v>30.73</v>
      </c>
      <c r="R2221"/>
      <c r="S2221"/>
      <c r="U2221"/>
      <c r="V2221"/>
    </row>
    <row r="2222" spans="1:22" s="1" customFormat="1" x14ac:dyDescent="0.25">
      <c r="A2222" s="1">
        <v>34.03</v>
      </c>
      <c r="R2222"/>
      <c r="S2222"/>
      <c r="U2222"/>
      <c r="V2222"/>
    </row>
    <row r="2223" spans="1:22" s="1" customFormat="1" x14ac:dyDescent="0.25">
      <c r="A2223" s="1">
        <v>19.53</v>
      </c>
      <c r="R2223"/>
      <c r="S2223"/>
      <c r="U2223"/>
      <c r="V2223"/>
    </row>
    <row r="2224" spans="1:22" s="1" customFormat="1" x14ac:dyDescent="0.25">
      <c r="A2224" s="1">
        <v>24.35</v>
      </c>
      <c r="R2224"/>
      <c r="S2224"/>
      <c r="U2224"/>
      <c r="V2224"/>
    </row>
    <row r="2225" spans="1:22" s="1" customFormat="1" x14ac:dyDescent="0.25">
      <c r="A2225" s="1">
        <v>28.96</v>
      </c>
      <c r="R2225"/>
      <c r="S2225"/>
      <c r="U2225"/>
      <c r="V2225"/>
    </row>
    <row r="2226" spans="1:22" s="1" customFormat="1" x14ac:dyDescent="0.25">
      <c r="A2226" s="1">
        <v>25.87</v>
      </c>
      <c r="R2226"/>
      <c r="S2226"/>
      <c r="U2226"/>
      <c r="V2226"/>
    </row>
    <row r="2227" spans="1:22" s="1" customFormat="1" x14ac:dyDescent="0.25">
      <c r="A2227" s="1">
        <v>32.89</v>
      </c>
      <c r="R2227"/>
      <c r="S2227"/>
      <c r="U2227"/>
      <c r="V2227"/>
    </row>
    <row r="2228" spans="1:22" s="1" customFormat="1" x14ac:dyDescent="0.25">
      <c r="A2228" s="1">
        <v>26.48</v>
      </c>
      <c r="R2228"/>
      <c r="S2228"/>
      <c r="U2228"/>
      <c r="V2228"/>
    </row>
    <row r="2229" spans="1:22" s="1" customFormat="1" x14ac:dyDescent="0.25">
      <c r="A2229" s="1">
        <v>22.34</v>
      </c>
      <c r="R2229"/>
      <c r="S2229"/>
      <c r="U2229"/>
      <c r="V2229"/>
    </row>
    <row r="2230" spans="1:22" s="1" customFormat="1" x14ac:dyDescent="0.25">
      <c r="A2230" s="1">
        <v>34.49</v>
      </c>
      <c r="R2230"/>
      <c r="S2230"/>
      <c r="U2230"/>
      <c r="V2230"/>
    </row>
    <row r="2231" spans="1:22" s="1" customFormat="1" x14ac:dyDescent="0.25">
      <c r="A2231" s="1">
        <v>21</v>
      </c>
      <c r="R2231"/>
      <c r="S2231"/>
      <c r="U2231"/>
      <c r="V2231"/>
    </row>
    <row r="2232" spans="1:22" s="1" customFormat="1" x14ac:dyDescent="0.25">
      <c r="A2232" s="1">
        <v>36.659999999999997</v>
      </c>
      <c r="R2232"/>
      <c r="S2232"/>
      <c r="U2232"/>
      <c r="V2232"/>
    </row>
    <row r="2233" spans="1:22" s="1" customFormat="1" x14ac:dyDescent="0.25">
      <c r="A2233" s="1">
        <v>32.04</v>
      </c>
      <c r="R2233"/>
      <c r="S2233"/>
      <c r="U2233"/>
      <c r="V2233"/>
    </row>
    <row r="2234" spans="1:22" s="1" customFormat="1" x14ac:dyDescent="0.25">
      <c r="A2234" s="1">
        <v>21.07</v>
      </c>
      <c r="R2234"/>
      <c r="S2234"/>
      <c r="U2234"/>
      <c r="V2234"/>
    </row>
    <row r="2235" spans="1:22" s="1" customFormat="1" x14ac:dyDescent="0.25">
      <c r="A2235" s="1">
        <v>31.71</v>
      </c>
      <c r="R2235"/>
      <c r="S2235"/>
      <c r="U2235"/>
      <c r="V2235"/>
    </row>
    <row r="2236" spans="1:22" s="1" customFormat="1" x14ac:dyDescent="0.25">
      <c r="A2236" s="1">
        <v>34.1</v>
      </c>
      <c r="R2236"/>
      <c r="S2236"/>
      <c r="U2236"/>
      <c r="V2236"/>
    </row>
    <row r="2237" spans="1:22" s="1" customFormat="1" x14ac:dyDescent="0.25">
      <c r="A2237" s="1">
        <v>24.71</v>
      </c>
      <c r="R2237"/>
      <c r="S2237"/>
      <c r="U2237"/>
      <c r="V2237"/>
    </row>
    <row r="2238" spans="1:22" s="1" customFormat="1" x14ac:dyDescent="0.25">
      <c r="A2238" s="1">
        <v>29.29</v>
      </c>
      <c r="R2238"/>
      <c r="S2238"/>
      <c r="U2238"/>
      <c r="V2238"/>
    </row>
    <row r="2239" spans="1:22" s="1" customFormat="1" x14ac:dyDescent="0.25">
      <c r="A2239" s="1">
        <v>31.02</v>
      </c>
      <c r="R2239"/>
      <c r="S2239"/>
      <c r="U2239"/>
      <c r="V2239"/>
    </row>
    <row r="2240" spans="1:22" s="1" customFormat="1" x14ac:dyDescent="0.25">
      <c r="A2240" s="1">
        <v>26.44</v>
      </c>
      <c r="R2240"/>
      <c r="S2240"/>
      <c r="U2240"/>
      <c r="V2240"/>
    </row>
    <row r="2241" spans="1:22" s="1" customFormat="1" x14ac:dyDescent="0.25">
      <c r="A2241" s="1">
        <v>30.48</v>
      </c>
      <c r="R2241"/>
      <c r="S2241"/>
      <c r="U2241"/>
      <c r="V2241"/>
    </row>
    <row r="2242" spans="1:22" s="1" customFormat="1" x14ac:dyDescent="0.25">
      <c r="A2242" s="1">
        <v>22.16</v>
      </c>
      <c r="R2242"/>
      <c r="S2242"/>
      <c r="U2242"/>
      <c r="V2242"/>
    </row>
    <row r="2243" spans="1:22" s="1" customFormat="1" x14ac:dyDescent="0.25">
      <c r="A2243" s="1">
        <v>23.06</v>
      </c>
      <c r="R2243"/>
      <c r="S2243"/>
      <c r="U2243"/>
      <c r="V2243"/>
    </row>
    <row r="2244" spans="1:22" s="1" customFormat="1" x14ac:dyDescent="0.25">
      <c r="A2244" s="1">
        <v>27.9</v>
      </c>
      <c r="R2244"/>
      <c r="S2244"/>
      <c r="U2244"/>
      <c r="V2244"/>
    </row>
    <row r="2245" spans="1:22" s="1" customFormat="1" x14ac:dyDescent="0.25">
      <c r="A2245" s="1">
        <v>26.4</v>
      </c>
      <c r="R2245"/>
      <c r="S2245"/>
      <c r="U2245"/>
      <c r="V2245"/>
    </row>
    <row r="2246" spans="1:22" s="1" customFormat="1" x14ac:dyDescent="0.25">
      <c r="A2246" s="1">
        <v>31.96</v>
      </c>
      <c r="R2246"/>
      <c r="S2246"/>
      <c r="U2246"/>
      <c r="V2246"/>
    </row>
    <row r="2247" spans="1:22" s="1" customFormat="1" x14ac:dyDescent="0.25">
      <c r="A2247" s="1">
        <v>23.69</v>
      </c>
      <c r="R2247"/>
      <c r="S2247"/>
      <c r="U2247"/>
      <c r="V2247"/>
    </row>
    <row r="2248" spans="1:22" s="1" customFormat="1" x14ac:dyDescent="0.25">
      <c r="A2248" s="1">
        <v>22.19</v>
      </c>
      <c r="R2248"/>
      <c r="S2248"/>
      <c r="U2248"/>
      <c r="V2248"/>
    </row>
    <row r="2249" spans="1:22" s="1" customFormat="1" x14ac:dyDescent="0.25">
      <c r="A2249" s="1">
        <v>28.82</v>
      </c>
      <c r="R2249"/>
      <c r="S2249"/>
      <c r="U2249"/>
      <c r="V2249"/>
    </row>
    <row r="2250" spans="1:22" s="1" customFormat="1" x14ac:dyDescent="0.25">
      <c r="A2250" s="1">
        <v>30.39</v>
      </c>
      <c r="R2250"/>
      <c r="S2250"/>
      <c r="U2250"/>
      <c r="V2250"/>
    </row>
    <row r="2251" spans="1:22" s="1" customFormat="1" x14ac:dyDescent="0.25">
      <c r="A2251" s="1">
        <v>31.39</v>
      </c>
      <c r="R2251"/>
      <c r="S2251"/>
      <c r="U2251"/>
      <c r="V2251"/>
    </row>
    <row r="2252" spans="1:22" s="1" customFormat="1" x14ac:dyDescent="0.25">
      <c r="A2252" s="1">
        <v>21.67</v>
      </c>
      <c r="R2252"/>
      <c r="S2252"/>
      <c r="U2252"/>
      <c r="V2252"/>
    </row>
    <row r="2253" spans="1:22" s="1" customFormat="1" x14ac:dyDescent="0.25">
      <c r="A2253" s="1">
        <v>27.96</v>
      </c>
      <c r="R2253"/>
      <c r="S2253"/>
      <c r="U2253"/>
      <c r="V2253"/>
    </row>
    <row r="2254" spans="1:22" s="1" customFormat="1" x14ac:dyDescent="0.25">
      <c r="A2254" s="1">
        <v>26.5</v>
      </c>
      <c r="R2254"/>
      <c r="S2254"/>
      <c r="U2254"/>
      <c r="V2254"/>
    </row>
    <row r="2255" spans="1:22" s="1" customFormat="1" x14ac:dyDescent="0.25">
      <c r="A2255" s="1">
        <v>27.27</v>
      </c>
      <c r="R2255"/>
      <c r="S2255"/>
      <c r="U2255"/>
      <c r="V2255"/>
    </row>
    <row r="2256" spans="1:22" s="1" customFormat="1" x14ac:dyDescent="0.25">
      <c r="A2256" s="1">
        <v>31.89</v>
      </c>
      <c r="R2256"/>
      <c r="S2256"/>
      <c r="U2256"/>
      <c r="V2256"/>
    </row>
    <row r="2257" spans="1:22" s="1" customFormat="1" x14ac:dyDescent="0.25">
      <c r="A2257" s="1">
        <v>31.53</v>
      </c>
      <c r="R2257"/>
      <c r="S2257"/>
      <c r="U2257"/>
      <c r="V2257"/>
    </row>
    <row r="2258" spans="1:22" s="1" customFormat="1" x14ac:dyDescent="0.25">
      <c r="A2258" s="1">
        <v>30.33</v>
      </c>
      <c r="R2258"/>
      <c r="S2258"/>
      <c r="U2258"/>
      <c r="V2258"/>
    </row>
    <row r="2259" spans="1:22" s="1" customFormat="1" x14ac:dyDescent="0.25">
      <c r="A2259" s="1">
        <v>23.62</v>
      </c>
      <c r="R2259"/>
      <c r="S2259"/>
      <c r="U2259"/>
      <c r="V2259"/>
    </row>
    <row r="2260" spans="1:22" s="1" customFormat="1" x14ac:dyDescent="0.25">
      <c r="A2260" s="1">
        <v>35.94</v>
      </c>
      <c r="R2260"/>
      <c r="S2260"/>
      <c r="U2260"/>
      <c r="V2260"/>
    </row>
    <row r="2261" spans="1:22" s="1" customFormat="1" x14ac:dyDescent="0.25">
      <c r="A2261" s="1">
        <v>37.979999999999997</v>
      </c>
      <c r="R2261"/>
      <c r="S2261"/>
      <c r="U2261"/>
      <c r="V2261"/>
    </row>
    <row r="2262" spans="1:22" s="1" customFormat="1" x14ac:dyDescent="0.25">
      <c r="A2262" s="1">
        <v>30.84</v>
      </c>
      <c r="R2262"/>
      <c r="S2262"/>
      <c r="U2262"/>
      <c r="V2262"/>
    </row>
    <row r="2263" spans="1:22" s="1" customFormat="1" x14ac:dyDescent="0.25">
      <c r="A2263" s="1">
        <v>27.98</v>
      </c>
      <c r="R2263"/>
      <c r="S2263"/>
      <c r="U2263"/>
      <c r="V2263"/>
    </row>
    <row r="2264" spans="1:22" s="1" customFormat="1" x14ac:dyDescent="0.25">
      <c r="A2264" s="1">
        <v>32.479999999999997</v>
      </c>
      <c r="R2264"/>
      <c r="S2264"/>
      <c r="U2264"/>
      <c r="V2264"/>
    </row>
    <row r="2265" spans="1:22" s="1" customFormat="1" x14ac:dyDescent="0.25">
      <c r="A2265" s="1">
        <v>34.72</v>
      </c>
      <c r="R2265"/>
      <c r="S2265"/>
      <c r="U2265"/>
      <c r="V2265"/>
    </row>
    <row r="2266" spans="1:22" s="1" customFormat="1" x14ac:dyDescent="0.25">
      <c r="A2266" s="1">
        <v>36.700000000000003</v>
      </c>
      <c r="R2266"/>
      <c r="S2266"/>
      <c r="U2266"/>
      <c r="V2266"/>
    </row>
    <row r="2267" spans="1:22" s="1" customFormat="1" x14ac:dyDescent="0.25">
      <c r="A2267" s="1">
        <v>30.44</v>
      </c>
      <c r="R2267"/>
      <c r="S2267"/>
      <c r="U2267"/>
      <c r="V2267"/>
    </row>
    <row r="2268" spans="1:22" s="1" customFormat="1" x14ac:dyDescent="0.25">
      <c r="A2268" s="1">
        <v>32.44</v>
      </c>
      <c r="R2268"/>
      <c r="S2268"/>
      <c r="U2268"/>
      <c r="V2268"/>
    </row>
    <row r="2269" spans="1:22" s="1" customFormat="1" x14ac:dyDescent="0.25">
      <c r="A2269" s="1">
        <v>25.47</v>
      </c>
      <c r="R2269"/>
      <c r="S2269"/>
      <c r="U2269"/>
      <c r="V2269"/>
    </row>
    <row r="2270" spans="1:22" s="1" customFormat="1" x14ac:dyDescent="0.25">
      <c r="A2270" s="1">
        <v>25.33</v>
      </c>
      <c r="R2270"/>
      <c r="S2270"/>
      <c r="U2270"/>
      <c r="V2270"/>
    </row>
    <row r="2271" spans="1:22" s="1" customFormat="1" x14ac:dyDescent="0.25">
      <c r="A2271" s="1">
        <v>29.81</v>
      </c>
      <c r="R2271"/>
      <c r="S2271"/>
      <c r="U2271"/>
      <c r="V2271"/>
    </row>
    <row r="2272" spans="1:22" s="1" customFormat="1" x14ac:dyDescent="0.25">
      <c r="A2272" s="1">
        <v>20.77</v>
      </c>
      <c r="R2272"/>
      <c r="S2272"/>
      <c r="U2272"/>
      <c r="V2272"/>
    </row>
    <row r="2273" spans="1:22" s="1" customFormat="1" x14ac:dyDescent="0.25">
      <c r="A2273" s="1">
        <v>33.99</v>
      </c>
      <c r="R2273"/>
      <c r="S2273"/>
      <c r="U2273"/>
      <c r="V2273"/>
    </row>
    <row r="2274" spans="1:22" s="1" customFormat="1" x14ac:dyDescent="0.25">
      <c r="A2274" s="1">
        <v>22.1</v>
      </c>
      <c r="R2274"/>
      <c r="S2274"/>
      <c r="U2274"/>
      <c r="V2274"/>
    </row>
    <row r="2275" spans="1:22" s="1" customFormat="1" x14ac:dyDescent="0.25">
      <c r="A2275" s="1">
        <v>25.52</v>
      </c>
      <c r="R2275"/>
      <c r="S2275"/>
      <c r="U2275"/>
      <c r="V2275"/>
    </row>
    <row r="2276" spans="1:22" s="1" customFormat="1" x14ac:dyDescent="0.25">
      <c r="A2276" s="1">
        <v>31.69</v>
      </c>
      <c r="R2276"/>
      <c r="S2276"/>
      <c r="U2276"/>
      <c r="V2276"/>
    </row>
    <row r="2277" spans="1:22" s="1" customFormat="1" x14ac:dyDescent="0.25">
      <c r="A2277" s="1">
        <v>26.17</v>
      </c>
      <c r="R2277"/>
      <c r="S2277"/>
      <c r="U2277"/>
      <c r="V2277"/>
    </row>
    <row r="2278" spans="1:22" s="1" customFormat="1" x14ac:dyDescent="0.25">
      <c r="A2278" s="1">
        <v>20.65</v>
      </c>
      <c r="R2278"/>
      <c r="S2278"/>
      <c r="U2278"/>
      <c r="V2278"/>
    </row>
    <row r="2279" spans="1:22" s="1" customFormat="1" x14ac:dyDescent="0.25">
      <c r="A2279" s="1">
        <v>26.08</v>
      </c>
      <c r="R2279"/>
      <c r="S2279"/>
      <c r="U2279"/>
      <c r="V2279"/>
    </row>
    <row r="2280" spans="1:22" s="1" customFormat="1" x14ac:dyDescent="0.25">
      <c r="A2280" s="1">
        <v>34.85</v>
      </c>
      <c r="R2280"/>
      <c r="S2280"/>
      <c r="U2280"/>
      <c r="V2280"/>
    </row>
    <row r="2281" spans="1:22" s="1" customFormat="1" x14ac:dyDescent="0.25">
      <c r="A2281" s="1">
        <v>32.57</v>
      </c>
      <c r="R2281"/>
      <c r="S2281"/>
      <c r="U2281"/>
      <c r="V2281"/>
    </row>
    <row r="2282" spans="1:22" s="1" customFormat="1" x14ac:dyDescent="0.25">
      <c r="A2282" s="1">
        <v>22.01</v>
      </c>
      <c r="R2282"/>
      <c r="S2282"/>
      <c r="U2282"/>
      <c r="V2282"/>
    </row>
    <row r="2283" spans="1:22" s="1" customFormat="1" x14ac:dyDescent="0.25">
      <c r="A2283" s="1">
        <v>26.44</v>
      </c>
      <c r="R2283"/>
      <c r="S2283"/>
      <c r="U2283"/>
      <c r="V2283"/>
    </row>
    <row r="2284" spans="1:22" s="1" customFormat="1" x14ac:dyDescent="0.25">
      <c r="A2284" s="1">
        <v>21.93</v>
      </c>
      <c r="R2284"/>
      <c r="S2284"/>
      <c r="U2284"/>
      <c r="V2284"/>
    </row>
    <row r="2285" spans="1:22" s="1" customFormat="1" x14ac:dyDescent="0.25">
      <c r="A2285" s="1">
        <v>27.45</v>
      </c>
      <c r="R2285"/>
      <c r="S2285"/>
      <c r="U2285"/>
      <c r="V2285"/>
    </row>
    <row r="2286" spans="1:22" s="1" customFormat="1" x14ac:dyDescent="0.25">
      <c r="A2286" s="1">
        <v>26.78</v>
      </c>
      <c r="R2286"/>
      <c r="S2286"/>
      <c r="U2286"/>
      <c r="V2286"/>
    </row>
    <row r="2287" spans="1:22" s="1" customFormat="1" x14ac:dyDescent="0.25">
      <c r="A2287" s="1">
        <v>36.28</v>
      </c>
      <c r="R2287"/>
      <c r="S2287"/>
      <c r="U2287"/>
      <c r="V2287"/>
    </row>
    <row r="2288" spans="1:22" s="1" customFormat="1" x14ac:dyDescent="0.25">
      <c r="A2288" s="1">
        <v>26.96</v>
      </c>
      <c r="R2288"/>
      <c r="S2288"/>
      <c r="U2288"/>
      <c r="V2288"/>
    </row>
    <row r="2289" spans="1:22" s="1" customFormat="1" x14ac:dyDescent="0.25">
      <c r="A2289" s="1">
        <v>28.52</v>
      </c>
      <c r="R2289"/>
      <c r="S2289"/>
      <c r="U2289"/>
      <c r="V2289"/>
    </row>
    <row r="2290" spans="1:22" s="1" customFormat="1" x14ac:dyDescent="0.25">
      <c r="A2290" s="1">
        <v>21.3</v>
      </c>
      <c r="R2290"/>
      <c r="S2290"/>
      <c r="U2290"/>
      <c r="V2290"/>
    </row>
    <row r="2291" spans="1:22" s="1" customFormat="1" x14ac:dyDescent="0.25">
      <c r="A2291" s="1">
        <v>28.17</v>
      </c>
      <c r="R2291"/>
      <c r="S2291"/>
      <c r="U2291"/>
      <c r="V2291"/>
    </row>
    <row r="2292" spans="1:22" s="1" customFormat="1" x14ac:dyDescent="0.25">
      <c r="A2292" s="1">
        <v>30.74</v>
      </c>
      <c r="R2292"/>
      <c r="S2292"/>
      <c r="U2292"/>
      <c r="V2292"/>
    </row>
    <row r="2293" spans="1:22" s="1" customFormat="1" x14ac:dyDescent="0.25">
      <c r="A2293" s="1">
        <v>22.12</v>
      </c>
      <c r="R2293"/>
      <c r="S2293"/>
      <c r="U2293"/>
      <c r="V2293"/>
    </row>
    <row r="2294" spans="1:22" s="1" customFormat="1" x14ac:dyDescent="0.25">
      <c r="A2294" s="1">
        <v>28.53</v>
      </c>
      <c r="R2294"/>
      <c r="S2294"/>
      <c r="U2294"/>
      <c r="V2294"/>
    </row>
    <row r="2295" spans="1:22" s="1" customFormat="1" x14ac:dyDescent="0.25">
      <c r="A2295" s="1">
        <v>35.94</v>
      </c>
      <c r="R2295"/>
      <c r="S2295"/>
      <c r="U2295"/>
      <c r="V2295"/>
    </row>
    <row r="2296" spans="1:22" s="1" customFormat="1" x14ac:dyDescent="0.25">
      <c r="A2296" s="1">
        <v>27.9</v>
      </c>
      <c r="R2296"/>
      <c r="S2296"/>
      <c r="U2296"/>
      <c r="V2296"/>
    </row>
    <row r="2297" spans="1:22" s="1" customFormat="1" x14ac:dyDescent="0.25">
      <c r="A2297" s="1">
        <v>33.28</v>
      </c>
      <c r="R2297"/>
      <c r="S2297"/>
      <c r="U2297"/>
      <c r="V2297"/>
    </row>
    <row r="2298" spans="1:22" s="1" customFormat="1" x14ac:dyDescent="0.25">
      <c r="A2298" s="1">
        <v>25.93</v>
      </c>
      <c r="R2298"/>
      <c r="S2298"/>
      <c r="U2298"/>
      <c r="V2298"/>
    </row>
    <row r="2299" spans="1:22" s="1" customFormat="1" x14ac:dyDescent="0.25">
      <c r="A2299" s="1">
        <v>27.23</v>
      </c>
      <c r="R2299"/>
      <c r="S2299"/>
      <c r="U2299"/>
      <c r="V2299"/>
    </row>
    <row r="2300" spans="1:22" s="1" customFormat="1" x14ac:dyDescent="0.25">
      <c r="A2300" s="1">
        <v>23.02</v>
      </c>
      <c r="R2300"/>
      <c r="S2300"/>
      <c r="U2300"/>
      <c r="V2300"/>
    </row>
    <row r="2301" spans="1:22" s="1" customFormat="1" x14ac:dyDescent="0.25">
      <c r="A2301" s="1">
        <v>29.15</v>
      </c>
      <c r="R2301"/>
      <c r="S2301"/>
      <c r="U2301"/>
      <c r="V2301"/>
    </row>
    <row r="2302" spans="1:22" s="1" customFormat="1" x14ac:dyDescent="0.25">
      <c r="A2302" s="1">
        <v>35.89</v>
      </c>
      <c r="R2302"/>
      <c r="S2302"/>
      <c r="U2302"/>
      <c r="V2302"/>
    </row>
    <row r="2303" spans="1:22" s="1" customFormat="1" x14ac:dyDescent="0.25">
      <c r="A2303" s="1">
        <v>26.45</v>
      </c>
      <c r="R2303"/>
      <c r="S2303"/>
      <c r="U2303"/>
      <c r="V2303"/>
    </row>
    <row r="2304" spans="1:22" s="1" customFormat="1" x14ac:dyDescent="0.25">
      <c r="A2304" s="1">
        <v>35.33</v>
      </c>
      <c r="R2304"/>
      <c r="S2304"/>
      <c r="U2304"/>
      <c r="V2304"/>
    </row>
    <row r="2305" spans="1:22" s="1" customFormat="1" x14ac:dyDescent="0.25">
      <c r="A2305" s="1">
        <v>36.630000000000003</v>
      </c>
      <c r="R2305"/>
      <c r="S2305"/>
      <c r="U2305"/>
      <c r="V2305"/>
    </row>
    <row r="2306" spans="1:22" s="1" customFormat="1" x14ac:dyDescent="0.25">
      <c r="A2306" s="1">
        <v>19.96</v>
      </c>
      <c r="R2306"/>
      <c r="S2306"/>
      <c r="U2306"/>
      <c r="V2306"/>
    </row>
    <row r="2307" spans="1:22" s="1" customFormat="1" x14ac:dyDescent="0.25">
      <c r="A2307" s="1">
        <v>32.56</v>
      </c>
      <c r="R2307"/>
      <c r="S2307"/>
      <c r="U2307"/>
      <c r="V2307"/>
    </row>
    <row r="2308" spans="1:22" s="1" customFormat="1" x14ac:dyDescent="0.25">
      <c r="A2308" s="1">
        <v>26.41</v>
      </c>
      <c r="R2308"/>
      <c r="S2308"/>
      <c r="U2308"/>
      <c r="V2308"/>
    </row>
    <row r="2309" spans="1:22" s="1" customFormat="1" x14ac:dyDescent="0.25">
      <c r="A2309" s="1">
        <v>28.6</v>
      </c>
      <c r="R2309"/>
      <c r="S2309"/>
      <c r="U2309"/>
      <c r="V2309"/>
    </row>
    <row r="2310" spans="1:22" s="1" customFormat="1" x14ac:dyDescent="0.25">
      <c r="A2310" s="1">
        <v>30.78</v>
      </c>
      <c r="R2310"/>
      <c r="S2310"/>
      <c r="U2310"/>
      <c r="V2310"/>
    </row>
    <row r="2311" spans="1:22" s="1" customFormat="1" x14ac:dyDescent="0.25">
      <c r="A2311" s="1">
        <v>21.78</v>
      </c>
      <c r="R2311"/>
      <c r="S2311"/>
      <c r="U2311"/>
      <c r="V2311"/>
    </row>
    <row r="2312" spans="1:22" s="1" customFormat="1" x14ac:dyDescent="0.25">
      <c r="A2312" s="1">
        <v>21.39</v>
      </c>
      <c r="R2312"/>
      <c r="S2312"/>
      <c r="U2312"/>
      <c r="V2312"/>
    </row>
    <row r="2313" spans="1:22" s="1" customFormat="1" x14ac:dyDescent="0.25">
      <c r="A2313" s="1">
        <v>24.27</v>
      </c>
      <c r="R2313"/>
      <c r="S2313"/>
      <c r="U2313"/>
      <c r="V2313"/>
    </row>
    <row r="2314" spans="1:22" s="1" customFormat="1" x14ac:dyDescent="0.25">
      <c r="A2314" s="1">
        <v>25.58</v>
      </c>
      <c r="R2314"/>
      <c r="S2314"/>
      <c r="U2314"/>
      <c r="V2314"/>
    </row>
    <row r="2315" spans="1:22" s="1" customFormat="1" x14ac:dyDescent="0.25">
      <c r="A2315" s="1">
        <v>24.34</v>
      </c>
      <c r="R2315"/>
      <c r="S2315"/>
      <c r="U2315"/>
      <c r="V2315"/>
    </row>
    <row r="2316" spans="1:22" s="1" customFormat="1" x14ac:dyDescent="0.25">
      <c r="A2316" s="1">
        <v>17.95</v>
      </c>
      <c r="R2316"/>
      <c r="S2316"/>
      <c r="U2316"/>
      <c r="V2316"/>
    </row>
    <row r="2317" spans="1:22" s="1" customFormat="1" x14ac:dyDescent="0.25">
      <c r="A2317" s="1">
        <v>29.86</v>
      </c>
      <c r="R2317"/>
      <c r="S2317"/>
      <c r="U2317"/>
      <c r="V2317"/>
    </row>
    <row r="2318" spans="1:22" s="1" customFormat="1" x14ac:dyDescent="0.25">
      <c r="A2318" s="1">
        <v>32.11</v>
      </c>
      <c r="R2318"/>
      <c r="S2318"/>
      <c r="U2318"/>
      <c r="V2318"/>
    </row>
    <row r="2319" spans="1:22" s="1" customFormat="1" x14ac:dyDescent="0.25">
      <c r="A2319" s="1">
        <v>30.16</v>
      </c>
      <c r="R2319"/>
      <c r="S2319"/>
      <c r="U2319"/>
      <c r="V2319"/>
    </row>
    <row r="2320" spans="1:22" s="1" customFormat="1" x14ac:dyDescent="0.25">
      <c r="A2320" s="1">
        <v>37.799999999999997</v>
      </c>
      <c r="R2320"/>
      <c r="S2320"/>
      <c r="U2320"/>
      <c r="V2320"/>
    </row>
    <row r="2321" spans="1:22" s="1" customFormat="1" x14ac:dyDescent="0.25">
      <c r="A2321" s="1">
        <v>22.82</v>
      </c>
      <c r="R2321"/>
      <c r="S2321"/>
      <c r="U2321"/>
      <c r="V2321"/>
    </row>
    <row r="2322" spans="1:22" s="1" customFormat="1" x14ac:dyDescent="0.25">
      <c r="A2322" s="1">
        <v>37.64</v>
      </c>
      <c r="R2322"/>
      <c r="S2322"/>
      <c r="U2322"/>
      <c r="V2322"/>
    </row>
    <row r="2323" spans="1:22" s="1" customFormat="1" x14ac:dyDescent="0.25">
      <c r="A2323" s="1">
        <v>31.14</v>
      </c>
      <c r="R2323"/>
      <c r="S2323"/>
      <c r="U2323"/>
      <c r="V2323"/>
    </row>
    <row r="2324" spans="1:22" s="1" customFormat="1" x14ac:dyDescent="0.25">
      <c r="A2324" s="1">
        <v>37.86</v>
      </c>
      <c r="R2324"/>
      <c r="S2324"/>
      <c r="U2324"/>
      <c r="V2324"/>
    </row>
    <row r="2325" spans="1:22" s="1" customFormat="1" x14ac:dyDescent="0.25">
      <c r="A2325" s="1">
        <v>26.12</v>
      </c>
      <c r="R2325"/>
      <c r="S2325"/>
      <c r="U2325"/>
      <c r="V2325"/>
    </row>
    <row r="2326" spans="1:22" s="1" customFormat="1" x14ac:dyDescent="0.25">
      <c r="A2326" s="1">
        <v>30.87</v>
      </c>
      <c r="R2326"/>
      <c r="S2326"/>
      <c r="U2326"/>
      <c r="V2326"/>
    </row>
    <row r="2327" spans="1:22" s="1" customFormat="1" x14ac:dyDescent="0.25">
      <c r="A2327" s="1">
        <v>36.049999999999997</v>
      </c>
      <c r="R2327"/>
      <c r="S2327"/>
      <c r="U2327"/>
      <c r="V2327"/>
    </row>
    <row r="2328" spans="1:22" s="1" customFormat="1" x14ac:dyDescent="0.25">
      <c r="A2328" s="1">
        <v>26.86</v>
      </c>
      <c r="R2328"/>
      <c r="S2328"/>
      <c r="U2328"/>
      <c r="V2328"/>
    </row>
    <row r="2329" spans="1:22" s="1" customFormat="1" x14ac:dyDescent="0.25">
      <c r="A2329" s="1">
        <v>34.85</v>
      </c>
      <c r="R2329"/>
      <c r="S2329"/>
      <c r="U2329"/>
      <c r="V2329"/>
    </row>
    <row r="2330" spans="1:22" s="1" customFormat="1" x14ac:dyDescent="0.25">
      <c r="A2330" s="1">
        <v>25.33</v>
      </c>
      <c r="R2330"/>
      <c r="S2330"/>
      <c r="U2330"/>
      <c r="V2330"/>
    </row>
    <row r="2331" spans="1:22" s="1" customFormat="1" x14ac:dyDescent="0.25">
      <c r="A2331" s="1">
        <v>26.6</v>
      </c>
      <c r="R2331"/>
      <c r="S2331"/>
      <c r="U2331"/>
      <c r="V2331"/>
    </row>
    <row r="2332" spans="1:22" s="1" customFormat="1" x14ac:dyDescent="0.25">
      <c r="A2332" s="1">
        <v>25.83</v>
      </c>
      <c r="R2332"/>
      <c r="S2332"/>
      <c r="U2332"/>
      <c r="V2332"/>
    </row>
    <row r="2333" spans="1:22" s="1" customFormat="1" x14ac:dyDescent="0.25">
      <c r="A2333" s="1">
        <v>32.99</v>
      </c>
      <c r="R2333"/>
      <c r="S2333"/>
      <c r="U2333"/>
      <c r="V2333"/>
    </row>
    <row r="2334" spans="1:22" s="1" customFormat="1" x14ac:dyDescent="0.25">
      <c r="A2334" s="1">
        <v>22.85</v>
      </c>
      <c r="R2334"/>
      <c r="S2334"/>
      <c r="U2334"/>
      <c r="V2334"/>
    </row>
    <row r="2335" spans="1:22" s="1" customFormat="1" x14ac:dyDescent="0.25">
      <c r="A2335" s="1">
        <v>38.43</v>
      </c>
      <c r="R2335"/>
      <c r="S2335"/>
      <c r="U2335"/>
      <c r="V2335"/>
    </row>
    <row r="2336" spans="1:22" s="1" customFormat="1" x14ac:dyDescent="0.25">
      <c r="A2336" s="1">
        <v>23.68</v>
      </c>
      <c r="R2336"/>
      <c r="S2336"/>
      <c r="U2336"/>
      <c r="V2336"/>
    </row>
    <row r="2337" spans="1:22" s="1" customFormat="1" x14ac:dyDescent="0.25">
      <c r="A2337" s="1">
        <v>21.31</v>
      </c>
      <c r="R2337"/>
      <c r="S2337"/>
      <c r="U2337"/>
      <c r="V2337"/>
    </row>
    <row r="2338" spans="1:22" s="1" customFormat="1" x14ac:dyDescent="0.25">
      <c r="A2338" s="1">
        <v>21.56</v>
      </c>
      <c r="R2338"/>
      <c r="S2338"/>
      <c r="U2338"/>
      <c r="V2338"/>
    </row>
    <row r="2339" spans="1:22" s="1" customFormat="1" x14ac:dyDescent="0.25">
      <c r="A2339" s="1">
        <v>25.18</v>
      </c>
      <c r="R2339"/>
      <c r="S2339"/>
      <c r="U2339"/>
      <c r="V2339"/>
    </row>
    <row r="2340" spans="1:22" s="1" customFormat="1" x14ac:dyDescent="0.25">
      <c r="A2340" s="1">
        <v>25.26</v>
      </c>
      <c r="R2340"/>
      <c r="S2340"/>
      <c r="U2340"/>
      <c r="V2340"/>
    </row>
    <row r="2341" spans="1:22" s="1" customFormat="1" x14ac:dyDescent="0.25">
      <c r="A2341" s="1">
        <v>19.93</v>
      </c>
      <c r="R2341"/>
      <c r="S2341"/>
      <c r="U2341"/>
      <c r="V2341"/>
    </row>
    <row r="2342" spans="1:22" s="1" customFormat="1" x14ac:dyDescent="0.25">
      <c r="A2342" s="1">
        <v>27.96</v>
      </c>
      <c r="R2342"/>
      <c r="S2342"/>
      <c r="U2342"/>
      <c r="V2342"/>
    </row>
    <row r="2343" spans="1:22" s="1" customFormat="1" x14ac:dyDescent="0.25">
      <c r="A2343" s="1">
        <v>24.52</v>
      </c>
      <c r="R2343"/>
      <c r="S2343"/>
      <c r="U2343"/>
      <c r="V2343"/>
    </row>
    <row r="2344" spans="1:22" s="1" customFormat="1" x14ac:dyDescent="0.25">
      <c r="A2344" s="1">
        <v>21.58</v>
      </c>
      <c r="R2344"/>
      <c r="S2344"/>
      <c r="U2344"/>
      <c r="V2344"/>
    </row>
    <row r="2345" spans="1:22" s="1" customFormat="1" x14ac:dyDescent="0.25">
      <c r="A2345" s="1">
        <v>28.39</v>
      </c>
      <c r="R2345"/>
      <c r="S2345"/>
      <c r="U2345"/>
      <c r="V2345"/>
    </row>
    <row r="2346" spans="1:22" s="1" customFormat="1" x14ac:dyDescent="0.25">
      <c r="A2346" s="1">
        <v>25.24</v>
      </c>
      <c r="R2346"/>
      <c r="S2346"/>
      <c r="U2346"/>
      <c r="V2346"/>
    </row>
    <row r="2347" spans="1:22" s="1" customFormat="1" x14ac:dyDescent="0.25">
      <c r="A2347" s="1">
        <v>27.41</v>
      </c>
      <c r="R2347"/>
      <c r="S2347"/>
      <c r="U2347"/>
      <c r="V2347"/>
    </row>
    <row r="2348" spans="1:22" s="1" customFormat="1" x14ac:dyDescent="0.25">
      <c r="A2348" s="1">
        <v>20.21</v>
      </c>
      <c r="R2348"/>
      <c r="S2348"/>
      <c r="U2348"/>
      <c r="V2348"/>
    </row>
    <row r="2349" spans="1:22" s="1" customFormat="1" x14ac:dyDescent="0.25">
      <c r="A2349" s="1">
        <v>22.27</v>
      </c>
      <c r="R2349"/>
      <c r="S2349"/>
      <c r="U2349"/>
      <c r="V2349"/>
    </row>
    <row r="2350" spans="1:22" s="1" customFormat="1" x14ac:dyDescent="0.25">
      <c r="A2350" s="1">
        <v>34.01</v>
      </c>
      <c r="R2350"/>
      <c r="S2350"/>
      <c r="U2350"/>
      <c r="V2350"/>
    </row>
    <row r="2351" spans="1:22" s="1" customFormat="1" x14ac:dyDescent="0.25">
      <c r="A2351" s="1">
        <v>28.66</v>
      </c>
      <c r="R2351"/>
      <c r="S2351"/>
      <c r="U2351"/>
      <c r="V2351"/>
    </row>
    <row r="2352" spans="1:22" s="1" customFormat="1" x14ac:dyDescent="0.25">
      <c r="A2352" s="1">
        <v>30.17</v>
      </c>
      <c r="R2352"/>
      <c r="S2352"/>
      <c r="U2352"/>
      <c r="V2352"/>
    </row>
    <row r="2353" spans="1:22" s="1" customFormat="1" x14ac:dyDescent="0.25">
      <c r="A2353" s="1">
        <v>27.75</v>
      </c>
      <c r="R2353"/>
      <c r="S2353"/>
      <c r="U2353"/>
      <c r="V2353"/>
    </row>
    <row r="2354" spans="1:22" s="1" customFormat="1" x14ac:dyDescent="0.25">
      <c r="A2354" s="1">
        <v>31.56</v>
      </c>
      <c r="R2354"/>
      <c r="S2354"/>
      <c r="U2354"/>
      <c r="V2354"/>
    </row>
    <row r="2355" spans="1:22" s="1" customFormat="1" x14ac:dyDescent="0.25">
      <c r="A2355" s="1">
        <v>30.09</v>
      </c>
      <c r="R2355"/>
      <c r="S2355"/>
      <c r="U2355"/>
      <c r="V2355"/>
    </row>
    <row r="2356" spans="1:22" s="1" customFormat="1" x14ac:dyDescent="0.25">
      <c r="A2356" s="1">
        <v>30.81</v>
      </c>
      <c r="R2356"/>
      <c r="S2356"/>
      <c r="U2356"/>
      <c r="V2356"/>
    </row>
    <row r="2357" spans="1:22" s="1" customFormat="1" x14ac:dyDescent="0.25">
      <c r="A2357" s="1">
        <v>20.59</v>
      </c>
      <c r="R2357"/>
      <c r="S2357"/>
      <c r="U2357"/>
      <c r="V2357"/>
    </row>
    <row r="2358" spans="1:22" s="1" customFormat="1" x14ac:dyDescent="0.25">
      <c r="A2358" s="1">
        <v>35.76</v>
      </c>
      <c r="R2358"/>
      <c r="S2358"/>
      <c r="U2358"/>
      <c r="V2358"/>
    </row>
    <row r="2359" spans="1:22" s="1" customFormat="1" x14ac:dyDescent="0.25">
      <c r="A2359" s="1">
        <v>16.84</v>
      </c>
      <c r="R2359"/>
      <c r="S2359"/>
      <c r="U2359"/>
      <c r="V2359"/>
    </row>
    <row r="2360" spans="1:22" s="1" customFormat="1" x14ac:dyDescent="0.25">
      <c r="A2360" s="1">
        <v>29.7</v>
      </c>
      <c r="R2360"/>
      <c r="S2360"/>
      <c r="U2360"/>
      <c r="V2360"/>
    </row>
    <row r="2361" spans="1:22" s="1" customFormat="1" x14ac:dyDescent="0.25">
      <c r="A2361" s="1">
        <v>17.350000000000001</v>
      </c>
      <c r="R2361"/>
      <c r="S2361"/>
      <c r="U2361"/>
      <c r="V2361"/>
    </row>
    <row r="2362" spans="1:22" s="1" customFormat="1" x14ac:dyDescent="0.25">
      <c r="A2362" s="1">
        <v>19.89</v>
      </c>
      <c r="R2362"/>
      <c r="S2362"/>
      <c r="U2362"/>
      <c r="V2362"/>
    </row>
    <row r="2363" spans="1:22" s="1" customFormat="1" x14ac:dyDescent="0.25">
      <c r="A2363" s="1">
        <v>24.19</v>
      </c>
      <c r="R2363"/>
      <c r="S2363"/>
      <c r="U2363"/>
      <c r="V2363"/>
    </row>
    <row r="2364" spans="1:22" s="1" customFormat="1" x14ac:dyDescent="0.25">
      <c r="A2364" s="1">
        <v>23.6</v>
      </c>
      <c r="R2364"/>
      <c r="S2364"/>
      <c r="U2364"/>
      <c r="V2364"/>
    </row>
    <row r="2365" spans="1:22" s="1" customFormat="1" x14ac:dyDescent="0.25">
      <c r="A2365" s="1">
        <v>23.43</v>
      </c>
      <c r="R2365"/>
      <c r="S2365"/>
      <c r="U2365"/>
      <c r="V2365"/>
    </row>
    <row r="2366" spans="1:22" s="1" customFormat="1" x14ac:dyDescent="0.25">
      <c r="A2366" s="1">
        <v>21.76</v>
      </c>
      <c r="R2366"/>
      <c r="S2366"/>
      <c r="U2366"/>
      <c r="V2366"/>
    </row>
    <row r="2367" spans="1:22" s="1" customFormat="1" x14ac:dyDescent="0.25">
      <c r="A2367" s="1">
        <v>28.01</v>
      </c>
      <c r="R2367"/>
      <c r="S2367"/>
      <c r="U2367"/>
      <c r="V2367"/>
    </row>
    <row r="2368" spans="1:22" s="1" customFormat="1" x14ac:dyDescent="0.25">
      <c r="A2368" s="1">
        <v>32.57</v>
      </c>
      <c r="R2368"/>
      <c r="S2368"/>
      <c r="U2368"/>
      <c r="V2368"/>
    </row>
    <row r="2369" spans="1:22" s="1" customFormat="1" x14ac:dyDescent="0.25">
      <c r="A2369" s="1">
        <v>22.46</v>
      </c>
      <c r="R2369"/>
      <c r="S2369"/>
      <c r="U2369"/>
      <c r="V2369"/>
    </row>
    <row r="2370" spans="1:22" s="1" customFormat="1" x14ac:dyDescent="0.25">
      <c r="A2370" s="1">
        <v>27.28</v>
      </c>
      <c r="R2370"/>
      <c r="S2370"/>
      <c r="U2370"/>
      <c r="V2370"/>
    </row>
    <row r="2371" spans="1:22" s="1" customFormat="1" x14ac:dyDescent="0.25">
      <c r="A2371" s="1">
        <v>20.55</v>
      </c>
      <c r="R2371"/>
      <c r="S2371"/>
      <c r="U2371"/>
      <c r="V2371"/>
    </row>
    <row r="2372" spans="1:22" s="1" customFormat="1" x14ac:dyDescent="0.25">
      <c r="A2372" s="1">
        <v>29.21</v>
      </c>
      <c r="R2372"/>
      <c r="S2372"/>
      <c r="U2372"/>
      <c r="V2372"/>
    </row>
    <row r="2373" spans="1:22" s="1" customFormat="1" x14ac:dyDescent="0.25">
      <c r="A2373" s="1">
        <v>34.74</v>
      </c>
      <c r="R2373"/>
      <c r="S2373"/>
      <c r="U2373"/>
      <c r="V2373"/>
    </row>
    <row r="2374" spans="1:22" s="1" customFormat="1" x14ac:dyDescent="0.25">
      <c r="A2374" s="1">
        <v>23.77</v>
      </c>
      <c r="R2374"/>
      <c r="S2374"/>
      <c r="U2374"/>
      <c r="V2374"/>
    </row>
    <row r="2375" spans="1:22" s="1" customFormat="1" x14ac:dyDescent="0.25">
      <c r="A2375" s="1">
        <v>40</v>
      </c>
      <c r="R2375"/>
      <c r="S2375"/>
      <c r="U2375"/>
      <c r="V2375"/>
    </row>
    <row r="2376" spans="1:22" s="1" customFormat="1" x14ac:dyDescent="0.25">
      <c r="A2376" s="1">
        <v>25.75</v>
      </c>
      <c r="R2376"/>
      <c r="S2376"/>
      <c r="U2376"/>
      <c r="V2376"/>
    </row>
    <row r="2377" spans="1:22" s="1" customFormat="1" x14ac:dyDescent="0.25">
      <c r="A2377" s="1">
        <v>36.92</v>
      </c>
      <c r="R2377"/>
      <c r="S2377"/>
      <c r="U2377"/>
      <c r="V2377"/>
    </row>
    <row r="2378" spans="1:22" s="1" customFormat="1" x14ac:dyDescent="0.25">
      <c r="A2378" s="1">
        <v>20.09</v>
      </c>
      <c r="R2378"/>
      <c r="S2378"/>
      <c r="U2378"/>
      <c r="V2378"/>
    </row>
    <row r="2379" spans="1:22" s="1" customFormat="1" x14ac:dyDescent="0.25">
      <c r="A2379" s="1">
        <v>21.4</v>
      </c>
      <c r="R2379"/>
      <c r="S2379"/>
      <c r="U2379"/>
      <c r="V2379"/>
    </row>
    <row r="2380" spans="1:22" s="1" customFormat="1" x14ac:dyDescent="0.25">
      <c r="A2380" s="1">
        <v>26.21</v>
      </c>
      <c r="R2380"/>
      <c r="S2380"/>
      <c r="U2380"/>
      <c r="V2380"/>
    </row>
    <row r="2381" spans="1:22" s="1" customFormat="1" x14ac:dyDescent="0.25">
      <c r="A2381" s="1">
        <v>20.7</v>
      </c>
      <c r="R2381"/>
      <c r="S2381"/>
      <c r="U2381"/>
      <c r="V2381"/>
    </row>
    <row r="2382" spans="1:22" s="1" customFormat="1" x14ac:dyDescent="0.25">
      <c r="A2382" s="1">
        <v>33.04</v>
      </c>
      <c r="R2382"/>
      <c r="S2382"/>
      <c r="U2382"/>
      <c r="V2382"/>
    </row>
    <row r="2383" spans="1:22" s="1" customFormat="1" x14ac:dyDescent="0.25">
      <c r="A2383" s="1">
        <v>30.53</v>
      </c>
      <c r="R2383"/>
      <c r="S2383"/>
      <c r="U2383"/>
      <c r="V2383"/>
    </row>
    <row r="2384" spans="1:22" s="1" customFormat="1" x14ac:dyDescent="0.25">
      <c r="A2384" s="1">
        <v>25.19</v>
      </c>
      <c r="R2384"/>
      <c r="S2384"/>
      <c r="U2384"/>
      <c r="V2384"/>
    </row>
    <row r="2385" spans="1:22" s="1" customFormat="1" x14ac:dyDescent="0.25">
      <c r="A2385" s="1">
        <v>23.26</v>
      </c>
      <c r="R2385"/>
      <c r="S2385"/>
      <c r="U2385"/>
      <c r="V2385"/>
    </row>
    <row r="2386" spans="1:22" s="1" customFormat="1" x14ac:dyDescent="0.25">
      <c r="A2386" s="1">
        <v>22.69</v>
      </c>
      <c r="R2386"/>
      <c r="S2386"/>
      <c r="U2386"/>
      <c r="V2386"/>
    </row>
    <row r="2387" spans="1:22" s="1" customFormat="1" x14ac:dyDescent="0.25">
      <c r="A2387" s="1">
        <v>24.94</v>
      </c>
      <c r="R2387"/>
      <c r="S2387"/>
      <c r="U2387"/>
      <c r="V2387"/>
    </row>
    <row r="2388" spans="1:22" s="1" customFormat="1" x14ac:dyDescent="0.25">
      <c r="A2388" s="1">
        <v>24.9</v>
      </c>
      <c r="R2388"/>
      <c r="S2388"/>
      <c r="U2388"/>
      <c r="V2388"/>
    </row>
    <row r="2389" spans="1:22" s="1" customFormat="1" x14ac:dyDescent="0.25">
      <c r="A2389" s="1">
        <v>27.22</v>
      </c>
      <c r="R2389"/>
      <c r="S2389"/>
      <c r="U2389"/>
      <c r="V2389"/>
    </row>
    <row r="2390" spans="1:22" s="1" customFormat="1" x14ac:dyDescent="0.25">
      <c r="A2390" s="1">
        <v>35.9</v>
      </c>
      <c r="R2390"/>
      <c r="S2390"/>
      <c r="U2390"/>
      <c r="V2390"/>
    </row>
    <row r="2391" spans="1:22" s="1" customFormat="1" x14ac:dyDescent="0.25">
      <c r="A2391" s="1">
        <v>31.06</v>
      </c>
      <c r="R2391"/>
      <c r="S2391"/>
      <c r="U2391"/>
      <c r="V2391"/>
    </row>
    <row r="2392" spans="1:22" s="1" customFormat="1" x14ac:dyDescent="0.25">
      <c r="A2392" s="1">
        <v>22.03</v>
      </c>
      <c r="R2392"/>
      <c r="S2392"/>
      <c r="U2392"/>
      <c r="V2392"/>
    </row>
    <row r="2393" spans="1:22" s="1" customFormat="1" x14ac:dyDescent="0.25">
      <c r="A2393" s="1">
        <v>36.24</v>
      </c>
      <c r="R2393"/>
      <c r="S2393"/>
      <c r="U2393"/>
      <c r="V2393"/>
    </row>
    <row r="2394" spans="1:22" s="1" customFormat="1" x14ac:dyDescent="0.25">
      <c r="A2394" s="1">
        <v>22.63</v>
      </c>
      <c r="R2394"/>
      <c r="S2394"/>
      <c r="U2394"/>
      <c r="V2394"/>
    </row>
    <row r="2395" spans="1:22" s="1" customFormat="1" x14ac:dyDescent="0.25">
      <c r="A2395" s="1">
        <v>22.47</v>
      </c>
      <c r="R2395"/>
      <c r="S2395"/>
      <c r="U2395"/>
      <c r="V2395"/>
    </row>
    <row r="2396" spans="1:22" s="1" customFormat="1" x14ac:dyDescent="0.25">
      <c r="A2396" s="1">
        <v>31.73</v>
      </c>
      <c r="R2396"/>
      <c r="S2396"/>
      <c r="U2396"/>
      <c r="V2396"/>
    </row>
    <row r="2397" spans="1:22" s="1" customFormat="1" x14ac:dyDescent="0.25">
      <c r="A2397" s="1">
        <v>31.89</v>
      </c>
      <c r="R2397"/>
      <c r="S2397"/>
      <c r="U2397"/>
      <c r="V2397"/>
    </row>
    <row r="2398" spans="1:22" s="1" customFormat="1" x14ac:dyDescent="0.25">
      <c r="A2398" s="1">
        <v>25.65</v>
      </c>
      <c r="R2398"/>
      <c r="S2398"/>
      <c r="U2398"/>
      <c r="V2398"/>
    </row>
    <row r="2399" spans="1:22" s="1" customFormat="1" x14ac:dyDescent="0.25">
      <c r="A2399" s="1">
        <v>32.07</v>
      </c>
      <c r="R2399"/>
      <c r="S2399"/>
      <c r="U2399"/>
      <c r="V2399"/>
    </row>
    <row r="2400" spans="1:22" s="1" customFormat="1" x14ac:dyDescent="0.25">
      <c r="A2400" s="1">
        <v>28.43</v>
      </c>
      <c r="R2400"/>
      <c r="S2400"/>
      <c r="U2400"/>
      <c r="V2400"/>
    </row>
    <row r="2401" spans="1:22" s="1" customFormat="1" x14ac:dyDescent="0.25">
      <c r="A2401" s="1">
        <v>19.07</v>
      </c>
      <c r="R2401"/>
      <c r="S2401"/>
      <c r="U2401"/>
      <c r="V2401"/>
    </row>
    <row r="2402" spans="1:22" s="1" customFormat="1" x14ac:dyDescent="0.25">
      <c r="A2402" s="1">
        <v>21.1</v>
      </c>
      <c r="R2402"/>
      <c r="S2402"/>
      <c r="U2402"/>
      <c r="V2402"/>
    </row>
    <row r="2403" spans="1:22" s="1" customFormat="1" x14ac:dyDescent="0.25">
      <c r="A2403" s="1">
        <v>37.76</v>
      </c>
      <c r="R2403"/>
      <c r="S2403"/>
      <c r="U2403"/>
      <c r="V2403"/>
    </row>
    <row r="2404" spans="1:22" s="1" customFormat="1" x14ac:dyDescent="0.25">
      <c r="A2404" s="1">
        <v>28.75</v>
      </c>
      <c r="R2404"/>
      <c r="S2404"/>
      <c r="U2404"/>
      <c r="V2404"/>
    </row>
    <row r="2405" spans="1:22" s="1" customFormat="1" x14ac:dyDescent="0.25">
      <c r="A2405" s="1">
        <v>34.630000000000003</v>
      </c>
      <c r="R2405"/>
      <c r="S2405"/>
      <c r="U2405"/>
      <c r="V2405"/>
    </row>
    <row r="2406" spans="1:22" s="1" customFormat="1" x14ac:dyDescent="0.25">
      <c r="A2406" s="1">
        <v>23.14</v>
      </c>
      <c r="R2406"/>
      <c r="S2406"/>
      <c r="U2406"/>
      <c r="V2406"/>
    </row>
    <row r="2407" spans="1:22" s="1" customFormat="1" x14ac:dyDescent="0.25">
      <c r="A2407" s="1">
        <v>29.07</v>
      </c>
      <c r="R2407"/>
      <c r="S2407"/>
      <c r="U2407"/>
      <c r="V2407"/>
    </row>
    <row r="2408" spans="1:22" s="1" customFormat="1" x14ac:dyDescent="0.25">
      <c r="A2408" s="1">
        <v>23.9</v>
      </c>
      <c r="R2408"/>
      <c r="S2408"/>
      <c r="U2408"/>
      <c r="V2408"/>
    </row>
    <row r="2409" spans="1:22" s="1" customFormat="1" x14ac:dyDescent="0.25">
      <c r="A2409" s="1">
        <v>35.42</v>
      </c>
      <c r="R2409"/>
      <c r="S2409"/>
      <c r="U2409"/>
      <c r="V2409"/>
    </row>
    <row r="2410" spans="1:22" s="1" customFormat="1" x14ac:dyDescent="0.25">
      <c r="A2410" s="1">
        <v>32.130000000000003</v>
      </c>
      <c r="R2410"/>
      <c r="S2410"/>
      <c r="U2410"/>
      <c r="V2410"/>
    </row>
    <row r="2411" spans="1:22" s="1" customFormat="1" x14ac:dyDescent="0.25">
      <c r="A2411" s="1">
        <v>24.44</v>
      </c>
      <c r="R2411"/>
      <c r="S2411"/>
      <c r="U2411"/>
      <c r="V2411"/>
    </row>
    <row r="2412" spans="1:22" s="1" customFormat="1" x14ac:dyDescent="0.25">
      <c r="A2412" s="1">
        <v>21.89</v>
      </c>
      <c r="R2412"/>
      <c r="S2412"/>
      <c r="U2412"/>
      <c r="V2412"/>
    </row>
    <row r="2413" spans="1:22" s="1" customFormat="1" x14ac:dyDescent="0.25">
      <c r="A2413" s="1">
        <v>37.119999999999997</v>
      </c>
      <c r="R2413"/>
      <c r="S2413"/>
      <c r="U2413"/>
      <c r="V2413"/>
    </row>
    <row r="2414" spans="1:22" s="1" customFormat="1" x14ac:dyDescent="0.25">
      <c r="A2414" s="1">
        <v>19.78</v>
      </c>
      <c r="R2414"/>
      <c r="S2414"/>
      <c r="U2414"/>
      <c r="V2414"/>
    </row>
    <row r="2415" spans="1:22" s="1" customFormat="1" x14ac:dyDescent="0.25">
      <c r="A2415" s="1">
        <v>30.36</v>
      </c>
      <c r="R2415"/>
      <c r="S2415"/>
      <c r="U2415"/>
      <c r="V2415"/>
    </row>
    <row r="2416" spans="1:22" s="1" customFormat="1" x14ac:dyDescent="0.25">
      <c r="A2416" s="1">
        <v>30.31</v>
      </c>
      <c r="R2416"/>
      <c r="S2416"/>
      <c r="U2416"/>
      <c r="V2416"/>
    </row>
    <row r="2417" spans="1:22" s="1" customFormat="1" x14ac:dyDescent="0.25">
      <c r="A2417" s="1">
        <v>32.58</v>
      </c>
      <c r="R2417"/>
      <c r="S2417"/>
      <c r="U2417"/>
      <c r="V2417"/>
    </row>
    <row r="2418" spans="1:22" s="1" customFormat="1" x14ac:dyDescent="0.25">
      <c r="A2418" s="1">
        <v>18.8</v>
      </c>
      <c r="R2418"/>
      <c r="S2418"/>
      <c r="U2418"/>
      <c r="V2418"/>
    </row>
    <row r="2419" spans="1:22" s="1" customFormat="1" x14ac:dyDescent="0.25">
      <c r="A2419" s="1">
        <v>24.43</v>
      </c>
      <c r="R2419"/>
      <c r="S2419"/>
      <c r="U2419"/>
      <c r="V2419"/>
    </row>
    <row r="2420" spans="1:22" s="1" customFormat="1" x14ac:dyDescent="0.25">
      <c r="A2420" s="1">
        <v>35.049999999999997</v>
      </c>
      <c r="R2420"/>
      <c r="S2420"/>
      <c r="U2420"/>
      <c r="V2420"/>
    </row>
    <row r="2421" spans="1:22" s="1" customFormat="1" x14ac:dyDescent="0.25">
      <c r="A2421" s="1">
        <v>31.5</v>
      </c>
      <c r="R2421"/>
      <c r="S2421"/>
      <c r="U2421"/>
      <c r="V2421"/>
    </row>
    <row r="2422" spans="1:22" s="1" customFormat="1" x14ac:dyDescent="0.25">
      <c r="A2422" s="1">
        <v>27.99</v>
      </c>
      <c r="R2422"/>
      <c r="S2422"/>
      <c r="U2422"/>
      <c r="V2422"/>
    </row>
    <row r="2423" spans="1:22" s="1" customFormat="1" x14ac:dyDescent="0.25">
      <c r="A2423" s="1">
        <v>21.04</v>
      </c>
      <c r="R2423"/>
      <c r="S2423"/>
      <c r="U2423"/>
      <c r="V2423"/>
    </row>
    <row r="2424" spans="1:22" s="1" customFormat="1" x14ac:dyDescent="0.25">
      <c r="A2424" s="1">
        <v>27.4</v>
      </c>
      <c r="R2424"/>
      <c r="S2424"/>
      <c r="U2424"/>
      <c r="V2424"/>
    </row>
    <row r="2425" spans="1:22" s="1" customFormat="1" x14ac:dyDescent="0.25">
      <c r="A2425" s="1">
        <v>36.909999999999997</v>
      </c>
      <c r="R2425"/>
      <c r="S2425"/>
      <c r="U2425"/>
      <c r="V2425"/>
    </row>
    <row r="2426" spans="1:22" s="1" customFormat="1" x14ac:dyDescent="0.25">
      <c r="A2426" s="1">
        <v>26.85</v>
      </c>
      <c r="R2426"/>
      <c r="S2426"/>
      <c r="U2426"/>
      <c r="V2426"/>
    </row>
    <row r="2427" spans="1:22" s="1" customFormat="1" x14ac:dyDescent="0.25">
      <c r="A2427" s="1">
        <v>21.4</v>
      </c>
      <c r="R2427"/>
      <c r="S2427"/>
      <c r="U2427"/>
      <c r="V2427"/>
    </row>
    <row r="2428" spans="1:22" s="1" customFormat="1" x14ac:dyDescent="0.25">
      <c r="A2428" s="1">
        <v>27.1</v>
      </c>
      <c r="R2428"/>
      <c r="S2428"/>
      <c r="U2428"/>
      <c r="V2428"/>
    </row>
    <row r="2429" spans="1:22" s="1" customFormat="1" x14ac:dyDescent="0.25">
      <c r="A2429" s="1">
        <v>23.55</v>
      </c>
      <c r="R2429"/>
      <c r="S2429"/>
      <c r="U2429"/>
      <c r="V2429"/>
    </row>
    <row r="2430" spans="1:22" s="1" customFormat="1" x14ac:dyDescent="0.25">
      <c r="A2430" s="1">
        <v>36.26</v>
      </c>
      <c r="R2430"/>
      <c r="S2430"/>
      <c r="U2430"/>
      <c r="V2430"/>
    </row>
    <row r="2431" spans="1:22" s="1" customFormat="1" x14ac:dyDescent="0.25">
      <c r="A2431" s="1">
        <v>25.49</v>
      </c>
      <c r="R2431"/>
      <c r="S2431"/>
      <c r="U2431"/>
      <c r="V2431"/>
    </row>
    <row r="2432" spans="1:22" s="1" customFormat="1" x14ac:dyDescent="0.25">
      <c r="A2432" s="1">
        <v>28.43</v>
      </c>
      <c r="R2432"/>
      <c r="S2432"/>
      <c r="U2432"/>
      <c r="V2432"/>
    </row>
    <row r="2433" spans="1:22" s="1" customFormat="1" x14ac:dyDescent="0.25">
      <c r="A2433" s="1">
        <v>37.36</v>
      </c>
      <c r="R2433"/>
      <c r="S2433"/>
      <c r="U2433"/>
      <c r="V2433"/>
    </row>
    <row r="2434" spans="1:22" s="1" customFormat="1" x14ac:dyDescent="0.25">
      <c r="A2434" s="1">
        <v>21.98</v>
      </c>
      <c r="R2434"/>
      <c r="S2434"/>
      <c r="U2434"/>
      <c r="V2434"/>
    </row>
    <row r="2435" spans="1:22" s="1" customFormat="1" x14ac:dyDescent="0.25">
      <c r="A2435" s="1">
        <v>26.65</v>
      </c>
      <c r="R2435"/>
      <c r="S2435"/>
      <c r="U2435"/>
      <c r="V2435"/>
    </row>
    <row r="2436" spans="1:22" s="1" customFormat="1" x14ac:dyDescent="0.25">
      <c r="A2436" s="1">
        <v>21.03</v>
      </c>
      <c r="R2436"/>
      <c r="S2436"/>
      <c r="U2436"/>
      <c r="V2436"/>
    </row>
    <row r="2437" spans="1:22" s="1" customFormat="1" x14ac:dyDescent="0.25">
      <c r="A2437" s="1">
        <v>29.37</v>
      </c>
      <c r="R2437"/>
      <c r="S2437"/>
      <c r="U2437"/>
      <c r="V2437"/>
    </row>
    <row r="2438" spans="1:22" s="1" customFormat="1" x14ac:dyDescent="0.25">
      <c r="A2438" s="1">
        <v>28.98</v>
      </c>
      <c r="R2438"/>
      <c r="S2438"/>
      <c r="U2438"/>
      <c r="V2438"/>
    </row>
    <row r="2439" spans="1:22" s="1" customFormat="1" x14ac:dyDescent="0.25">
      <c r="A2439" s="1">
        <v>24.24</v>
      </c>
      <c r="R2439"/>
      <c r="S2439"/>
      <c r="U2439"/>
      <c r="V2439"/>
    </row>
    <row r="2440" spans="1:22" s="1" customFormat="1" x14ac:dyDescent="0.25">
      <c r="A2440" s="1">
        <v>23.35</v>
      </c>
      <c r="R2440"/>
      <c r="S2440"/>
      <c r="U2440"/>
      <c r="V2440"/>
    </row>
    <row r="2441" spans="1:22" s="1" customFormat="1" x14ac:dyDescent="0.25">
      <c r="A2441" s="1">
        <v>27.54</v>
      </c>
      <c r="R2441"/>
      <c r="S2441"/>
      <c r="U2441"/>
      <c r="V2441"/>
    </row>
    <row r="2442" spans="1:22" s="1" customFormat="1" x14ac:dyDescent="0.25">
      <c r="A2442" s="1">
        <v>23.83</v>
      </c>
      <c r="R2442"/>
      <c r="S2442"/>
      <c r="U2442"/>
      <c r="V2442"/>
    </row>
    <row r="2443" spans="1:22" s="1" customFormat="1" x14ac:dyDescent="0.25">
      <c r="A2443" s="1">
        <v>25.4</v>
      </c>
      <c r="R2443"/>
      <c r="S2443"/>
      <c r="U2443"/>
      <c r="V2443"/>
    </row>
    <row r="2444" spans="1:22" s="1" customFormat="1" x14ac:dyDescent="0.25">
      <c r="A2444" s="1">
        <v>36.81</v>
      </c>
      <c r="R2444"/>
      <c r="S2444"/>
      <c r="U2444"/>
      <c r="V2444"/>
    </row>
    <row r="2445" spans="1:22" s="1" customFormat="1" x14ac:dyDescent="0.25">
      <c r="A2445" s="1">
        <v>21.85</v>
      </c>
      <c r="R2445"/>
      <c r="S2445"/>
      <c r="U2445"/>
      <c r="V2445"/>
    </row>
    <row r="2446" spans="1:22" s="1" customFormat="1" x14ac:dyDescent="0.25">
      <c r="A2446" s="1">
        <v>24.95</v>
      </c>
      <c r="R2446"/>
      <c r="S2446"/>
      <c r="U2446"/>
      <c r="V2446"/>
    </row>
    <row r="2447" spans="1:22" s="1" customFormat="1" x14ac:dyDescent="0.25">
      <c r="A2447" s="1">
        <v>32.19</v>
      </c>
      <c r="R2447"/>
      <c r="S2447"/>
      <c r="U2447"/>
      <c r="V2447"/>
    </row>
    <row r="2448" spans="1:22" s="1" customFormat="1" x14ac:dyDescent="0.25">
      <c r="A2448" s="1">
        <v>23.49</v>
      </c>
      <c r="R2448"/>
      <c r="S2448"/>
      <c r="U2448"/>
      <c r="V2448"/>
    </row>
    <row r="2449" spans="1:22" s="1" customFormat="1" x14ac:dyDescent="0.25">
      <c r="A2449" s="1">
        <v>24.9</v>
      </c>
      <c r="R2449"/>
      <c r="S2449"/>
      <c r="U2449"/>
      <c r="V2449"/>
    </row>
    <row r="2450" spans="1:22" s="1" customFormat="1" x14ac:dyDescent="0.25">
      <c r="A2450" s="1">
        <v>18.21</v>
      </c>
      <c r="R2450"/>
      <c r="S2450"/>
      <c r="U2450"/>
      <c r="V2450"/>
    </row>
    <row r="2451" spans="1:22" s="1" customFormat="1" x14ac:dyDescent="0.25">
      <c r="A2451" s="1">
        <v>21.34</v>
      </c>
      <c r="R2451"/>
      <c r="S2451"/>
      <c r="U2451"/>
      <c r="V2451"/>
    </row>
    <row r="2452" spans="1:22" s="1" customFormat="1" x14ac:dyDescent="0.25">
      <c r="A2452" s="1">
        <v>19.84</v>
      </c>
      <c r="R2452"/>
      <c r="S2452"/>
      <c r="U2452"/>
      <c r="V2452"/>
    </row>
    <row r="2453" spans="1:22" s="1" customFormat="1" x14ac:dyDescent="0.25">
      <c r="A2453" s="1">
        <v>22.23</v>
      </c>
      <c r="R2453"/>
      <c r="S2453"/>
      <c r="U2453"/>
      <c r="V2453"/>
    </row>
    <row r="2454" spans="1:22" s="1" customFormat="1" x14ac:dyDescent="0.25">
      <c r="A2454" s="1">
        <v>31.97</v>
      </c>
      <c r="R2454"/>
      <c r="S2454"/>
      <c r="U2454"/>
      <c r="V2454"/>
    </row>
    <row r="2455" spans="1:22" s="1" customFormat="1" x14ac:dyDescent="0.25">
      <c r="A2455" s="1">
        <v>23.24</v>
      </c>
      <c r="R2455"/>
      <c r="S2455"/>
      <c r="U2455"/>
      <c r="V2455"/>
    </row>
    <row r="2456" spans="1:22" s="1" customFormat="1" x14ac:dyDescent="0.25">
      <c r="A2456" s="1">
        <v>19.57</v>
      </c>
      <c r="R2456"/>
      <c r="S2456"/>
      <c r="U2456"/>
      <c r="V2456"/>
    </row>
    <row r="2457" spans="1:22" s="1" customFormat="1" x14ac:dyDescent="0.25">
      <c r="A2457" s="1">
        <v>26.95</v>
      </c>
      <c r="R2457"/>
      <c r="S2457"/>
      <c r="U2457"/>
      <c r="V2457"/>
    </row>
    <row r="2458" spans="1:22" s="1" customFormat="1" x14ac:dyDescent="0.25">
      <c r="A2458" s="1">
        <v>22.37</v>
      </c>
      <c r="R2458"/>
      <c r="S2458"/>
      <c r="U2458"/>
      <c r="V2458"/>
    </row>
    <row r="2459" spans="1:22" s="1" customFormat="1" x14ac:dyDescent="0.25">
      <c r="A2459" s="1">
        <v>31.74</v>
      </c>
      <c r="R2459"/>
      <c r="S2459"/>
      <c r="U2459"/>
      <c r="V2459"/>
    </row>
    <row r="2460" spans="1:22" s="1" customFormat="1" x14ac:dyDescent="0.25">
      <c r="A2460" s="1">
        <v>26.33</v>
      </c>
      <c r="R2460"/>
      <c r="S2460"/>
      <c r="U2460"/>
      <c r="V2460"/>
    </row>
    <row r="2461" spans="1:22" s="1" customFormat="1" x14ac:dyDescent="0.25">
      <c r="A2461" s="1">
        <v>21.71</v>
      </c>
      <c r="R2461"/>
      <c r="S2461"/>
      <c r="U2461"/>
      <c r="V2461"/>
    </row>
    <row r="2462" spans="1:22" s="1" customFormat="1" x14ac:dyDescent="0.25">
      <c r="A2462" s="1">
        <v>29.29</v>
      </c>
      <c r="R2462"/>
      <c r="S2462"/>
      <c r="U2462"/>
      <c r="V2462"/>
    </row>
    <row r="2463" spans="1:22" s="1" customFormat="1" x14ac:dyDescent="0.25">
      <c r="A2463" s="1">
        <v>25.15</v>
      </c>
      <c r="R2463"/>
      <c r="S2463"/>
      <c r="U2463"/>
      <c r="V2463"/>
    </row>
    <row r="2464" spans="1:22" s="1" customFormat="1" x14ac:dyDescent="0.25">
      <c r="A2464" s="1">
        <v>18.84</v>
      </c>
      <c r="R2464"/>
      <c r="S2464"/>
      <c r="U2464"/>
      <c r="V2464"/>
    </row>
    <row r="2465" spans="1:22" s="1" customFormat="1" x14ac:dyDescent="0.25">
      <c r="A2465" s="1">
        <v>34.979999999999997</v>
      </c>
      <c r="R2465"/>
      <c r="S2465"/>
      <c r="U2465"/>
      <c r="V2465"/>
    </row>
    <row r="2466" spans="1:22" s="1" customFormat="1" x14ac:dyDescent="0.25">
      <c r="A2466" s="1">
        <v>25.57</v>
      </c>
      <c r="R2466"/>
      <c r="S2466"/>
      <c r="U2466"/>
      <c r="V2466"/>
    </row>
    <row r="2467" spans="1:22" s="1" customFormat="1" x14ac:dyDescent="0.25">
      <c r="A2467" s="1">
        <v>26.63</v>
      </c>
      <c r="R2467"/>
      <c r="S2467"/>
      <c r="U2467"/>
      <c r="V2467"/>
    </row>
    <row r="2468" spans="1:22" s="1" customFormat="1" x14ac:dyDescent="0.25">
      <c r="A2468" s="1">
        <v>23.83</v>
      </c>
      <c r="R2468"/>
      <c r="S2468"/>
      <c r="U2468"/>
      <c r="V2468"/>
    </row>
    <row r="2469" spans="1:22" s="1" customFormat="1" x14ac:dyDescent="0.25">
      <c r="A2469" s="1">
        <v>25.38</v>
      </c>
      <c r="R2469"/>
      <c r="S2469"/>
      <c r="U2469"/>
      <c r="V2469"/>
    </row>
    <row r="2470" spans="1:22" s="1" customFormat="1" x14ac:dyDescent="0.25">
      <c r="A2470" s="1">
        <v>21.23</v>
      </c>
      <c r="R2470"/>
      <c r="S2470"/>
      <c r="U2470"/>
      <c r="V2470"/>
    </row>
    <row r="2471" spans="1:22" s="1" customFormat="1" x14ac:dyDescent="0.25">
      <c r="A2471" s="1">
        <v>29.86</v>
      </c>
      <c r="R2471"/>
      <c r="S2471"/>
      <c r="U2471"/>
      <c r="V2471"/>
    </row>
    <row r="2472" spans="1:22" s="1" customFormat="1" x14ac:dyDescent="0.25">
      <c r="A2472" s="1">
        <v>26.95</v>
      </c>
      <c r="R2472"/>
      <c r="S2472"/>
      <c r="U2472"/>
      <c r="V2472"/>
    </row>
    <row r="2473" spans="1:22" s="1" customFormat="1" x14ac:dyDescent="0.25">
      <c r="A2473" s="1">
        <v>28.7</v>
      </c>
      <c r="R2473"/>
      <c r="S2473"/>
      <c r="U2473"/>
      <c r="V2473"/>
    </row>
    <row r="2474" spans="1:22" s="1" customFormat="1" x14ac:dyDescent="0.25">
      <c r="A2474" s="1">
        <v>25.68</v>
      </c>
      <c r="R2474"/>
      <c r="S2474"/>
      <c r="U2474"/>
      <c r="V2474"/>
    </row>
    <row r="2475" spans="1:22" s="1" customFormat="1" x14ac:dyDescent="0.25">
      <c r="A2475" s="1">
        <v>24.19</v>
      </c>
      <c r="R2475"/>
      <c r="S2475"/>
      <c r="U2475"/>
      <c r="V2475"/>
    </row>
    <row r="2476" spans="1:22" s="1" customFormat="1" x14ac:dyDescent="0.25">
      <c r="A2476" s="1">
        <v>22.09</v>
      </c>
      <c r="R2476"/>
      <c r="S2476"/>
      <c r="U2476"/>
      <c r="V2476"/>
    </row>
    <row r="2477" spans="1:22" s="1" customFormat="1" x14ac:dyDescent="0.25">
      <c r="A2477" s="1">
        <v>21.74</v>
      </c>
      <c r="R2477"/>
      <c r="S2477"/>
      <c r="U2477"/>
      <c r="V2477"/>
    </row>
    <row r="2478" spans="1:22" s="1" customFormat="1" x14ac:dyDescent="0.25">
      <c r="A2478" s="1">
        <v>29</v>
      </c>
      <c r="R2478"/>
      <c r="S2478"/>
      <c r="U2478"/>
      <c r="V2478"/>
    </row>
    <row r="2479" spans="1:22" s="1" customFormat="1" x14ac:dyDescent="0.25">
      <c r="A2479" s="1">
        <v>34.659999999999997</v>
      </c>
      <c r="R2479"/>
      <c r="S2479"/>
      <c r="U2479"/>
      <c r="V2479"/>
    </row>
    <row r="2480" spans="1:22" s="1" customFormat="1" x14ac:dyDescent="0.25">
      <c r="A2480" s="1">
        <v>20.6</v>
      </c>
      <c r="R2480"/>
      <c r="S2480"/>
      <c r="U2480"/>
      <c r="V2480"/>
    </row>
    <row r="2481" spans="1:22" s="1" customFormat="1" x14ac:dyDescent="0.25">
      <c r="A2481" s="1">
        <v>37.26</v>
      </c>
      <c r="R2481"/>
      <c r="S2481"/>
      <c r="U2481"/>
      <c r="V2481"/>
    </row>
    <row r="2482" spans="1:22" s="1" customFormat="1" x14ac:dyDescent="0.25">
      <c r="A2482" s="1">
        <v>24.7</v>
      </c>
      <c r="R2482"/>
      <c r="S2482"/>
      <c r="U2482"/>
      <c r="V2482"/>
    </row>
    <row r="2483" spans="1:22" s="1" customFormat="1" x14ac:dyDescent="0.25">
      <c r="A2483" s="1">
        <v>27.98</v>
      </c>
      <c r="R2483"/>
      <c r="S2483"/>
      <c r="U2483"/>
      <c r="V2483"/>
    </row>
    <row r="2484" spans="1:22" s="1" customFormat="1" x14ac:dyDescent="0.25">
      <c r="A2484" s="1">
        <v>34.51</v>
      </c>
      <c r="R2484"/>
      <c r="S2484"/>
      <c r="U2484"/>
      <c r="V2484"/>
    </row>
    <row r="2485" spans="1:22" s="1" customFormat="1" x14ac:dyDescent="0.25">
      <c r="A2485" s="1">
        <v>28.34</v>
      </c>
      <c r="R2485"/>
      <c r="S2485"/>
      <c r="U2485"/>
      <c r="V2485"/>
    </row>
    <row r="2486" spans="1:22" s="1" customFormat="1" x14ac:dyDescent="0.25">
      <c r="A2486" s="1">
        <v>26.03</v>
      </c>
      <c r="R2486"/>
      <c r="S2486"/>
      <c r="U2486"/>
      <c r="V2486"/>
    </row>
    <row r="2487" spans="1:22" s="1" customFormat="1" x14ac:dyDescent="0.25">
      <c r="A2487" s="1">
        <v>22.07</v>
      </c>
      <c r="R2487"/>
      <c r="S2487"/>
      <c r="U2487"/>
      <c r="V2487"/>
    </row>
    <row r="2488" spans="1:22" s="1" customFormat="1" x14ac:dyDescent="0.25">
      <c r="A2488" s="1">
        <v>19.45</v>
      </c>
      <c r="R2488"/>
      <c r="S2488"/>
      <c r="U2488"/>
      <c r="V2488"/>
    </row>
    <row r="2489" spans="1:22" s="1" customFormat="1" x14ac:dyDescent="0.25">
      <c r="A2489" s="1">
        <v>37.68</v>
      </c>
      <c r="R2489"/>
      <c r="S2489"/>
      <c r="U2489"/>
      <c r="V2489"/>
    </row>
    <row r="2490" spans="1:22" s="1" customFormat="1" x14ac:dyDescent="0.25">
      <c r="A2490" s="1">
        <v>19.37</v>
      </c>
      <c r="R2490"/>
      <c r="S2490"/>
      <c r="U2490"/>
      <c r="V2490"/>
    </row>
    <row r="2491" spans="1:22" s="1" customFormat="1" x14ac:dyDescent="0.25">
      <c r="A2491" s="1">
        <v>22</v>
      </c>
      <c r="R2491"/>
      <c r="S2491"/>
      <c r="U2491"/>
      <c r="V2491"/>
    </row>
    <row r="2492" spans="1:22" s="1" customFormat="1" x14ac:dyDescent="0.25">
      <c r="A2492" s="1">
        <v>27.74</v>
      </c>
      <c r="R2492"/>
      <c r="S2492"/>
      <c r="U2492"/>
      <c r="V2492"/>
    </row>
    <row r="2493" spans="1:22" s="1" customFormat="1" x14ac:dyDescent="0.25">
      <c r="A2493" s="1">
        <v>28.03</v>
      </c>
      <c r="R2493"/>
      <c r="S2493"/>
      <c r="U2493"/>
      <c r="V2493"/>
    </row>
    <row r="2494" spans="1:22" s="1" customFormat="1" x14ac:dyDescent="0.25">
      <c r="A2494" s="1">
        <v>25.17</v>
      </c>
      <c r="R2494"/>
      <c r="S2494"/>
      <c r="U2494"/>
      <c r="V2494"/>
    </row>
    <row r="2495" spans="1:22" s="1" customFormat="1" x14ac:dyDescent="0.25">
      <c r="A2495" s="1">
        <v>28.18</v>
      </c>
      <c r="R2495"/>
      <c r="S2495"/>
      <c r="U2495"/>
      <c r="V2495"/>
    </row>
    <row r="2496" spans="1:22" s="1" customFormat="1" x14ac:dyDescent="0.25">
      <c r="A2496" s="1">
        <v>25.42</v>
      </c>
      <c r="R2496"/>
      <c r="S2496"/>
      <c r="U2496"/>
      <c r="V2496"/>
    </row>
    <row r="2497" spans="1:22" s="1" customFormat="1" x14ac:dyDescent="0.25">
      <c r="A2497" s="1">
        <v>32.97</v>
      </c>
      <c r="R2497"/>
      <c r="S2497"/>
      <c r="U2497"/>
      <c r="V2497"/>
    </row>
    <row r="2498" spans="1:22" s="1" customFormat="1" x14ac:dyDescent="0.25">
      <c r="A2498" s="1">
        <v>22.71</v>
      </c>
      <c r="R2498"/>
      <c r="S2498"/>
      <c r="U2498"/>
      <c r="V2498"/>
    </row>
    <row r="2499" spans="1:22" s="1" customFormat="1" x14ac:dyDescent="0.25">
      <c r="A2499" s="1">
        <v>40</v>
      </c>
      <c r="R2499"/>
      <c r="S2499"/>
      <c r="U2499"/>
      <c r="V2499"/>
    </row>
    <row r="2500" spans="1:22" s="1" customFormat="1" x14ac:dyDescent="0.25">
      <c r="A2500" s="1">
        <v>36.29</v>
      </c>
      <c r="R2500"/>
      <c r="S2500"/>
      <c r="U2500"/>
      <c r="V2500"/>
    </row>
    <row r="2501" spans="1:22" s="1" customFormat="1" x14ac:dyDescent="0.25">
      <c r="A2501" s="1">
        <v>35.369999999999997</v>
      </c>
      <c r="R2501"/>
      <c r="S2501"/>
      <c r="U2501"/>
      <c r="V2501"/>
    </row>
    <row r="2502" spans="1:22" s="1" customFormat="1" x14ac:dyDescent="0.25">
      <c r="A2502" s="1">
        <v>33.200000000000003</v>
      </c>
      <c r="R2502"/>
      <c r="S2502"/>
      <c r="U2502"/>
      <c r="V2502"/>
    </row>
    <row r="2503" spans="1:22" s="1" customFormat="1" x14ac:dyDescent="0.25">
      <c r="A2503" s="1">
        <v>22.53</v>
      </c>
      <c r="R2503"/>
      <c r="S2503"/>
      <c r="U2503"/>
      <c r="V2503"/>
    </row>
    <row r="2504" spans="1:22" s="1" customFormat="1" x14ac:dyDescent="0.25">
      <c r="A2504" s="1">
        <v>26.62</v>
      </c>
      <c r="R2504"/>
      <c r="S2504"/>
      <c r="U2504"/>
      <c r="V2504"/>
    </row>
    <row r="2505" spans="1:22" s="1" customFormat="1" x14ac:dyDescent="0.25">
      <c r="A2505" s="1">
        <v>28.14</v>
      </c>
      <c r="R2505"/>
      <c r="S2505"/>
      <c r="U2505"/>
      <c r="V2505"/>
    </row>
    <row r="2506" spans="1:22" s="1" customFormat="1" x14ac:dyDescent="0.25">
      <c r="A2506" s="1">
        <v>35.6</v>
      </c>
      <c r="R2506"/>
      <c r="S2506"/>
      <c r="U2506"/>
      <c r="V2506"/>
    </row>
    <row r="2507" spans="1:22" s="1" customFormat="1" x14ac:dyDescent="0.25">
      <c r="A2507" s="1">
        <v>24.92</v>
      </c>
      <c r="R2507"/>
      <c r="S2507"/>
      <c r="U2507"/>
      <c r="V2507"/>
    </row>
    <row r="2508" spans="1:22" s="1" customFormat="1" x14ac:dyDescent="0.25">
      <c r="A2508" s="1">
        <v>21.64</v>
      </c>
      <c r="R2508"/>
      <c r="S2508"/>
      <c r="U2508"/>
      <c r="V2508"/>
    </row>
    <row r="2509" spans="1:22" s="1" customFormat="1" x14ac:dyDescent="0.25">
      <c r="A2509" s="1">
        <v>33.369999999999997</v>
      </c>
      <c r="R2509"/>
      <c r="S2509"/>
      <c r="U2509"/>
      <c r="V2509"/>
    </row>
    <row r="2510" spans="1:22" s="1" customFormat="1" x14ac:dyDescent="0.25">
      <c r="A2510" s="1">
        <v>20.91</v>
      </c>
      <c r="R2510"/>
      <c r="S2510"/>
      <c r="U2510"/>
      <c r="V2510"/>
    </row>
    <row r="2511" spans="1:22" s="1" customFormat="1" x14ac:dyDescent="0.25">
      <c r="A2511" s="1">
        <v>28.3</v>
      </c>
      <c r="R2511"/>
      <c r="S2511"/>
      <c r="U2511"/>
      <c r="V2511"/>
    </row>
    <row r="2512" spans="1:22" s="1" customFormat="1" x14ac:dyDescent="0.25">
      <c r="A2512" s="1">
        <v>36.619999999999997</v>
      </c>
      <c r="R2512"/>
      <c r="S2512"/>
      <c r="U2512"/>
      <c r="V2512"/>
    </row>
    <row r="2513" spans="1:22" s="1" customFormat="1" x14ac:dyDescent="0.25">
      <c r="A2513" s="1">
        <v>25.91</v>
      </c>
      <c r="R2513"/>
      <c r="S2513"/>
      <c r="U2513"/>
      <c r="V2513"/>
    </row>
    <row r="2514" spans="1:22" s="1" customFormat="1" x14ac:dyDescent="0.25">
      <c r="A2514" s="1">
        <v>30.54</v>
      </c>
      <c r="R2514"/>
      <c r="S2514"/>
      <c r="U2514"/>
      <c r="V2514"/>
    </row>
    <row r="2515" spans="1:22" s="1" customFormat="1" x14ac:dyDescent="0.25">
      <c r="A2515" s="1">
        <v>25.52</v>
      </c>
      <c r="R2515"/>
      <c r="S2515"/>
      <c r="U2515"/>
      <c r="V2515"/>
    </row>
    <row r="2516" spans="1:22" s="1" customFormat="1" x14ac:dyDescent="0.25">
      <c r="A2516" s="1">
        <v>20.97</v>
      </c>
      <c r="R2516"/>
      <c r="S2516"/>
      <c r="U2516"/>
      <c r="V2516"/>
    </row>
    <row r="2517" spans="1:22" s="1" customFormat="1" x14ac:dyDescent="0.25">
      <c r="A2517" s="1">
        <v>31.45</v>
      </c>
      <c r="R2517"/>
      <c r="S2517"/>
      <c r="U2517"/>
      <c r="V2517"/>
    </row>
    <row r="2518" spans="1:22" s="1" customFormat="1" x14ac:dyDescent="0.25">
      <c r="A2518" s="1">
        <v>34.18</v>
      </c>
      <c r="R2518"/>
      <c r="S2518"/>
      <c r="U2518"/>
      <c r="V2518"/>
    </row>
    <row r="2519" spans="1:22" s="1" customFormat="1" x14ac:dyDescent="0.25">
      <c r="A2519" s="1">
        <v>25.15</v>
      </c>
      <c r="R2519"/>
      <c r="S2519"/>
      <c r="U2519"/>
      <c r="V2519"/>
    </row>
    <row r="2520" spans="1:22" s="1" customFormat="1" x14ac:dyDescent="0.25">
      <c r="A2520" s="1">
        <v>32.950000000000003</v>
      </c>
      <c r="R2520"/>
      <c r="S2520"/>
      <c r="U2520"/>
      <c r="V2520"/>
    </row>
    <row r="2521" spans="1:22" s="1" customFormat="1" x14ac:dyDescent="0.25">
      <c r="A2521" s="1">
        <v>19.37</v>
      </c>
      <c r="R2521"/>
      <c r="S2521"/>
      <c r="U2521"/>
      <c r="V2521"/>
    </row>
    <row r="2522" spans="1:22" s="1" customFormat="1" x14ac:dyDescent="0.25">
      <c r="A2522" s="1">
        <v>32.479999999999997</v>
      </c>
      <c r="R2522"/>
      <c r="S2522"/>
      <c r="U2522"/>
      <c r="V2522"/>
    </row>
    <row r="2523" spans="1:22" s="1" customFormat="1" x14ac:dyDescent="0.25">
      <c r="A2523" s="1">
        <v>24.77</v>
      </c>
      <c r="R2523"/>
      <c r="S2523"/>
      <c r="U2523"/>
      <c r="V2523"/>
    </row>
    <row r="2524" spans="1:22" s="1" customFormat="1" x14ac:dyDescent="0.25">
      <c r="A2524" s="1">
        <v>35.08</v>
      </c>
      <c r="R2524"/>
      <c r="S2524"/>
      <c r="U2524"/>
      <c r="V2524"/>
    </row>
    <row r="2525" spans="1:22" s="1" customFormat="1" x14ac:dyDescent="0.25">
      <c r="A2525" s="1">
        <v>22.06</v>
      </c>
      <c r="R2525"/>
      <c r="S2525"/>
      <c r="U2525"/>
      <c r="V2525"/>
    </row>
    <row r="2526" spans="1:22" s="1" customFormat="1" x14ac:dyDescent="0.25">
      <c r="A2526" s="1">
        <v>23.37</v>
      </c>
      <c r="R2526"/>
      <c r="S2526"/>
      <c r="U2526"/>
      <c r="V2526"/>
    </row>
    <row r="2527" spans="1:22" s="1" customFormat="1" x14ac:dyDescent="0.25">
      <c r="A2527" s="1">
        <v>27.15</v>
      </c>
      <c r="R2527"/>
      <c r="S2527"/>
      <c r="U2527"/>
      <c r="V2527"/>
    </row>
    <row r="2528" spans="1:22" s="1" customFormat="1" x14ac:dyDescent="0.25">
      <c r="A2528" s="1">
        <v>23.67</v>
      </c>
      <c r="R2528"/>
      <c r="S2528"/>
      <c r="U2528"/>
      <c r="V2528"/>
    </row>
    <row r="2529" spans="1:22" s="1" customFormat="1" x14ac:dyDescent="0.25">
      <c r="A2529" s="1">
        <v>27.57</v>
      </c>
      <c r="R2529"/>
      <c r="S2529"/>
      <c r="U2529"/>
      <c r="V2529"/>
    </row>
    <row r="2530" spans="1:22" s="1" customFormat="1" x14ac:dyDescent="0.25">
      <c r="A2530" s="1">
        <v>19.54</v>
      </c>
      <c r="R2530"/>
      <c r="S2530"/>
      <c r="U2530"/>
      <c r="V2530"/>
    </row>
    <row r="2531" spans="1:22" s="1" customFormat="1" x14ac:dyDescent="0.25">
      <c r="A2531" s="1">
        <v>29.58</v>
      </c>
      <c r="R2531"/>
      <c r="S2531"/>
      <c r="U2531"/>
      <c r="V2531"/>
    </row>
    <row r="2532" spans="1:22" s="1" customFormat="1" x14ac:dyDescent="0.25">
      <c r="A2532" s="1">
        <v>18.86</v>
      </c>
      <c r="R2532"/>
      <c r="S2532"/>
      <c r="U2532"/>
      <c r="V2532"/>
    </row>
    <row r="2533" spans="1:22" s="1" customFormat="1" x14ac:dyDescent="0.25">
      <c r="A2533" s="1">
        <v>27.01</v>
      </c>
      <c r="R2533"/>
      <c r="S2533"/>
      <c r="U2533"/>
      <c r="V2533"/>
    </row>
    <row r="2534" spans="1:22" s="1" customFormat="1" x14ac:dyDescent="0.25">
      <c r="A2534" s="1">
        <v>21.48</v>
      </c>
      <c r="R2534"/>
      <c r="S2534"/>
      <c r="U2534"/>
      <c r="V2534"/>
    </row>
    <row r="2535" spans="1:22" s="1" customFormat="1" x14ac:dyDescent="0.25">
      <c r="A2535" s="1">
        <v>17.91</v>
      </c>
      <c r="R2535"/>
      <c r="S2535"/>
      <c r="U2535"/>
      <c r="V2535"/>
    </row>
    <row r="2536" spans="1:22" s="1" customFormat="1" x14ac:dyDescent="0.25">
      <c r="A2536" s="1">
        <v>29.3</v>
      </c>
      <c r="R2536"/>
      <c r="S2536"/>
      <c r="U2536"/>
      <c r="V2536"/>
    </row>
    <row r="2537" spans="1:22" s="1" customFormat="1" x14ac:dyDescent="0.25">
      <c r="A2537" s="1">
        <v>31.21</v>
      </c>
      <c r="R2537"/>
      <c r="S2537"/>
      <c r="U2537"/>
      <c r="V2537"/>
    </row>
    <row r="2538" spans="1:22" s="1" customFormat="1" x14ac:dyDescent="0.25">
      <c r="A2538" s="1">
        <v>25.59</v>
      </c>
      <c r="R2538"/>
      <c r="S2538"/>
      <c r="U2538"/>
      <c r="V2538"/>
    </row>
    <row r="2539" spans="1:22" s="1" customFormat="1" x14ac:dyDescent="0.25">
      <c r="A2539" s="1">
        <v>21.57</v>
      </c>
      <c r="R2539"/>
      <c r="S2539"/>
      <c r="U2539"/>
      <c r="V2539"/>
    </row>
    <row r="2540" spans="1:22" s="1" customFormat="1" x14ac:dyDescent="0.25">
      <c r="A2540" s="1">
        <v>20.38</v>
      </c>
      <c r="R2540"/>
      <c r="S2540"/>
      <c r="U2540"/>
      <c r="V2540"/>
    </row>
    <row r="2541" spans="1:22" s="1" customFormat="1" x14ac:dyDescent="0.25">
      <c r="A2541" s="1">
        <v>17.53</v>
      </c>
      <c r="R2541"/>
      <c r="S2541"/>
      <c r="U2541"/>
      <c r="V2541"/>
    </row>
    <row r="2542" spans="1:22" s="1" customFormat="1" x14ac:dyDescent="0.25">
      <c r="A2542" s="1">
        <v>21.86</v>
      </c>
      <c r="R2542"/>
      <c r="S2542"/>
      <c r="U2542"/>
      <c r="V2542"/>
    </row>
    <row r="2543" spans="1:22" s="1" customFormat="1" x14ac:dyDescent="0.25">
      <c r="A2543" s="1">
        <v>20.239999999999998</v>
      </c>
      <c r="R2543"/>
      <c r="S2543"/>
      <c r="U2543"/>
      <c r="V2543"/>
    </row>
    <row r="2544" spans="1:22" s="1" customFormat="1" x14ac:dyDescent="0.25">
      <c r="A2544" s="1">
        <v>30.57</v>
      </c>
      <c r="R2544"/>
      <c r="S2544"/>
      <c r="U2544"/>
      <c r="V2544"/>
    </row>
    <row r="2545" spans="1:22" s="1" customFormat="1" x14ac:dyDescent="0.25">
      <c r="A2545" s="1">
        <v>20.67</v>
      </c>
      <c r="R2545"/>
      <c r="S2545"/>
      <c r="U2545"/>
      <c r="V2545"/>
    </row>
    <row r="2546" spans="1:22" s="1" customFormat="1" x14ac:dyDescent="0.25">
      <c r="A2546" s="1">
        <v>22.14</v>
      </c>
      <c r="R2546"/>
      <c r="S2546"/>
      <c r="U2546"/>
      <c r="V2546"/>
    </row>
    <row r="2547" spans="1:22" s="1" customFormat="1" x14ac:dyDescent="0.25">
      <c r="A2547" s="1">
        <v>23.31</v>
      </c>
      <c r="R2547"/>
      <c r="S2547"/>
      <c r="U2547"/>
      <c r="V2547"/>
    </row>
    <row r="2548" spans="1:22" s="1" customFormat="1" x14ac:dyDescent="0.25">
      <c r="A2548" s="1">
        <v>25.72</v>
      </c>
      <c r="R2548"/>
      <c r="S2548"/>
      <c r="U2548"/>
      <c r="V2548"/>
    </row>
    <row r="2549" spans="1:22" s="1" customFormat="1" x14ac:dyDescent="0.25">
      <c r="A2549" s="1">
        <v>25.15</v>
      </c>
      <c r="R2549"/>
      <c r="S2549"/>
      <c r="U2549"/>
      <c r="V2549"/>
    </row>
    <row r="2550" spans="1:22" s="1" customFormat="1" x14ac:dyDescent="0.25">
      <c r="A2550" s="1">
        <v>21.96</v>
      </c>
      <c r="R2550"/>
      <c r="S2550"/>
      <c r="U2550"/>
      <c r="V2550"/>
    </row>
    <row r="2551" spans="1:22" s="1" customFormat="1" x14ac:dyDescent="0.25">
      <c r="A2551" s="1">
        <v>19.79</v>
      </c>
      <c r="R2551"/>
      <c r="S2551"/>
      <c r="U2551"/>
      <c r="V2551"/>
    </row>
    <row r="2552" spans="1:22" s="1" customFormat="1" x14ac:dyDescent="0.25">
      <c r="A2552" s="1">
        <v>22.38</v>
      </c>
      <c r="R2552"/>
      <c r="S2552"/>
      <c r="U2552"/>
      <c r="V2552"/>
    </row>
    <row r="2553" spans="1:22" s="1" customFormat="1" x14ac:dyDescent="0.25">
      <c r="A2553" s="1">
        <v>22.58</v>
      </c>
      <c r="R2553"/>
      <c r="S2553"/>
      <c r="U2553"/>
      <c r="V2553"/>
    </row>
    <row r="2554" spans="1:22" s="1" customFormat="1" x14ac:dyDescent="0.25">
      <c r="A2554" s="1">
        <v>30.8</v>
      </c>
      <c r="R2554"/>
      <c r="S2554"/>
      <c r="U2554"/>
      <c r="V2554"/>
    </row>
    <row r="2555" spans="1:22" s="1" customFormat="1" x14ac:dyDescent="0.25">
      <c r="A2555" s="1">
        <v>30.8</v>
      </c>
      <c r="R2555"/>
      <c r="S2555"/>
      <c r="U2555"/>
      <c r="V2555"/>
    </row>
    <row r="2556" spans="1:22" s="1" customFormat="1" x14ac:dyDescent="0.25">
      <c r="A2556" s="1">
        <v>31.01</v>
      </c>
      <c r="R2556"/>
      <c r="S2556"/>
      <c r="U2556"/>
      <c r="V2556"/>
    </row>
    <row r="2557" spans="1:22" s="1" customFormat="1" x14ac:dyDescent="0.25">
      <c r="A2557" s="1">
        <v>31.21</v>
      </c>
      <c r="R2557"/>
      <c r="S2557"/>
      <c r="U2557"/>
      <c r="V2557"/>
    </row>
    <row r="2558" spans="1:22" s="1" customFormat="1" x14ac:dyDescent="0.25">
      <c r="A2558" s="1">
        <v>32.090000000000003</v>
      </c>
      <c r="R2558"/>
      <c r="S2558"/>
      <c r="U2558"/>
      <c r="V2558"/>
    </row>
    <row r="2559" spans="1:22" s="1" customFormat="1" x14ac:dyDescent="0.25">
      <c r="A2559" s="1">
        <v>20.25</v>
      </c>
      <c r="R2559"/>
      <c r="S2559"/>
      <c r="U2559"/>
      <c r="V2559"/>
    </row>
    <row r="2560" spans="1:22" s="1" customFormat="1" x14ac:dyDescent="0.25">
      <c r="A2560" s="1">
        <v>36.479999999999997</v>
      </c>
      <c r="R2560"/>
      <c r="S2560"/>
      <c r="U2560"/>
      <c r="V2560"/>
    </row>
    <row r="2561" spans="1:22" s="1" customFormat="1" x14ac:dyDescent="0.25">
      <c r="A2561" s="1">
        <v>37.76</v>
      </c>
      <c r="R2561"/>
      <c r="S2561"/>
      <c r="U2561"/>
      <c r="V2561"/>
    </row>
    <row r="2562" spans="1:22" s="1" customFormat="1" x14ac:dyDescent="0.25">
      <c r="A2562" s="1">
        <v>26.37</v>
      </c>
      <c r="R2562"/>
      <c r="S2562"/>
      <c r="U2562"/>
      <c r="V2562"/>
    </row>
    <row r="2563" spans="1:22" s="1" customFormat="1" x14ac:dyDescent="0.25">
      <c r="A2563" s="1">
        <v>24.82</v>
      </c>
      <c r="R2563"/>
      <c r="S2563"/>
      <c r="U2563"/>
      <c r="V2563"/>
    </row>
    <row r="2564" spans="1:22" s="1" customFormat="1" x14ac:dyDescent="0.25">
      <c r="A2564" s="1">
        <v>26.05</v>
      </c>
      <c r="R2564"/>
      <c r="S2564"/>
      <c r="U2564"/>
      <c r="V2564"/>
    </row>
    <row r="2565" spans="1:22" s="1" customFormat="1" x14ac:dyDescent="0.25">
      <c r="A2565" s="1">
        <v>24.39</v>
      </c>
      <c r="R2565"/>
      <c r="S2565"/>
      <c r="U2565"/>
      <c r="V2565"/>
    </row>
    <row r="2566" spans="1:22" s="1" customFormat="1" x14ac:dyDescent="0.25">
      <c r="A2566" s="1">
        <v>38.46</v>
      </c>
      <c r="R2566"/>
      <c r="S2566"/>
      <c r="U2566"/>
      <c r="V2566"/>
    </row>
    <row r="2567" spans="1:22" s="1" customFormat="1" x14ac:dyDescent="0.25">
      <c r="A2567" s="1">
        <v>19.940000000000001</v>
      </c>
      <c r="R2567"/>
      <c r="S2567"/>
      <c r="U2567"/>
      <c r="V2567"/>
    </row>
    <row r="2568" spans="1:22" s="1" customFormat="1" x14ac:dyDescent="0.25">
      <c r="A2568" s="1">
        <v>25.55</v>
      </c>
      <c r="R2568"/>
      <c r="S2568"/>
      <c r="U2568"/>
      <c r="V2568"/>
    </row>
    <row r="2569" spans="1:22" s="1" customFormat="1" x14ac:dyDescent="0.25">
      <c r="A2569" s="1">
        <v>28.75</v>
      </c>
      <c r="R2569"/>
      <c r="S2569"/>
      <c r="U2569"/>
      <c r="V2569"/>
    </row>
    <row r="2570" spans="1:22" s="1" customFormat="1" x14ac:dyDescent="0.25">
      <c r="A2570" s="1">
        <v>21.19</v>
      </c>
      <c r="R2570"/>
      <c r="S2570"/>
      <c r="U2570"/>
      <c r="V2570"/>
    </row>
    <row r="2571" spans="1:22" s="1" customFormat="1" x14ac:dyDescent="0.25">
      <c r="A2571" s="1">
        <v>32.979999999999997</v>
      </c>
      <c r="R2571"/>
      <c r="S2571"/>
      <c r="U2571"/>
      <c r="V2571"/>
    </row>
    <row r="2572" spans="1:22" s="1" customFormat="1" x14ac:dyDescent="0.25">
      <c r="A2572" s="1">
        <v>35.69</v>
      </c>
      <c r="R2572"/>
      <c r="S2572"/>
      <c r="U2572"/>
      <c r="V2572"/>
    </row>
    <row r="2573" spans="1:22" s="1" customFormat="1" x14ac:dyDescent="0.25">
      <c r="A2573" s="1">
        <v>25.65</v>
      </c>
      <c r="R2573"/>
      <c r="S2573"/>
      <c r="U2573"/>
      <c r="V2573"/>
    </row>
    <row r="2574" spans="1:22" s="1" customFormat="1" x14ac:dyDescent="0.25">
      <c r="A2574" s="1">
        <v>36.83</v>
      </c>
      <c r="R2574"/>
      <c r="S2574"/>
      <c r="U2574"/>
      <c r="V2574"/>
    </row>
    <row r="2575" spans="1:22" s="1" customFormat="1" x14ac:dyDescent="0.25">
      <c r="A2575" s="1">
        <v>25.68</v>
      </c>
      <c r="R2575"/>
      <c r="S2575"/>
      <c r="U2575"/>
      <c r="V2575"/>
    </row>
    <row r="2576" spans="1:22" s="1" customFormat="1" x14ac:dyDescent="0.25">
      <c r="A2576" s="1">
        <v>29.49</v>
      </c>
      <c r="R2576"/>
      <c r="S2576"/>
      <c r="U2576"/>
      <c r="V2576"/>
    </row>
    <row r="2577" spans="1:22" s="1" customFormat="1" x14ac:dyDescent="0.25">
      <c r="A2577" s="1">
        <v>29.03</v>
      </c>
      <c r="R2577"/>
      <c r="S2577"/>
      <c r="U2577"/>
      <c r="V2577"/>
    </row>
    <row r="2578" spans="1:22" s="1" customFormat="1" x14ac:dyDescent="0.25">
      <c r="A2578" s="1">
        <v>22.14</v>
      </c>
      <c r="R2578"/>
      <c r="S2578"/>
      <c r="U2578"/>
      <c r="V2578"/>
    </row>
    <row r="2579" spans="1:22" s="1" customFormat="1" x14ac:dyDescent="0.25">
      <c r="A2579" s="1">
        <v>34.479999999999997</v>
      </c>
      <c r="R2579"/>
      <c r="S2579"/>
      <c r="U2579"/>
      <c r="V2579"/>
    </row>
    <row r="2580" spans="1:22" s="1" customFormat="1" x14ac:dyDescent="0.25">
      <c r="A2580" s="1">
        <v>29.55</v>
      </c>
      <c r="R2580"/>
      <c r="S2580"/>
      <c r="U2580"/>
      <c r="V2580"/>
    </row>
    <row r="2581" spans="1:22" s="1" customFormat="1" x14ac:dyDescent="0.25">
      <c r="A2581" s="1">
        <v>29.77</v>
      </c>
      <c r="R2581"/>
      <c r="S2581"/>
      <c r="U2581"/>
      <c r="V2581"/>
    </row>
    <row r="2582" spans="1:22" s="1" customFormat="1" x14ac:dyDescent="0.25">
      <c r="A2582" s="1">
        <v>29.35</v>
      </c>
      <c r="R2582"/>
      <c r="S2582"/>
      <c r="U2582"/>
      <c r="V2582"/>
    </row>
    <row r="2583" spans="1:22" s="1" customFormat="1" x14ac:dyDescent="0.25">
      <c r="A2583" s="1">
        <v>26.7</v>
      </c>
      <c r="R2583"/>
      <c r="S2583"/>
      <c r="U2583"/>
      <c r="V2583"/>
    </row>
    <row r="2584" spans="1:22" s="1" customFormat="1" x14ac:dyDescent="0.25">
      <c r="A2584" s="1">
        <v>27.74</v>
      </c>
      <c r="R2584"/>
      <c r="S2584"/>
      <c r="U2584"/>
      <c r="V2584"/>
    </row>
    <row r="2585" spans="1:22" s="1" customFormat="1" x14ac:dyDescent="0.25">
      <c r="A2585" s="1">
        <v>29.71</v>
      </c>
      <c r="R2585"/>
      <c r="S2585"/>
      <c r="U2585"/>
      <c r="V2585"/>
    </row>
    <row r="2586" spans="1:22" s="1" customFormat="1" x14ac:dyDescent="0.25">
      <c r="A2586" s="1">
        <v>20.48</v>
      </c>
      <c r="R2586"/>
      <c r="S2586"/>
      <c r="U2586"/>
      <c r="V2586"/>
    </row>
    <row r="2587" spans="1:22" s="1" customFormat="1" x14ac:dyDescent="0.25">
      <c r="A2587" s="1">
        <v>22</v>
      </c>
      <c r="R2587"/>
      <c r="S2587"/>
      <c r="U2587"/>
      <c r="V2587"/>
    </row>
    <row r="2588" spans="1:22" s="1" customFormat="1" x14ac:dyDescent="0.25">
      <c r="A2588" s="1">
        <v>19.739999999999998</v>
      </c>
      <c r="R2588"/>
      <c r="S2588"/>
      <c r="U2588"/>
      <c r="V2588"/>
    </row>
    <row r="2589" spans="1:22" s="1" customFormat="1" x14ac:dyDescent="0.25">
      <c r="A2589" s="1">
        <v>29.94</v>
      </c>
      <c r="R2589"/>
      <c r="S2589"/>
      <c r="U2589"/>
      <c r="V2589"/>
    </row>
    <row r="2590" spans="1:22" s="1" customFormat="1" x14ac:dyDescent="0.25">
      <c r="A2590" s="1">
        <v>26.14</v>
      </c>
      <c r="R2590"/>
      <c r="S2590"/>
      <c r="U2590"/>
      <c r="V2590"/>
    </row>
    <row r="2591" spans="1:22" s="1" customFormat="1" x14ac:dyDescent="0.25">
      <c r="A2591" s="1">
        <v>25.93</v>
      </c>
      <c r="R2591"/>
      <c r="S2591"/>
      <c r="U2591"/>
      <c r="V2591"/>
    </row>
    <row r="2592" spans="1:22" s="1" customFormat="1" x14ac:dyDescent="0.25">
      <c r="A2592" s="1">
        <v>23.37</v>
      </c>
      <c r="R2592"/>
      <c r="S2592"/>
      <c r="U2592"/>
      <c r="V2592"/>
    </row>
    <row r="2593" spans="1:22" s="1" customFormat="1" x14ac:dyDescent="0.25">
      <c r="A2593" s="1">
        <v>37.69</v>
      </c>
      <c r="R2593"/>
      <c r="S2593"/>
      <c r="U2593"/>
      <c r="V2593"/>
    </row>
    <row r="2594" spans="1:22" s="1" customFormat="1" x14ac:dyDescent="0.25">
      <c r="A2594" s="1">
        <v>36.299999999999997</v>
      </c>
      <c r="R2594"/>
      <c r="S2594"/>
      <c r="U2594"/>
      <c r="V2594"/>
    </row>
    <row r="2595" spans="1:22" s="1" customFormat="1" x14ac:dyDescent="0.25">
      <c r="A2595" s="1">
        <v>22.89</v>
      </c>
      <c r="R2595"/>
      <c r="S2595"/>
      <c r="U2595"/>
      <c r="V2595"/>
    </row>
    <row r="2596" spans="1:22" s="1" customFormat="1" x14ac:dyDescent="0.25">
      <c r="A2596" s="1">
        <v>20.07</v>
      </c>
      <c r="R2596"/>
      <c r="S2596"/>
      <c r="U2596"/>
      <c r="V2596"/>
    </row>
    <row r="2597" spans="1:22" s="1" customFormat="1" x14ac:dyDescent="0.25">
      <c r="A2597" s="1">
        <v>32.19</v>
      </c>
      <c r="R2597"/>
      <c r="S2597"/>
      <c r="U2597"/>
      <c r="V2597"/>
    </row>
    <row r="2598" spans="1:22" s="1" customFormat="1" x14ac:dyDescent="0.25">
      <c r="A2598" s="1">
        <v>22.88</v>
      </c>
      <c r="R2598"/>
      <c r="S2598"/>
      <c r="U2598"/>
      <c r="V2598"/>
    </row>
    <row r="2599" spans="1:22" s="1" customFormat="1" x14ac:dyDescent="0.25">
      <c r="A2599" s="1">
        <v>21.57</v>
      </c>
      <c r="R2599"/>
      <c r="S2599"/>
      <c r="U2599"/>
      <c r="V2599"/>
    </row>
    <row r="2600" spans="1:22" s="1" customFormat="1" x14ac:dyDescent="0.25">
      <c r="A2600" s="1">
        <v>24.63</v>
      </c>
      <c r="R2600"/>
      <c r="S2600"/>
      <c r="U2600"/>
      <c r="V2600"/>
    </row>
    <row r="2601" spans="1:22" s="1" customFormat="1" x14ac:dyDescent="0.25">
      <c r="A2601" s="1">
        <v>19.75</v>
      </c>
      <c r="R2601"/>
      <c r="S2601"/>
      <c r="U2601"/>
      <c r="V2601"/>
    </row>
    <row r="2602" spans="1:22" s="1" customFormat="1" x14ac:dyDescent="0.25">
      <c r="A2602" s="1">
        <v>31.1</v>
      </c>
      <c r="R2602"/>
      <c r="S2602"/>
      <c r="U2602"/>
      <c r="V2602"/>
    </row>
    <row r="2603" spans="1:22" s="1" customFormat="1" x14ac:dyDescent="0.25">
      <c r="A2603" s="1">
        <v>29.92</v>
      </c>
      <c r="R2603"/>
      <c r="S2603"/>
      <c r="U2603"/>
      <c r="V2603"/>
    </row>
    <row r="2604" spans="1:22" s="1" customFormat="1" x14ac:dyDescent="0.25">
      <c r="A2604" s="1">
        <v>25.14</v>
      </c>
      <c r="R2604"/>
      <c r="S2604"/>
      <c r="U2604"/>
      <c r="V2604"/>
    </row>
    <row r="2605" spans="1:22" s="1" customFormat="1" x14ac:dyDescent="0.25">
      <c r="A2605" s="1">
        <v>19.54</v>
      </c>
      <c r="R2605"/>
      <c r="S2605"/>
      <c r="U2605"/>
      <c r="V2605"/>
    </row>
    <row r="2606" spans="1:22" s="1" customFormat="1" x14ac:dyDescent="0.25">
      <c r="A2606" s="1">
        <v>19.43</v>
      </c>
      <c r="R2606"/>
      <c r="S2606"/>
      <c r="U2606"/>
      <c r="V2606"/>
    </row>
    <row r="2607" spans="1:22" s="1" customFormat="1" x14ac:dyDescent="0.25">
      <c r="A2607" s="1">
        <v>23.36</v>
      </c>
      <c r="R2607"/>
      <c r="S2607"/>
      <c r="U2607"/>
      <c r="V2607"/>
    </row>
    <row r="2608" spans="1:22" s="1" customFormat="1" x14ac:dyDescent="0.25">
      <c r="A2608" s="1">
        <v>26.69</v>
      </c>
      <c r="R2608"/>
      <c r="S2608"/>
      <c r="U2608"/>
      <c r="V2608"/>
    </row>
    <row r="2609" spans="1:22" s="1" customFormat="1" x14ac:dyDescent="0.25">
      <c r="A2609" s="1">
        <v>23.86</v>
      </c>
      <c r="R2609"/>
      <c r="S2609"/>
      <c r="U2609"/>
      <c r="V2609"/>
    </row>
    <row r="2610" spans="1:22" s="1" customFormat="1" x14ac:dyDescent="0.25">
      <c r="A2610" s="1">
        <v>31.7</v>
      </c>
      <c r="R2610"/>
      <c r="S2610"/>
      <c r="U2610"/>
      <c r="V2610"/>
    </row>
    <row r="2611" spans="1:22" s="1" customFormat="1" x14ac:dyDescent="0.25">
      <c r="A2611" s="1">
        <v>37.49</v>
      </c>
      <c r="R2611"/>
      <c r="S2611"/>
      <c r="U2611"/>
      <c r="V2611"/>
    </row>
    <row r="2612" spans="1:22" s="1" customFormat="1" x14ac:dyDescent="0.25">
      <c r="A2612" s="1">
        <v>19.13</v>
      </c>
      <c r="R2612"/>
      <c r="S2612"/>
      <c r="U2612"/>
      <c r="V2612"/>
    </row>
    <row r="2613" spans="1:22" s="1" customFormat="1" x14ac:dyDescent="0.25">
      <c r="A2613" s="1">
        <v>27.27</v>
      </c>
      <c r="R2613"/>
      <c r="S2613"/>
      <c r="U2613"/>
      <c r="V2613"/>
    </row>
    <row r="2614" spans="1:22" s="1" customFormat="1" x14ac:dyDescent="0.25">
      <c r="A2614" s="1">
        <v>29.85</v>
      </c>
      <c r="R2614"/>
      <c r="S2614"/>
      <c r="U2614"/>
      <c r="V2614"/>
    </row>
    <row r="2615" spans="1:22" s="1" customFormat="1" x14ac:dyDescent="0.25">
      <c r="A2615" s="1">
        <v>37.49</v>
      </c>
      <c r="R2615"/>
      <c r="S2615"/>
      <c r="U2615"/>
      <c r="V2615"/>
    </row>
    <row r="2616" spans="1:22" s="1" customFormat="1" x14ac:dyDescent="0.25">
      <c r="A2616" s="1">
        <v>29.94</v>
      </c>
      <c r="R2616"/>
      <c r="S2616"/>
      <c r="U2616"/>
      <c r="V2616"/>
    </row>
    <row r="2617" spans="1:22" s="1" customFormat="1" x14ac:dyDescent="0.25">
      <c r="A2617" s="1">
        <v>29.74</v>
      </c>
      <c r="R2617"/>
      <c r="S2617"/>
      <c r="U2617"/>
      <c r="V2617"/>
    </row>
    <row r="2618" spans="1:22" s="1" customFormat="1" x14ac:dyDescent="0.25">
      <c r="A2618" s="1">
        <v>26.21</v>
      </c>
      <c r="R2618"/>
      <c r="S2618"/>
      <c r="U2618"/>
      <c r="V2618"/>
    </row>
    <row r="2619" spans="1:22" s="1" customFormat="1" x14ac:dyDescent="0.25">
      <c r="A2619" s="1">
        <v>37.36</v>
      </c>
      <c r="R2619"/>
      <c r="S2619"/>
      <c r="U2619"/>
      <c r="V2619"/>
    </row>
    <row r="2620" spans="1:22" s="1" customFormat="1" x14ac:dyDescent="0.25">
      <c r="A2620" s="1">
        <v>38.67</v>
      </c>
      <c r="R2620"/>
      <c r="S2620"/>
      <c r="U2620"/>
      <c r="V2620"/>
    </row>
    <row r="2621" spans="1:22" s="1" customFormat="1" x14ac:dyDescent="0.25">
      <c r="A2621" s="1">
        <v>24.28</v>
      </c>
      <c r="R2621"/>
      <c r="S2621"/>
      <c r="U2621"/>
      <c r="V2621"/>
    </row>
    <row r="2622" spans="1:22" s="1" customFormat="1" x14ac:dyDescent="0.25">
      <c r="A2622" s="1">
        <v>28.14</v>
      </c>
      <c r="R2622"/>
      <c r="S2622"/>
      <c r="U2622"/>
      <c r="V2622"/>
    </row>
    <row r="2623" spans="1:22" s="1" customFormat="1" x14ac:dyDescent="0.25">
      <c r="A2623" s="1">
        <v>25.11</v>
      </c>
      <c r="R2623"/>
      <c r="S2623"/>
      <c r="U2623"/>
      <c r="V2623"/>
    </row>
    <row r="2624" spans="1:22" s="1" customFormat="1" x14ac:dyDescent="0.25">
      <c r="A2624" s="1">
        <v>32.26</v>
      </c>
      <c r="R2624"/>
      <c r="S2624"/>
      <c r="U2624"/>
      <c r="V2624"/>
    </row>
    <row r="2625" spans="1:22" s="1" customFormat="1" x14ac:dyDescent="0.25">
      <c r="A2625" s="1">
        <v>24.45</v>
      </c>
      <c r="R2625"/>
      <c r="S2625"/>
      <c r="U2625"/>
      <c r="V2625"/>
    </row>
    <row r="2626" spans="1:22" s="1" customFormat="1" x14ac:dyDescent="0.25">
      <c r="A2626" s="1">
        <v>22.84</v>
      </c>
      <c r="R2626"/>
      <c r="S2626"/>
      <c r="U2626"/>
      <c r="V2626"/>
    </row>
    <row r="2627" spans="1:22" s="1" customFormat="1" x14ac:dyDescent="0.25">
      <c r="A2627" s="1">
        <v>28.54</v>
      </c>
      <c r="R2627"/>
      <c r="S2627"/>
      <c r="U2627"/>
      <c r="V2627"/>
    </row>
    <row r="2628" spans="1:22" s="1" customFormat="1" x14ac:dyDescent="0.25">
      <c r="A2628" s="1">
        <v>27.43</v>
      </c>
      <c r="R2628"/>
      <c r="S2628"/>
      <c r="U2628"/>
      <c r="V2628"/>
    </row>
    <row r="2629" spans="1:22" s="1" customFormat="1" x14ac:dyDescent="0.25">
      <c r="A2629" s="1">
        <v>34.14</v>
      </c>
      <c r="R2629"/>
      <c r="S2629"/>
      <c r="U2629"/>
      <c r="V2629"/>
    </row>
    <row r="2630" spans="1:22" s="1" customFormat="1" x14ac:dyDescent="0.25">
      <c r="A2630" s="1">
        <v>21.91</v>
      </c>
      <c r="R2630"/>
      <c r="S2630"/>
      <c r="U2630"/>
      <c r="V2630"/>
    </row>
    <row r="2631" spans="1:22" s="1" customFormat="1" x14ac:dyDescent="0.25">
      <c r="A2631" s="1">
        <v>26.01</v>
      </c>
      <c r="R2631"/>
      <c r="S2631"/>
      <c r="U2631"/>
      <c r="V2631"/>
    </row>
    <row r="2632" spans="1:22" s="1" customFormat="1" x14ac:dyDescent="0.25">
      <c r="A2632" s="1">
        <v>30.23</v>
      </c>
      <c r="R2632"/>
      <c r="S2632"/>
      <c r="U2632"/>
      <c r="V2632"/>
    </row>
    <row r="2633" spans="1:22" s="1" customFormat="1" x14ac:dyDescent="0.25">
      <c r="A2633" s="1">
        <v>20.34</v>
      </c>
      <c r="R2633"/>
      <c r="S2633"/>
      <c r="U2633"/>
      <c r="V2633"/>
    </row>
    <row r="2634" spans="1:22" s="1" customFormat="1" x14ac:dyDescent="0.25">
      <c r="A2634" s="1">
        <v>33.25</v>
      </c>
      <c r="R2634"/>
      <c r="S2634"/>
      <c r="U2634"/>
      <c r="V2634"/>
    </row>
    <row r="2635" spans="1:22" s="1" customFormat="1" x14ac:dyDescent="0.25">
      <c r="A2635" s="1">
        <v>26.22</v>
      </c>
      <c r="R2635"/>
      <c r="S2635"/>
      <c r="U2635"/>
      <c r="V2635"/>
    </row>
    <row r="2636" spans="1:22" s="1" customFormat="1" x14ac:dyDescent="0.25">
      <c r="A2636" s="1">
        <v>27.8</v>
      </c>
      <c r="R2636"/>
      <c r="S2636"/>
      <c r="U2636"/>
      <c r="V2636"/>
    </row>
    <row r="2637" spans="1:22" s="1" customFormat="1" x14ac:dyDescent="0.25">
      <c r="A2637" s="1">
        <v>36.130000000000003</v>
      </c>
      <c r="R2637"/>
      <c r="S2637"/>
      <c r="U2637"/>
      <c r="V2637"/>
    </row>
    <row r="2638" spans="1:22" s="1" customFormat="1" x14ac:dyDescent="0.25">
      <c r="A2638" s="1">
        <v>24.98</v>
      </c>
      <c r="R2638"/>
      <c r="S2638"/>
      <c r="U2638"/>
      <c r="V2638"/>
    </row>
    <row r="2639" spans="1:22" s="1" customFormat="1" x14ac:dyDescent="0.25">
      <c r="A2639" s="1">
        <v>35.18</v>
      </c>
      <c r="R2639"/>
      <c r="S2639"/>
      <c r="U2639"/>
      <c r="V2639"/>
    </row>
    <row r="2640" spans="1:22" s="1" customFormat="1" x14ac:dyDescent="0.25">
      <c r="A2640" s="1">
        <v>23.32</v>
      </c>
      <c r="R2640"/>
      <c r="S2640"/>
      <c r="U2640"/>
      <c r="V2640"/>
    </row>
    <row r="2641" spans="1:22" s="1" customFormat="1" x14ac:dyDescent="0.25">
      <c r="A2641" s="1">
        <v>24.61</v>
      </c>
      <c r="R2641"/>
      <c r="S2641"/>
      <c r="U2641"/>
      <c r="V2641"/>
    </row>
    <row r="2642" spans="1:22" s="1" customFormat="1" x14ac:dyDescent="0.25">
      <c r="A2642" s="1">
        <v>24.42</v>
      </c>
      <c r="R2642"/>
      <c r="S2642"/>
      <c r="U2642"/>
      <c r="V2642"/>
    </row>
    <row r="2643" spans="1:22" s="1" customFormat="1" x14ac:dyDescent="0.25">
      <c r="A2643" s="1">
        <v>27.95</v>
      </c>
      <c r="R2643"/>
      <c r="S2643"/>
      <c r="U2643"/>
      <c r="V2643"/>
    </row>
    <row r="2644" spans="1:22" s="1" customFormat="1" x14ac:dyDescent="0.25">
      <c r="A2644" s="1">
        <v>36.520000000000003</v>
      </c>
      <c r="R2644"/>
      <c r="S2644"/>
      <c r="U2644"/>
      <c r="V2644"/>
    </row>
    <row r="2645" spans="1:22" s="1" customFormat="1" x14ac:dyDescent="0.25">
      <c r="A2645" s="1">
        <v>29.96</v>
      </c>
      <c r="R2645"/>
      <c r="S2645"/>
      <c r="U2645"/>
      <c r="V2645"/>
    </row>
    <row r="2646" spans="1:22" s="1" customFormat="1" x14ac:dyDescent="0.25">
      <c r="A2646" s="1">
        <v>25.14</v>
      </c>
      <c r="R2646"/>
      <c r="S2646"/>
      <c r="U2646"/>
      <c r="V2646"/>
    </row>
    <row r="2647" spans="1:22" s="1" customFormat="1" x14ac:dyDescent="0.25">
      <c r="A2647" s="1">
        <v>18.079999999999998</v>
      </c>
      <c r="R2647"/>
      <c r="S2647"/>
      <c r="U2647"/>
      <c r="V2647"/>
    </row>
    <row r="2648" spans="1:22" s="1" customFormat="1" x14ac:dyDescent="0.25">
      <c r="A2648" s="1">
        <v>26.23</v>
      </c>
      <c r="R2648"/>
      <c r="S2648"/>
      <c r="U2648"/>
      <c r="V2648"/>
    </row>
    <row r="2649" spans="1:22" s="1" customFormat="1" x14ac:dyDescent="0.25">
      <c r="A2649" s="1">
        <v>25.45</v>
      </c>
      <c r="R2649"/>
      <c r="S2649"/>
      <c r="U2649"/>
      <c r="V2649"/>
    </row>
    <row r="2650" spans="1:22" s="1" customFormat="1" x14ac:dyDescent="0.25">
      <c r="A2650" s="1">
        <v>24.78</v>
      </c>
      <c r="R2650"/>
      <c r="S2650"/>
      <c r="U2650"/>
      <c r="V2650"/>
    </row>
    <row r="2651" spans="1:22" s="1" customFormat="1" x14ac:dyDescent="0.25">
      <c r="A2651" s="1">
        <v>18.489999999999998</v>
      </c>
      <c r="R2651"/>
      <c r="S2651"/>
      <c r="U2651"/>
      <c r="V2651"/>
    </row>
    <row r="2652" spans="1:22" s="1" customFormat="1" x14ac:dyDescent="0.25">
      <c r="A2652" s="1">
        <v>36.770000000000003</v>
      </c>
      <c r="R2652"/>
      <c r="S2652"/>
      <c r="U2652"/>
      <c r="V2652"/>
    </row>
    <row r="2653" spans="1:22" s="1" customFormat="1" x14ac:dyDescent="0.25">
      <c r="A2653" s="1">
        <v>28.03</v>
      </c>
      <c r="R2653"/>
      <c r="S2653"/>
      <c r="U2653"/>
      <c r="V2653"/>
    </row>
    <row r="2654" spans="1:22" s="1" customFormat="1" x14ac:dyDescent="0.25">
      <c r="A2654" s="1">
        <v>34.31</v>
      </c>
      <c r="R2654"/>
      <c r="S2654"/>
      <c r="U2654"/>
      <c r="V2654"/>
    </row>
    <row r="2655" spans="1:22" s="1" customFormat="1" x14ac:dyDescent="0.25">
      <c r="A2655" s="1">
        <v>28.05</v>
      </c>
      <c r="R2655"/>
      <c r="S2655"/>
      <c r="U2655"/>
      <c r="V2655"/>
    </row>
    <row r="2656" spans="1:22" s="1" customFormat="1" x14ac:dyDescent="0.25">
      <c r="A2656" s="1">
        <v>21.67</v>
      </c>
      <c r="R2656"/>
      <c r="S2656"/>
      <c r="U2656"/>
      <c r="V2656"/>
    </row>
    <row r="2657" spans="1:22" s="1" customFormat="1" x14ac:dyDescent="0.25">
      <c r="A2657" s="1">
        <v>26.44</v>
      </c>
      <c r="R2657"/>
      <c r="S2657"/>
      <c r="U2657"/>
      <c r="V2657"/>
    </row>
    <row r="2658" spans="1:22" s="1" customFormat="1" x14ac:dyDescent="0.25">
      <c r="A2658" s="1">
        <v>25.15</v>
      </c>
      <c r="R2658"/>
      <c r="S2658"/>
      <c r="U2658"/>
      <c r="V2658"/>
    </row>
    <row r="2659" spans="1:22" s="1" customFormat="1" x14ac:dyDescent="0.25">
      <c r="A2659" s="1">
        <v>23.82</v>
      </c>
      <c r="R2659"/>
      <c r="S2659"/>
      <c r="U2659"/>
      <c r="V2659"/>
    </row>
    <row r="2660" spans="1:22" s="1" customFormat="1" x14ac:dyDescent="0.25">
      <c r="A2660" s="1">
        <v>29.52</v>
      </c>
      <c r="R2660"/>
      <c r="S2660"/>
      <c r="U2660"/>
      <c r="V2660"/>
    </row>
    <row r="2661" spans="1:22" s="1" customFormat="1" x14ac:dyDescent="0.25">
      <c r="A2661" s="1">
        <v>30.96</v>
      </c>
      <c r="R2661"/>
      <c r="S2661"/>
      <c r="U2661"/>
      <c r="V2661"/>
    </row>
    <row r="2662" spans="1:22" s="1" customFormat="1" x14ac:dyDescent="0.25">
      <c r="A2662" s="1">
        <v>37.06</v>
      </c>
      <c r="R2662"/>
      <c r="S2662"/>
      <c r="U2662"/>
      <c r="V2662"/>
    </row>
    <row r="2663" spans="1:22" s="1" customFormat="1" x14ac:dyDescent="0.25">
      <c r="A2663" s="1">
        <v>33.31</v>
      </c>
      <c r="R2663"/>
      <c r="S2663"/>
      <c r="U2663"/>
      <c r="V2663"/>
    </row>
    <row r="2664" spans="1:22" s="1" customFormat="1" x14ac:dyDescent="0.25">
      <c r="A2664" s="1">
        <v>17.43</v>
      </c>
      <c r="R2664"/>
      <c r="S2664"/>
      <c r="U2664"/>
      <c r="V2664"/>
    </row>
    <row r="2665" spans="1:22" s="1" customFormat="1" x14ac:dyDescent="0.25">
      <c r="A2665" s="1">
        <v>37.68</v>
      </c>
      <c r="R2665"/>
      <c r="S2665"/>
      <c r="U2665"/>
      <c r="V2665"/>
    </row>
    <row r="2666" spans="1:22" s="1" customFormat="1" x14ac:dyDescent="0.25">
      <c r="A2666" s="1">
        <v>22.45</v>
      </c>
      <c r="R2666"/>
      <c r="S2666"/>
      <c r="U2666"/>
      <c r="V2666"/>
    </row>
    <row r="2667" spans="1:22" s="1" customFormat="1" x14ac:dyDescent="0.25">
      <c r="A2667" s="1">
        <v>21.78</v>
      </c>
      <c r="R2667"/>
      <c r="S2667"/>
      <c r="U2667"/>
      <c r="V2667"/>
    </row>
    <row r="2668" spans="1:22" s="1" customFormat="1" x14ac:dyDescent="0.25">
      <c r="A2668" s="1">
        <v>19.84</v>
      </c>
      <c r="R2668"/>
      <c r="S2668"/>
      <c r="U2668"/>
      <c r="V2668"/>
    </row>
    <row r="2669" spans="1:22" s="1" customFormat="1" x14ac:dyDescent="0.25">
      <c r="A2669" s="1">
        <v>23.74</v>
      </c>
      <c r="R2669"/>
      <c r="S2669"/>
      <c r="U2669"/>
      <c r="V2669"/>
    </row>
    <row r="2670" spans="1:22" s="1" customFormat="1" x14ac:dyDescent="0.25">
      <c r="A2670" s="1">
        <v>25.41</v>
      </c>
      <c r="R2670"/>
      <c r="S2670"/>
      <c r="U2670"/>
      <c r="V2670"/>
    </row>
    <row r="2671" spans="1:22" s="1" customFormat="1" x14ac:dyDescent="0.25">
      <c r="A2671" s="1">
        <v>27.43</v>
      </c>
      <c r="R2671"/>
      <c r="S2671"/>
      <c r="U2671"/>
      <c r="V2671"/>
    </row>
    <row r="2672" spans="1:22" s="1" customFormat="1" x14ac:dyDescent="0.25">
      <c r="A2672" s="1">
        <v>21.85</v>
      </c>
      <c r="R2672"/>
      <c r="S2672"/>
      <c r="U2672"/>
      <c r="V2672"/>
    </row>
    <row r="2673" spans="1:22" s="1" customFormat="1" x14ac:dyDescent="0.25">
      <c r="A2673" s="1">
        <v>21.35</v>
      </c>
      <c r="R2673"/>
      <c r="S2673"/>
      <c r="U2673"/>
      <c r="V2673"/>
    </row>
    <row r="2674" spans="1:22" s="1" customFormat="1" x14ac:dyDescent="0.25">
      <c r="A2674" s="1">
        <v>28.02</v>
      </c>
      <c r="R2674"/>
      <c r="S2674"/>
      <c r="U2674"/>
      <c r="V2674"/>
    </row>
    <row r="2675" spans="1:22" s="1" customFormat="1" x14ac:dyDescent="0.25">
      <c r="A2675" s="1">
        <v>28.12</v>
      </c>
      <c r="R2675"/>
      <c r="S2675"/>
      <c r="U2675"/>
      <c r="V2675"/>
    </row>
    <row r="2676" spans="1:22" s="1" customFormat="1" x14ac:dyDescent="0.25">
      <c r="A2676" s="1">
        <v>40</v>
      </c>
      <c r="R2676"/>
      <c r="S2676"/>
      <c r="U2676"/>
      <c r="V2676"/>
    </row>
    <row r="2677" spans="1:22" s="1" customFormat="1" x14ac:dyDescent="0.25">
      <c r="A2677" s="1">
        <v>27.08</v>
      </c>
      <c r="R2677"/>
      <c r="S2677"/>
      <c r="U2677"/>
      <c r="V2677"/>
    </row>
    <row r="2678" spans="1:22" s="1" customFormat="1" x14ac:dyDescent="0.25">
      <c r="A2678" s="1">
        <v>34.07</v>
      </c>
      <c r="R2678"/>
      <c r="S2678"/>
      <c r="U2678"/>
      <c r="V2678"/>
    </row>
    <row r="2679" spans="1:22" s="1" customFormat="1" x14ac:dyDescent="0.25">
      <c r="A2679" s="1">
        <v>28.1</v>
      </c>
      <c r="R2679"/>
      <c r="S2679"/>
      <c r="U2679"/>
      <c r="V2679"/>
    </row>
    <row r="2680" spans="1:22" s="1" customFormat="1" x14ac:dyDescent="0.25">
      <c r="A2680" s="1">
        <v>23.52</v>
      </c>
      <c r="R2680"/>
      <c r="S2680"/>
      <c r="U2680"/>
      <c r="V2680"/>
    </row>
    <row r="2681" spans="1:22" s="1" customFormat="1" x14ac:dyDescent="0.25">
      <c r="A2681" s="1">
        <v>30.87</v>
      </c>
      <c r="R2681"/>
      <c r="S2681"/>
      <c r="U2681"/>
      <c r="V2681"/>
    </row>
    <row r="2682" spans="1:22" s="1" customFormat="1" x14ac:dyDescent="0.25">
      <c r="A2682" s="1">
        <v>33.18</v>
      </c>
      <c r="R2682"/>
      <c r="S2682"/>
      <c r="U2682"/>
      <c r="V2682"/>
    </row>
    <row r="2683" spans="1:22" s="1" customFormat="1" x14ac:dyDescent="0.25">
      <c r="A2683" s="1">
        <v>28.27</v>
      </c>
      <c r="R2683"/>
      <c r="S2683"/>
      <c r="U2683"/>
      <c r="V2683"/>
    </row>
    <row r="2684" spans="1:22" s="1" customFormat="1" x14ac:dyDescent="0.25">
      <c r="A2684" s="1">
        <v>33.409999999999997</v>
      </c>
      <c r="R2684"/>
      <c r="S2684"/>
      <c r="U2684"/>
      <c r="V2684"/>
    </row>
    <row r="2685" spans="1:22" s="1" customFormat="1" x14ac:dyDescent="0.25">
      <c r="A2685" s="1">
        <v>24.96</v>
      </c>
      <c r="R2685"/>
      <c r="S2685"/>
      <c r="U2685"/>
      <c r="V2685"/>
    </row>
    <row r="2686" spans="1:22" s="1" customFormat="1" x14ac:dyDescent="0.25">
      <c r="A2686" s="1">
        <v>20.8</v>
      </c>
      <c r="R2686"/>
      <c r="S2686"/>
      <c r="U2686"/>
      <c r="V2686"/>
    </row>
    <row r="2687" spans="1:22" s="1" customFormat="1" x14ac:dyDescent="0.25">
      <c r="A2687" s="1">
        <v>30.1</v>
      </c>
      <c r="R2687"/>
      <c r="S2687"/>
      <c r="U2687"/>
      <c r="V2687"/>
    </row>
    <row r="2688" spans="1:22" s="1" customFormat="1" x14ac:dyDescent="0.25">
      <c r="A2688" s="1">
        <v>30.19</v>
      </c>
      <c r="R2688"/>
      <c r="S2688"/>
      <c r="U2688"/>
      <c r="V2688"/>
    </row>
    <row r="2689" spans="1:22" s="1" customFormat="1" x14ac:dyDescent="0.25">
      <c r="A2689" s="1">
        <v>33.57</v>
      </c>
      <c r="R2689"/>
      <c r="S2689"/>
      <c r="U2689"/>
      <c r="V2689"/>
    </row>
    <row r="2690" spans="1:22" s="1" customFormat="1" x14ac:dyDescent="0.25">
      <c r="A2690" s="1">
        <v>25.81</v>
      </c>
      <c r="R2690"/>
      <c r="S2690"/>
      <c r="U2690"/>
      <c r="V2690"/>
    </row>
    <row r="2691" spans="1:22" s="1" customFormat="1" x14ac:dyDescent="0.25">
      <c r="A2691" s="1">
        <v>33.58</v>
      </c>
      <c r="R2691"/>
      <c r="S2691"/>
      <c r="U2691"/>
      <c r="V2691"/>
    </row>
    <row r="2692" spans="1:22" s="1" customFormat="1" x14ac:dyDescent="0.25">
      <c r="A2692" s="1">
        <v>23.98</v>
      </c>
      <c r="R2692"/>
      <c r="S2692"/>
      <c r="U2692"/>
      <c r="V2692"/>
    </row>
    <row r="2693" spans="1:22" s="1" customFormat="1" x14ac:dyDescent="0.25">
      <c r="A2693" s="1">
        <v>19.12</v>
      </c>
      <c r="R2693"/>
      <c r="S2693"/>
      <c r="U2693"/>
      <c r="V2693"/>
    </row>
    <row r="2694" spans="1:22" s="1" customFormat="1" x14ac:dyDescent="0.25">
      <c r="A2694" s="1">
        <v>37.92</v>
      </c>
      <c r="R2694"/>
      <c r="S2694"/>
      <c r="U2694"/>
      <c r="V2694"/>
    </row>
    <row r="2695" spans="1:22" s="1" customFormat="1" x14ac:dyDescent="0.25">
      <c r="A2695" s="1">
        <v>19.43</v>
      </c>
      <c r="R2695"/>
      <c r="S2695"/>
      <c r="U2695"/>
      <c r="V2695"/>
    </row>
    <row r="2696" spans="1:22" s="1" customFormat="1" x14ac:dyDescent="0.25">
      <c r="A2696" s="1">
        <v>24.14</v>
      </c>
      <c r="R2696"/>
      <c r="S2696"/>
      <c r="U2696"/>
      <c r="V2696"/>
    </row>
    <row r="2697" spans="1:22" s="1" customFormat="1" x14ac:dyDescent="0.25">
      <c r="A2697" s="1">
        <v>25.98</v>
      </c>
      <c r="R2697"/>
      <c r="S2697"/>
      <c r="U2697"/>
      <c r="V2697"/>
    </row>
    <row r="2698" spans="1:22" s="1" customFormat="1" x14ac:dyDescent="0.25">
      <c r="A2698" s="1">
        <v>23.05</v>
      </c>
      <c r="R2698"/>
      <c r="S2698"/>
      <c r="U2698"/>
      <c r="V2698"/>
    </row>
    <row r="2699" spans="1:22" s="1" customFormat="1" x14ac:dyDescent="0.25">
      <c r="A2699" s="1">
        <v>23.7</v>
      </c>
      <c r="R2699"/>
      <c r="S2699"/>
      <c r="U2699"/>
      <c r="V2699"/>
    </row>
    <row r="2700" spans="1:22" s="1" customFormat="1" x14ac:dyDescent="0.25">
      <c r="A2700" s="1">
        <v>25.07</v>
      </c>
      <c r="R2700"/>
      <c r="S2700"/>
      <c r="U2700"/>
      <c r="V2700"/>
    </row>
    <row r="2701" spans="1:22" s="1" customFormat="1" x14ac:dyDescent="0.25">
      <c r="A2701" s="1">
        <v>27.69</v>
      </c>
      <c r="R2701"/>
      <c r="S2701"/>
      <c r="U2701"/>
      <c r="V2701"/>
    </row>
    <row r="2702" spans="1:22" s="1" customFormat="1" x14ac:dyDescent="0.25">
      <c r="A2702" s="1">
        <v>40</v>
      </c>
      <c r="R2702"/>
      <c r="S2702"/>
      <c r="U2702"/>
      <c r="V2702"/>
    </row>
    <row r="2703" spans="1:22" s="1" customFormat="1" x14ac:dyDescent="0.25">
      <c r="A2703" s="1">
        <v>21.19</v>
      </c>
      <c r="R2703"/>
      <c r="S2703"/>
      <c r="U2703"/>
      <c r="V2703"/>
    </row>
    <row r="2704" spans="1:22" s="1" customFormat="1" x14ac:dyDescent="0.25">
      <c r="A2704" s="1">
        <v>27.13</v>
      </c>
      <c r="R2704"/>
      <c r="S2704"/>
      <c r="U2704"/>
      <c r="V2704"/>
    </row>
    <row r="2705" spans="1:22" s="1" customFormat="1" x14ac:dyDescent="0.25">
      <c r="A2705" s="1">
        <v>22.96</v>
      </c>
      <c r="R2705"/>
      <c r="S2705"/>
      <c r="U2705"/>
      <c r="V2705"/>
    </row>
    <row r="2706" spans="1:22" s="1" customFormat="1" x14ac:dyDescent="0.25">
      <c r="A2706" s="1">
        <v>19.079999999999998</v>
      </c>
      <c r="R2706"/>
      <c r="S2706"/>
      <c r="U2706"/>
      <c r="V2706"/>
    </row>
    <row r="2707" spans="1:22" s="1" customFormat="1" x14ac:dyDescent="0.25">
      <c r="A2707" s="1">
        <v>34.549999999999997</v>
      </c>
      <c r="R2707"/>
      <c r="S2707"/>
      <c r="U2707"/>
      <c r="V2707"/>
    </row>
    <row r="2708" spans="1:22" s="1" customFormat="1" x14ac:dyDescent="0.25">
      <c r="A2708" s="1">
        <v>18.68</v>
      </c>
      <c r="R2708"/>
      <c r="S2708"/>
      <c r="U2708"/>
      <c r="V2708"/>
    </row>
    <row r="2709" spans="1:22" s="1" customFormat="1" x14ac:dyDescent="0.25">
      <c r="A2709" s="1">
        <v>28.59</v>
      </c>
      <c r="R2709"/>
      <c r="S2709"/>
      <c r="U2709"/>
      <c r="V2709"/>
    </row>
    <row r="2710" spans="1:22" s="1" customFormat="1" x14ac:dyDescent="0.25">
      <c r="A2710" s="1">
        <v>23.88</v>
      </c>
      <c r="R2710"/>
      <c r="S2710"/>
      <c r="U2710"/>
      <c r="V2710"/>
    </row>
    <row r="2711" spans="1:22" s="1" customFormat="1" x14ac:dyDescent="0.25">
      <c r="A2711" s="1">
        <v>31.25</v>
      </c>
      <c r="R2711"/>
      <c r="S2711"/>
      <c r="U2711"/>
      <c r="V2711"/>
    </row>
    <row r="2712" spans="1:22" s="1" customFormat="1" x14ac:dyDescent="0.25">
      <c r="A2712" s="1">
        <v>28.12</v>
      </c>
      <c r="R2712"/>
      <c r="S2712"/>
      <c r="U2712"/>
      <c r="V2712"/>
    </row>
    <row r="2713" spans="1:22" s="1" customFormat="1" x14ac:dyDescent="0.25">
      <c r="A2713" s="1">
        <v>26.48</v>
      </c>
      <c r="R2713"/>
      <c r="S2713"/>
      <c r="U2713"/>
      <c r="V2713"/>
    </row>
    <row r="2714" spans="1:22" s="1" customFormat="1" x14ac:dyDescent="0.25">
      <c r="A2714" s="1">
        <v>29.15</v>
      </c>
      <c r="R2714"/>
      <c r="S2714"/>
      <c r="U2714"/>
      <c r="V2714"/>
    </row>
    <row r="2715" spans="1:22" s="1" customFormat="1" x14ac:dyDescent="0.25">
      <c r="A2715" s="1">
        <v>37.369999999999997</v>
      </c>
      <c r="R2715"/>
      <c r="S2715"/>
      <c r="U2715"/>
      <c r="V2715"/>
    </row>
    <row r="2716" spans="1:22" s="1" customFormat="1" x14ac:dyDescent="0.25">
      <c r="A2716" s="1">
        <v>28.39</v>
      </c>
      <c r="R2716"/>
      <c r="S2716"/>
      <c r="U2716"/>
      <c r="V2716"/>
    </row>
    <row r="2717" spans="1:22" s="1" customFormat="1" x14ac:dyDescent="0.25">
      <c r="A2717" s="1">
        <v>25.84</v>
      </c>
      <c r="R2717"/>
      <c r="S2717"/>
      <c r="U2717"/>
      <c r="V2717"/>
    </row>
    <row r="2718" spans="1:22" s="1" customFormat="1" x14ac:dyDescent="0.25">
      <c r="A2718" s="1">
        <v>35.17</v>
      </c>
      <c r="R2718"/>
      <c r="S2718"/>
      <c r="U2718"/>
      <c r="V2718"/>
    </row>
    <row r="2719" spans="1:22" s="1" customFormat="1" x14ac:dyDescent="0.25">
      <c r="A2719" s="1">
        <v>23.6</v>
      </c>
      <c r="R2719"/>
      <c r="S2719"/>
      <c r="U2719"/>
      <c r="V2719"/>
    </row>
    <row r="2720" spans="1:22" s="1" customFormat="1" x14ac:dyDescent="0.25">
      <c r="A2720" s="1">
        <v>29.55</v>
      </c>
      <c r="R2720"/>
      <c r="S2720"/>
      <c r="U2720"/>
      <c r="V2720"/>
    </row>
    <row r="2721" spans="1:22" s="1" customFormat="1" x14ac:dyDescent="0.25">
      <c r="A2721" s="1">
        <v>38.07</v>
      </c>
      <c r="R2721"/>
      <c r="S2721"/>
      <c r="U2721"/>
      <c r="V2721"/>
    </row>
    <row r="2722" spans="1:22" s="1" customFormat="1" x14ac:dyDescent="0.25">
      <c r="A2722" s="1">
        <v>19.78</v>
      </c>
      <c r="R2722"/>
      <c r="S2722"/>
      <c r="U2722"/>
      <c r="V2722"/>
    </row>
    <row r="2723" spans="1:22" s="1" customFormat="1" x14ac:dyDescent="0.25">
      <c r="A2723" s="1">
        <v>22.27</v>
      </c>
      <c r="R2723"/>
      <c r="S2723"/>
      <c r="U2723"/>
      <c r="V2723"/>
    </row>
    <row r="2724" spans="1:22" s="1" customFormat="1" x14ac:dyDescent="0.25">
      <c r="A2724" s="1">
        <v>34.270000000000003</v>
      </c>
      <c r="R2724"/>
      <c r="S2724"/>
      <c r="U2724"/>
      <c r="V2724"/>
    </row>
    <row r="2725" spans="1:22" s="1" customFormat="1" x14ac:dyDescent="0.25">
      <c r="A2725" s="1">
        <v>19.350000000000001</v>
      </c>
      <c r="R2725"/>
      <c r="S2725"/>
      <c r="U2725"/>
      <c r="V2725"/>
    </row>
    <row r="2726" spans="1:22" s="1" customFormat="1" x14ac:dyDescent="0.25">
      <c r="A2726" s="1">
        <v>30.77</v>
      </c>
      <c r="R2726"/>
      <c r="S2726"/>
      <c r="U2726"/>
      <c r="V2726"/>
    </row>
    <row r="2727" spans="1:22" s="1" customFormat="1" x14ac:dyDescent="0.25">
      <c r="A2727" s="1">
        <v>33.590000000000003</v>
      </c>
      <c r="R2727"/>
      <c r="S2727"/>
      <c r="U2727"/>
      <c r="V2727"/>
    </row>
    <row r="2728" spans="1:22" s="1" customFormat="1" x14ac:dyDescent="0.25">
      <c r="A2728" s="1">
        <v>26.38</v>
      </c>
      <c r="R2728"/>
      <c r="S2728"/>
      <c r="U2728"/>
      <c r="V2728"/>
    </row>
    <row r="2729" spans="1:22" s="1" customFormat="1" x14ac:dyDescent="0.25">
      <c r="A2729" s="1">
        <v>32.32</v>
      </c>
      <c r="R2729"/>
      <c r="S2729"/>
      <c r="U2729"/>
      <c r="V2729"/>
    </row>
    <row r="2730" spans="1:22" s="1" customFormat="1" x14ac:dyDescent="0.25">
      <c r="A2730" s="1">
        <v>21.27</v>
      </c>
      <c r="R2730"/>
      <c r="S2730"/>
      <c r="U2730"/>
      <c r="V2730"/>
    </row>
    <row r="2731" spans="1:22" s="1" customFormat="1" x14ac:dyDescent="0.25">
      <c r="A2731" s="1">
        <v>27.79</v>
      </c>
      <c r="R2731"/>
      <c r="S2731"/>
      <c r="U2731"/>
      <c r="V2731"/>
    </row>
    <row r="2732" spans="1:22" s="1" customFormat="1" x14ac:dyDescent="0.25">
      <c r="A2732" s="1">
        <v>25.01</v>
      </c>
      <c r="R2732"/>
      <c r="S2732"/>
      <c r="U2732"/>
      <c r="V2732"/>
    </row>
    <row r="2733" spans="1:22" s="1" customFormat="1" x14ac:dyDescent="0.25">
      <c r="A2733" s="1">
        <v>21.09</v>
      </c>
      <c r="R2733"/>
      <c r="S2733"/>
      <c r="U2733"/>
      <c r="V2733"/>
    </row>
    <row r="2734" spans="1:22" s="1" customFormat="1" x14ac:dyDescent="0.25">
      <c r="A2734" s="1">
        <v>22.05</v>
      </c>
      <c r="R2734"/>
      <c r="S2734"/>
      <c r="U2734"/>
      <c r="V2734"/>
    </row>
    <row r="2735" spans="1:22" s="1" customFormat="1" x14ac:dyDescent="0.25">
      <c r="A2735" s="1">
        <v>26.07</v>
      </c>
      <c r="R2735"/>
      <c r="S2735"/>
      <c r="U2735"/>
      <c r="V2735"/>
    </row>
    <row r="2736" spans="1:22" s="1" customFormat="1" x14ac:dyDescent="0.25">
      <c r="A2736" s="1">
        <v>24.46</v>
      </c>
      <c r="R2736"/>
      <c r="S2736"/>
      <c r="U2736"/>
      <c r="V2736"/>
    </row>
    <row r="2737" spans="1:22" s="1" customFormat="1" x14ac:dyDescent="0.25">
      <c r="A2737" s="1">
        <v>28.7</v>
      </c>
      <c r="R2737"/>
      <c r="S2737"/>
      <c r="U2737"/>
      <c r="V2737"/>
    </row>
    <row r="2738" spans="1:22" s="1" customFormat="1" x14ac:dyDescent="0.25">
      <c r="A2738" s="1">
        <v>27.58</v>
      </c>
      <c r="R2738"/>
      <c r="S2738"/>
      <c r="U2738"/>
      <c r="V2738"/>
    </row>
    <row r="2739" spans="1:22" s="1" customFormat="1" x14ac:dyDescent="0.25">
      <c r="A2739" s="1">
        <v>24.85</v>
      </c>
      <c r="R2739"/>
      <c r="S2739"/>
      <c r="U2739"/>
      <c r="V2739"/>
    </row>
    <row r="2740" spans="1:22" s="1" customFormat="1" x14ac:dyDescent="0.25">
      <c r="A2740" s="1">
        <v>20.55</v>
      </c>
      <c r="R2740"/>
      <c r="S2740"/>
      <c r="U2740"/>
      <c r="V2740"/>
    </row>
    <row r="2741" spans="1:22" s="1" customFormat="1" x14ac:dyDescent="0.25">
      <c r="A2741" s="1">
        <v>27.33</v>
      </c>
      <c r="R2741"/>
      <c r="S2741"/>
      <c r="U2741"/>
      <c r="V2741"/>
    </row>
    <row r="2742" spans="1:22" s="1" customFormat="1" x14ac:dyDescent="0.25">
      <c r="A2742" s="1">
        <v>29.02</v>
      </c>
      <c r="R2742"/>
      <c r="S2742"/>
      <c r="U2742"/>
      <c r="V2742"/>
    </row>
    <row r="2743" spans="1:22" s="1" customFormat="1" x14ac:dyDescent="0.25">
      <c r="A2743" s="1">
        <v>27.81</v>
      </c>
      <c r="R2743"/>
      <c r="S2743"/>
      <c r="U2743"/>
      <c r="V2743"/>
    </row>
    <row r="2744" spans="1:22" s="1" customFormat="1" x14ac:dyDescent="0.25">
      <c r="A2744" s="1">
        <v>19.38</v>
      </c>
      <c r="R2744"/>
      <c r="S2744"/>
      <c r="U2744"/>
      <c r="V2744"/>
    </row>
    <row r="2745" spans="1:22" s="1" customFormat="1" x14ac:dyDescent="0.25">
      <c r="A2745" s="1">
        <v>33.97</v>
      </c>
      <c r="R2745"/>
      <c r="S2745"/>
      <c r="U2745"/>
      <c r="V2745"/>
    </row>
    <row r="2746" spans="1:22" s="1" customFormat="1" x14ac:dyDescent="0.25">
      <c r="A2746" s="1">
        <v>26.39</v>
      </c>
      <c r="R2746"/>
      <c r="S2746"/>
      <c r="U2746"/>
      <c r="V2746"/>
    </row>
    <row r="2747" spans="1:22" s="1" customFormat="1" x14ac:dyDescent="0.25">
      <c r="A2747" s="1">
        <v>27.54</v>
      </c>
      <c r="R2747"/>
      <c r="S2747"/>
      <c r="U2747"/>
      <c r="V2747"/>
    </row>
    <row r="2748" spans="1:22" s="1" customFormat="1" x14ac:dyDescent="0.25">
      <c r="A2748" s="1">
        <v>23.23</v>
      </c>
      <c r="R2748"/>
      <c r="S2748"/>
      <c r="U2748"/>
      <c r="V2748"/>
    </row>
    <row r="2749" spans="1:22" s="1" customFormat="1" x14ac:dyDescent="0.25">
      <c r="A2749" s="1">
        <v>25.57</v>
      </c>
      <c r="R2749"/>
      <c r="S2749"/>
      <c r="U2749"/>
      <c r="V2749"/>
    </row>
    <row r="2750" spans="1:22" s="1" customFormat="1" x14ac:dyDescent="0.25">
      <c r="A2750" s="1">
        <v>31.88</v>
      </c>
      <c r="R2750"/>
      <c r="S2750"/>
      <c r="U2750"/>
      <c r="V2750"/>
    </row>
    <row r="2751" spans="1:22" s="1" customFormat="1" x14ac:dyDescent="0.25">
      <c r="A2751" s="1">
        <v>28.84</v>
      </c>
      <c r="R2751"/>
      <c r="S2751"/>
      <c r="U2751"/>
      <c r="V2751"/>
    </row>
    <row r="2752" spans="1:22" s="1" customFormat="1" x14ac:dyDescent="0.25">
      <c r="A2752" s="1">
        <v>32.07</v>
      </c>
      <c r="R2752"/>
      <c r="S2752"/>
      <c r="U2752"/>
      <c r="V2752"/>
    </row>
    <row r="2753" spans="1:22" s="1" customFormat="1" x14ac:dyDescent="0.25">
      <c r="A2753" s="1">
        <v>35.549999999999997</v>
      </c>
      <c r="R2753"/>
      <c r="S2753"/>
      <c r="U2753"/>
      <c r="V2753"/>
    </row>
    <row r="2754" spans="1:22" s="1" customFormat="1" x14ac:dyDescent="0.25">
      <c r="A2754" s="1">
        <v>25.13</v>
      </c>
      <c r="R2754"/>
      <c r="S2754"/>
      <c r="U2754"/>
      <c r="V2754"/>
    </row>
    <row r="2755" spans="1:22" s="1" customFormat="1" x14ac:dyDescent="0.25">
      <c r="A2755" s="1">
        <v>20.23</v>
      </c>
      <c r="R2755"/>
      <c r="S2755"/>
      <c r="U2755"/>
      <c r="V2755"/>
    </row>
    <row r="2756" spans="1:22" s="1" customFormat="1" x14ac:dyDescent="0.25">
      <c r="A2756" s="1">
        <v>31.74</v>
      </c>
      <c r="R2756"/>
      <c r="S2756"/>
      <c r="U2756"/>
      <c r="V2756"/>
    </row>
    <row r="2757" spans="1:22" s="1" customFormat="1" x14ac:dyDescent="0.25">
      <c r="A2757" s="1">
        <v>24.22</v>
      </c>
      <c r="R2757"/>
      <c r="S2757"/>
      <c r="U2757"/>
      <c r="V2757"/>
    </row>
    <row r="2758" spans="1:22" s="1" customFormat="1" x14ac:dyDescent="0.25">
      <c r="A2758" s="1">
        <v>25.64</v>
      </c>
      <c r="R2758"/>
      <c r="S2758"/>
      <c r="U2758"/>
      <c r="V2758"/>
    </row>
    <row r="2759" spans="1:22" s="1" customFormat="1" x14ac:dyDescent="0.25">
      <c r="A2759" s="1">
        <v>27.21</v>
      </c>
      <c r="R2759"/>
      <c r="S2759"/>
      <c r="U2759"/>
      <c r="V2759"/>
    </row>
    <row r="2760" spans="1:22" s="1" customFormat="1" x14ac:dyDescent="0.25">
      <c r="A2760" s="1">
        <v>30.23</v>
      </c>
      <c r="R2760"/>
      <c r="S2760"/>
      <c r="U2760"/>
      <c r="V2760"/>
    </row>
    <row r="2761" spans="1:22" s="1" customFormat="1" x14ac:dyDescent="0.25">
      <c r="A2761" s="1">
        <v>25.49</v>
      </c>
      <c r="R2761"/>
      <c r="S2761"/>
      <c r="U2761"/>
      <c r="V2761"/>
    </row>
    <row r="2762" spans="1:22" s="1" customFormat="1" x14ac:dyDescent="0.25">
      <c r="A2762" s="1">
        <v>28.97</v>
      </c>
      <c r="R2762"/>
      <c r="S2762"/>
      <c r="U2762"/>
      <c r="V2762"/>
    </row>
    <row r="2763" spans="1:22" s="1" customFormat="1" x14ac:dyDescent="0.25">
      <c r="A2763" s="1">
        <v>30.93</v>
      </c>
      <c r="R2763"/>
      <c r="S2763"/>
      <c r="U2763"/>
      <c r="V2763"/>
    </row>
    <row r="2764" spans="1:22" s="1" customFormat="1" x14ac:dyDescent="0.25">
      <c r="A2764" s="1">
        <v>31.82</v>
      </c>
      <c r="R2764"/>
      <c r="S2764"/>
      <c r="U2764"/>
      <c r="V2764"/>
    </row>
    <row r="2765" spans="1:22" s="1" customFormat="1" x14ac:dyDescent="0.25">
      <c r="A2765" s="1">
        <v>35.97</v>
      </c>
      <c r="R2765"/>
      <c r="S2765"/>
      <c r="U2765"/>
      <c r="V2765"/>
    </row>
    <row r="2766" spans="1:22" s="1" customFormat="1" x14ac:dyDescent="0.25">
      <c r="A2766" s="1">
        <v>28.47</v>
      </c>
      <c r="R2766"/>
      <c r="S2766"/>
      <c r="U2766"/>
      <c r="V2766"/>
    </row>
    <row r="2767" spans="1:22" s="1" customFormat="1" x14ac:dyDescent="0.25">
      <c r="A2767" s="1">
        <v>30</v>
      </c>
      <c r="R2767"/>
      <c r="S2767"/>
      <c r="U2767"/>
      <c r="V2767"/>
    </row>
    <row r="2768" spans="1:22" s="1" customFormat="1" x14ac:dyDescent="0.25">
      <c r="A2768" s="1">
        <v>23.78</v>
      </c>
      <c r="R2768"/>
      <c r="S2768"/>
      <c r="U2768"/>
      <c r="V2768"/>
    </row>
    <row r="2769" spans="1:22" s="1" customFormat="1" x14ac:dyDescent="0.25">
      <c r="A2769" s="1">
        <v>27.89</v>
      </c>
      <c r="R2769"/>
      <c r="S2769"/>
      <c r="U2769"/>
      <c r="V2769"/>
    </row>
    <row r="2770" spans="1:22" s="1" customFormat="1" x14ac:dyDescent="0.25">
      <c r="A2770" s="1">
        <v>27.16</v>
      </c>
      <c r="R2770"/>
      <c r="S2770"/>
      <c r="U2770"/>
      <c r="V2770"/>
    </row>
    <row r="2771" spans="1:22" s="1" customFormat="1" x14ac:dyDescent="0.25">
      <c r="A2771" s="1">
        <v>29.74</v>
      </c>
      <c r="R2771"/>
      <c r="S2771"/>
      <c r="U2771"/>
      <c r="V2771"/>
    </row>
    <row r="2772" spans="1:22" s="1" customFormat="1" x14ac:dyDescent="0.25">
      <c r="A2772" s="1">
        <v>32.130000000000003</v>
      </c>
      <c r="R2772"/>
      <c r="S2772"/>
      <c r="U2772"/>
      <c r="V2772"/>
    </row>
    <row r="2773" spans="1:22" s="1" customFormat="1" x14ac:dyDescent="0.25">
      <c r="A2773" s="1">
        <v>28.8</v>
      </c>
      <c r="R2773"/>
      <c r="S2773"/>
      <c r="U2773"/>
      <c r="V2773"/>
    </row>
    <row r="2774" spans="1:22" s="1" customFormat="1" x14ac:dyDescent="0.25">
      <c r="A2774" s="1">
        <v>26.89</v>
      </c>
      <c r="R2774"/>
      <c r="S2774"/>
      <c r="U2774"/>
      <c r="V2774"/>
    </row>
    <row r="2775" spans="1:22" s="1" customFormat="1" x14ac:dyDescent="0.25">
      <c r="A2775" s="1">
        <v>22.97</v>
      </c>
      <c r="R2775"/>
      <c r="S2775"/>
      <c r="U2775"/>
      <c r="V2775"/>
    </row>
    <row r="2776" spans="1:22" s="1" customFormat="1" x14ac:dyDescent="0.25">
      <c r="A2776" s="1">
        <v>25.85</v>
      </c>
      <c r="R2776"/>
      <c r="S2776"/>
      <c r="U2776"/>
      <c r="V2776"/>
    </row>
    <row r="2777" spans="1:22" s="1" customFormat="1" x14ac:dyDescent="0.25">
      <c r="A2777" s="1">
        <v>27.99</v>
      </c>
      <c r="R2777"/>
      <c r="S2777"/>
      <c r="U2777"/>
      <c r="V2777"/>
    </row>
    <row r="2778" spans="1:22" s="1" customFormat="1" x14ac:dyDescent="0.25">
      <c r="A2778" s="1">
        <v>34.65</v>
      </c>
      <c r="R2778"/>
      <c r="S2778"/>
      <c r="U2778"/>
      <c r="V2778"/>
    </row>
    <row r="2779" spans="1:22" s="1" customFormat="1" x14ac:dyDescent="0.25">
      <c r="A2779" s="1">
        <v>33.340000000000003</v>
      </c>
      <c r="R2779"/>
      <c r="S2779"/>
      <c r="U2779"/>
      <c r="V2779"/>
    </row>
    <row r="2780" spans="1:22" s="1" customFormat="1" x14ac:dyDescent="0.25">
      <c r="A2780" s="1">
        <v>29.06</v>
      </c>
      <c r="R2780"/>
      <c r="S2780"/>
      <c r="U2780"/>
      <c r="V2780"/>
    </row>
    <row r="2781" spans="1:22" s="1" customFormat="1" x14ac:dyDescent="0.25">
      <c r="A2781" s="1">
        <v>33.979999999999997</v>
      </c>
      <c r="R2781"/>
      <c r="S2781"/>
      <c r="U2781"/>
      <c r="V2781"/>
    </row>
    <row r="2782" spans="1:22" s="1" customFormat="1" x14ac:dyDescent="0.25">
      <c r="A2782" s="1">
        <v>27.38</v>
      </c>
      <c r="R2782"/>
      <c r="S2782"/>
      <c r="U2782"/>
      <c r="V2782"/>
    </row>
    <row r="2783" spans="1:22" s="1" customFormat="1" x14ac:dyDescent="0.25">
      <c r="A2783" s="1">
        <v>27.65</v>
      </c>
      <c r="R2783"/>
      <c r="S2783"/>
      <c r="U2783"/>
      <c r="V2783"/>
    </row>
    <row r="2784" spans="1:22" s="1" customFormat="1" x14ac:dyDescent="0.25">
      <c r="A2784" s="1">
        <v>34.590000000000003</v>
      </c>
      <c r="R2784"/>
      <c r="S2784"/>
      <c r="U2784"/>
      <c r="V2784"/>
    </row>
    <row r="2785" spans="1:22" s="1" customFormat="1" x14ac:dyDescent="0.25">
      <c r="A2785" s="1">
        <v>34.340000000000003</v>
      </c>
      <c r="R2785"/>
      <c r="S2785"/>
      <c r="U2785"/>
      <c r="V2785"/>
    </row>
    <row r="2786" spans="1:22" s="1" customFormat="1" x14ac:dyDescent="0.25">
      <c r="A2786" s="1">
        <v>20.440000000000001</v>
      </c>
      <c r="R2786"/>
      <c r="S2786"/>
      <c r="U2786"/>
      <c r="V2786"/>
    </row>
    <row r="2787" spans="1:22" s="1" customFormat="1" x14ac:dyDescent="0.25">
      <c r="A2787" s="1">
        <v>34.1</v>
      </c>
      <c r="R2787"/>
      <c r="S2787"/>
      <c r="U2787"/>
      <c r="V2787"/>
    </row>
    <row r="2788" spans="1:22" s="1" customFormat="1" x14ac:dyDescent="0.25">
      <c r="A2788" s="1">
        <v>24.41</v>
      </c>
      <c r="R2788"/>
      <c r="S2788"/>
      <c r="U2788"/>
      <c r="V2788"/>
    </row>
    <row r="2789" spans="1:22" s="1" customFormat="1" x14ac:dyDescent="0.25">
      <c r="A2789" s="1">
        <v>16.41</v>
      </c>
      <c r="R2789"/>
      <c r="S2789"/>
      <c r="U2789"/>
      <c r="V2789"/>
    </row>
    <row r="2790" spans="1:22" s="1" customFormat="1" x14ac:dyDescent="0.25">
      <c r="A2790" s="1">
        <v>32.049999999999997</v>
      </c>
      <c r="R2790"/>
      <c r="S2790"/>
      <c r="U2790"/>
      <c r="V2790"/>
    </row>
    <row r="2791" spans="1:22" s="1" customFormat="1" x14ac:dyDescent="0.25">
      <c r="A2791" s="1">
        <v>30.66</v>
      </c>
      <c r="R2791"/>
      <c r="S2791"/>
      <c r="U2791"/>
      <c r="V2791"/>
    </row>
    <row r="2792" spans="1:22" s="1" customFormat="1" x14ac:dyDescent="0.25">
      <c r="A2792" s="1">
        <v>36.700000000000003</v>
      </c>
      <c r="R2792"/>
      <c r="S2792"/>
      <c r="U2792"/>
      <c r="V2792"/>
    </row>
    <row r="2793" spans="1:22" s="1" customFormat="1" x14ac:dyDescent="0.25">
      <c r="A2793" s="1">
        <v>32.9</v>
      </c>
      <c r="R2793"/>
      <c r="S2793"/>
      <c r="U2793"/>
      <c r="V2793"/>
    </row>
    <row r="2794" spans="1:22" s="1" customFormat="1" x14ac:dyDescent="0.25">
      <c r="A2794" s="1">
        <v>24.36</v>
      </c>
      <c r="R2794"/>
      <c r="S2794"/>
      <c r="U2794"/>
      <c r="V2794"/>
    </row>
    <row r="2795" spans="1:22" s="1" customFormat="1" x14ac:dyDescent="0.25">
      <c r="A2795" s="1">
        <v>29.31</v>
      </c>
      <c r="R2795"/>
      <c r="S2795"/>
      <c r="U2795"/>
      <c r="V2795"/>
    </row>
    <row r="2796" spans="1:22" s="1" customFormat="1" x14ac:dyDescent="0.25">
      <c r="A2796" s="1">
        <v>28.8</v>
      </c>
      <c r="R2796"/>
      <c r="S2796"/>
      <c r="U2796"/>
      <c r="V2796"/>
    </row>
    <row r="2797" spans="1:22" s="1" customFormat="1" x14ac:dyDescent="0.25">
      <c r="A2797" s="1">
        <v>27.13</v>
      </c>
      <c r="R2797"/>
      <c r="S2797"/>
      <c r="U2797"/>
      <c r="V2797"/>
    </row>
    <row r="2798" spans="1:22" s="1" customFormat="1" x14ac:dyDescent="0.25">
      <c r="A2798" s="1">
        <v>22.61</v>
      </c>
      <c r="R2798"/>
      <c r="S2798"/>
      <c r="U2798"/>
      <c r="V2798"/>
    </row>
    <row r="2799" spans="1:22" s="1" customFormat="1" x14ac:dyDescent="0.25">
      <c r="A2799" s="1">
        <v>25.39</v>
      </c>
      <c r="R2799"/>
      <c r="S2799"/>
      <c r="U2799"/>
      <c r="V2799"/>
    </row>
    <row r="2800" spans="1:22" s="1" customFormat="1" x14ac:dyDescent="0.25">
      <c r="A2800" s="1">
        <v>27.21</v>
      </c>
      <c r="R2800"/>
      <c r="S2800"/>
      <c r="U2800"/>
      <c r="V2800"/>
    </row>
    <row r="2801" spans="1:22" s="1" customFormat="1" x14ac:dyDescent="0.25">
      <c r="A2801" s="1">
        <v>31.52</v>
      </c>
      <c r="R2801"/>
      <c r="S2801"/>
      <c r="U2801"/>
      <c r="V2801"/>
    </row>
    <row r="2802" spans="1:22" s="1" customFormat="1" x14ac:dyDescent="0.25">
      <c r="A2802" s="1">
        <v>26.83</v>
      </c>
      <c r="R2802"/>
      <c r="S2802"/>
      <c r="U2802"/>
      <c r="V2802"/>
    </row>
    <row r="2803" spans="1:22" s="1" customFormat="1" x14ac:dyDescent="0.25">
      <c r="A2803" s="1">
        <v>35.979999999999997</v>
      </c>
      <c r="R2803"/>
      <c r="S2803"/>
      <c r="U2803"/>
      <c r="V2803"/>
    </row>
    <row r="2804" spans="1:22" s="1" customFormat="1" x14ac:dyDescent="0.25">
      <c r="A2804" s="1">
        <v>21.3</v>
      </c>
      <c r="R2804"/>
      <c r="S2804"/>
      <c r="U2804"/>
      <c r="V2804"/>
    </row>
    <row r="2805" spans="1:22" s="1" customFormat="1" x14ac:dyDescent="0.25">
      <c r="A2805" s="1">
        <v>23.86</v>
      </c>
      <c r="R2805"/>
      <c r="S2805"/>
      <c r="U2805"/>
      <c r="V2805"/>
    </row>
    <row r="2806" spans="1:22" s="1" customFormat="1" x14ac:dyDescent="0.25">
      <c r="A2806" s="1">
        <v>34.96</v>
      </c>
      <c r="R2806"/>
      <c r="S2806"/>
      <c r="U2806"/>
      <c r="V2806"/>
    </row>
    <row r="2807" spans="1:22" s="1" customFormat="1" x14ac:dyDescent="0.25">
      <c r="A2807" s="1">
        <v>25.26</v>
      </c>
      <c r="R2807"/>
      <c r="S2807"/>
      <c r="U2807"/>
      <c r="V2807"/>
    </row>
    <row r="2808" spans="1:22" s="1" customFormat="1" x14ac:dyDescent="0.25">
      <c r="A2808" s="1">
        <v>34.06</v>
      </c>
      <c r="R2808"/>
      <c r="S2808"/>
      <c r="U2808"/>
      <c r="V2808"/>
    </row>
    <row r="2809" spans="1:22" s="1" customFormat="1" x14ac:dyDescent="0.25">
      <c r="A2809" s="1">
        <v>27.55</v>
      </c>
      <c r="R2809"/>
      <c r="S2809"/>
      <c r="U2809"/>
      <c r="V2809"/>
    </row>
    <row r="2810" spans="1:22" s="1" customFormat="1" x14ac:dyDescent="0.25">
      <c r="A2810" s="1">
        <v>31.47</v>
      </c>
      <c r="R2810"/>
      <c r="S2810"/>
      <c r="U2810"/>
      <c r="V2810"/>
    </row>
    <row r="2811" spans="1:22" s="1" customFormat="1" x14ac:dyDescent="0.25">
      <c r="A2811" s="1">
        <v>23.77</v>
      </c>
      <c r="R2811"/>
      <c r="S2811"/>
      <c r="U2811"/>
      <c r="V2811"/>
    </row>
    <row r="2812" spans="1:22" s="1" customFormat="1" x14ac:dyDescent="0.25">
      <c r="A2812" s="1">
        <v>37.32</v>
      </c>
      <c r="R2812"/>
      <c r="S2812"/>
      <c r="U2812"/>
      <c r="V2812"/>
    </row>
    <row r="2813" spans="1:22" s="1" customFormat="1" x14ac:dyDescent="0.25">
      <c r="A2813" s="1">
        <v>23.19</v>
      </c>
      <c r="R2813"/>
      <c r="S2813"/>
      <c r="U2813"/>
      <c r="V2813"/>
    </row>
    <row r="2814" spans="1:22" s="1" customFormat="1" x14ac:dyDescent="0.25">
      <c r="A2814" s="1">
        <v>25.7</v>
      </c>
      <c r="R2814"/>
      <c r="S2814"/>
      <c r="U2814"/>
      <c r="V2814"/>
    </row>
    <row r="2815" spans="1:22" s="1" customFormat="1" x14ac:dyDescent="0.25">
      <c r="A2815" s="1">
        <v>30.7</v>
      </c>
      <c r="R2815"/>
      <c r="S2815"/>
      <c r="U2815"/>
      <c r="V2815"/>
    </row>
    <row r="2816" spans="1:22" s="1" customFormat="1" x14ac:dyDescent="0.25">
      <c r="A2816" s="1">
        <v>20.73</v>
      </c>
      <c r="R2816"/>
      <c r="S2816"/>
      <c r="U2816"/>
      <c r="V2816"/>
    </row>
    <row r="2817" spans="1:22" s="1" customFormat="1" x14ac:dyDescent="0.25">
      <c r="A2817" s="1">
        <v>25.52</v>
      </c>
      <c r="R2817"/>
      <c r="S2817"/>
      <c r="U2817"/>
      <c r="V2817"/>
    </row>
    <row r="2818" spans="1:22" s="1" customFormat="1" x14ac:dyDescent="0.25">
      <c r="A2818" s="1">
        <v>25.77</v>
      </c>
      <c r="R2818"/>
      <c r="S2818"/>
      <c r="U2818"/>
      <c r="V2818"/>
    </row>
    <row r="2819" spans="1:22" s="1" customFormat="1" x14ac:dyDescent="0.25">
      <c r="A2819" s="1">
        <v>26.05</v>
      </c>
      <c r="R2819"/>
      <c r="S2819"/>
      <c r="U2819"/>
      <c r="V2819"/>
    </row>
    <row r="2820" spans="1:22" s="1" customFormat="1" x14ac:dyDescent="0.25">
      <c r="A2820" s="1">
        <v>26</v>
      </c>
      <c r="R2820"/>
      <c r="S2820"/>
      <c r="U2820"/>
      <c r="V2820"/>
    </row>
    <row r="2821" spans="1:22" s="1" customFormat="1" x14ac:dyDescent="0.25">
      <c r="A2821" s="1">
        <v>22.92</v>
      </c>
      <c r="R2821"/>
      <c r="S2821"/>
      <c r="U2821"/>
      <c r="V2821"/>
    </row>
    <row r="2822" spans="1:22" s="1" customFormat="1" x14ac:dyDescent="0.25">
      <c r="A2822" s="1">
        <v>37.619999999999997</v>
      </c>
      <c r="R2822"/>
      <c r="S2822"/>
      <c r="U2822"/>
      <c r="V2822"/>
    </row>
    <row r="2823" spans="1:22" s="1" customFormat="1" x14ac:dyDescent="0.25">
      <c r="A2823" s="1">
        <v>24.4</v>
      </c>
      <c r="R2823"/>
      <c r="S2823"/>
      <c r="U2823"/>
      <c r="V2823"/>
    </row>
    <row r="2824" spans="1:22" s="1" customFormat="1" x14ac:dyDescent="0.25">
      <c r="A2824" s="1">
        <v>31.4</v>
      </c>
      <c r="R2824"/>
      <c r="S2824"/>
      <c r="U2824"/>
      <c r="V2824"/>
    </row>
    <row r="2825" spans="1:22" s="1" customFormat="1" x14ac:dyDescent="0.25">
      <c r="A2825" s="1">
        <v>20.49</v>
      </c>
      <c r="R2825"/>
      <c r="S2825"/>
      <c r="U2825"/>
      <c r="V2825"/>
    </row>
    <row r="2826" spans="1:22" s="1" customFormat="1" x14ac:dyDescent="0.25">
      <c r="A2826" s="1">
        <v>29.78</v>
      </c>
      <c r="R2826"/>
      <c r="S2826"/>
      <c r="U2826"/>
      <c r="V2826"/>
    </row>
    <row r="2827" spans="1:22" s="1" customFormat="1" x14ac:dyDescent="0.25">
      <c r="A2827" s="1">
        <v>28.98</v>
      </c>
      <c r="R2827"/>
      <c r="S2827"/>
      <c r="U2827"/>
      <c r="V2827"/>
    </row>
    <row r="2828" spans="1:22" s="1" customFormat="1" x14ac:dyDescent="0.25">
      <c r="A2828" s="1">
        <v>29.11</v>
      </c>
      <c r="R2828"/>
      <c r="S2828"/>
      <c r="U2828"/>
      <c r="V2828"/>
    </row>
    <row r="2829" spans="1:22" s="1" customFormat="1" x14ac:dyDescent="0.25">
      <c r="A2829" s="1">
        <v>23.47</v>
      </c>
      <c r="R2829"/>
      <c r="S2829"/>
      <c r="U2829"/>
      <c r="V2829"/>
    </row>
    <row r="2830" spans="1:22" s="1" customFormat="1" x14ac:dyDescent="0.25">
      <c r="A2830" s="1">
        <v>24.65</v>
      </c>
      <c r="R2830"/>
      <c r="S2830"/>
      <c r="U2830"/>
      <c r="V2830"/>
    </row>
    <row r="2831" spans="1:22" s="1" customFormat="1" x14ac:dyDescent="0.25">
      <c r="A2831" s="1">
        <v>24.75</v>
      </c>
      <c r="R2831"/>
      <c r="S2831"/>
      <c r="U2831"/>
      <c r="V2831"/>
    </row>
    <row r="2832" spans="1:22" s="1" customFormat="1" x14ac:dyDescent="0.25">
      <c r="A2832" s="1">
        <v>31.03</v>
      </c>
      <c r="R2832"/>
      <c r="S2832"/>
      <c r="U2832"/>
      <c r="V2832"/>
    </row>
    <row r="2833" spans="1:22" s="1" customFormat="1" x14ac:dyDescent="0.25">
      <c r="A2833" s="1">
        <v>24.28</v>
      </c>
      <c r="R2833"/>
      <c r="S2833"/>
      <c r="U2833"/>
      <c r="V2833"/>
    </row>
    <row r="2834" spans="1:22" s="1" customFormat="1" x14ac:dyDescent="0.25">
      <c r="A2834" s="1">
        <v>25.48</v>
      </c>
      <c r="R2834"/>
      <c r="S2834"/>
      <c r="U2834"/>
      <c r="V2834"/>
    </row>
    <row r="2835" spans="1:22" s="1" customFormat="1" x14ac:dyDescent="0.25">
      <c r="A2835" s="1">
        <v>32.159999999999997</v>
      </c>
      <c r="R2835"/>
      <c r="S2835"/>
      <c r="U2835"/>
      <c r="V2835"/>
    </row>
    <row r="2836" spans="1:22" s="1" customFormat="1" x14ac:dyDescent="0.25">
      <c r="A2836" s="1">
        <v>25.92</v>
      </c>
      <c r="R2836"/>
      <c r="S2836"/>
      <c r="U2836"/>
      <c r="V2836"/>
    </row>
    <row r="2837" spans="1:22" s="1" customFormat="1" x14ac:dyDescent="0.25">
      <c r="A2837" s="1">
        <v>20.440000000000001</v>
      </c>
      <c r="R2837"/>
      <c r="S2837"/>
      <c r="U2837"/>
      <c r="V2837"/>
    </row>
    <row r="2838" spans="1:22" s="1" customFormat="1" x14ac:dyDescent="0.25">
      <c r="A2838" s="1">
        <v>27.14</v>
      </c>
      <c r="R2838"/>
      <c r="S2838"/>
      <c r="U2838"/>
      <c r="V2838"/>
    </row>
    <row r="2839" spans="1:22" s="1" customFormat="1" x14ac:dyDescent="0.25">
      <c r="A2839" s="1">
        <v>29.24</v>
      </c>
      <c r="R2839"/>
      <c r="S2839"/>
      <c r="U2839"/>
      <c r="V2839"/>
    </row>
    <row r="2840" spans="1:22" s="1" customFormat="1" x14ac:dyDescent="0.25">
      <c r="A2840" s="1">
        <v>18.670000000000002</v>
      </c>
      <c r="R2840"/>
      <c r="S2840"/>
      <c r="U2840"/>
      <c r="V2840"/>
    </row>
    <row r="2841" spans="1:22" s="1" customFormat="1" x14ac:dyDescent="0.25">
      <c r="A2841" s="1">
        <v>21.49</v>
      </c>
      <c r="R2841"/>
      <c r="S2841"/>
      <c r="U2841"/>
      <c r="V2841"/>
    </row>
    <row r="2842" spans="1:22" s="1" customFormat="1" x14ac:dyDescent="0.25">
      <c r="A2842" s="1">
        <v>26.21</v>
      </c>
      <c r="R2842"/>
      <c r="S2842"/>
      <c r="U2842"/>
      <c r="V2842"/>
    </row>
    <row r="2843" spans="1:22" s="1" customFormat="1" x14ac:dyDescent="0.25">
      <c r="A2843" s="1">
        <v>35.67</v>
      </c>
      <c r="R2843"/>
      <c r="S2843"/>
      <c r="U2843"/>
      <c r="V2843"/>
    </row>
    <row r="2844" spans="1:22" s="1" customFormat="1" x14ac:dyDescent="0.25">
      <c r="A2844" s="1">
        <v>29.81</v>
      </c>
      <c r="R2844"/>
      <c r="S2844"/>
      <c r="U2844"/>
      <c r="V2844"/>
    </row>
    <row r="2845" spans="1:22" s="1" customFormat="1" x14ac:dyDescent="0.25">
      <c r="A2845" s="1">
        <v>20.36</v>
      </c>
      <c r="R2845"/>
      <c r="S2845"/>
      <c r="U2845"/>
      <c r="V2845"/>
    </row>
    <row r="2846" spans="1:22" s="1" customFormat="1" x14ac:dyDescent="0.25">
      <c r="A2846" s="1">
        <v>36.35</v>
      </c>
      <c r="R2846"/>
      <c r="S2846"/>
      <c r="U2846"/>
      <c r="V2846"/>
    </row>
    <row r="2847" spans="1:22" s="1" customFormat="1" x14ac:dyDescent="0.25">
      <c r="A2847" s="1">
        <v>29.98</v>
      </c>
      <c r="R2847"/>
      <c r="S2847"/>
      <c r="U2847"/>
      <c r="V2847"/>
    </row>
    <row r="2848" spans="1:22" s="1" customFormat="1" x14ac:dyDescent="0.25">
      <c r="A2848" s="1">
        <v>26</v>
      </c>
      <c r="R2848"/>
      <c r="S2848"/>
      <c r="U2848"/>
      <c r="V2848"/>
    </row>
    <row r="2849" spans="1:22" s="1" customFormat="1" x14ac:dyDescent="0.25">
      <c r="A2849" s="1">
        <v>25.33</v>
      </c>
      <c r="R2849"/>
      <c r="S2849"/>
      <c r="U2849"/>
      <c r="V2849"/>
    </row>
    <row r="2850" spans="1:22" s="1" customFormat="1" x14ac:dyDescent="0.25">
      <c r="A2850" s="1">
        <v>36</v>
      </c>
      <c r="R2850"/>
      <c r="S2850"/>
      <c r="U2850"/>
      <c r="V2850"/>
    </row>
    <row r="2851" spans="1:22" s="1" customFormat="1" x14ac:dyDescent="0.25">
      <c r="A2851" s="1">
        <v>28.43</v>
      </c>
      <c r="R2851"/>
      <c r="S2851"/>
      <c r="U2851"/>
      <c r="V2851"/>
    </row>
    <row r="2852" spans="1:22" s="1" customFormat="1" x14ac:dyDescent="0.25">
      <c r="A2852" s="1">
        <v>37.74</v>
      </c>
      <c r="R2852"/>
      <c r="S2852"/>
      <c r="U2852"/>
      <c r="V2852"/>
    </row>
    <row r="2853" spans="1:22" s="1" customFormat="1" x14ac:dyDescent="0.25">
      <c r="A2853" s="1">
        <v>21.06</v>
      </c>
      <c r="R2853"/>
      <c r="S2853"/>
      <c r="U2853"/>
      <c r="V2853"/>
    </row>
    <row r="2854" spans="1:22" s="1" customFormat="1" x14ac:dyDescent="0.25">
      <c r="A2854" s="1">
        <v>24.9</v>
      </c>
      <c r="R2854"/>
      <c r="S2854"/>
      <c r="U2854"/>
      <c r="V2854"/>
    </row>
    <row r="2855" spans="1:22" s="1" customFormat="1" x14ac:dyDescent="0.25">
      <c r="A2855" s="1">
        <v>24.83</v>
      </c>
      <c r="R2855"/>
      <c r="S2855"/>
      <c r="U2855"/>
      <c r="V2855"/>
    </row>
    <row r="2856" spans="1:22" s="1" customFormat="1" x14ac:dyDescent="0.25">
      <c r="A2856" s="1">
        <v>32.86</v>
      </c>
      <c r="R2856"/>
      <c r="S2856"/>
      <c r="U2856"/>
      <c r="V2856"/>
    </row>
    <row r="2857" spans="1:22" s="1" customFormat="1" x14ac:dyDescent="0.25">
      <c r="A2857" s="1">
        <v>22.6</v>
      </c>
      <c r="R2857"/>
      <c r="S2857"/>
      <c r="U2857"/>
      <c r="V2857"/>
    </row>
    <row r="2858" spans="1:22" s="1" customFormat="1" x14ac:dyDescent="0.25">
      <c r="A2858" s="1">
        <v>18.059999999999999</v>
      </c>
      <c r="R2858"/>
      <c r="S2858"/>
      <c r="U2858"/>
      <c r="V2858"/>
    </row>
    <row r="2859" spans="1:22" s="1" customFormat="1" x14ac:dyDescent="0.25">
      <c r="A2859" s="1">
        <v>32.700000000000003</v>
      </c>
      <c r="R2859"/>
      <c r="S2859"/>
      <c r="U2859"/>
      <c r="V2859"/>
    </row>
    <row r="2860" spans="1:22" s="1" customFormat="1" x14ac:dyDescent="0.25">
      <c r="A2860" s="1">
        <v>36.39</v>
      </c>
      <c r="R2860"/>
      <c r="S2860"/>
      <c r="U2860"/>
      <c r="V2860"/>
    </row>
    <row r="2861" spans="1:22" s="1" customFormat="1" x14ac:dyDescent="0.25">
      <c r="A2861" s="1">
        <v>31.25</v>
      </c>
      <c r="R2861"/>
      <c r="S2861"/>
      <c r="U2861"/>
      <c r="V2861"/>
    </row>
    <row r="2862" spans="1:22" s="1" customFormat="1" x14ac:dyDescent="0.25">
      <c r="A2862" s="1">
        <v>24.54</v>
      </c>
      <c r="R2862"/>
      <c r="S2862"/>
      <c r="U2862"/>
      <c r="V2862"/>
    </row>
    <row r="2863" spans="1:22" s="1" customFormat="1" x14ac:dyDescent="0.25">
      <c r="A2863" s="1">
        <v>26.52</v>
      </c>
      <c r="R2863"/>
      <c r="S2863"/>
      <c r="U2863"/>
      <c r="V2863"/>
    </row>
    <row r="2864" spans="1:22" s="1" customFormat="1" x14ac:dyDescent="0.25">
      <c r="A2864" s="1">
        <v>25.9</v>
      </c>
      <c r="R2864"/>
      <c r="S2864"/>
      <c r="U2864"/>
      <c r="V2864"/>
    </row>
    <row r="2865" spans="1:22" s="1" customFormat="1" x14ac:dyDescent="0.25">
      <c r="A2865" s="1">
        <v>33.229999999999997</v>
      </c>
      <c r="R2865"/>
      <c r="S2865"/>
      <c r="U2865"/>
      <c r="V2865"/>
    </row>
    <row r="2866" spans="1:22" s="1" customFormat="1" x14ac:dyDescent="0.25">
      <c r="A2866" s="1">
        <v>22.57</v>
      </c>
      <c r="R2866"/>
      <c r="S2866"/>
      <c r="U2866"/>
      <c r="V2866"/>
    </row>
    <row r="2867" spans="1:22" s="1" customFormat="1" x14ac:dyDescent="0.25">
      <c r="A2867" s="1">
        <v>28.73</v>
      </c>
      <c r="R2867"/>
      <c r="S2867"/>
      <c r="U2867"/>
      <c r="V2867"/>
    </row>
    <row r="2868" spans="1:22" s="1" customFormat="1" x14ac:dyDescent="0.25">
      <c r="A2868" s="1">
        <v>19.66</v>
      </c>
      <c r="R2868"/>
      <c r="S2868"/>
      <c r="U2868"/>
      <c r="V2868"/>
    </row>
    <row r="2869" spans="1:22" s="1" customFormat="1" x14ac:dyDescent="0.25">
      <c r="A2869" s="1">
        <v>27.82</v>
      </c>
      <c r="R2869"/>
      <c r="S2869"/>
      <c r="U2869"/>
      <c r="V2869"/>
    </row>
    <row r="2870" spans="1:22" s="1" customFormat="1" x14ac:dyDescent="0.25">
      <c r="A2870" s="1">
        <v>23.62</v>
      </c>
      <c r="R2870"/>
      <c r="S2870"/>
      <c r="U2870"/>
      <c r="V2870"/>
    </row>
    <row r="2871" spans="1:22" s="1" customFormat="1" x14ac:dyDescent="0.25">
      <c r="A2871" s="1">
        <v>17.86</v>
      </c>
      <c r="R2871"/>
      <c r="S2871"/>
      <c r="U2871"/>
      <c r="V2871"/>
    </row>
    <row r="2872" spans="1:22" s="1" customFormat="1" x14ac:dyDescent="0.25">
      <c r="A2872" s="1">
        <v>29.98</v>
      </c>
      <c r="R2872"/>
      <c r="S2872"/>
      <c r="U2872"/>
      <c r="V2872"/>
    </row>
    <row r="2873" spans="1:22" s="1" customFormat="1" x14ac:dyDescent="0.25">
      <c r="A2873" s="1">
        <v>21.29</v>
      </c>
      <c r="R2873"/>
      <c r="S2873"/>
      <c r="U2873"/>
      <c r="V287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BEE53-C4FA-4210-AD6C-95EE5B621216}">
  <dimension ref="A1:V565"/>
  <sheetViews>
    <sheetView topLeftCell="A22" workbookViewId="0">
      <selection activeCell="U1" sqref="U1:V1048576"/>
    </sheetView>
  </sheetViews>
  <sheetFormatPr defaultRowHeight="15.7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  <c r="U1" t="s">
        <v>16</v>
      </c>
      <c r="V1" t="s">
        <v>20</v>
      </c>
    </row>
    <row r="2" spans="1:22" s="1" customFormat="1" x14ac:dyDescent="0.25">
      <c r="A2" s="1">
        <v>33.950000000000003</v>
      </c>
      <c r="B2" s="1">
        <v>18.78</v>
      </c>
      <c r="C2" s="1">
        <v>17.78</v>
      </c>
      <c r="D2" s="1">
        <v>23.91</v>
      </c>
      <c r="E2" s="1">
        <v>22.92</v>
      </c>
      <c r="F2" s="1">
        <v>23.11</v>
      </c>
      <c r="G2" s="1">
        <v>30.72</v>
      </c>
      <c r="H2" s="1">
        <v>32.450000000000003</v>
      </c>
      <c r="I2" s="1">
        <v>32.47</v>
      </c>
      <c r="J2" s="1">
        <v>40</v>
      </c>
      <c r="K2" s="1">
        <v>32.94</v>
      </c>
      <c r="L2" s="1">
        <v>40</v>
      </c>
      <c r="M2" s="1">
        <v>40</v>
      </c>
      <c r="N2" s="1">
        <v>40</v>
      </c>
      <c r="O2" s="1">
        <v>40</v>
      </c>
      <c r="P2" s="1">
        <v>40</v>
      </c>
      <c r="R2">
        <v>18</v>
      </c>
      <c r="S2">
        <v>0.57999999999999996</v>
      </c>
      <c r="U2">
        <v>18</v>
      </c>
      <c r="V2">
        <v>1</v>
      </c>
    </row>
    <row r="3" spans="1:22" s="1" customFormat="1" x14ac:dyDescent="0.25">
      <c r="A3" s="1">
        <v>28.97</v>
      </c>
      <c r="B3" s="1">
        <v>32.53</v>
      </c>
      <c r="C3" s="1">
        <v>28.18</v>
      </c>
      <c r="D3" s="1">
        <v>40</v>
      </c>
      <c r="E3" s="1">
        <v>23.13</v>
      </c>
      <c r="F3" s="1">
        <v>40</v>
      </c>
      <c r="G3" s="1">
        <v>30.21</v>
      </c>
      <c r="H3" s="1">
        <v>28.95</v>
      </c>
      <c r="I3" s="1">
        <v>29.84</v>
      </c>
      <c r="J3" s="1">
        <v>31.14</v>
      </c>
      <c r="K3" s="1">
        <v>40</v>
      </c>
      <c r="L3" s="1">
        <v>40</v>
      </c>
      <c r="M3" s="1">
        <v>35.049999999999997</v>
      </c>
      <c r="N3" s="1">
        <v>40</v>
      </c>
      <c r="O3" s="1">
        <v>40</v>
      </c>
      <c r="P3" s="1">
        <v>40</v>
      </c>
      <c r="R3">
        <v>19</v>
      </c>
      <c r="S3">
        <v>0.5</v>
      </c>
      <c r="U3">
        <v>19</v>
      </c>
      <c r="V3">
        <v>1</v>
      </c>
    </row>
    <row r="4" spans="1:22" s="1" customFormat="1" x14ac:dyDescent="0.25">
      <c r="A4" s="1">
        <v>29.66</v>
      </c>
      <c r="B4" s="1">
        <v>33.58</v>
      </c>
      <c r="C4" s="1">
        <v>23.09</v>
      </c>
      <c r="D4" s="1">
        <v>23.24</v>
      </c>
      <c r="E4" s="1">
        <v>27.15</v>
      </c>
      <c r="F4" s="1">
        <v>20.77</v>
      </c>
      <c r="G4" s="1">
        <v>28.07</v>
      </c>
      <c r="H4" s="1">
        <v>32.82</v>
      </c>
      <c r="I4" s="1">
        <v>31.11</v>
      </c>
      <c r="J4" s="1">
        <v>34.840000000000003</v>
      </c>
      <c r="K4" s="1">
        <v>40</v>
      </c>
      <c r="L4" s="1">
        <v>40</v>
      </c>
      <c r="M4" s="1">
        <v>32.130000000000003</v>
      </c>
      <c r="N4" s="1">
        <v>40</v>
      </c>
      <c r="O4" s="1">
        <v>33.64</v>
      </c>
      <c r="P4" s="1">
        <v>34.24</v>
      </c>
      <c r="R4">
        <v>20</v>
      </c>
      <c r="S4">
        <v>0.45</v>
      </c>
      <c r="U4">
        <v>20</v>
      </c>
      <c r="V4">
        <v>1</v>
      </c>
    </row>
    <row r="5" spans="1:22" s="1" customFormat="1" x14ac:dyDescent="0.25">
      <c r="A5" s="1">
        <v>30.73</v>
      </c>
      <c r="B5" s="1">
        <v>25.86</v>
      </c>
      <c r="C5" s="1">
        <v>27.52</v>
      </c>
      <c r="D5" s="1">
        <v>20.99</v>
      </c>
      <c r="E5" s="1">
        <v>24.9</v>
      </c>
      <c r="F5" s="1">
        <v>27.62</v>
      </c>
      <c r="G5" s="1">
        <v>21.67</v>
      </c>
      <c r="H5" s="1">
        <v>21.38</v>
      </c>
      <c r="I5" s="1">
        <v>27.41</v>
      </c>
      <c r="J5" s="1">
        <v>33.85</v>
      </c>
      <c r="K5" s="1">
        <v>32.14</v>
      </c>
      <c r="L5" s="1">
        <v>34.26</v>
      </c>
      <c r="M5" s="1">
        <v>27.06</v>
      </c>
      <c r="N5" s="1">
        <v>40</v>
      </c>
      <c r="O5" s="1">
        <v>40</v>
      </c>
      <c r="P5" s="1">
        <v>40</v>
      </c>
      <c r="R5">
        <v>21</v>
      </c>
      <c r="S5">
        <v>0.45</v>
      </c>
      <c r="U5">
        <v>21</v>
      </c>
      <c r="V5">
        <v>1</v>
      </c>
    </row>
    <row r="6" spans="1:22" s="1" customFormat="1" x14ac:dyDescent="0.25">
      <c r="A6" s="1">
        <v>32.85</v>
      </c>
      <c r="B6" s="1">
        <v>29.62</v>
      </c>
      <c r="C6" s="1">
        <v>25.67</v>
      </c>
      <c r="D6" s="1">
        <v>17.73</v>
      </c>
      <c r="E6" s="1">
        <v>20.74</v>
      </c>
      <c r="F6" s="1">
        <v>21.49</v>
      </c>
      <c r="G6" s="1">
        <v>31.51</v>
      </c>
      <c r="H6" s="1">
        <v>33.33</v>
      </c>
      <c r="I6" s="1">
        <v>31.77</v>
      </c>
      <c r="J6" s="1">
        <v>34.200000000000003</v>
      </c>
      <c r="K6" s="1">
        <v>40</v>
      </c>
      <c r="L6" s="1">
        <v>40</v>
      </c>
      <c r="M6" s="1">
        <v>40</v>
      </c>
      <c r="N6" s="1">
        <v>35.35</v>
      </c>
      <c r="O6" s="1">
        <v>40</v>
      </c>
      <c r="P6" s="1">
        <v>40</v>
      </c>
      <c r="R6">
        <v>22</v>
      </c>
      <c r="S6">
        <v>0.43</v>
      </c>
      <c r="U6">
        <v>22</v>
      </c>
      <c r="V6">
        <v>1</v>
      </c>
    </row>
    <row r="7" spans="1:22" s="1" customFormat="1" x14ac:dyDescent="0.25">
      <c r="A7" s="1">
        <v>34.299999999999997</v>
      </c>
      <c r="B7" s="1">
        <v>34.090000000000003</v>
      </c>
      <c r="C7" s="1">
        <v>30.76</v>
      </c>
      <c r="D7" s="1">
        <v>21.68</v>
      </c>
      <c r="E7" s="1">
        <v>32.380000000000003</v>
      </c>
      <c r="F7" s="1">
        <v>29.07</v>
      </c>
      <c r="G7" s="1">
        <v>21.77</v>
      </c>
      <c r="H7" s="1">
        <v>31.45</v>
      </c>
      <c r="I7" s="1">
        <v>31.55</v>
      </c>
      <c r="J7" s="1">
        <v>33.33</v>
      </c>
      <c r="K7" s="1">
        <v>33.42</v>
      </c>
      <c r="L7" s="1">
        <v>40</v>
      </c>
      <c r="M7" s="1">
        <v>40</v>
      </c>
      <c r="N7" s="1">
        <v>29.71</v>
      </c>
      <c r="O7" s="1">
        <v>40</v>
      </c>
      <c r="P7" s="1">
        <v>40</v>
      </c>
      <c r="R7">
        <v>23</v>
      </c>
      <c r="S7">
        <v>0.41</v>
      </c>
      <c r="U7">
        <v>23</v>
      </c>
      <c r="V7">
        <v>0.98799999999999999</v>
      </c>
    </row>
    <row r="8" spans="1:22" s="1" customFormat="1" x14ac:dyDescent="0.25">
      <c r="A8" s="1">
        <v>31.19</v>
      </c>
      <c r="B8" s="1">
        <v>18.91</v>
      </c>
      <c r="C8" s="1">
        <v>22.62</v>
      </c>
      <c r="D8" s="1">
        <v>40</v>
      </c>
      <c r="E8" s="1">
        <v>33.630000000000003</v>
      </c>
      <c r="F8" s="1">
        <v>30.24</v>
      </c>
      <c r="G8" s="1">
        <v>31.86</v>
      </c>
      <c r="H8" s="1">
        <v>23.2</v>
      </c>
      <c r="I8" s="1">
        <v>32.619999999999997</v>
      </c>
      <c r="J8" s="1">
        <v>40</v>
      </c>
      <c r="K8" s="1">
        <v>33.24</v>
      </c>
      <c r="L8" s="1">
        <v>29.25</v>
      </c>
      <c r="M8" s="1">
        <v>32.99</v>
      </c>
      <c r="N8" s="1">
        <v>40</v>
      </c>
      <c r="O8" s="1">
        <v>40</v>
      </c>
      <c r="P8" s="1">
        <v>33.96</v>
      </c>
      <c r="R8">
        <v>24</v>
      </c>
      <c r="S8">
        <v>0.39</v>
      </c>
      <c r="U8">
        <v>24</v>
      </c>
      <c r="V8">
        <v>0.96299999999999997</v>
      </c>
    </row>
    <row r="9" spans="1:22" s="1" customFormat="1" x14ac:dyDescent="0.25">
      <c r="A9" s="1">
        <v>34.25</v>
      </c>
      <c r="B9" s="1">
        <v>19.97</v>
      </c>
      <c r="C9" s="1">
        <v>33.78</v>
      </c>
      <c r="D9" s="1">
        <v>27.47</v>
      </c>
      <c r="E9" s="1">
        <v>26.32</v>
      </c>
      <c r="F9" s="1">
        <v>29.86</v>
      </c>
      <c r="G9" s="1">
        <v>32.17</v>
      </c>
      <c r="H9" s="1">
        <v>34.18</v>
      </c>
      <c r="I9" s="1">
        <v>40</v>
      </c>
      <c r="J9" s="1">
        <v>40</v>
      </c>
      <c r="K9" s="1">
        <v>40</v>
      </c>
      <c r="L9" s="1">
        <v>27.63</v>
      </c>
      <c r="M9" s="1">
        <v>34.840000000000003</v>
      </c>
      <c r="N9" s="1">
        <v>40</v>
      </c>
      <c r="O9" s="1">
        <v>40</v>
      </c>
      <c r="P9" s="1">
        <v>29.97</v>
      </c>
      <c r="R9">
        <v>25</v>
      </c>
      <c r="S9">
        <v>0.36</v>
      </c>
      <c r="U9">
        <v>25</v>
      </c>
      <c r="V9">
        <v>0.92900000000000005</v>
      </c>
    </row>
    <row r="10" spans="1:22" s="1" customFormat="1" x14ac:dyDescent="0.25">
      <c r="A10" s="1">
        <v>29.93</v>
      </c>
      <c r="B10" s="1">
        <v>23.46</v>
      </c>
      <c r="C10" s="1">
        <v>33.57</v>
      </c>
      <c r="D10" s="1">
        <v>31.56</v>
      </c>
      <c r="E10" s="1">
        <v>40</v>
      </c>
      <c r="F10" s="1">
        <v>29.22</v>
      </c>
      <c r="G10" s="1">
        <v>25.79</v>
      </c>
      <c r="H10" s="1">
        <v>32.450000000000003</v>
      </c>
      <c r="I10" s="1">
        <v>24.39</v>
      </c>
      <c r="J10" s="1">
        <v>27.08</v>
      </c>
      <c r="K10" s="1">
        <v>30.94</v>
      </c>
      <c r="L10" s="1">
        <v>40</v>
      </c>
      <c r="M10" s="1">
        <v>40</v>
      </c>
      <c r="N10" s="1">
        <v>40</v>
      </c>
      <c r="O10" s="1">
        <v>25.93</v>
      </c>
      <c r="P10" s="1">
        <v>40</v>
      </c>
      <c r="R10">
        <v>26</v>
      </c>
      <c r="S10">
        <v>0.36</v>
      </c>
      <c r="U10">
        <v>26</v>
      </c>
      <c r="V10">
        <v>0.88600000000000001</v>
      </c>
    </row>
    <row r="11" spans="1:22" s="1" customFormat="1" x14ac:dyDescent="0.25">
      <c r="A11" s="1">
        <v>20.37</v>
      </c>
      <c r="B11" s="1">
        <v>30.97</v>
      </c>
      <c r="C11" s="1">
        <v>22.11</v>
      </c>
      <c r="D11" s="1">
        <v>33.700000000000003</v>
      </c>
      <c r="E11" s="1">
        <v>26.26</v>
      </c>
      <c r="F11" s="1">
        <v>24.17</v>
      </c>
      <c r="G11" s="1">
        <v>32.369999999999997</v>
      </c>
      <c r="H11" s="1">
        <v>27.72</v>
      </c>
      <c r="I11" s="1">
        <v>21.99</v>
      </c>
      <c r="J11" s="1">
        <v>26.79</v>
      </c>
      <c r="K11" s="1">
        <v>31.77</v>
      </c>
      <c r="L11" s="1">
        <v>33</v>
      </c>
      <c r="M11" s="1">
        <v>34.07</v>
      </c>
      <c r="N11" s="1">
        <v>32.43</v>
      </c>
      <c r="O11" s="1">
        <v>40</v>
      </c>
      <c r="P11" s="1">
        <v>40</v>
      </c>
      <c r="R11">
        <v>27</v>
      </c>
      <c r="S11">
        <v>0.34</v>
      </c>
      <c r="U11">
        <v>27</v>
      </c>
      <c r="V11">
        <v>0.83499999999999996</v>
      </c>
    </row>
    <row r="12" spans="1:22" s="1" customFormat="1" x14ac:dyDescent="0.25">
      <c r="A12" s="1">
        <v>17.600000000000001</v>
      </c>
      <c r="B12" s="1">
        <v>18.88</v>
      </c>
      <c r="C12" s="1">
        <v>16.329999999999998</v>
      </c>
      <c r="D12" s="1">
        <v>29.24</v>
      </c>
      <c r="E12" s="1">
        <v>26.2</v>
      </c>
      <c r="F12" s="1">
        <v>23.43</v>
      </c>
      <c r="G12" s="1">
        <v>29.89</v>
      </c>
      <c r="H12" s="1">
        <v>36.130000000000003</v>
      </c>
      <c r="I12" s="1">
        <v>40</v>
      </c>
      <c r="J12" s="1">
        <v>33.51</v>
      </c>
      <c r="K12" s="1">
        <v>24.17</v>
      </c>
      <c r="L12" s="1">
        <v>40</v>
      </c>
      <c r="M12" s="1">
        <v>40</v>
      </c>
      <c r="N12" s="1">
        <v>32.44</v>
      </c>
      <c r="O12" s="1">
        <v>40</v>
      </c>
      <c r="P12" s="1">
        <v>40</v>
      </c>
      <c r="R12">
        <v>28</v>
      </c>
      <c r="S12">
        <v>0.34</v>
      </c>
      <c r="U12">
        <v>28</v>
      </c>
      <c r="V12">
        <v>0.77500000000000002</v>
      </c>
    </row>
    <row r="13" spans="1:22" s="1" customFormat="1" x14ac:dyDescent="0.25">
      <c r="A13" s="1">
        <v>22.96</v>
      </c>
      <c r="B13" s="1">
        <v>40</v>
      </c>
      <c r="C13" s="1">
        <v>23.4</v>
      </c>
      <c r="D13" s="1">
        <v>23.91</v>
      </c>
      <c r="E13" s="1">
        <v>33.909999999999997</v>
      </c>
      <c r="F13" s="1">
        <v>40</v>
      </c>
      <c r="G13" s="1">
        <v>40</v>
      </c>
      <c r="H13" s="1">
        <v>40</v>
      </c>
      <c r="I13" s="1">
        <v>33.94</v>
      </c>
      <c r="J13" s="1">
        <v>40</v>
      </c>
      <c r="K13" s="1">
        <v>34.82</v>
      </c>
      <c r="L13" s="1">
        <v>40</v>
      </c>
      <c r="M13" s="1">
        <v>40</v>
      </c>
      <c r="N13" s="1">
        <v>30.49</v>
      </c>
      <c r="O13" s="1">
        <v>40</v>
      </c>
      <c r="P13" s="1">
        <v>29.5</v>
      </c>
      <c r="R13">
        <v>29</v>
      </c>
      <c r="S13">
        <v>0.31</v>
      </c>
      <c r="U13">
        <v>29</v>
      </c>
      <c r="V13">
        <v>0.70599999999999996</v>
      </c>
    </row>
    <row r="14" spans="1:22" s="1" customFormat="1" x14ac:dyDescent="0.25">
      <c r="A14" s="1">
        <v>34.979999999999997</v>
      </c>
      <c r="B14" s="1">
        <v>24.55</v>
      </c>
      <c r="C14" s="1">
        <v>22.32</v>
      </c>
      <c r="D14" s="1">
        <v>21.78</v>
      </c>
      <c r="E14" s="1">
        <v>27.93</v>
      </c>
      <c r="F14" s="1">
        <v>29.28</v>
      </c>
      <c r="G14" s="1">
        <v>27.38</v>
      </c>
      <c r="H14" s="1">
        <v>29.2</v>
      </c>
      <c r="I14" s="1">
        <v>24.82</v>
      </c>
      <c r="J14" s="1">
        <v>24.9</v>
      </c>
      <c r="K14" s="1">
        <v>27.84</v>
      </c>
      <c r="L14" s="1">
        <v>40</v>
      </c>
      <c r="M14" s="1">
        <v>30.69</v>
      </c>
      <c r="N14" s="1">
        <v>27.47</v>
      </c>
      <c r="O14" s="1">
        <v>29.93</v>
      </c>
      <c r="P14" s="1">
        <v>40</v>
      </c>
      <c r="R14">
        <v>30</v>
      </c>
      <c r="S14">
        <v>0.31</v>
      </c>
      <c r="U14">
        <v>30</v>
      </c>
      <c r="V14">
        <v>0.628</v>
      </c>
    </row>
    <row r="15" spans="1:22" s="1" customFormat="1" x14ac:dyDescent="0.25">
      <c r="A15" s="1">
        <v>24.47</v>
      </c>
      <c r="B15" s="1">
        <v>21.55</v>
      </c>
      <c r="C15" s="1">
        <v>21.64</v>
      </c>
      <c r="D15" s="1">
        <v>22.66</v>
      </c>
      <c r="E15" s="1">
        <v>26.9</v>
      </c>
      <c r="F15" s="1">
        <v>23.46</v>
      </c>
      <c r="G15" s="1">
        <v>31.9</v>
      </c>
      <c r="H15" s="1">
        <v>31.39</v>
      </c>
      <c r="I15" s="1">
        <v>33.380000000000003</v>
      </c>
      <c r="J15" s="1">
        <v>34.4</v>
      </c>
      <c r="K15" s="1">
        <v>32.520000000000003</v>
      </c>
      <c r="L15" s="1">
        <v>40</v>
      </c>
      <c r="M15" s="1">
        <v>33.299999999999997</v>
      </c>
      <c r="N15" s="1">
        <v>40</v>
      </c>
      <c r="O15" s="1">
        <v>40</v>
      </c>
      <c r="P15" s="1">
        <v>40</v>
      </c>
      <c r="R15">
        <v>31</v>
      </c>
      <c r="S15">
        <v>0.28999999999999998</v>
      </c>
      <c r="U15">
        <v>31</v>
      </c>
      <c r="V15">
        <v>0.54200000000000004</v>
      </c>
    </row>
    <row r="16" spans="1:22" s="1" customFormat="1" x14ac:dyDescent="0.25">
      <c r="A16" s="1">
        <v>31.29</v>
      </c>
      <c r="B16" s="1">
        <v>31.4</v>
      </c>
      <c r="C16" s="1">
        <v>22.97</v>
      </c>
      <c r="D16" s="1">
        <v>28.72</v>
      </c>
      <c r="E16" s="1">
        <v>33.29</v>
      </c>
      <c r="F16" s="1">
        <v>31.85</v>
      </c>
      <c r="G16" s="1">
        <v>32.39</v>
      </c>
      <c r="H16" s="1">
        <v>28.72</v>
      </c>
      <c r="I16" s="1">
        <v>34.35</v>
      </c>
      <c r="J16" s="1">
        <v>33.5</v>
      </c>
      <c r="K16" s="1">
        <v>34.31</v>
      </c>
      <c r="L16" s="1">
        <v>40</v>
      </c>
      <c r="M16" s="1">
        <v>40</v>
      </c>
      <c r="N16" s="1">
        <v>40</v>
      </c>
      <c r="O16" s="1">
        <v>40</v>
      </c>
      <c r="P16" s="1">
        <v>40</v>
      </c>
      <c r="R16">
        <v>32</v>
      </c>
      <c r="S16">
        <v>0.28999999999999998</v>
      </c>
      <c r="U16">
        <v>32</v>
      </c>
      <c r="V16">
        <v>0.44700000000000001</v>
      </c>
    </row>
    <row r="17" spans="1:22" s="1" customFormat="1" x14ac:dyDescent="0.25">
      <c r="A17" s="1">
        <v>29.69</v>
      </c>
      <c r="B17" s="1">
        <v>27.17</v>
      </c>
      <c r="C17" s="1">
        <v>18.91</v>
      </c>
      <c r="D17" s="1">
        <v>23.77</v>
      </c>
      <c r="E17" s="1">
        <v>23.33</v>
      </c>
      <c r="F17" s="1">
        <v>27.97</v>
      </c>
      <c r="G17" s="1">
        <v>40</v>
      </c>
      <c r="H17" s="1">
        <v>32.25</v>
      </c>
      <c r="I17" s="1">
        <v>40</v>
      </c>
      <c r="J17" s="1">
        <v>32.25</v>
      </c>
      <c r="K17" s="1">
        <v>40</v>
      </c>
      <c r="L17" s="1">
        <v>40</v>
      </c>
      <c r="M17" s="1">
        <v>40</v>
      </c>
      <c r="N17" s="1">
        <v>40</v>
      </c>
      <c r="O17" s="1">
        <v>40</v>
      </c>
      <c r="P17" s="1">
        <v>40</v>
      </c>
      <c r="R17">
        <v>33</v>
      </c>
      <c r="S17">
        <v>0.28000000000000003</v>
      </c>
      <c r="U17">
        <v>33</v>
      </c>
      <c r="V17">
        <v>0.34399999999999997</v>
      </c>
    </row>
    <row r="18" spans="1:22" s="1" customFormat="1" x14ac:dyDescent="0.25">
      <c r="A18" s="1">
        <v>21.57</v>
      </c>
      <c r="B18" s="1">
        <v>14.93</v>
      </c>
      <c r="C18" s="1">
        <v>22.54</v>
      </c>
      <c r="D18" s="1">
        <v>20.47</v>
      </c>
      <c r="E18" s="1">
        <v>31.68</v>
      </c>
      <c r="F18" s="1">
        <v>21.08</v>
      </c>
      <c r="G18" s="1">
        <v>27.22</v>
      </c>
      <c r="H18" s="1">
        <v>34.35</v>
      </c>
      <c r="I18" s="1">
        <v>32.94</v>
      </c>
      <c r="J18" s="1">
        <v>35.26</v>
      </c>
      <c r="K18" s="1">
        <v>34.049999999999997</v>
      </c>
      <c r="L18" s="1">
        <v>40</v>
      </c>
      <c r="M18" s="1">
        <v>31.14</v>
      </c>
      <c r="N18" s="1">
        <v>40</v>
      </c>
      <c r="O18" s="1">
        <v>40</v>
      </c>
      <c r="P18" s="1">
        <v>40</v>
      </c>
      <c r="R18">
        <v>34</v>
      </c>
      <c r="S18">
        <v>0.27</v>
      </c>
      <c r="U18">
        <v>34</v>
      </c>
      <c r="V18">
        <v>0.23200000000000001</v>
      </c>
    </row>
    <row r="19" spans="1:22" s="1" customFormat="1" x14ac:dyDescent="0.25">
      <c r="A19" s="1">
        <v>28.74</v>
      </c>
      <c r="B19" s="1">
        <v>32.79</v>
      </c>
      <c r="C19" s="1">
        <v>26.68</v>
      </c>
      <c r="D19" s="1">
        <v>22.03</v>
      </c>
      <c r="E19" s="1">
        <v>18.809999999999999</v>
      </c>
      <c r="F19" s="1">
        <v>24.95</v>
      </c>
      <c r="G19" s="1">
        <v>26.78</v>
      </c>
      <c r="H19" s="1">
        <v>40</v>
      </c>
      <c r="I19" s="1">
        <v>31.63</v>
      </c>
      <c r="J19" s="1">
        <v>30.33</v>
      </c>
      <c r="K19" s="1">
        <v>40</v>
      </c>
      <c r="L19" s="1">
        <v>40</v>
      </c>
      <c r="M19" s="1">
        <v>40</v>
      </c>
      <c r="N19" s="1">
        <v>33.090000000000003</v>
      </c>
      <c r="O19" s="1">
        <v>40</v>
      </c>
      <c r="P19" s="1">
        <v>40</v>
      </c>
      <c r="R19">
        <v>35</v>
      </c>
      <c r="S19">
        <v>0.24</v>
      </c>
      <c r="U19">
        <v>35</v>
      </c>
      <c r="V19">
        <v>0.111</v>
      </c>
    </row>
    <row r="20" spans="1:22" s="1" customFormat="1" x14ac:dyDescent="0.25">
      <c r="A20" s="1">
        <v>36.020000000000003</v>
      </c>
      <c r="B20" s="1">
        <v>29.35</v>
      </c>
      <c r="C20" s="1">
        <v>18.7</v>
      </c>
      <c r="D20" s="1">
        <v>19.3</v>
      </c>
      <c r="E20" s="1">
        <v>20.62</v>
      </c>
      <c r="F20" s="1">
        <v>20.84</v>
      </c>
      <c r="G20" s="1">
        <v>31.09</v>
      </c>
      <c r="H20" s="1">
        <v>31.35</v>
      </c>
      <c r="I20" s="1">
        <v>40</v>
      </c>
      <c r="J20" s="1">
        <v>34.49</v>
      </c>
      <c r="K20" s="1">
        <v>33.700000000000003</v>
      </c>
      <c r="L20" s="1">
        <v>40</v>
      </c>
      <c r="M20" s="1">
        <v>30.36</v>
      </c>
      <c r="N20" s="1">
        <v>34.86</v>
      </c>
      <c r="O20" s="1">
        <v>40</v>
      </c>
      <c r="P20" s="1">
        <v>32.4</v>
      </c>
      <c r="R20">
        <v>36</v>
      </c>
      <c r="S20">
        <v>0.22</v>
      </c>
      <c r="U20">
        <v>36</v>
      </c>
      <c r="V20">
        <v>0</v>
      </c>
    </row>
    <row r="21" spans="1:22" s="1" customFormat="1" x14ac:dyDescent="0.25">
      <c r="A21" s="1">
        <v>26.89</v>
      </c>
      <c r="B21" s="1">
        <v>26.53</v>
      </c>
      <c r="C21" s="1">
        <v>19.97</v>
      </c>
      <c r="D21" s="1">
        <v>27.9</v>
      </c>
      <c r="E21" s="1">
        <v>19.850000000000001</v>
      </c>
      <c r="F21" s="1">
        <v>29.03</v>
      </c>
      <c r="G21" s="1">
        <v>28.52</v>
      </c>
      <c r="H21" s="1">
        <v>25.08</v>
      </c>
      <c r="I21" s="1">
        <v>32.89</v>
      </c>
      <c r="J21" s="1">
        <v>32.659999999999997</v>
      </c>
      <c r="K21" s="1">
        <v>32.36</v>
      </c>
      <c r="L21" s="1">
        <v>33.68</v>
      </c>
      <c r="M21" s="1">
        <v>34.03</v>
      </c>
      <c r="N21" s="1">
        <v>32.590000000000003</v>
      </c>
      <c r="O21" s="1">
        <v>40</v>
      </c>
      <c r="P21" s="1">
        <v>40</v>
      </c>
      <c r="R21">
        <v>37</v>
      </c>
      <c r="S21">
        <v>0.19</v>
      </c>
      <c r="U21">
        <v>37</v>
      </c>
      <c r="V21">
        <v>0</v>
      </c>
    </row>
    <row r="22" spans="1:22" s="1" customFormat="1" x14ac:dyDescent="0.25">
      <c r="A22" s="1">
        <v>17.3</v>
      </c>
      <c r="B22" s="1">
        <v>27.94</v>
      </c>
      <c r="C22" s="1">
        <v>27.78</v>
      </c>
      <c r="D22" s="1">
        <v>22.9</v>
      </c>
      <c r="E22" s="1">
        <v>25.02</v>
      </c>
      <c r="F22" s="1">
        <v>26.68</v>
      </c>
      <c r="G22" s="1">
        <v>20.149999999999999</v>
      </c>
      <c r="H22" s="1">
        <v>33.340000000000003</v>
      </c>
      <c r="I22" s="1">
        <v>33</v>
      </c>
      <c r="J22" s="1">
        <v>29.8</v>
      </c>
      <c r="K22" s="1">
        <v>34.11</v>
      </c>
      <c r="L22" s="1">
        <v>40</v>
      </c>
      <c r="M22" s="1">
        <v>36.700000000000003</v>
      </c>
      <c r="N22" s="1">
        <v>32.770000000000003</v>
      </c>
      <c r="O22" s="1">
        <v>40</v>
      </c>
      <c r="P22" s="1">
        <v>40</v>
      </c>
      <c r="R22">
        <v>38</v>
      </c>
      <c r="S22">
        <v>0.13</v>
      </c>
      <c r="U22">
        <v>38</v>
      </c>
      <c r="V22">
        <v>0</v>
      </c>
    </row>
    <row r="23" spans="1:22" s="1" customFormat="1" x14ac:dyDescent="0.25">
      <c r="A23" s="1">
        <v>32.159999999999997</v>
      </c>
      <c r="B23" s="1">
        <v>31.98</v>
      </c>
      <c r="C23" s="1">
        <v>19.3</v>
      </c>
      <c r="D23" s="1">
        <v>31.98</v>
      </c>
      <c r="E23" s="1">
        <v>29.63</v>
      </c>
      <c r="F23" s="1">
        <v>24.08</v>
      </c>
      <c r="G23" s="1">
        <v>23.88</v>
      </c>
      <c r="H23" s="1">
        <v>33.880000000000003</v>
      </c>
      <c r="I23" s="1">
        <v>28.74</v>
      </c>
      <c r="J23" s="1">
        <v>35.18</v>
      </c>
      <c r="K23" s="1">
        <v>33.770000000000003</v>
      </c>
      <c r="L23" s="1">
        <v>30.77</v>
      </c>
      <c r="M23" s="1">
        <v>34.840000000000003</v>
      </c>
      <c r="N23" s="1">
        <v>30.34</v>
      </c>
      <c r="O23" s="1">
        <v>40</v>
      </c>
      <c r="P23" s="1">
        <v>35.840000000000003</v>
      </c>
      <c r="R23">
        <v>39</v>
      </c>
      <c r="S23">
        <v>0</v>
      </c>
      <c r="U23">
        <v>39</v>
      </c>
      <c r="V23">
        <v>0</v>
      </c>
    </row>
    <row r="24" spans="1:22" s="1" customFormat="1" x14ac:dyDescent="0.25">
      <c r="A24" s="1">
        <v>33.97</v>
      </c>
      <c r="B24" s="1">
        <v>26.58</v>
      </c>
      <c r="C24" s="1">
        <v>22.35</v>
      </c>
      <c r="D24" s="1">
        <v>18.489999999999998</v>
      </c>
      <c r="E24" s="1">
        <v>40</v>
      </c>
      <c r="F24" s="1">
        <v>33.869999999999997</v>
      </c>
      <c r="G24" s="1">
        <v>34.18</v>
      </c>
      <c r="H24" s="1">
        <v>29.29</v>
      </c>
      <c r="I24" s="1">
        <v>32.799999999999997</v>
      </c>
      <c r="J24" s="1">
        <v>33.64</v>
      </c>
      <c r="K24" s="1">
        <v>33.28</v>
      </c>
      <c r="L24" s="1">
        <v>29.36</v>
      </c>
      <c r="M24" s="1">
        <v>40</v>
      </c>
      <c r="N24" s="1">
        <v>32.51</v>
      </c>
      <c r="O24" s="1">
        <v>40</v>
      </c>
      <c r="P24" s="1">
        <v>40</v>
      </c>
      <c r="R24">
        <v>40</v>
      </c>
      <c r="S24">
        <v>0</v>
      </c>
      <c r="U24">
        <v>40</v>
      </c>
      <c r="V24">
        <v>0</v>
      </c>
    </row>
    <row r="25" spans="1:22" s="1" customFormat="1" x14ac:dyDescent="0.25">
      <c r="A25" s="1">
        <v>27.89</v>
      </c>
      <c r="B25" s="1">
        <v>29.74</v>
      </c>
      <c r="C25" s="1">
        <v>22.62</v>
      </c>
      <c r="D25" s="1">
        <v>25.98</v>
      </c>
      <c r="E25" s="1">
        <v>23.67</v>
      </c>
      <c r="F25" s="1">
        <v>34.229999999999997</v>
      </c>
      <c r="G25" s="1">
        <v>30.87</v>
      </c>
      <c r="H25" s="1">
        <v>25.47</v>
      </c>
      <c r="I25" s="1">
        <v>32.17</v>
      </c>
      <c r="J25" s="1">
        <v>40</v>
      </c>
      <c r="K25" s="1">
        <v>36.56</v>
      </c>
      <c r="L25" s="1">
        <v>40</v>
      </c>
      <c r="M25" s="1">
        <v>32.17</v>
      </c>
      <c r="N25" s="1">
        <v>40</v>
      </c>
      <c r="O25" s="1">
        <v>40</v>
      </c>
      <c r="P25" s="1">
        <v>40</v>
      </c>
      <c r="R25"/>
      <c r="S25"/>
      <c r="U25"/>
      <c r="V25"/>
    </row>
    <row r="26" spans="1:22" s="1" customFormat="1" x14ac:dyDescent="0.25">
      <c r="A26" s="1">
        <v>33.44</v>
      </c>
      <c r="B26" s="1">
        <v>25.77</v>
      </c>
      <c r="C26" s="1">
        <v>31.21</v>
      </c>
      <c r="D26" s="1">
        <v>18.399999999999999</v>
      </c>
      <c r="E26" s="1">
        <v>20.62</v>
      </c>
      <c r="F26" s="1">
        <v>25.54</v>
      </c>
      <c r="G26" s="1">
        <v>34.25</v>
      </c>
      <c r="H26" s="1">
        <v>34.200000000000003</v>
      </c>
      <c r="I26" s="1">
        <v>32.94</v>
      </c>
      <c r="J26" s="1">
        <v>32.51</v>
      </c>
      <c r="K26" s="1">
        <v>40</v>
      </c>
      <c r="L26" s="1">
        <v>40</v>
      </c>
      <c r="M26" s="1">
        <v>30.04</v>
      </c>
      <c r="N26" s="1">
        <v>40</v>
      </c>
      <c r="O26" s="1">
        <v>40</v>
      </c>
      <c r="P26" s="1">
        <v>40</v>
      </c>
      <c r="R26"/>
      <c r="S26"/>
      <c r="U26"/>
      <c r="V26"/>
    </row>
    <row r="27" spans="1:22" s="1" customFormat="1" x14ac:dyDescent="0.25">
      <c r="A27" s="1">
        <v>28.24</v>
      </c>
      <c r="B27" s="1">
        <v>30.9</v>
      </c>
      <c r="C27" s="1">
        <v>22.57</v>
      </c>
      <c r="D27" s="1">
        <v>23.68</v>
      </c>
      <c r="E27" s="1">
        <v>22.49</v>
      </c>
      <c r="F27" s="1">
        <v>27.95</v>
      </c>
      <c r="G27" s="1">
        <v>24.58</v>
      </c>
      <c r="H27" s="1">
        <v>31.76</v>
      </c>
      <c r="I27" s="1">
        <v>40</v>
      </c>
      <c r="J27" s="1">
        <v>33.65</v>
      </c>
      <c r="K27" s="1">
        <v>40</v>
      </c>
      <c r="L27" s="1">
        <v>26.79</v>
      </c>
      <c r="M27" s="1">
        <v>31.07</v>
      </c>
      <c r="N27" s="1">
        <v>40</v>
      </c>
      <c r="O27" s="1">
        <v>40</v>
      </c>
      <c r="P27" s="1">
        <v>36.24</v>
      </c>
      <c r="R27"/>
      <c r="S27"/>
      <c r="U27"/>
      <c r="V27"/>
    </row>
    <row r="28" spans="1:22" s="1" customFormat="1" x14ac:dyDescent="0.25">
      <c r="A28" s="1">
        <v>33.81</v>
      </c>
      <c r="B28" s="1">
        <v>18.11</v>
      </c>
      <c r="C28" s="1">
        <v>22.98</v>
      </c>
      <c r="D28" s="1">
        <v>24.04</v>
      </c>
      <c r="E28" s="1">
        <v>21.87</v>
      </c>
      <c r="F28" s="1">
        <v>32.21</v>
      </c>
      <c r="G28" s="1">
        <v>31.37</v>
      </c>
      <c r="H28" s="1">
        <v>27.54</v>
      </c>
      <c r="I28" s="1">
        <v>34.79</v>
      </c>
      <c r="J28" s="1">
        <v>31.75</v>
      </c>
      <c r="K28" s="1">
        <v>34.369999999999997</v>
      </c>
      <c r="L28" s="1">
        <v>40</v>
      </c>
      <c r="M28" s="1">
        <v>40</v>
      </c>
      <c r="N28" s="1">
        <v>40</v>
      </c>
      <c r="O28" s="1">
        <v>31.68</v>
      </c>
      <c r="P28" s="1">
        <v>30.85</v>
      </c>
      <c r="R28"/>
      <c r="S28"/>
      <c r="U28"/>
      <c r="V28"/>
    </row>
    <row r="29" spans="1:22" s="1" customFormat="1" x14ac:dyDescent="0.25">
      <c r="A29" s="1">
        <v>30.86</v>
      </c>
      <c r="B29" s="1">
        <v>32.479999999999997</v>
      </c>
      <c r="C29" s="1">
        <v>26</v>
      </c>
      <c r="D29" s="1">
        <v>25.82</v>
      </c>
      <c r="E29" s="1">
        <v>29.69</v>
      </c>
      <c r="F29" s="1">
        <v>29.88</v>
      </c>
      <c r="G29" s="1">
        <v>30.12</v>
      </c>
      <c r="H29" s="1">
        <v>40</v>
      </c>
      <c r="I29" s="1">
        <v>34.659999999999997</v>
      </c>
      <c r="J29" s="1">
        <v>33.72</v>
      </c>
      <c r="K29" s="1">
        <v>28.07</v>
      </c>
      <c r="L29" s="1">
        <v>26.68</v>
      </c>
      <c r="M29" s="1">
        <v>31.04</v>
      </c>
      <c r="N29" s="1">
        <v>35.03</v>
      </c>
      <c r="O29" s="1">
        <v>40</v>
      </c>
      <c r="P29" s="1">
        <v>40</v>
      </c>
      <c r="R29"/>
      <c r="S29"/>
      <c r="U29"/>
      <c r="V29"/>
    </row>
    <row r="30" spans="1:22" s="1" customFormat="1" x14ac:dyDescent="0.25">
      <c r="A30" s="1">
        <v>32.04</v>
      </c>
      <c r="B30" s="1">
        <v>22.44</v>
      </c>
      <c r="C30" s="1">
        <v>19.95</v>
      </c>
      <c r="D30" s="1">
        <v>27.36</v>
      </c>
      <c r="E30" s="1">
        <v>31.27</v>
      </c>
      <c r="F30" s="1">
        <v>19.52</v>
      </c>
      <c r="G30" s="1">
        <v>27.47</v>
      </c>
      <c r="H30" s="1">
        <v>33.01</v>
      </c>
      <c r="I30" s="1">
        <v>40</v>
      </c>
      <c r="J30" s="1">
        <v>31.81</v>
      </c>
      <c r="K30" s="1">
        <v>27.4</v>
      </c>
      <c r="L30" s="1">
        <v>26.74</v>
      </c>
      <c r="M30" s="1">
        <v>40</v>
      </c>
      <c r="N30" s="1">
        <v>40</v>
      </c>
      <c r="O30" s="1">
        <v>40</v>
      </c>
      <c r="P30" s="1">
        <v>40</v>
      </c>
      <c r="R30"/>
      <c r="S30"/>
      <c r="U30"/>
      <c r="V30"/>
    </row>
    <row r="31" spans="1:22" s="1" customFormat="1" x14ac:dyDescent="0.25">
      <c r="A31" s="1">
        <v>22.03</v>
      </c>
      <c r="B31" s="1">
        <v>28.75</v>
      </c>
      <c r="C31" s="1">
        <v>33.5</v>
      </c>
      <c r="D31" s="1">
        <v>26.18</v>
      </c>
      <c r="E31" s="1">
        <v>23.49</v>
      </c>
      <c r="F31" s="1">
        <v>29.09</v>
      </c>
      <c r="G31" s="1">
        <v>25.55</v>
      </c>
      <c r="H31" s="1">
        <v>34.01</v>
      </c>
      <c r="I31" s="1">
        <v>40</v>
      </c>
      <c r="J31" s="1">
        <v>31.05</v>
      </c>
      <c r="K31" s="1">
        <v>33.36</v>
      </c>
      <c r="L31" s="1">
        <v>30.03</v>
      </c>
      <c r="M31" s="1">
        <v>40</v>
      </c>
      <c r="N31" s="1">
        <v>40</v>
      </c>
      <c r="O31" s="1">
        <v>40</v>
      </c>
      <c r="P31" s="1">
        <v>40</v>
      </c>
      <c r="R31"/>
      <c r="S31"/>
      <c r="U31"/>
      <c r="V31"/>
    </row>
    <row r="32" spans="1:22" s="1" customFormat="1" x14ac:dyDescent="0.25">
      <c r="A32" s="1">
        <v>23.61</v>
      </c>
      <c r="B32" s="1">
        <v>24.61</v>
      </c>
      <c r="C32" s="1">
        <v>23.63</v>
      </c>
      <c r="D32" s="1">
        <v>24.85</v>
      </c>
      <c r="E32" s="1">
        <v>25.26</v>
      </c>
      <c r="F32" s="1">
        <v>27.69</v>
      </c>
      <c r="G32" s="1">
        <v>25.4</v>
      </c>
      <c r="H32" s="1">
        <v>21.42</v>
      </c>
      <c r="I32" s="1">
        <v>35.31</v>
      </c>
      <c r="J32" s="1">
        <v>40</v>
      </c>
      <c r="K32" s="1">
        <v>32.46</v>
      </c>
      <c r="L32" s="1">
        <v>34.5</v>
      </c>
      <c r="M32" s="1">
        <v>40</v>
      </c>
      <c r="N32" s="1">
        <v>40</v>
      </c>
      <c r="O32" s="1">
        <v>35.64</v>
      </c>
      <c r="P32" s="1">
        <v>30.43</v>
      </c>
      <c r="R32"/>
      <c r="S32"/>
      <c r="U32"/>
      <c r="V32"/>
    </row>
    <row r="33" spans="1:22" s="1" customFormat="1" x14ac:dyDescent="0.25">
      <c r="A33" s="1">
        <v>37.270000000000003</v>
      </c>
      <c r="B33" s="1">
        <v>30.76</v>
      </c>
      <c r="C33" s="1">
        <v>18</v>
      </c>
      <c r="D33" s="1">
        <v>40</v>
      </c>
      <c r="E33" s="1">
        <v>27.22</v>
      </c>
      <c r="F33" s="1">
        <v>24.67</v>
      </c>
      <c r="G33" s="1">
        <v>35.04</v>
      </c>
      <c r="H33" s="1">
        <v>30.39</v>
      </c>
      <c r="I33" s="1">
        <v>22.31</v>
      </c>
      <c r="J33" s="1">
        <v>40</v>
      </c>
      <c r="K33" s="1">
        <v>40</v>
      </c>
      <c r="L33" s="1">
        <v>32.43</v>
      </c>
      <c r="M33" s="1">
        <v>40</v>
      </c>
      <c r="N33" s="1">
        <v>23.27</v>
      </c>
      <c r="O33" s="1">
        <v>40</v>
      </c>
      <c r="P33" s="1">
        <v>40</v>
      </c>
      <c r="R33"/>
      <c r="S33"/>
      <c r="U33"/>
      <c r="V33"/>
    </row>
    <row r="34" spans="1:22" s="1" customFormat="1" x14ac:dyDescent="0.25">
      <c r="A34" s="1">
        <v>31.1</v>
      </c>
      <c r="B34" s="1">
        <v>23.39</v>
      </c>
      <c r="C34" s="1">
        <v>21.78</v>
      </c>
      <c r="D34" s="1">
        <v>28.57</v>
      </c>
      <c r="E34" s="1">
        <v>30.26</v>
      </c>
      <c r="F34" s="1">
        <v>29.82</v>
      </c>
      <c r="G34" s="1">
        <v>27.47</v>
      </c>
      <c r="H34" s="1">
        <v>27.72</v>
      </c>
      <c r="I34" s="1">
        <v>33.06</v>
      </c>
      <c r="J34" s="1">
        <v>32.409999999999997</v>
      </c>
      <c r="K34" s="1">
        <v>40</v>
      </c>
      <c r="L34" s="1">
        <v>36.549999999999997</v>
      </c>
      <c r="M34" s="1">
        <v>34.6</v>
      </c>
      <c r="N34" s="1">
        <v>40</v>
      </c>
      <c r="O34" s="1">
        <v>40</v>
      </c>
      <c r="P34" s="1">
        <v>40</v>
      </c>
      <c r="R34"/>
      <c r="S34"/>
      <c r="U34"/>
      <c r="V34"/>
    </row>
    <row r="35" spans="1:22" s="1" customFormat="1" x14ac:dyDescent="0.25">
      <c r="A35" s="1">
        <v>31.15</v>
      </c>
      <c r="B35" s="1">
        <v>18.86</v>
      </c>
      <c r="C35" s="1">
        <v>24.35</v>
      </c>
      <c r="D35" s="1">
        <v>25.44</v>
      </c>
      <c r="E35" s="1">
        <v>35.409999999999997</v>
      </c>
      <c r="F35" s="1">
        <v>31.25</v>
      </c>
      <c r="G35" s="1">
        <v>32.64</v>
      </c>
      <c r="H35" s="1">
        <v>33.25</v>
      </c>
      <c r="I35" s="1">
        <v>29.76</v>
      </c>
      <c r="J35" s="1">
        <v>23.78</v>
      </c>
      <c r="K35" s="1">
        <v>33.25</v>
      </c>
      <c r="L35" s="1">
        <v>32.409999999999997</v>
      </c>
      <c r="M35" s="1">
        <v>40</v>
      </c>
      <c r="N35" s="1">
        <v>40</v>
      </c>
      <c r="O35" s="1">
        <v>40</v>
      </c>
      <c r="P35" s="1">
        <v>40</v>
      </c>
      <c r="R35"/>
      <c r="S35"/>
      <c r="U35"/>
      <c r="V35"/>
    </row>
    <row r="36" spans="1:22" s="1" customFormat="1" x14ac:dyDescent="0.25">
      <c r="A36" s="1">
        <v>29.23</v>
      </c>
      <c r="B36" s="1">
        <v>24.12</v>
      </c>
      <c r="C36" s="1">
        <v>28.66</v>
      </c>
      <c r="D36" s="1">
        <v>25.43</v>
      </c>
      <c r="E36" s="1">
        <v>30.46</v>
      </c>
      <c r="F36" s="1">
        <v>26.79</v>
      </c>
      <c r="G36" s="1">
        <v>23.21</v>
      </c>
      <c r="H36" s="1">
        <v>40</v>
      </c>
      <c r="I36" s="1">
        <v>31.96</v>
      </c>
      <c r="J36" s="1">
        <v>32.65</v>
      </c>
      <c r="K36" s="1">
        <v>24.5</v>
      </c>
      <c r="L36" s="1">
        <v>31.79</v>
      </c>
      <c r="M36" s="1">
        <v>33.72</v>
      </c>
      <c r="N36" s="1">
        <v>36.14</v>
      </c>
      <c r="O36" s="1">
        <v>40</v>
      </c>
      <c r="P36" s="1">
        <v>40</v>
      </c>
      <c r="R36"/>
      <c r="S36"/>
      <c r="U36"/>
      <c r="V36"/>
    </row>
    <row r="37" spans="1:22" s="1" customFormat="1" x14ac:dyDescent="0.25">
      <c r="A37" s="1">
        <v>20.22</v>
      </c>
      <c r="B37" s="1">
        <v>24.62</v>
      </c>
      <c r="C37" s="1">
        <v>27.24</v>
      </c>
      <c r="D37" s="1">
        <v>25.57</v>
      </c>
      <c r="E37" s="1">
        <v>17.37</v>
      </c>
      <c r="F37" s="1">
        <v>25.06</v>
      </c>
      <c r="G37" s="1">
        <v>40</v>
      </c>
      <c r="H37" s="1">
        <v>32.369999999999997</v>
      </c>
      <c r="I37" s="1">
        <v>40</v>
      </c>
      <c r="J37" s="1">
        <v>28.53</v>
      </c>
      <c r="K37" s="1">
        <v>40</v>
      </c>
      <c r="L37" s="1">
        <v>40</v>
      </c>
      <c r="M37" s="1">
        <v>40</v>
      </c>
      <c r="N37" s="1">
        <v>40</v>
      </c>
      <c r="O37" s="1">
        <v>40</v>
      </c>
      <c r="P37" s="1">
        <v>40</v>
      </c>
      <c r="R37"/>
      <c r="S37"/>
      <c r="U37"/>
      <c r="V37"/>
    </row>
    <row r="38" spans="1:22" s="1" customFormat="1" x14ac:dyDescent="0.25">
      <c r="A38" s="1">
        <v>21.33</v>
      </c>
      <c r="B38" s="1">
        <v>33.53</v>
      </c>
      <c r="C38" s="1">
        <v>22.05</v>
      </c>
      <c r="D38" s="1">
        <v>29.15</v>
      </c>
      <c r="E38" s="1">
        <v>23.42</v>
      </c>
      <c r="F38" s="1">
        <v>22.81</v>
      </c>
      <c r="G38" s="1">
        <v>27.73</v>
      </c>
      <c r="H38" s="1">
        <v>31.29</v>
      </c>
      <c r="I38" s="1">
        <v>32.92</v>
      </c>
      <c r="J38" s="1">
        <v>25.92</v>
      </c>
      <c r="K38" s="1">
        <v>28.32</v>
      </c>
      <c r="L38" s="1">
        <v>40</v>
      </c>
      <c r="M38" s="1">
        <v>30.87</v>
      </c>
      <c r="N38" s="1">
        <v>37.6</v>
      </c>
      <c r="O38" s="1">
        <v>26.54</v>
      </c>
      <c r="P38" s="1">
        <v>40</v>
      </c>
      <c r="R38"/>
      <c r="S38"/>
      <c r="U38"/>
      <c r="V38"/>
    </row>
    <row r="39" spans="1:22" s="1" customFormat="1" x14ac:dyDescent="0.25">
      <c r="A39" s="1">
        <v>21.06</v>
      </c>
      <c r="B39" s="1">
        <v>34.6</v>
      </c>
      <c r="C39" s="1">
        <v>28.1</v>
      </c>
      <c r="D39" s="1">
        <v>21.04</v>
      </c>
      <c r="E39" s="1">
        <v>25.95</v>
      </c>
      <c r="F39" s="1">
        <v>34.119999999999997</v>
      </c>
      <c r="G39" s="1">
        <v>32.53</v>
      </c>
      <c r="H39" s="1">
        <v>34.78</v>
      </c>
      <c r="I39" s="1">
        <v>32.56</v>
      </c>
      <c r="J39" s="1">
        <v>32.01</v>
      </c>
      <c r="K39" s="1">
        <v>28.02</v>
      </c>
      <c r="L39" s="1">
        <v>40</v>
      </c>
      <c r="M39" s="1">
        <v>34.72</v>
      </c>
      <c r="N39" s="1">
        <v>37.130000000000003</v>
      </c>
      <c r="O39" s="1">
        <v>40</v>
      </c>
      <c r="P39" s="1">
        <v>35.58</v>
      </c>
      <c r="R39"/>
      <c r="S39"/>
      <c r="U39"/>
      <c r="V39"/>
    </row>
    <row r="40" spans="1:22" s="1" customFormat="1" x14ac:dyDescent="0.25">
      <c r="A40" s="1">
        <v>20.91</v>
      </c>
      <c r="B40" s="1">
        <v>31.29</v>
      </c>
      <c r="C40" s="1">
        <v>20.27</v>
      </c>
      <c r="D40" s="1">
        <v>32.01</v>
      </c>
      <c r="E40" s="1">
        <v>22.88</v>
      </c>
      <c r="F40" s="1">
        <v>31.37</v>
      </c>
      <c r="G40" s="1">
        <v>22.98</v>
      </c>
      <c r="H40" s="1">
        <v>28.79</v>
      </c>
      <c r="I40" s="1">
        <v>29.8</v>
      </c>
      <c r="J40" s="1">
        <v>40</v>
      </c>
      <c r="K40" s="1">
        <v>30.78</v>
      </c>
      <c r="L40" s="1">
        <v>34.54</v>
      </c>
      <c r="M40" s="1">
        <v>40</v>
      </c>
      <c r="N40" s="1">
        <v>30.29</v>
      </c>
      <c r="O40" s="1">
        <v>40</v>
      </c>
      <c r="R40"/>
      <c r="S40"/>
      <c r="U40"/>
      <c r="V40"/>
    </row>
    <row r="41" spans="1:22" s="1" customFormat="1" x14ac:dyDescent="0.25">
      <c r="A41" s="1">
        <v>29.14</v>
      </c>
      <c r="B41" s="1">
        <v>28.73</v>
      </c>
      <c r="C41" s="1">
        <v>25.89</v>
      </c>
      <c r="D41" s="1">
        <v>24.67</v>
      </c>
      <c r="E41" s="1">
        <v>26.75</v>
      </c>
      <c r="F41" s="1">
        <v>30.29</v>
      </c>
      <c r="G41" s="1">
        <v>31.63</v>
      </c>
      <c r="H41" s="1">
        <v>24.64</v>
      </c>
      <c r="I41" s="1">
        <v>30.34</v>
      </c>
      <c r="J41" s="1">
        <v>34.9</v>
      </c>
      <c r="K41" s="1">
        <v>33.590000000000003</v>
      </c>
      <c r="L41" s="1">
        <v>40</v>
      </c>
      <c r="M41" s="1">
        <v>40</v>
      </c>
      <c r="N41" s="1">
        <v>40</v>
      </c>
      <c r="O41" s="1">
        <v>40</v>
      </c>
      <c r="R41"/>
      <c r="S41"/>
      <c r="U41"/>
      <c r="V41"/>
    </row>
    <row r="42" spans="1:22" s="1" customFormat="1" x14ac:dyDescent="0.25">
      <c r="A42" s="1">
        <v>26.11</v>
      </c>
      <c r="B42" s="1">
        <v>19.68</v>
      </c>
      <c r="C42" s="1">
        <v>24.83</v>
      </c>
      <c r="D42" s="1">
        <v>20.04</v>
      </c>
      <c r="E42" s="1">
        <v>28.59</v>
      </c>
      <c r="F42" s="1">
        <v>34.229999999999997</v>
      </c>
      <c r="G42" s="1">
        <v>31.15</v>
      </c>
      <c r="H42" s="1">
        <v>26.93</v>
      </c>
      <c r="I42" s="1">
        <v>31.47</v>
      </c>
      <c r="J42" s="1">
        <v>33.61</v>
      </c>
      <c r="K42" s="1">
        <v>35.06</v>
      </c>
      <c r="L42" s="1">
        <v>33.6</v>
      </c>
      <c r="M42" s="1">
        <v>40</v>
      </c>
      <c r="N42" s="1">
        <v>40</v>
      </c>
      <c r="O42" s="1">
        <v>30.86</v>
      </c>
      <c r="R42"/>
      <c r="S42"/>
      <c r="U42"/>
      <c r="V42"/>
    </row>
    <row r="43" spans="1:22" s="1" customFormat="1" x14ac:dyDescent="0.25">
      <c r="A43" s="1">
        <v>18.420000000000002</v>
      </c>
      <c r="B43" s="1">
        <v>30.4</v>
      </c>
      <c r="C43" s="1">
        <v>18.260000000000002</v>
      </c>
      <c r="D43" s="1">
        <v>18.72</v>
      </c>
      <c r="E43" s="1">
        <v>19.7</v>
      </c>
      <c r="F43" s="1">
        <v>34.119999999999997</v>
      </c>
      <c r="G43" s="1">
        <v>23</v>
      </c>
      <c r="H43" s="1">
        <v>34.46</v>
      </c>
      <c r="I43" s="1">
        <v>33.85</v>
      </c>
      <c r="J43" s="1">
        <v>40</v>
      </c>
      <c r="K43" s="1">
        <v>33.53</v>
      </c>
      <c r="L43" s="1">
        <v>40</v>
      </c>
      <c r="M43" s="1">
        <v>33.67</v>
      </c>
      <c r="N43" s="1">
        <v>40</v>
      </c>
      <c r="O43" s="1">
        <v>40</v>
      </c>
      <c r="R43"/>
      <c r="S43"/>
      <c r="U43"/>
      <c r="V43"/>
    </row>
    <row r="44" spans="1:22" s="1" customFormat="1" x14ac:dyDescent="0.25">
      <c r="A44" s="1">
        <v>17.62</v>
      </c>
      <c r="B44" s="1">
        <v>21.04</v>
      </c>
      <c r="C44" s="1">
        <v>23.93</v>
      </c>
      <c r="D44" s="1">
        <v>21.21</v>
      </c>
      <c r="E44" s="1">
        <v>32.92</v>
      </c>
      <c r="F44" s="1">
        <v>27.98</v>
      </c>
      <c r="G44" s="1">
        <v>25.34</v>
      </c>
      <c r="H44" s="1">
        <v>30.19</v>
      </c>
      <c r="I44" s="1">
        <v>40</v>
      </c>
      <c r="J44" s="1">
        <v>26.96</v>
      </c>
      <c r="K44" s="1">
        <v>40</v>
      </c>
      <c r="L44" s="1">
        <v>27.59</v>
      </c>
      <c r="M44" s="1">
        <v>40</v>
      </c>
      <c r="N44" s="1">
        <v>34.81</v>
      </c>
      <c r="O44" s="1">
        <v>40</v>
      </c>
      <c r="R44"/>
      <c r="S44"/>
      <c r="U44"/>
      <c r="V44"/>
    </row>
    <row r="45" spans="1:22" s="1" customFormat="1" x14ac:dyDescent="0.25">
      <c r="A45" s="1">
        <v>35.07</v>
      </c>
      <c r="B45" s="1">
        <v>33.799999999999997</v>
      </c>
      <c r="C45" s="1">
        <v>32.68</v>
      </c>
      <c r="D45" s="1">
        <v>18.48</v>
      </c>
      <c r="E45" s="1">
        <v>31.27</v>
      </c>
      <c r="F45" s="1">
        <v>21.1</v>
      </c>
      <c r="G45" s="1">
        <v>26.98</v>
      </c>
      <c r="H45" s="1">
        <v>35.67</v>
      </c>
      <c r="I45" s="1">
        <v>29.02</v>
      </c>
      <c r="J45" s="1">
        <v>32.700000000000003</v>
      </c>
      <c r="K45" s="1">
        <v>27.73</v>
      </c>
      <c r="L45" s="1">
        <v>35.56</v>
      </c>
      <c r="M45" s="1">
        <v>40</v>
      </c>
      <c r="N45" s="1">
        <v>34.54</v>
      </c>
      <c r="O45" s="1">
        <v>40</v>
      </c>
      <c r="R45"/>
      <c r="S45"/>
      <c r="U45"/>
      <c r="V45"/>
    </row>
    <row r="46" spans="1:22" s="1" customFormat="1" x14ac:dyDescent="0.25">
      <c r="A46" s="1">
        <v>22.52</v>
      </c>
      <c r="B46" s="1">
        <v>27.88</v>
      </c>
      <c r="C46" s="1">
        <v>22.97</v>
      </c>
      <c r="D46" s="1">
        <v>23.9</v>
      </c>
      <c r="E46" s="1">
        <v>28.28</v>
      </c>
      <c r="F46" s="1">
        <v>20.54</v>
      </c>
      <c r="G46" s="1">
        <v>30.04</v>
      </c>
      <c r="H46" s="1">
        <v>24.28</v>
      </c>
      <c r="I46" s="1">
        <v>29.7</v>
      </c>
      <c r="J46" s="1">
        <v>31.92</v>
      </c>
      <c r="K46" s="1">
        <v>40</v>
      </c>
      <c r="L46" s="1">
        <v>40</v>
      </c>
      <c r="M46" s="1">
        <v>40</v>
      </c>
      <c r="N46" s="1">
        <v>31.83</v>
      </c>
      <c r="O46" s="1">
        <v>40</v>
      </c>
      <c r="R46"/>
      <c r="S46"/>
      <c r="U46"/>
      <c r="V46"/>
    </row>
    <row r="47" spans="1:22" s="1" customFormat="1" x14ac:dyDescent="0.25">
      <c r="A47" s="1">
        <v>32.270000000000003</v>
      </c>
      <c r="B47" s="1">
        <v>20.69</v>
      </c>
      <c r="C47" s="1">
        <v>19.93</v>
      </c>
      <c r="D47" s="1">
        <v>32.85</v>
      </c>
      <c r="E47" s="1">
        <v>15.62</v>
      </c>
      <c r="F47" s="1">
        <v>33.770000000000003</v>
      </c>
      <c r="G47" s="1">
        <v>32.94</v>
      </c>
      <c r="H47" s="1">
        <v>30.52</v>
      </c>
      <c r="I47" s="1">
        <v>27.78</v>
      </c>
      <c r="J47" s="1">
        <v>34.909999999999997</v>
      </c>
      <c r="K47" s="1">
        <v>33.07</v>
      </c>
      <c r="L47" s="1">
        <v>40</v>
      </c>
      <c r="M47" s="1">
        <v>33.799999999999997</v>
      </c>
      <c r="N47" s="1">
        <v>28.25</v>
      </c>
      <c r="O47" s="1">
        <v>40</v>
      </c>
      <c r="R47"/>
      <c r="S47"/>
      <c r="U47"/>
      <c r="V47"/>
    </row>
    <row r="48" spans="1:22" s="1" customFormat="1" x14ac:dyDescent="0.25">
      <c r="A48" s="1">
        <v>33.82</v>
      </c>
      <c r="B48" s="1">
        <v>28.82</v>
      </c>
      <c r="C48" s="1">
        <v>21.54</v>
      </c>
      <c r="D48" s="1">
        <v>25.77</v>
      </c>
      <c r="E48" s="1">
        <v>23.08</v>
      </c>
      <c r="F48" s="1">
        <v>36.049999999999997</v>
      </c>
      <c r="G48" s="1">
        <v>32.64</v>
      </c>
      <c r="H48" s="1">
        <v>27.55</v>
      </c>
      <c r="I48" s="1">
        <v>32.46</v>
      </c>
      <c r="J48" s="1">
        <v>40</v>
      </c>
      <c r="K48" s="1">
        <v>34.22</v>
      </c>
      <c r="L48" s="1">
        <v>40</v>
      </c>
      <c r="M48" s="1">
        <v>27.39</v>
      </c>
      <c r="N48" s="1">
        <v>40</v>
      </c>
      <c r="O48" s="1">
        <v>36.82</v>
      </c>
      <c r="R48"/>
      <c r="S48"/>
      <c r="U48"/>
      <c r="V48"/>
    </row>
    <row r="49" spans="1:22" s="1" customFormat="1" x14ac:dyDescent="0.25">
      <c r="A49" s="1">
        <v>32.520000000000003</v>
      </c>
      <c r="B49" s="1">
        <v>26.03</v>
      </c>
      <c r="C49" s="1">
        <v>24.33</v>
      </c>
      <c r="D49" s="1">
        <v>20.77</v>
      </c>
      <c r="E49" s="1">
        <v>32.19</v>
      </c>
      <c r="F49" s="1">
        <v>32.700000000000003</v>
      </c>
      <c r="G49" s="1">
        <v>32.72</v>
      </c>
      <c r="H49" s="1">
        <v>29.46</v>
      </c>
      <c r="I49" s="1">
        <v>40</v>
      </c>
      <c r="J49" s="1">
        <v>40</v>
      </c>
      <c r="K49" s="1">
        <v>32.28</v>
      </c>
      <c r="L49" s="1">
        <v>40</v>
      </c>
      <c r="M49" s="1">
        <v>40</v>
      </c>
      <c r="N49" s="1">
        <v>40</v>
      </c>
      <c r="O49" s="1">
        <v>40</v>
      </c>
      <c r="R49"/>
      <c r="S49"/>
      <c r="U49"/>
      <c r="V49"/>
    </row>
    <row r="50" spans="1:22" s="1" customFormat="1" x14ac:dyDescent="0.25">
      <c r="A50" s="1">
        <v>32.44</v>
      </c>
      <c r="B50" s="1">
        <v>22.89</v>
      </c>
      <c r="C50" s="1">
        <v>29.23</v>
      </c>
      <c r="D50" s="1">
        <v>27.91</v>
      </c>
      <c r="E50" s="1">
        <v>26.61</v>
      </c>
      <c r="F50" s="1">
        <v>33.64</v>
      </c>
      <c r="G50" s="1">
        <v>40</v>
      </c>
      <c r="H50" s="1">
        <v>40</v>
      </c>
      <c r="I50" s="1">
        <v>34.89</v>
      </c>
      <c r="J50" s="1">
        <v>29.5</v>
      </c>
      <c r="K50" s="1">
        <v>40</v>
      </c>
      <c r="L50" s="1">
        <v>32.18</v>
      </c>
      <c r="M50" s="1">
        <v>40</v>
      </c>
      <c r="N50" s="1">
        <v>40</v>
      </c>
      <c r="O50" s="1">
        <v>40</v>
      </c>
      <c r="R50"/>
      <c r="S50"/>
      <c r="U50"/>
      <c r="V50"/>
    </row>
    <row r="51" spans="1:22" s="1" customFormat="1" x14ac:dyDescent="0.25">
      <c r="A51" s="1">
        <v>32.03</v>
      </c>
      <c r="B51" s="1">
        <v>31.96</v>
      </c>
      <c r="C51" s="1">
        <v>17.89</v>
      </c>
      <c r="D51" s="1">
        <v>29.12</v>
      </c>
      <c r="E51" s="1">
        <v>25.62</v>
      </c>
      <c r="F51" s="1">
        <v>31.39</v>
      </c>
      <c r="G51" s="1">
        <v>33.32</v>
      </c>
      <c r="H51" s="1">
        <v>32.659999999999997</v>
      </c>
      <c r="I51" s="1">
        <v>31.23</v>
      </c>
      <c r="J51" s="1">
        <v>32.17</v>
      </c>
      <c r="K51" s="1">
        <v>30.83</v>
      </c>
      <c r="L51" s="1">
        <v>31.81</v>
      </c>
      <c r="M51" s="1">
        <v>35.32</v>
      </c>
      <c r="N51" s="1">
        <v>40</v>
      </c>
      <c r="O51" s="1">
        <v>40</v>
      </c>
      <c r="R51"/>
      <c r="S51"/>
      <c r="U51"/>
      <c r="V51"/>
    </row>
    <row r="52" spans="1:22" s="1" customFormat="1" x14ac:dyDescent="0.25">
      <c r="A52" s="1">
        <v>20.5</v>
      </c>
      <c r="B52" s="1">
        <v>20.51</v>
      </c>
      <c r="C52" s="1">
        <v>28.51</v>
      </c>
      <c r="D52" s="1">
        <v>29.51</v>
      </c>
      <c r="E52" s="1">
        <v>22.42</v>
      </c>
      <c r="F52" s="1">
        <v>40</v>
      </c>
      <c r="G52" s="1">
        <v>32.090000000000003</v>
      </c>
      <c r="H52" s="1">
        <v>30.78</v>
      </c>
      <c r="I52" s="1">
        <v>40</v>
      </c>
      <c r="J52" s="1">
        <v>31.68</v>
      </c>
      <c r="K52" s="1">
        <v>33.56</v>
      </c>
      <c r="L52" s="1">
        <v>33.85</v>
      </c>
      <c r="M52" s="1">
        <v>37.26</v>
      </c>
      <c r="N52" s="1">
        <v>34.44</v>
      </c>
      <c r="O52" s="1">
        <v>40</v>
      </c>
      <c r="R52"/>
      <c r="S52"/>
      <c r="U52"/>
      <c r="V52"/>
    </row>
    <row r="53" spans="1:22" s="1" customFormat="1" x14ac:dyDescent="0.25">
      <c r="A53" s="1">
        <v>30.43</v>
      </c>
      <c r="B53" s="1">
        <v>22.81</v>
      </c>
      <c r="C53" s="1">
        <v>22.11</v>
      </c>
      <c r="D53" s="1">
        <v>40</v>
      </c>
      <c r="E53" s="1">
        <v>27.64</v>
      </c>
      <c r="F53" s="1">
        <v>30.26</v>
      </c>
      <c r="G53" s="1">
        <v>21.24</v>
      </c>
      <c r="H53" s="1">
        <v>31.69</v>
      </c>
      <c r="I53" s="1">
        <v>34.369999999999997</v>
      </c>
      <c r="J53" s="1">
        <v>32.450000000000003</v>
      </c>
      <c r="K53" s="1">
        <v>34.06</v>
      </c>
      <c r="L53" s="1">
        <v>32.520000000000003</v>
      </c>
      <c r="M53" s="1">
        <v>40</v>
      </c>
      <c r="N53" s="1">
        <v>36.21</v>
      </c>
      <c r="O53" s="1">
        <v>40</v>
      </c>
      <c r="R53"/>
      <c r="S53"/>
      <c r="U53"/>
      <c r="V53"/>
    </row>
    <row r="54" spans="1:22" s="1" customFormat="1" x14ac:dyDescent="0.25">
      <c r="A54" s="1">
        <v>31.81</v>
      </c>
      <c r="B54" s="1">
        <v>26.62</v>
      </c>
      <c r="C54" s="1">
        <v>20.3</v>
      </c>
      <c r="D54" s="1">
        <v>19.72</v>
      </c>
      <c r="E54" s="1">
        <v>29.13</v>
      </c>
      <c r="F54" s="1">
        <v>33.880000000000003</v>
      </c>
      <c r="G54" s="1">
        <v>37.42</v>
      </c>
      <c r="H54" s="1">
        <v>40</v>
      </c>
      <c r="I54" s="1">
        <v>40</v>
      </c>
      <c r="J54" s="1">
        <v>34.770000000000003</v>
      </c>
      <c r="K54" s="1">
        <v>32.200000000000003</v>
      </c>
      <c r="L54" s="1">
        <v>40</v>
      </c>
      <c r="M54" s="1">
        <v>36.799999999999997</v>
      </c>
      <c r="N54" s="1">
        <v>33.94</v>
      </c>
      <c r="O54" s="1">
        <v>40</v>
      </c>
      <c r="R54"/>
      <c r="S54"/>
      <c r="U54"/>
      <c r="V54"/>
    </row>
    <row r="55" spans="1:22" s="1" customFormat="1" x14ac:dyDescent="0.25">
      <c r="A55" s="1">
        <v>34.89</v>
      </c>
      <c r="B55" s="1">
        <v>40</v>
      </c>
      <c r="C55" s="1">
        <v>24.81</v>
      </c>
      <c r="D55" s="1">
        <v>29.26</v>
      </c>
      <c r="E55" s="1">
        <v>27.54</v>
      </c>
      <c r="F55" s="1">
        <v>40</v>
      </c>
      <c r="G55" s="1">
        <v>34.17</v>
      </c>
      <c r="H55" s="1">
        <v>33.15</v>
      </c>
      <c r="I55" s="1">
        <v>28.89</v>
      </c>
      <c r="J55" s="1">
        <v>40</v>
      </c>
      <c r="K55" s="1">
        <v>31.4</v>
      </c>
      <c r="L55" s="1">
        <v>40</v>
      </c>
      <c r="M55" s="1">
        <v>40</v>
      </c>
      <c r="N55" s="1">
        <v>36.020000000000003</v>
      </c>
      <c r="O55" s="1">
        <v>40</v>
      </c>
      <c r="R55"/>
      <c r="S55"/>
      <c r="U55"/>
      <c r="V55"/>
    </row>
    <row r="56" spans="1:22" s="1" customFormat="1" x14ac:dyDescent="0.25">
      <c r="A56" s="1">
        <v>31.88</v>
      </c>
      <c r="B56" s="1">
        <v>17.59</v>
      </c>
      <c r="C56" s="1">
        <v>32.049999999999997</v>
      </c>
      <c r="D56" s="1">
        <v>40</v>
      </c>
      <c r="E56" s="1">
        <v>30.85</v>
      </c>
      <c r="F56" s="1">
        <v>40</v>
      </c>
      <c r="G56" s="1">
        <v>40</v>
      </c>
      <c r="H56" s="1">
        <v>27.19</v>
      </c>
      <c r="I56" s="1">
        <v>40</v>
      </c>
      <c r="J56" s="1">
        <v>40</v>
      </c>
      <c r="K56" s="1">
        <v>40</v>
      </c>
      <c r="L56" s="1">
        <v>32.32</v>
      </c>
      <c r="M56" s="1">
        <v>40</v>
      </c>
      <c r="N56" s="1">
        <v>31.73</v>
      </c>
      <c r="O56" s="1">
        <v>32.46</v>
      </c>
      <c r="R56"/>
      <c r="S56"/>
      <c r="U56"/>
      <c r="V56"/>
    </row>
    <row r="57" spans="1:22" s="1" customFormat="1" x14ac:dyDescent="0.25">
      <c r="A57" s="1">
        <v>19.68</v>
      </c>
      <c r="B57" s="1">
        <v>33.6</v>
      </c>
      <c r="C57" s="1">
        <v>33.880000000000003</v>
      </c>
      <c r="D57" s="1">
        <v>25.88</v>
      </c>
      <c r="E57" s="1">
        <v>23.25</v>
      </c>
      <c r="F57" s="1">
        <v>35.5</v>
      </c>
      <c r="G57" s="1">
        <v>36.25</v>
      </c>
      <c r="H57" s="1">
        <v>33.479999999999997</v>
      </c>
      <c r="I57" s="1">
        <v>40</v>
      </c>
      <c r="J57" s="1">
        <v>40</v>
      </c>
      <c r="K57" s="1">
        <v>40</v>
      </c>
      <c r="L57" s="1">
        <v>36.35</v>
      </c>
      <c r="M57" s="1">
        <v>31.92</v>
      </c>
      <c r="N57" s="1">
        <v>34.07</v>
      </c>
      <c r="O57" s="1">
        <v>36.950000000000003</v>
      </c>
      <c r="R57"/>
      <c r="S57"/>
      <c r="U57"/>
      <c r="V57"/>
    </row>
    <row r="58" spans="1:22" s="1" customFormat="1" x14ac:dyDescent="0.25">
      <c r="A58" s="1">
        <v>30.62</v>
      </c>
      <c r="B58" s="1">
        <v>30.53</v>
      </c>
      <c r="C58" s="1">
        <v>28.44</v>
      </c>
      <c r="D58" s="1">
        <v>35.79</v>
      </c>
      <c r="E58" s="1">
        <v>29.87</v>
      </c>
      <c r="F58" s="1">
        <v>21.84</v>
      </c>
      <c r="G58" s="1">
        <v>26.38</v>
      </c>
      <c r="H58" s="1">
        <v>30.74</v>
      </c>
      <c r="I58" s="1">
        <v>40</v>
      </c>
      <c r="J58" s="1">
        <v>40</v>
      </c>
      <c r="K58" s="1">
        <v>40</v>
      </c>
      <c r="L58" s="1">
        <v>40</v>
      </c>
      <c r="M58" s="1">
        <v>35.71</v>
      </c>
      <c r="N58" s="1">
        <v>37.6</v>
      </c>
      <c r="R58"/>
      <c r="S58"/>
      <c r="U58"/>
      <c r="V58"/>
    </row>
    <row r="59" spans="1:22" s="1" customFormat="1" x14ac:dyDescent="0.25">
      <c r="A59" s="1">
        <v>32.64</v>
      </c>
      <c r="B59" s="1">
        <v>28.62</v>
      </c>
      <c r="C59" s="1">
        <v>24.01</v>
      </c>
      <c r="D59" s="1">
        <v>33.56</v>
      </c>
      <c r="E59" s="1">
        <v>40</v>
      </c>
      <c r="F59" s="1">
        <v>27.67</v>
      </c>
      <c r="G59" s="1">
        <v>31.6</v>
      </c>
      <c r="H59" s="1">
        <v>28.49</v>
      </c>
      <c r="I59" s="1">
        <v>35.56</v>
      </c>
      <c r="J59" s="1">
        <v>40</v>
      </c>
      <c r="K59" s="1">
        <v>32.700000000000003</v>
      </c>
      <c r="L59" s="1">
        <v>40</v>
      </c>
      <c r="M59" s="1">
        <v>40</v>
      </c>
      <c r="N59" s="1">
        <v>40</v>
      </c>
      <c r="R59"/>
      <c r="S59"/>
      <c r="U59"/>
      <c r="V59"/>
    </row>
    <row r="60" spans="1:22" s="1" customFormat="1" x14ac:dyDescent="0.25">
      <c r="A60" s="1">
        <v>34.630000000000003</v>
      </c>
      <c r="B60" s="1">
        <v>31.8</v>
      </c>
      <c r="C60" s="1">
        <v>24.32</v>
      </c>
      <c r="D60" s="1">
        <v>23.84</v>
      </c>
      <c r="E60" s="1">
        <v>34.85</v>
      </c>
      <c r="F60" s="1">
        <v>31.45</v>
      </c>
      <c r="G60" s="1">
        <v>31.29</v>
      </c>
      <c r="H60" s="1">
        <v>40</v>
      </c>
      <c r="I60" s="1">
        <v>32.880000000000003</v>
      </c>
      <c r="J60" s="1">
        <v>32.64</v>
      </c>
      <c r="K60" s="1">
        <v>33.71</v>
      </c>
      <c r="L60" s="1">
        <v>40</v>
      </c>
      <c r="M60" s="1">
        <v>40</v>
      </c>
      <c r="N60" s="1">
        <v>40</v>
      </c>
      <c r="R60"/>
      <c r="S60"/>
      <c r="U60"/>
      <c r="V60"/>
    </row>
    <row r="61" spans="1:22" s="1" customFormat="1" x14ac:dyDescent="0.25">
      <c r="A61" s="1">
        <v>19.47</v>
      </c>
      <c r="B61" s="1">
        <v>25.95</v>
      </c>
      <c r="C61" s="1">
        <v>27.41</v>
      </c>
      <c r="D61" s="1">
        <v>27.09</v>
      </c>
      <c r="E61" s="1">
        <v>40</v>
      </c>
      <c r="F61" s="1">
        <v>33.83</v>
      </c>
      <c r="G61" s="1">
        <v>32.99</v>
      </c>
      <c r="H61" s="1">
        <v>40</v>
      </c>
      <c r="I61" s="1">
        <v>33.46</v>
      </c>
      <c r="J61" s="1">
        <v>32.69</v>
      </c>
      <c r="K61" s="1">
        <v>33.31</v>
      </c>
      <c r="L61" s="1">
        <v>32.82</v>
      </c>
      <c r="M61" s="1">
        <v>32.44</v>
      </c>
      <c r="N61" s="1">
        <v>40</v>
      </c>
      <c r="R61"/>
      <c r="S61"/>
      <c r="U61"/>
      <c r="V61"/>
    </row>
    <row r="62" spans="1:22" s="1" customFormat="1" x14ac:dyDescent="0.25">
      <c r="A62" s="1">
        <v>35.340000000000003</v>
      </c>
      <c r="B62" s="1">
        <v>27.38</v>
      </c>
      <c r="C62" s="1">
        <v>24.09</v>
      </c>
      <c r="D62" s="1">
        <v>32.44</v>
      </c>
      <c r="E62" s="1">
        <v>25.02</v>
      </c>
      <c r="F62" s="1">
        <v>19.850000000000001</v>
      </c>
      <c r="G62" s="1">
        <v>24.64</v>
      </c>
      <c r="H62" s="1">
        <v>35.25</v>
      </c>
      <c r="I62" s="1">
        <v>40</v>
      </c>
      <c r="J62" s="1">
        <v>40</v>
      </c>
      <c r="K62" s="1">
        <v>40</v>
      </c>
      <c r="L62" s="1">
        <v>40</v>
      </c>
      <c r="M62" s="1">
        <v>40</v>
      </c>
      <c r="N62" s="1">
        <v>37.46</v>
      </c>
      <c r="R62"/>
      <c r="S62"/>
      <c r="U62"/>
      <c r="V62"/>
    </row>
    <row r="63" spans="1:22" s="1" customFormat="1" x14ac:dyDescent="0.25">
      <c r="A63" s="1">
        <v>26.89</v>
      </c>
      <c r="B63" s="1">
        <v>28.9</v>
      </c>
      <c r="C63" s="1">
        <v>27.6</v>
      </c>
      <c r="D63" s="1">
        <v>22.01</v>
      </c>
      <c r="E63" s="1">
        <v>25.98</v>
      </c>
      <c r="F63" s="1">
        <v>29.68</v>
      </c>
      <c r="G63" s="1">
        <v>32.979999999999997</v>
      </c>
      <c r="H63" s="1">
        <v>40</v>
      </c>
      <c r="I63" s="1">
        <v>33.700000000000003</v>
      </c>
      <c r="J63" s="1">
        <v>35.85</v>
      </c>
      <c r="K63" s="1">
        <v>40</v>
      </c>
      <c r="L63" s="1">
        <v>40</v>
      </c>
      <c r="M63" s="1">
        <v>31.73</v>
      </c>
      <c r="N63" s="1">
        <v>37.43</v>
      </c>
      <c r="R63"/>
      <c r="S63"/>
      <c r="U63"/>
      <c r="V63"/>
    </row>
    <row r="64" spans="1:22" s="1" customFormat="1" x14ac:dyDescent="0.25">
      <c r="A64" s="1">
        <v>29.48</v>
      </c>
      <c r="B64" s="1">
        <v>40</v>
      </c>
      <c r="C64" s="1">
        <v>27.18</v>
      </c>
      <c r="D64" s="1">
        <v>24.9</v>
      </c>
      <c r="E64" s="1">
        <v>29.34</v>
      </c>
      <c r="F64" s="1">
        <v>24.32</v>
      </c>
      <c r="G64" s="1">
        <v>23.3</v>
      </c>
      <c r="H64" s="1">
        <v>32.67</v>
      </c>
      <c r="I64" s="1">
        <v>32.44</v>
      </c>
      <c r="J64" s="1">
        <v>28.11</v>
      </c>
      <c r="K64" s="1">
        <v>40</v>
      </c>
      <c r="L64" s="1">
        <v>40</v>
      </c>
      <c r="M64" s="1">
        <v>35.89</v>
      </c>
      <c r="N64" s="1">
        <v>40</v>
      </c>
      <c r="R64"/>
      <c r="S64"/>
      <c r="U64"/>
      <c r="V64"/>
    </row>
    <row r="65" spans="1:22" s="1" customFormat="1" x14ac:dyDescent="0.25">
      <c r="A65" s="1">
        <v>20.059999999999999</v>
      </c>
      <c r="B65" s="1">
        <v>35.58</v>
      </c>
      <c r="C65" s="1">
        <v>32</v>
      </c>
      <c r="D65" s="1">
        <v>24.3</v>
      </c>
      <c r="E65" s="1">
        <v>25.06</v>
      </c>
      <c r="F65" s="1">
        <v>32.92</v>
      </c>
      <c r="G65" s="1">
        <v>25.96</v>
      </c>
      <c r="H65" s="1">
        <v>40</v>
      </c>
      <c r="I65" s="1">
        <v>32.43</v>
      </c>
      <c r="J65" s="1">
        <v>40</v>
      </c>
      <c r="K65" s="1">
        <v>31.73</v>
      </c>
      <c r="L65" s="1">
        <v>32.82</v>
      </c>
      <c r="M65" s="1">
        <v>40</v>
      </c>
      <c r="N65" s="1">
        <v>40</v>
      </c>
      <c r="R65"/>
      <c r="S65"/>
      <c r="U65"/>
      <c r="V65"/>
    </row>
    <row r="66" spans="1:22" s="1" customFormat="1" x14ac:dyDescent="0.25">
      <c r="A66" s="1">
        <v>27.31</v>
      </c>
      <c r="B66" s="1">
        <v>25.8</v>
      </c>
      <c r="C66" s="1">
        <v>35.07</v>
      </c>
      <c r="D66" s="1">
        <v>30.62</v>
      </c>
      <c r="E66" s="1">
        <v>31.58</v>
      </c>
      <c r="F66" s="1">
        <v>36.229999999999997</v>
      </c>
      <c r="G66" s="1">
        <v>35.799999999999997</v>
      </c>
      <c r="H66" s="1">
        <v>40</v>
      </c>
      <c r="I66" s="1">
        <v>31.7</v>
      </c>
      <c r="J66" s="1">
        <v>33.81</v>
      </c>
      <c r="K66" s="1">
        <v>40</v>
      </c>
      <c r="L66" s="1">
        <v>40</v>
      </c>
      <c r="M66" s="1">
        <v>37.799999999999997</v>
      </c>
      <c r="N66" s="1">
        <v>23.7</v>
      </c>
      <c r="R66"/>
      <c r="S66"/>
      <c r="U66"/>
      <c r="V66"/>
    </row>
    <row r="67" spans="1:22" s="1" customFormat="1" x14ac:dyDescent="0.25">
      <c r="A67" s="1">
        <v>40</v>
      </c>
      <c r="B67" s="1">
        <v>32.25</v>
      </c>
      <c r="C67" s="1">
        <v>20.02</v>
      </c>
      <c r="D67" s="1">
        <v>30.13</v>
      </c>
      <c r="E67" s="1">
        <v>18.13</v>
      </c>
      <c r="F67" s="1">
        <v>27.75</v>
      </c>
      <c r="G67" s="1">
        <v>32.58</v>
      </c>
      <c r="H67" s="1">
        <v>32.39</v>
      </c>
      <c r="I67" s="1">
        <v>32.68</v>
      </c>
      <c r="J67" s="1">
        <v>40</v>
      </c>
      <c r="K67" s="1">
        <v>40</v>
      </c>
      <c r="L67" s="1">
        <v>40</v>
      </c>
      <c r="M67" s="1">
        <v>40</v>
      </c>
      <c r="N67" s="1">
        <v>37.450000000000003</v>
      </c>
      <c r="R67"/>
      <c r="S67"/>
      <c r="U67"/>
      <c r="V67"/>
    </row>
    <row r="68" spans="1:22" s="1" customFormat="1" x14ac:dyDescent="0.25">
      <c r="A68" s="1">
        <v>31.87</v>
      </c>
      <c r="B68" s="1">
        <v>25.69</v>
      </c>
      <c r="C68" s="1">
        <v>15.99</v>
      </c>
      <c r="D68" s="1">
        <v>19.309999999999999</v>
      </c>
      <c r="E68" s="1">
        <v>26.73</v>
      </c>
      <c r="F68" s="1">
        <v>25.55</v>
      </c>
      <c r="G68" s="1">
        <v>40</v>
      </c>
      <c r="H68" s="1">
        <v>30.6</v>
      </c>
      <c r="I68" s="1">
        <v>33.51</v>
      </c>
      <c r="J68" s="1">
        <v>29.2</v>
      </c>
      <c r="K68" s="1">
        <v>40</v>
      </c>
      <c r="L68" s="1">
        <v>40</v>
      </c>
      <c r="M68" s="1">
        <v>33.04</v>
      </c>
      <c r="R68"/>
      <c r="S68"/>
      <c r="U68"/>
      <c r="V68"/>
    </row>
    <row r="69" spans="1:22" s="1" customFormat="1" x14ac:dyDescent="0.25">
      <c r="A69" s="1">
        <v>31.03</v>
      </c>
      <c r="B69" s="1">
        <v>19.920000000000002</v>
      </c>
      <c r="C69" s="1">
        <v>32.159999999999997</v>
      </c>
      <c r="D69" s="1">
        <v>25.28</v>
      </c>
      <c r="E69" s="1">
        <v>34.03</v>
      </c>
      <c r="F69" s="1">
        <v>26.98</v>
      </c>
      <c r="G69" s="1">
        <v>29.74</v>
      </c>
      <c r="H69" s="1">
        <v>33.19</v>
      </c>
      <c r="I69" s="1">
        <v>30.76</v>
      </c>
      <c r="J69" s="1">
        <v>29.42</v>
      </c>
      <c r="K69" s="1">
        <v>40</v>
      </c>
      <c r="L69" s="1">
        <v>34.47</v>
      </c>
      <c r="M69" s="1">
        <v>31.32</v>
      </c>
      <c r="R69"/>
      <c r="S69"/>
      <c r="U69"/>
      <c r="V69"/>
    </row>
    <row r="70" spans="1:22" s="1" customFormat="1" x14ac:dyDescent="0.25">
      <c r="A70" s="1">
        <v>24.49</v>
      </c>
      <c r="B70" s="1">
        <v>15.91</v>
      </c>
      <c r="C70" s="1">
        <v>15.79</v>
      </c>
      <c r="D70" s="1">
        <v>20.81</v>
      </c>
      <c r="E70" s="1">
        <v>29.42</v>
      </c>
      <c r="F70" s="1">
        <v>30.23</v>
      </c>
      <c r="G70" s="1">
        <v>26.4</v>
      </c>
      <c r="H70" s="1">
        <v>27.09</v>
      </c>
      <c r="I70" s="1">
        <v>40</v>
      </c>
      <c r="J70" s="1">
        <v>40</v>
      </c>
      <c r="K70" s="1">
        <v>33.97</v>
      </c>
      <c r="L70" s="1">
        <v>40</v>
      </c>
      <c r="M70" s="1">
        <v>32.049999999999997</v>
      </c>
      <c r="R70"/>
      <c r="S70"/>
      <c r="U70"/>
      <c r="V70"/>
    </row>
    <row r="71" spans="1:22" s="1" customFormat="1" x14ac:dyDescent="0.25">
      <c r="A71" s="1">
        <v>19.37</v>
      </c>
      <c r="B71" s="1">
        <v>19.71</v>
      </c>
      <c r="C71" s="1">
        <v>29.93</v>
      </c>
      <c r="D71" s="1">
        <v>23.17</v>
      </c>
      <c r="E71" s="1">
        <v>40</v>
      </c>
      <c r="F71" s="1">
        <v>32.4</v>
      </c>
      <c r="G71" s="1">
        <v>26.12</v>
      </c>
      <c r="H71" s="1">
        <v>33.159999999999997</v>
      </c>
      <c r="I71" s="1">
        <v>32.21</v>
      </c>
      <c r="J71" s="1">
        <v>34.200000000000003</v>
      </c>
      <c r="K71" s="1">
        <v>40</v>
      </c>
      <c r="L71" s="1">
        <v>30.06</v>
      </c>
      <c r="M71" s="1">
        <v>40</v>
      </c>
      <c r="R71"/>
      <c r="S71"/>
      <c r="U71"/>
      <c r="V71"/>
    </row>
    <row r="72" spans="1:22" s="1" customFormat="1" x14ac:dyDescent="0.25">
      <c r="A72" s="1">
        <v>27.78</v>
      </c>
      <c r="B72" s="1">
        <v>24.97</v>
      </c>
      <c r="C72" s="1">
        <v>20.309999999999999</v>
      </c>
      <c r="D72" s="1">
        <v>23.8</v>
      </c>
      <c r="E72" s="1">
        <v>24.93</v>
      </c>
      <c r="F72" s="1">
        <v>32.14</v>
      </c>
      <c r="G72" s="1">
        <v>40</v>
      </c>
      <c r="H72" s="1">
        <v>23.88</v>
      </c>
      <c r="I72" s="1">
        <v>33.630000000000003</v>
      </c>
      <c r="J72" s="1">
        <v>29.61</v>
      </c>
      <c r="K72" s="1">
        <v>35</v>
      </c>
      <c r="L72" s="1">
        <v>28.15</v>
      </c>
      <c r="M72" s="1">
        <v>32.08</v>
      </c>
      <c r="R72"/>
      <c r="S72"/>
      <c r="U72"/>
      <c r="V72"/>
    </row>
    <row r="73" spans="1:22" s="1" customFormat="1" x14ac:dyDescent="0.25">
      <c r="A73" s="1">
        <v>32.51</v>
      </c>
      <c r="B73" s="1">
        <v>31.97</v>
      </c>
      <c r="C73" s="1">
        <v>17.82</v>
      </c>
      <c r="D73" s="1">
        <v>23.37</v>
      </c>
      <c r="E73" s="1">
        <v>25.08</v>
      </c>
      <c r="F73" s="1">
        <v>31.32</v>
      </c>
      <c r="G73" s="1">
        <v>40</v>
      </c>
      <c r="H73" s="1">
        <v>32.19</v>
      </c>
      <c r="I73" s="1">
        <v>40</v>
      </c>
      <c r="J73" s="1">
        <v>31.94</v>
      </c>
      <c r="K73" s="1">
        <v>40</v>
      </c>
      <c r="L73" s="1">
        <v>29.75</v>
      </c>
      <c r="M73" s="1">
        <v>40</v>
      </c>
      <c r="R73"/>
      <c r="S73"/>
      <c r="U73"/>
      <c r="V73"/>
    </row>
    <row r="74" spans="1:22" s="1" customFormat="1" x14ac:dyDescent="0.25">
      <c r="A74" s="1">
        <v>31.74</v>
      </c>
      <c r="B74" s="1">
        <v>23.67</v>
      </c>
      <c r="C74" s="1">
        <v>21.66</v>
      </c>
      <c r="D74" s="1">
        <v>25.29</v>
      </c>
      <c r="E74" s="1">
        <v>26.13</v>
      </c>
      <c r="F74" s="1">
        <v>35.619999999999997</v>
      </c>
      <c r="G74" s="1">
        <v>31.54</v>
      </c>
      <c r="H74" s="1">
        <v>40</v>
      </c>
      <c r="I74" s="1">
        <v>30.95</v>
      </c>
      <c r="J74" s="1">
        <v>40</v>
      </c>
      <c r="K74" s="1">
        <v>33.42</v>
      </c>
      <c r="L74" s="1">
        <v>31.72</v>
      </c>
      <c r="M74" s="1">
        <v>40</v>
      </c>
      <c r="R74"/>
      <c r="S74"/>
      <c r="U74"/>
      <c r="V74"/>
    </row>
    <row r="75" spans="1:22" s="1" customFormat="1" x14ac:dyDescent="0.25">
      <c r="A75" s="1">
        <v>19.02</v>
      </c>
      <c r="B75" s="1">
        <v>26.08</v>
      </c>
      <c r="C75" s="1">
        <v>24.37</v>
      </c>
      <c r="D75" s="1">
        <v>23.61</v>
      </c>
      <c r="E75" s="1">
        <v>26.96</v>
      </c>
      <c r="F75" s="1">
        <v>34.32</v>
      </c>
      <c r="G75" s="1">
        <v>35.28</v>
      </c>
      <c r="H75" s="1">
        <v>32.07</v>
      </c>
      <c r="I75" s="1">
        <v>30.21</v>
      </c>
      <c r="J75" s="1">
        <v>31.14</v>
      </c>
      <c r="K75" s="1">
        <v>28.5</v>
      </c>
      <c r="L75" s="1">
        <v>40</v>
      </c>
      <c r="M75" s="1">
        <v>40</v>
      </c>
      <c r="R75"/>
      <c r="S75"/>
      <c r="U75"/>
      <c r="V75"/>
    </row>
    <row r="76" spans="1:22" s="1" customFormat="1" x14ac:dyDescent="0.25">
      <c r="A76" s="1">
        <v>28.26</v>
      </c>
      <c r="B76" s="1">
        <v>24.46</v>
      </c>
      <c r="C76" s="1">
        <v>18.59</v>
      </c>
      <c r="D76" s="1">
        <v>31.57</v>
      </c>
      <c r="E76" s="1">
        <v>26.97</v>
      </c>
      <c r="F76" s="1">
        <v>40</v>
      </c>
      <c r="G76" s="1">
        <v>40</v>
      </c>
      <c r="H76" s="1">
        <v>32.729999999999997</v>
      </c>
      <c r="I76" s="1">
        <v>40</v>
      </c>
      <c r="J76" s="1">
        <v>40</v>
      </c>
      <c r="K76" s="1">
        <v>40</v>
      </c>
      <c r="L76" s="1">
        <v>35.11</v>
      </c>
      <c r="M76" s="1">
        <v>40</v>
      </c>
      <c r="R76"/>
      <c r="S76"/>
      <c r="U76"/>
      <c r="V76"/>
    </row>
    <row r="77" spans="1:22" s="1" customFormat="1" x14ac:dyDescent="0.25">
      <c r="A77" s="1">
        <v>33.26</v>
      </c>
      <c r="B77" s="1">
        <v>26.2</v>
      </c>
      <c r="C77" s="1">
        <v>16.87</v>
      </c>
      <c r="D77" s="1">
        <v>26.14</v>
      </c>
      <c r="E77" s="1">
        <v>30.92</v>
      </c>
      <c r="F77" s="1">
        <v>24.27</v>
      </c>
      <c r="G77" s="1">
        <v>40</v>
      </c>
      <c r="H77" s="1">
        <v>33.33</v>
      </c>
      <c r="I77" s="1">
        <v>27.98</v>
      </c>
      <c r="J77" s="1">
        <v>31.64</v>
      </c>
      <c r="K77" s="1">
        <v>34.89</v>
      </c>
      <c r="L77" s="1">
        <v>40</v>
      </c>
      <c r="M77" s="1">
        <v>35.69</v>
      </c>
      <c r="R77"/>
      <c r="S77"/>
      <c r="U77"/>
      <c r="V77"/>
    </row>
    <row r="78" spans="1:22" s="1" customFormat="1" x14ac:dyDescent="0.25">
      <c r="A78" s="1">
        <v>34.729999999999997</v>
      </c>
      <c r="B78" s="1">
        <v>30.79</v>
      </c>
      <c r="C78" s="1">
        <v>27.23</v>
      </c>
      <c r="D78" s="1">
        <v>40</v>
      </c>
      <c r="E78" s="1">
        <v>32.659999999999997</v>
      </c>
      <c r="F78" s="1">
        <v>31.68</v>
      </c>
      <c r="G78" s="1">
        <v>40</v>
      </c>
      <c r="H78" s="1">
        <v>28.56</v>
      </c>
      <c r="I78" s="1">
        <v>40</v>
      </c>
      <c r="J78" s="1">
        <v>40</v>
      </c>
      <c r="K78" s="1">
        <v>33.5</v>
      </c>
      <c r="L78" s="1">
        <v>40</v>
      </c>
      <c r="M78" s="1">
        <v>40</v>
      </c>
      <c r="R78"/>
      <c r="S78"/>
      <c r="U78"/>
      <c r="V78"/>
    </row>
    <row r="79" spans="1:22" s="1" customFormat="1" x14ac:dyDescent="0.25">
      <c r="A79" s="1">
        <v>21.7</v>
      </c>
      <c r="B79" s="1">
        <v>22.65</v>
      </c>
      <c r="C79" s="1">
        <v>29.19</v>
      </c>
      <c r="D79" s="1">
        <v>31.26</v>
      </c>
      <c r="E79" s="1">
        <v>40</v>
      </c>
      <c r="F79" s="1">
        <v>27.07</v>
      </c>
      <c r="G79" s="1">
        <v>21.32</v>
      </c>
      <c r="H79" s="1">
        <v>40</v>
      </c>
      <c r="I79" s="1">
        <v>40</v>
      </c>
      <c r="J79" s="1">
        <v>40</v>
      </c>
      <c r="K79" s="1">
        <v>33.5</v>
      </c>
      <c r="L79" s="1">
        <v>35.549999999999997</v>
      </c>
      <c r="M79" s="1">
        <v>34.93</v>
      </c>
      <c r="R79"/>
      <c r="S79"/>
      <c r="U79"/>
      <c r="V79"/>
    </row>
    <row r="80" spans="1:22" s="1" customFormat="1" x14ac:dyDescent="0.25">
      <c r="A80" s="1">
        <v>40</v>
      </c>
      <c r="B80" s="1">
        <v>22.69</v>
      </c>
      <c r="C80" s="1">
        <v>40</v>
      </c>
      <c r="D80" s="1">
        <v>25.49</v>
      </c>
      <c r="E80" s="1">
        <v>32.83</v>
      </c>
      <c r="F80" s="1">
        <v>21.02</v>
      </c>
      <c r="G80" s="1">
        <v>40</v>
      </c>
      <c r="H80" s="1">
        <v>35.04</v>
      </c>
      <c r="I80" s="1">
        <v>40</v>
      </c>
      <c r="J80" s="1">
        <v>40</v>
      </c>
      <c r="K80" s="1">
        <v>28.49</v>
      </c>
      <c r="L80" s="1">
        <v>40</v>
      </c>
      <c r="M80" s="1">
        <v>40</v>
      </c>
      <c r="R80"/>
      <c r="S80"/>
      <c r="U80"/>
      <c r="V80"/>
    </row>
    <row r="81" spans="1:22" s="1" customFormat="1" x14ac:dyDescent="0.25">
      <c r="A81" s="1">
        <v>17.05</v>
      </c>
      <c r="B81" s="1">
        <v>24.46</v>
      </c>
      <c r="C81" s="1">
        <v>26.93</v>
      </c>
      <c r="D81" s="1">
        <v>21.81</v>
      </c>
      <c r="E81" s="1">
        <v>22.95</v>
      </c>
      <c r="F81" s="1">
        <v>25.32</v>
      </c>
      <c r="G81" s="1">
        <v>20.29</v>
      </c>
      <c r="H81" s="1">
        <v>40</v>
      </c>
      <c r="I81" s="1">
        <v>40</v>
      </c>
      <c r="J81" s="1">
        <v>32.229999999999997</v>
      </c>
      <c r="K81" s="1">
        <v>40</v>
      </c>
      <c r="L81" s="1">
        <v>40</v>
      </c>
      <c r="M81" s="1">
        <v>30.78</v>
      </c>
      <c r="R81"/>
      <c r="S81"/>
      <c r="U81"/>
      <c r="V81"/>
    </row>
    <row r="82" spans="1:22" s="1" customFormat="1" x14ac:dyDescent="0.25">
      <c r="A82" s="1">
        <v>19.27</v>
      </c>
      <c r="B82" s="1">
        <v>29.94</v>
      </c>
      <c r="C82" s="1">
        <v>30.14</v>
      </c>
      <c r="D82" s="1">
        <v>40</v>
      </c>
      <c r="E82" s="1">
        <v>33.22</v>
      </c>
      <c r="F82" s="1">
        <v>32.67</v>
      </c>
      <c r="G82" s="1">
        <v>34.78</v>
      </c>
      <c r="H82" s="1">
        <v>27.6</v>
      </c>
      <c r="I82" s="1">
        <v>28.75</v>
      </c>
      <c r="J82" s="1">
        <v>40</v>
      </c>
      <c r="K82" s="1">
        <v>40</v>
      </c>
      <c r="L82" s="1">
        <v>29.99</v>
      </c>
      <c r="M82" s="1">
        <v>36.270000000000003</v>
      </c>
      <c r="R82"/>
      <c r="S82"/>
      <c r="U82"/>
      <c r="V82"/>
    </row>
    <row r="83" spans="1:22" s="1" customFormat="1" x14ac:dyDescent="0.25">
      <c r="A83" s="1">
        <v>40</v>
      </c>
      <c r="B83" s="1">
        <v>22.84</v>
      </c>
      <c r="C83" s="1">
        <v>23.98</v>
      </c>
      <c r="D83" s="1">
        <v>23</v>
      </c>
      <c r="E83" s="1">
        <v>40</v>
      </c>
      <c r="F83" s="1">
        <v>26.06</v>
      </c>
      <c r="G83" s="1">
        <v>31.29</v>
      </c>
      <c r="H83" s="1">
        <v>40</v>
      </c>
      <c r="I83" s="1">
        <v>26.48</v>
      </c>
      <c r="J83" s="1">
        <v>33.5</v>
      </c>
      <c r="K83" s="1">
        <v>40</v>
      </c>
      <c r="L83" s="1">
        <v>28.03</v>
      </c>
      <c r="M83" s="1">
        <v>40</v>
      </c>
      <c r="R83"/>
      <c r="S83"/>
      <c r="U83"/>
      <c r="V83"/>
    </row>
    <row r="84" spans="1:22" s="1" customFormat="1" x14ac:dyDescent="0.25">
      <c r="A84" s="1">
        <v>21.14</v>
      </c>
      <c r="B84" s="1">
        <v>30.64</v>
      </c>
      <c r="C84" s="1">
        <v>40</v>
      </c>
      <c r="D84" s="1">
        <v>27.98</v>
      </c>
      <c r="E84" s="1">
        <v>25.4</v>
      </c>
      <c r="F84" s="1">
        <v>33.479999999999997</v>
      </c>
      <c r="G84" s="1">
        <v>30.97</v>
      </c>
      <c r="H84" s="1">
        <v>24.74</v>
      </c>
      <c r="I84" s="1">
        <v>27.39</v>
      </c>
      <c r="J84" s="1">
        <v>28.92</v>
      </c>
      <c r="K84" s="1">
        <v>32.44</v>
      </c>
      <c r="L84" s="1">
        <v>40</v>
      </c>
      <c r="M84" s="1">
        <v>40</v>
      </c>
      <c r="R84"/>
      <c r="S84"/>
      <c r="U84"/>
      <c r="V84"/>
    </row>
    <row r="85" spans="1:22" s="1" customFormat="1" x14ac:dyDescent="0.25">
      <c r="A85" s="1">
        <v>23.67</v>
      </c>
      <c r="B85" s="1">
        <v>31.39</v>
      </c>
      <c r="C85" s="1">
        <v>31.97</v>
      </c>
      <c r="D85" s="1">
        <v>34.61</v>
      </c>
      <c r="E85" s="1">
        <v>29.79</v>
      </c>
      <c r="F85" s="1">
        <v>40</v>
      </c>
      <c r="G85" s="1">
        <v>40</v>
      </c>
      <c r="H85" s="1">
        <v>40</v>
      </c>
      <c r="I85" s="1">
        <v>32.65</v>
      </c>
      <c r="J85" s="1">
        <v>40</v>
      </c>
      <c r="K85" s="1">
        <v>34.76</v>
      </c>
      <c r="L85" s="1">
        <v>34.799999999999997</v>
      </c>
      <c r="M85" s="1">
        <v>40</v>
      </c>
      <c r="R85"/>
      <c r="S85"/>
      <c r="U85"/>
      <c r="V85"/>
    </row>
    <row r="86" spans="1:22" s="1" customFormat="1" x14ac:dyDescent="0.25">
      <c r="A86" s="1">
        <v>28.55</v>
      </c>
      <c r="B86" s="1">
        <v>32.56</v>
      </c>
      <c r="C86" s="1">
        <v>28.64</v>
      </c>
      <c r="D86" s="1">
        <v>20.67</v>
      </c>
      <c r="E86" s="1">
        <v>35.520000000000003</v>
      </c>
      <c r="F86" s="1">
        <v>33.700000000000003</v>
      </c>
      <c r="G86" s="1">
        <v>32.32</v>
      </c>
      <c r="H86" s="1">
        <v>27.82</v>
      </c>
      <c r="I86" s="1">
        <v>27.21</v>
      </c>
      <c r="J86" s="1">
        <v>26.2</v>
      </c>
      <c r="K86" s="1">
        <v>40</v>
      </c>
      <c r="L86" s="1">
        <v>40</v>
      </c>
      <c r="M86" s="1">
        <v>36.6</v>
      </c>
      <c r="R86"/>
      <c r="S86"/>
      <c r="U86"/>
      <c r="V86"/>
    </row>
    <row r="87" spans="1:22" s="1" customFormat="1" x14ac:dyDescent="0.25">
      <c r="A87" s="1">
        <v>36.96</v>
      </c>
      <c r="B87" s="1">
        <v>35.43</v>
      </c>
      <c r="C87" s="1">
        <v>16.309999999999999</v>
      </c>
      <c r="D87" s="1">
        <v>23.33</v>
      </c>
      <c r="E87" s="1">
        <v>16.53</v>
      </c>
      <c r="F87" s="1">
        <v>30.55</v>
      </c>
      <c r="G87" s="1">
        <v>34.369999999999997</v>
      </c>
      <c r="H87" s="1">
        <v>34.67</v>
      </c>
      <c r="I87" s="1">
        <v>32.26</v>
      </c>
      <c r="J87" s="1">
        <v>32.979999999999997</v>
      </c>
      <c r="K87" s="1">
        <v>32.15</v>
      </c>
      <c r="L87" s="1">
        <v>40</v>
      </c>
      <c r="M87" s="1">
        <v>40</v>
      </c>
      <c r="R87"/>
      <c r="S87"/>
      <c r="U87"/>
      <c r="V87"/>
    </row>
    <row r="88" spans="1:22" s="1" customFormat="1" x14ac:dyDescent="0.25">
      <c r="A88" s="1">
        <v>33.85</v>
      </c>
      <c r="B88" s="1">
        <v>23.88</v>
      </c>
      <c r="C88" s="1">
        <v>25.64</v>
      </c>
      <c r="D88" s="1">
        <v>35.25</v>
      </c>
      <c r="E88" s="1">
        <v>33.75</v>
      </c>
      <c r="F88" s="1">
        <v>29.28</v>
      </c>
      <c r="G88" s="1">
        <v>35.5</v>
      </c>
      <c r="H88" s="1">
        <v>30.51</v>
      </c>
      <c r="I88" s="1">
        <v>34.57</v>
      </c>
      <c r="J88" s="1">
        <v>35.9</v>
      </c>
      <c r="K88" s="1">
        <v>36.85</v>
      </c>
      <c r="L88" s="1">
        <v>40</v>
      </c>
      <c r="R88"/>
      <c r="S88"/>
      <c r="U88"/>
      <c r="V88"/>
    </row>
    <row r="89" spans="1:22" s="1" customFormat="1" x14ac:dyDescent="0.25">
      <c r="A89" s="1">
        <v>28.76</v>
      </c>
      <c r="B89" s="1">
        <v>24.66</v>
      </c>
      <c r="C89" s="1">
        <v>34.42</v>
      </c>
      <c r="D89" s="1">
        <v>18.75</v>
      </c>
      <c r="E89" s="1">
        <v>32.369999999999997</v>
      </c>
      <c r="F89" s="1">
        <v>29.6</v>
      </c>
      <c r="G89" s="1">
        <v>30.83</v>
      </c>
      <c r="H89" s="1">
        <v>40</v>
      </c>
      <c r="I89" s="1">
        <v>31.79</v>
      </c>
      <c r="J89" s="1">
        <v>36.32</v>
      </c>
      <c r="K89" s="1">
        <v>33.659999999999997</v>
      </c>
      <c r="L89" s="1">
        <v>40</v>
      </c>
      <c r="R89"/>
      <c r="S89"/>
      <c r="U89"/>
      <c r="V89"/>
    </row>
    <row r="90" spans="1:22" s="1" customFormat="1" x14ac:dyDescent="0.25">
      <c r="A90" s="1">
        <v>26.23</v>
      </c>
      <c r="B90" s="1">
        <v>40</v>
      </c>
      <c r="C90" s="1">
        <v>20.88</v>
      </c>
      <c r="D90" s="1">
        <v>25.14</v>
      </c>
      <c r="E90" s="1">
        <v>31.36</v>
      </c>
      <c r="F90" s="1">
        <v>40</v>
      </c>
      <c r="G90" s="1">
        <v>18.29</v>
      </c>
      <c r="H90" s="1">
        <v>28.84</v>
      </c>
      <c r="I90" s="1">
        <v>40</v>
      </c>
      <c r="J90" s="1">
        <v>40</v>
      </c>
      <c r="K90" s="1">
        <v>34.54</v>
      </c>
      <c r="L90" s="1">
        <v>37.880000000000003</v>
      </c>
      <c r="R90"/>
      <c r="S90"/>
      <c r="U90"/>
      <c r="V90"/>
    </row>
    <row r="91" spans="1:22" s="1" customFormat="1" x14ac:dyDescent="0.25">
      <c r="A91" s="1">
        <v>18.36</v>
      </c>
      <c r="B91" s="1">
        <v>21.52</v>
      </c>
      <c r="C91" s="1">
        <v>22.83</v>
      </c>
      <c r="D91" s="1">
        <v>26.9</v>
      </c>
      <c r="E91" s="1">
        <v>40</v>
      </c>
      <c r="F91" s="1">
        <v>26.07</v>
      </c>
      <c r="G91" s="1">
        <v>32.19</v>
      </c>
      <c r="H91" s="1">
        <v>22.34</v>
      </c>
      <c r="I91" s="1">
        <v>40</v>
      </c>
      <c r="J91" s="1">
        <v>40</v>
      </c>
      <c r="K91" s="1">
        <v>40</v>
      </c>
      <c r="L91" s="1">
        <v>40</v>
      </c>
      <c r="R91"/>
      <c r="S91"/>
      <c r="U91"/>
      <c r="V91"/>
    </row>
    <row r="92" spans="1:22" s="1" customFormat="1" x14ac:dyDescent="0.25">
      <c r="A92" s="1">
        <v>20.440000000000001</v>
      </c>
      <c r="B92" s="1">
        <v>28.56</v>
      </c>
      <c r="C92" s="1">
        <v>23.27</v>
      </c>
      <c r="D92" s="1">
        <v>30.95</v>
      </c>
      <c r="E92" s="1">
        <v>17.45</v>
      </c>
      <c r="F92" s="1">
        <v>40</v>
      </c>
      <c r="G92" s="1">
        <v>35.17</v>
      </c>
      <c r="H92" s="1">
        <v>28.49</v>
      </c>
      <c r="I92" s="1">
        <v>40</v>
      </c>
      <c r="J92" s="1">
        <v>34.380000000000003</v>
      </c>
      <c r="K92" s="1">
        <v>40</v>
      </c>
      <c r="L92" s="1">
        <v>37.86</v>
      </c>
      <c r="R92"/>
      <c r="S92"/>
      <c r="U92"/>
      <c r="V92"/>
    </row>
    <row r="93" spans="1:22" s="1" customFormat="1" x14ac:dyDescent="0.25">
      <c r="A93" s="1">
        <v>19.78</v>
      </c>
      <c r="B93" s="1">
        <v>29.84</v>
      </c>
      <c r="C93" s="1">
        <v>17.760000000000002</v>
      </c>
      <c r="D93" s="1">
        <v>25.44</v>
      </c>
      <c r="E93" s="1">
        <v>27.18</v>
      </c>
      <c r="F93" s="1">
        <v>40</v>
      </c>
      <c r="G93" s="1">
        <v>33.159999999999997</v>
      </c>
      <c r="H93" s="1">
        <v>30.84</v>
      </c>
      <c r="I93" s="1">
        <v>40</v>
      </c>
      <c r="J93" s="1">
        <v>30.55</v>
      </c>
      <c r="K93" s="1">
        <v>40</v>
      </c>
      <c r="L93" s="1">
        <v>40</v>
      </c>
      <c r="R93"/>
      <c r="S93"/>
      <c r="U93"/>
      <c r="V93"/>
    </row>
    <row r="94" spans="1:22" s="1" customFormat="1" x14ac:dyDescent="0.25">
      <c r="A94" s="1">
        <v>17.41</v>
      </c>
      <c r="B94" s="1">
        <v>20.84</v>
      </c>
      <c r="C94" s="1">
        <v>26.72</v>
      </c>
      <c r="D94" s="1">
        <v>25.37</v>
      </c>
      <c r="E94" s="1">
        <v>34.58</v>
      </c>
      <c r="F94" s="1">
        <v>40</v>
      </c>
      <c r="G94" s="1">
        <v>33.29</v>
      </c>
      <c r="H94" s="1">
        <v>34.69</v>
      </c>
      <c r="I94" s="1">
        <v>33.69</v>
      </c>
      <c r="J94" s="1">
        <v>31.51</v>
      </c>
      <c r="K94" s="1">
        <v>40</v>
      </c>
      <c r="L94" s="1">
        <v>40</v>
      </c>
      <c r="R94"/>
      <c r="S94"/>
      <c r="U94"/>
      <c r="V94"/>
    </row>
    <row r="95" spans="1:22" s="1" customFormat="1" x14ac:dyDescent="0.25">
      <c r="A95" s="1">
        <v>28.33</v>
      </c>
      <c r="B95" s="1">
        <v>29.49</v>
      </c>
      <c r="C95" s="1">
        <v>27.72</v>
      </c>
      <c r="D95" s="1">
        <v>30.75</v>
      </c>
      <c r="E95" s="1">
        <v>25.93</v>
      </c>
      <c r="F95" s="1">
        <v>40</v>
      </c>
      <c r="G95" s="1">
        <v>33.840000000000003</v>
      </c>
      <c r="H95" s="1">
        <v>34.770000000000003</v>
      </c>
      <c r="I95" s="1">
        <v>30.35</v>
      </c>
      <c r="J95" s="1">
        <v>40</v>
      </c>
      <c r="K95" s="1">
        <v>40</v>
      </c>
      <c r="L95" s="1">
        <v>40</v>
      </c>
      <c r="R95"/>
      <c r="S95"/>
      <c r="U95"/>
      <c r="V95"/>
    </row>
    <row r="96" spans="1:22" s="1" customFormat="1" x14ac:dyDescent="0.25">
      <c r="A96" s="1">
        <v>31.04</v>
      </c>
      <c r="B96" s="1">
        <v>20.27</v>
      </c>
      <c r="C96" s="1">
        <v>23.28</v>
      </c>
      <c r="D96" s="1">
        <v>40</v>
      </c>
      <c r="E96" s="1">
        <v>33.85</v>
      </c>
      <c r="F96" s="1">
        <v>30.04</v>
      </c>
      <c r="G96" s="1">
        <v>26.39</v>
      </c>
      <c r="H96" s="1">
        <v>32.299999999999997</v>
      </c>
      <c r="I96" s="1">
        <v>32.26</v>
      </c>
      <c r="J96" s="1">
        <v>33.130000000000003</v>
      </c>
      <c r="K96" s="1">
        <v>40</v>
      </c>
      <c r="L96" s="1">
        <v>40</v>
      </c>
      <c r="R96"/>
      <c r="S96"/>
      <c r="U96"/>
      <c r="V96"/>
    </row>
    <row r="97" spans="1:22" s="1" customFormat="1" x14ac:dyDescent="0.25">
      <c r="A97" s="1">
        <v>32.42</v>
      </c>
      <c r="B97" s="1">
        <v>33.35</v>
      </c>
      <c r="C97" s="1">
        <v>23.31</v>
      </c>
      <c r="D97" s="1">
        <v>23.26</v>
      </c>
      <c r="E97" s="1">
        <v>20.94</v>
      </c>
      <c r="F97" s="1">
        <v>30.53</v>
      </c>
      <c r="G97" s="1">
        <v>40</v>
      </c>
      <c r="H97" s="1">
        <v>40</v>
      </c>
      <c r="I97" s="1">
        <v>40</v>
      </c>
      <c r="J97" s="1">
        <v>34.479999999999997</v>
      </c>
      <c r="K97" s="1">
        <v>30.38</v>
      </c>
      <c r="L97" s="1">
        <v>31.54</v>
      </c>
      <c r="R97"/>
      <c r="S97"/>
      <c r="U97"/>
      <c r="V97"/>
    </row>
    <row r="98" spans="1:22" s="1" customFormat="1" x14ac:dyDescent="0.25">
      <c r="A98" s="1">
        <v>24.59</v>
      </c>
      <c r="B98" s="1">
        <v>23.74</v>
      </c>
      <c r="C98" s="1">
        <v>29.83</v>
      </c>
      <c r="D98" s="1">
        <v>25.92</v>
      </c>
      <c r="E98" s="1">
        <v>40</v>
      </c>
      <c r="F98" s="1">
        <v>24.17</v>
      </c>
      <c r="G98" s="1">
        <v>40</v>
      </c>
      <c r="H98" s="1">
        <v>40</v>
      </c>
      <c r="I98" s="1">
        <v>32.57</v>
      </c>
      <c r="J98" s="1">
        <v>40</v>
      </c>
      <c r="K98" s="1">
        <v>40</v>
      </c>
      <c r="L98" s="1">
        <v>30.38</v>
      </c>
      <c r="R98"/>
      <c r="S98"/>
      <c r="U98"/>
      <c r="V98"/>
    </row>
    <row r="99" spans="1:22" s="1" customFormat="1" x14ac:dyDescent="0.25">
      <c r="A99" s="1">
        <v>31.77</v>
      </c>
      <c r="B99" s="1">
        <v>18.32</v>
      </c>
      <c r="C99" s="1">
        <v>28.21</v>
      </c>
      <c r="D99" s="1">
        <v>40</v>
      </c>
      <c r="E99" s="1">
        <v>30.82</v>
      </c>
      <c r="F99" s="1">
        <v>27.37</v>
      </c>
      <c r="G99" s="1">
        <v>40</v>
      </c>
      <c r="H99" s="1">
        <v>40</v>
      </c>
      <c r="I99" s="1">
        <v>32.81</v>
      </c>
      <c r="J99" s="1">
        <v>40</v>
      </c>
      <c r="K99" s="1">
        <v>36.15</v>
      </c>
      <c r="L99" s="1">
        <v>40</v>
      </c>
      <c r="R99"/>
      <c r="S99"/>
      <c r="U99"/>
      <c r="V99"/>
    </row>
    <row r="100" spans="1:22" s="1" customFormat="1" x14ac:dyDescent="0.25">
      <c r="A100" s="1">
        <v>32.32</v>
      </c>
      <c r="B100" s="1">
        <v>26.8</v>
      </c>
      <c r="C100" s="1">
        <v>23.96</v>
      </c>
      <c r="D100" s="1">
        <v>24.05</v>
      </c>
      <c r="E100" s="1">
        <v>30.44</v>
      </c>
      <c r="F100" s="1">
        <v>40</v>
      </c>
      <c r="G100" s="1">
        <v>40</v>
      </c>
      <c r="H100" s="1">
        <v>33.14</v>
      </c>
      <c r="I100" s="1">
        <v>27.98</v>
      </c>
      <c r="J100" s="1">
        <v>40</v>
      </c>
      <c r="K100" s="1">
        <v>40</v>
      </c>
      <c r="L100" s="1">
        <v>39.159999999999997</v>
      </c>
      <c r="R100"/>
      <c r="S100"/>
      <c r="U100"/>
      <c r="V100"/>
    </row>
    <row r="101" spans="1:22" s="1" customFormat="1" x14ac:dyDescent="0.25">
      <c r="A101" s="1">
        <v>32.25</v>
      </c>
      <c r="B101" s="1">
        <v>30.64</v>
      </c>
      <c r="C101" s="1">
        <v>17.63</v>
      </c>
      <c r="D101" s="1">
        <v>19.989999999999998</v>
      </c>
      <c r="E101" s="1">
        <v>26.44</v>
      </c>
      <c r="F101" s="1">
        <v>30.65</v>
      </c>
      <c r="G101" s="1">
        <v>30.97</v>
      </c>
      <c r="H101" s="1">
        <v>40</v>
      </c>
      <c r="I101" s="1">
        <v>33.590000000000003</v>
      </c>
      <c r="J101" s="1">
        <v>40</v>
      </c>
      <c r="K101" s="1">
        <v>40</v>
      </c>
      <c r="L101" s="1">
        <v>27.45</v>
      </c>
      <c r="R101"/>
      <c r="S101"/>
      <c r="U101"/>
      <c r="V101"/>
    </row>
    <row r="102" spans="1:22" s="1" customFormat="1" x14ac:dyDescent="0.25">
      <c r="A102" s="1">
        <v>30.12</v>
      </c>
      <c r="B102" s="1">
        <v>25.59</v>
      </c>
      <c r="C102" s="1">
        <v>20.67</v>
      </c>
      <c r="D102" s="1">
        <v>33.11</v>
      </c>
      <c r="E102" s="1">
        <v>28.21</v>
      </c>
      <c r="F102" s="1">
        <v>33.26</v>
      </c>
      <c r="G102" s="1">
        <v>32.979999999999997</v>
      </c>
      <c r="H102" s="1">
        <v>36.15</v>
      </c>
      <c r="I102" s="1">
        <v>31.02</v>
      </c>
      <c r="J102" s="1">
        <v>30.94</v>
      </c>
      <c r="K102" s="1">
        <v>36.81</v>
      </c>
      <c r="L102" s="1">
        <v>40</v>
      </c>
      <c r="R102"/>
      <c r="S102"/>
      <c r="U102"/>
      <c r="V102"/>
    </row>
    <row r="103" spans="1:22" s="1" customFormat="1" x14ac:dyDescent="0.25">
      <c r="A103" s="1">
        <v>34.22</v>
      </c>
      <c r="B103" s="1">
        <v>28.56</v>
      </c>
      <c r="C103" s="1">
        <v>33.5</v>
      </c>
      <c r="D103" s="1">
        <v>26.64</v>
      </c>
      <c r="E103" s="1">
        <v>18.78</v>
      </c>
      <c r="F103" s="1">
        <v>40</v>
      </c>
      <c r="G103" s="1">
        <v>26</v>
      </c>
      <c r="H103" s="1">
        <v>33.99</v>
      </c>
      <c r="I103" s="1">
        <v>29.92</v>
      </c>
      <c r="J103" s="1">
        <v>40</v>
      </c>
      <c r="K103" s="1">
        <v>32.1</v>
      </c>
      <c r="L103" s="1">
        <v>27.33</v>
      </c>
      <c r="R103"/>
      <c r="S103"/>
      <c r="U103"/>
      <c r="V103"/>
    </row>
    <row r="104" spans="1:22" s="1" customFormat="1" x14ac:dyDescent="0.25">
      <c r="A104" s="1">
        <v>20.190000000000001</v>
      </c>
      <c r="B104" s="1">
        <v>27.46</v>
      </c>
      <c r="C104" s="1">
        <v>30.87</v>
      </c>
      <c r="D104" s="1">
        <v>33.869999999999997</v>
      </c>
      <c r="E104" s="1">
        <v>40</v>
      </c>
      <c r="F104" s="1">
        <v>32.28</v>
      </c>
      <c r="G104" s="1">
        <v>40</v>
      </c>
      <c r="H104" s="1">
        <v>23.03</v>
      </c>
      <c r="I104" s="1">
        <v>32.79</v>
      </c>
      <c r="J104" s="1">
        <v>26.89</v>
      </c>
      <c r="K104" s="1">
        <v>40</v>
      </c>
      <c r="L104" s="1">
        <v>27.41</v>
      </c>
      <c r="R104"/>
      <c r="S104"/>
      <c r="U104"/>
      <c r="V104"/>
    </row>
    <row r="105" spans="1:22" s="1" customFormat="1" x14ac:dyDescent="0.25">
      <c r="A105" s="1">
        <v>36.71</v>
      </c>
      <c r="B105" s="1">
        <v>22.39</v>
      </c>
      <c r="C105" s="1">
        <v>25.81</v>
      </c>
      <c r="D105" s="1">
        <v>40</v>
      </c>
      <c r="E105" s="1">
        <v>34.07</v>
      </c>
      <c r="F105" s="1">
        <v>26.43</v>
      </c>
      <c r="G105" s="1">
        <v>22.17</v>
      </c>
      <c r="H105" s="1">
        <v>40</v>
      </c>
      <c r="I105" s="1">
        <v>30.04</v>
      </c>
      <c r="J105" s="1">
        <v>30.41</v>
      </c>
      <c r="K105" s="1">
        <v>32.65</v>
      </c>
      <c r="L105" s="1">
        <v>30.42</v>
      </c>
      <c r="R105"/>
      <c r="S105"/>
      <c r="U105"/>
      <c r="V105"/>
    </row>
    <row r="106" spans="1:22" s="1" customFormat="1" x14ac:dyDescent="0.25">
      <c r="A106" s="1">
        <v>20.149999999999999</v>
      </c>
      <c r="B106" s="1">
        <v>40</v>
      </c>
      <c r="C106" s="1">
        <v>23.68</v>
      </c>
      <c r="D106" s="1">
        <v>19.32</v>
      </c>
      <c r="E106" s="1">
        <v>27.89</v>
      </c>
      <c r="F106" s="1">
        <v>29.59</v>
      </c>
      <c r="G106" s="1">
        <v>40</v>
      </c>
      <c r="H106" s="1">
        <v>32.159999999999997</v>
      </c>
      <c r="I106" s="1">
        <v>40</v>
      </c>
      <c r="J106" s="1">
        <v>30</v>
      </c>
      <c r="K106" s="1">
        <v>32.880000000000003</v>
      </c>
      <c r="L106" s="1">
        <v>36.450000000000003</v>
      </c>
      <c r="R106"/>
      <c r="S106"/>
      <c r="U106"/>
      <c r="V106"/>
    </row>
    <row r="107" spans="1:22" s="1" customFormat="1" x14ac:dyDescent="0.25">
      <c r="A107" s="1">
        <v>27.32</v>
      </c>
      <c r="B107" s="1">
        <v>30.84</v>
      </c>
      <c r="C107" s="1">
        <v>22.92</v>
      </c>
      <c r="D107" s="1">
        <v>23.17</v>
      </c>
      <c r="E107" s="1">
        <v>29.22</v>
      </c>
      <c r="F107" s="1">
        <v>29.58</v>
      </c>
      <c r="G107" s="1">
        <v>32.26</v>
      </c>
      <c r="H107" s="1">
        <v>26.9</v>
      </c>
      <c r="I107" s="1">
        <v>40</v>
      </c>
      <c r="J107" s="1">
        <v>34.65</v>
      </c>
      <c r="K107" s="1">
        <v>32.39</v>
      </c>
      <c r="L107" s="1">
        <v>34.14</v>
      </c>
      <c r="R107"/>
      <c r="S107"/>
      <c r="U107"/>
      <c r="V107"/>
    </row>
    <row r="108" spans="1:22" s="1" customFormat="1" x14ac:dyDescent="0.25">
      <c r="A108" s="1">
        <v>25.06</v>
      </c>
      <c r="B108" s="1">
        <v>27.85</v>
      </c>
      <c r="C108" s="1">
        <v>31.12</v>
      </c>
      <c r="D108" s="1">
        <v>28.73</v>
      </c>
      <c r="E108" s="1">
        <v>40</v>
      </c>
      <c r="F108" s="1">
        <v>33.200000000000003</v>
      </c>
      <c r="G108" s="1">
        <v>40</v>
      </c>
      <c r="H108" s="1">
        <v>30.75</v>
      </c>
      <c r="I108" s="1">
        <v>40</v>
      </c>
      <c r="J108" s="1">
        <v>40</v>
      </c>
      <c r="K108" s="1">
        <v>40</v>
      </c>
      <c r="L108" s="1">
        <v>40</v>
      </c>
      <c r="R108"/>
      <c r="S108"/>
      <c r="U108"/>
      <c r="V108"/>
    </row>
    <row r="109" spans="1:22" s="1" customFormat="1" x14ac:dyDescent="0.25">
      <c r="A109" s="1">
        <v>21.06</v>
      </c>
      <c r="B109" s="1">
        <v>29.48</v>
      </c>
      <c r="C109" s="1">
        <v>18.7</v>
      </c>
      <c r="D109" s="1">
        <v>21.5</v>
      </c>
      <c r="E109" s="1">
        <v>27.93</v>
      </c>
      <c r="F109" s="1">
        <v>28.45</v>
      </c>
      <c r="G109" s="1">
        <v>29.41</v>
      </c>
      <c r="H109" s="1">
        <v>40</v>
      </c>
      <c r="I109" s="1">
        <v>33.96</v>
      </c>
      <c r="J109" s="1">
        <v>31.71</v>
      </c>
      <c r="K109" s="1">
        <v>40</v>
      </c>
      <c r="L109" s="1">
        <v>34.35</v>
      </c>
      <c r="R109"/>
      <c r="S109"/>
      <c r="U109"/>
      <c r="V109"/>
    </row>
    <row r="110" spans="1:22" s="1" customFormat="1" x14ac:dyDescent="0.25">
      <c r="A110" s="1">
        <v>18.72</v>
      </c>
      <c r="B110" s="1">
        <v>31.35</v>
      </c>
      <c r="C110" s="1">
        <v>33.299999999999997</v>
      </c>
      <c r="D110" s="1">
        <v>40</v>
      </c>
      <c r="E110" s="1">
        <v>24.89</v>
      </c>
      <c r="F110" s="1">
        <v>29.12</v>
      </c>
      <c r="G110" s="1">
        <v>40</v>
      </c>
      <c r="H110" s="1">
        <v>31.01</v>
      </c>
      <c r="I110" s="1">
        <v>40</v>
      </c>
      <c r="J110" s="1">
        <v>40</v>
      </c>
      <c r="K110" s="1">
        <v>40</v>
      </c>
      <c r="L110" s="1">
        <v>32.94</v>
      </c>
      <c r="R110"/>
      <c r="S110"/>
      <c r="U110"/>
      <c r="V110"/>
    </row>
    <row r="111" spans="1:22" s="1" customFormat="1" x14ac:dyDescent="0.25">
      <c r="A111" s="1">
        <v>25.34</v>
      </c>
      <c r="B111" s="1">
        <v>25.21</v>
      </c>
      <c r="C111" s="1">
        <v>25.67</v>
      </c>
      <c r="D111" s="1">
        <v>27.61</v>
      </c>
      <c r="E111" s="1">
        <v>35.11</v>
      </c>
      <c r="F111" s="1">
        <v>26.47</v>
      </c>
      <c r="G111" s="1">
        <v>30.6</v>
      </c>
      <c r="H111" s="1">
        <v>35.69</v>
      </c>
      <c r="I111" s="1">
        <v>40</v>
      </c>
      <c r="J111" s="1">
        <v>40</v>
      </c>
      <c r="K111" s="1">
        <v>35.409999999999997</v>
      </c>
      <c r="L111" s="1">
        <v>40</v>
      </c>
      <c r="R111"/>
      <c r="S111"/>
      <c r="U111"/>
      <c r="V111"/>
    </row>
    <row r="112" spans="1:22" s="1" customFormat="1" x14ac:dyDescent="0.25">
      <c r="A112" s="1">
        <v>40</v>
      </c>
      <c r="B112" s="1">
        <v>25.81</v>
      </c>
      <c r="C112" s="1">
        <v>19.690000000000001</v>
      </c>
      <c r="D112" s="1">
        <v>27.57</v>
      </c>
      <c r="E112" s="1">
        <v>23.92</v>
      </c>
      <c r="F112" s="1">
        <v>32.07</v>
      </c>
      <c r="G112" s="1">
        <v>31.9</v>
      </c>
      <c r="H112" s="1">
        <v>30.12</v>
      </c>
      <c r="I112" s="1">
        <v>29.73</v>
      </c>
      <c r="J112" s="1">
        <v>32.94</v>
      </c>
      <c r="K112" s="1">
        <v>40</v>
      </c>
      <c r="L112" s="1">
        <v>40</v>
      </c>
      <c r="R112"/>
      <c r="S112"/>
      <c r="U112"/>
      <c r="V112"/>
    </row>
    <row r="113" spans="1:22" s="1" customFormat="1" x14ac:dyDescent="0.25">
      <c r="A113" s="1">
        <v>35.9</v>
      </c>
      <c r="B113" s="1">
        <v>23.54</v>
      </c>
      <c r="C113" s="1">
        <v>19.98</v>
      </c>
      <c r="D113" s="1">
        <v>33.44</v>
      </c>
      <c r="E113" s="1">
        <v>24.46</v>
      </c>
      <c r="F113" s="1">
        <v>30.34</v>
      </c>
      <c r="G113" s="1">
        <v>30.12</v>
      </c>
      <c r="H113" s="1">
        <v>40</v>
      </c>
      <c r="I113" s="1">
        <v>31.59</v>
      </c>
      <c r="J113" s="1">
        <v>34.619999999999997</v>
      </c>
      <c r="K113" s="1">
        <v>40</v>
      </c>
      <c r="L113" s="1">
        <v>40</v>
      </c>
      <c r="R113"/>
      <c r="S113"/>
      <c r="U113"/>
      <c r="V113"/>
    </row>
    <row r="114" spans="1:22" s="1" customFormat="1" x14ac:dyDescent="0.25">
      <c r="A114" s="1">
        <v>32.9</v>
      </c>
      <c r="B114" s="1">
        <v>35</v>
      </c>
      <c r="C114" s="1">
        <v>32.14</v>
      </c>
      <c r="D114" s="1">
        <v>25.67</v>
      </c>
      <c r="E114" s="1">
        <v>40</v>
      </c>
      <c r="F114" s="1">
        <v>25.4</v>
      </c>
      <c r="G114" s="1">
        <v>30.95</v>
      </c>
      <c r="H114" s="1">
        <v>27.88</v>
      </c>
      <c r="I114" s="1">
        <v>40</v>
      </c>
      <c r="J114" s="1">
        <v>40</v>
      </c>
      <c r="K114" s="1">
        <v>40</v>
      </c>
      <c r="L114" s="1">
        <v>35.82</v>
      </c>
      <c r="R114"/>
      <c r="S114"/>
      <c r="U114"/>
      <c r="V114"/>
    </row>
    <row r="115" spans="1:22" s="1" customFormat="1" x14ac:dyDescent="0.25">
      <c r="A115" s="1">
        <v>22.35</v>
      </c>
      <c r="B115" s="1">
        <v>32.119999999999997</v>
      </c>
      <c r="C115" s="1">
        <v>23.41</v>
      </c>
      <c r="D115" s="1">
        <v>32.409999999999997</v>
      </c>
      <c r="E115" s="1">
        <v>33.6</v>
      </c>
      <c r="F115" s="1">
        <v>27.59</v>
      </c>
      <c r="G115" s="1">
        <v>40</v>
      </c>
      <c r="H115" s="1">
        <v>32.200000000000003</v>
      </c>
      <c r="I115" s="1">
        <v>25.07</v>
      </c>
      <c r="J115" s="1">
        <v>32.53</v>
      </c>
      <c r="K115" s="1">
        <v>30.18</v>
      </c>
      <c r="L115" s="1">
        <v>40</v>
      </c>
      <c r="R115"/>
      <c r="S115"/>
      <c r="U115"/>
      <c r="V115"/>
    </row>
    <row r="116" spans="1:22" s="1" customFormat="1" x14ac:dyDescent="0.25">
      <c r="A116" s="1">
        <v>34.6</v>
      </c>
      <c r="B116" s="1">
        <v>32.909999999999997</v>
      </c>
      <c r="C116" s="1">
        <v>27.56</v>
      </c>
      <c r="D116" s="1">
        <v>20.84</v>
      </c>
      <c r="E116" s="1">
        <v>30.51</v>
      </c>
      <c r="F116" s="1">
        <v>27.61</v>
      </c>
      <c r="G116" s="1">
        <v>34.76</v>
      </c>
      <c r="H116" s="1">
        <v>32.06</v>
      </c>
      <c r="I116" s="1">
        <v>27.04</v>
      </c>
      <c r="J116" s="1">
        <v>40</v>
      </c>
      <c r="K116" s="1">
        <v>34.409999999999997</v>
      </c>
      <c r="L116" s="1">
        <v>35.25</v>
      </c>
      <c r="R116"/>
      <c r="S116"/>
      <c r="U116"/>
      <c r="V116"/>
    </row>
    <row r="117" spans="1:22" s="1" customFormat="1" x14ac:dyDescent="0.25">
      <c r="A117" s="1">
        <v>34.770000000000003</v>
      </c>
      <c r="B117" s="1">
        <v>22.21</v>
      </c>
      <c r="C117" s="1">
        <v>24.63</v>
      </c>
      <c r="D117" s="1">
        <v>22.46</v>
      </c>
      <c r="E117" s="1">
        <v>33.83</v>
      </c>
      <c r="F117" s="1">
        <v>19.45</v>
      </c>
      <c r="G117" s="1">
        <v>31.11</v>
      </c>
      <c r="H117" s="1">
        <v>31.23</v>
      </c>
      <c r="I117" s="1">
        <v>40</v>
      </c>
      <c r="J117" s="1">
        <v>32.75</v>
      </c>
      <c r="K117" s="1">
        <v>30.57</v>
      </c>
      <c r="L117" s="1">
        <v>40</v>
      </c>
      <c r="R117"/>
      <c r="S117"/>
      <c r="U117"/>
      <c r="V117"/>
    </row>
    <row r="118" spans="1:22" s="1" customFormat="1" x14ac:dyDescent="0.25">
      <c r="A118" s="1">
        <v>30.51</v>
      </c>
      <c r="B118" s="1">
        <v>19.46</v>
      </c>
      <c r="C118" s="1">
        <v>30.2</v>
      </c>
      <c r="D118" s="1">
        <v>33.979999999999997</v>
      </c>
      <c r="E118" s="1">
        <v>40</v>
      </c>
      <c r="F118" s="1">
        <v>33.31</v>
      </c>
      <c r="G118" s="1">
        <v>32.89</v>
      </c>
      <c r="H118" s="1">
        <v>35.119999999999997</v>
      </c>
      <c r="I118" s="1">
        <v>20.73</v>
      </c>
      <c r="J118" s="1">
        <v>40</v>
      </c>
      <c r="K118" s="1">
        <v>30.64</v>
      </c>
      <c r="L118" s="1">
        <v>29.29</v>
      </c>
      <c r="R118"/>
      <c r="S118"/>
      <c r="U118"/>
      <c r="V118"/>
    </row>
    <row r="119" spans="1:22" s="1" customFormat="1" x14ac:dyDescent="0.25">
      <c r="A119" s="1">
        <v>29.43</v>
      </c>
      <c r="B119" s="1">
        <v>18.05</v>
      </c>
      <c r="C119" s="1">
        <v>28.75</v>
      </c>
      <c r="D119" s="1">
        <v>36.18</v>
      </c>
      <c r="E119" s="1">
        <v>26.79</v>
      </c>
      <c r="F119" s="1">
        <v>21.77</v>
      </c>
      <c r="G119" s="1">
        <v>35.479999999999997</v>
      </c>
      <c r="H119" s="1">
        <v>40</v>
      </c>
      <c r="I119" s="1">
        <v>40</v>
      </c>
      <c r="J119" s="1">
        <v>33.119999999999997</v>
      </c>
      <c r="K119" s="1">
        <v>40</v>
      </c>
      <c r="L119" s="1">
        <v>40</v>
      </c>
      <c r="R119"/>
      <c r="S119"/>
      <c r="U119"/>
      <c r="V119"/>
    </row>
    <row r="120" spans="1:22" s="1" customFormat="1" x14ac:dyDescent="0.25">
      <c r="A120" s="1">
        <v>36.159999999999997</v>
      </c>
      <c r="B120" s="1">
        <v>28.12</v>
      </c>
      <c r="C120" s="1">
        <v>17.96</v>
      </c>
      <c r="D120" s="1">
        <v>17.46</v>
      </c>
      <c r="E120" s="1">
        <v>40</v>
      </c>
      <c r="F120" s="1">
        <v>25.89</v>
      </c>
      <c r="G120" s="1">
        <v>30.95</v>
      </c>
      <c r="H120" s="1">
        <v>33.33</v>
      </c>
      <c r="I120" s="1">
        <v>40</v>
      </c>
      <c r="J120" s="1">
        <v>25.54</v>
      </c>
      <c r="K120" s="1">
        <v>40</v>
      </c>
      <c r="L120" s="1">
        <v>40</v>
      </c>
      <c r="R120"/>
      <c r="S120"/>
      <c r="U120"/>
      <c r="V120"/>
    </row>
    <row r="121" spans="1:22" s="1" customFormat="1" x14ac:dyDescent="0.25">
      <c r="A121" s="1">
        <v>31.13</v>
      </c>
      <c r="B121" s="1">
        <v>27.56</v>
      </c>
      <c r="C121" s="1">
        <v>17.78</v>
      </c>
      <c r="D121" s="1">
        <v>30.36</v>
      </c>
      <c r="E121" s="1">
        <v>17.3</v>
      </c>
      <c r="F121" s="1">
        <v>32.19</v>
      </c>
      <c r="G121" s="1">
        <v>33.619999999999997</v>
      </c>
      <c r="H121" s="1">
        <v>32.659999999999997</v>
      </c>
      <c r="I121" s="1">
        <v>20.440000000000001</v>
      </c>
      <c r="J121" s="1">
        <v>29.99</v>
      </c>
      <c r="K121" s="1">
        <v>29.91</v>
      </c>
      <c r="L121" s="1">
        <v>40</v>
      </c>
      <c r="R121"/>
      <c r="S121"/>
      <c r="U121"/>
      <c r="V121"/>
    </row>
    <row r="122" spans="1:22" s="1" customFormat="1" x14ac:dyDescent="0.25">
      <c r="A122" s="1">
        <v>18.760000000000002</v>
      </c>
      <c r="B122" s="1">
        <v>17.559999999999999</v>
      </c>
      <c r="C122" s="1">
        <v>36.450000000000003</v>
      </c>
      <c r="D122" s="1">
        <v>32.42</v>
      </c>
      <c r="E122" s="1">
        <v>40</v>
      </c>
      <c r="F122" s="1">
        <v>23.73</v>
      </c>
      <c r="G122" s="1">
        <v>40</v>
      </c>
      <c r="H122" s="1">
        <v>36.229999999999997</v>
      </c>
      <c r="I122" s="1">
        <v>31.04</v>
      </c>
      <c r="J122" s="1">
        <v>40</v>
      </c>
      <c r="K122" s="1">
        <v>40</v>
      </c>
      <c r="L122" s="1">
        <v>40</v>
      </c>
      <c r="R122"/>
      <c r="S122"/>
      <c r="U122"/>
      <c r="V122"/>
    </row>
    <row r="123" spans="1:22" s="1" customFormat="1" x14ac:dyDescent="0.25">
      <c r="A123" s="1">
        <v>25.45</v>
      </c>
      <c r="B123" s="1">
        <v>25.76</v>
      </c>
      <c r="C123" s="1">
        <v>40</v>
      </c>
      <c r="D123" s="1">
        <v>22.14</v>
      </c>
      <c r="E123" s="1">
        <v>29.69</v>
      </c>
      <c r="F123" s="1">
        <v>40</v>
      </c>
      <c r="G123" s="1">
        <v>25.4</v>
      </c>
      <c r="H123" s="1">
        <v>30.83</v>
      </c>
      <c r="I123" s="1">
        <v>40</v>
      </c>
      <c r="J123" s="1">
        <v>40</v>
      </c>
      <c r="K123" s="1">
        <v>25.27</v>
      </c>
      <c r="L123" s="1">
        <v>40</v>
      </c>
      <c r="R123"/>
      <c r="S123"/>
      <c r="U123"/>
      <c r="V123"/>
    </row>
    <row r="124" spans="1:22" s="1" customFormat="1" x14ac:dyDescent="0.25">
      <c r="A124" s="1">
        <v>33.42</v>
      </c>
      <c r="B124" s="1">
        <v>20.420000000000002</v>
      </c>
      <c r="C124" s="1">
        <v>19.7</v>
      </c>
      <c r="D124" s="1">
        <v>30.27</v>
      </c>
      <c r="E124" s="1">
        <v>33.270000000000003</v>
      </c>
      <c r="F124" s="1">
        <v>21.64</v>
      </c>
      <c r="G124" s="1">
        <v>40</v>
      </c>
      <c r="H124" s="1">
        <v>33.47</v>
      </c>
      <c r="I124" s="1">
        <v>32.82</v>
      </c>
      <c r="J124" s="1">
        <v>28.31</v>
      </c>
      <c r="K124" s="1">
        <v>35.049999999999997</v>
      </c>
      <c r="L124" s="1">
        <v>34.32</v>
      </c>
      <c r="R124"/>
      <c r="S124"/>
      <c r="U124"/>
      <c r="V124"/>
    </row>
    <row r="125" spans="1:22" s="1" customFormat="1" x14ac:dyDescent="0.25">
      <c r="A125" s="1">
        <v>36.200000000000003</v>
      </c>
      <c r="B125" s="1">
        <v>34</v>
      </c>
      <c r="C125" s="1">
        <v>23.25</v>
      </c>
      <c r="D125" s="1">
        <v>24.71</v>
      </c>
      <c r="E125" s="1">
        <v>28.69</v>
      </c>
      <c r="F125" s="1">
        <v>28.73</v>
      </c>
      <c r="G125" s="1">
        <v>22.87</v>
      </c>
      <c r="H125" s="1">
        <v>30.28</v>
      </c>
      <c r="I125" s="1">
        <v>34.97</v>
      </c>
      <c r="J125" s="1">
        <v>30.85</v>
      </c>
      <c r="K125" s="1">
        <v>30.5</v>
      </c>
      <c r="L125" s="1">
        <v>32.950000000000003</v>
      </c>
      <c r="R125"/>
      <c r="S125"/>
      <c r="U125"/>
      <c r="V125"/>
    </row>
    <row r="126" spans="1:22" s="1" customFormat="1" x14ac:dyDescent="0.25">
      <c r="A126" s="1">
        <v>26.76</v>
      </c>
      <c r="B126" s="1">
        <v>31.75</v>
      </c>
      <c r="C126" s="1">
        <v>29.64</v>
      </c>
      <c r="D126" s="1">
        <v>17.690000000000001</v>
      </c>
      <c r="E126" s="1">
        <v>22.41</v>
      </c>
      <c r="F126" s="1">
        <v>21.96</v>
      </c>
      <c r="G126" s="1">
        <v>40</v>
      </c>
      <c r="H126" s="1">
        <v>40</v>
      </c>
      <c r="I126" s="1">
        <v>31.22</v>
      </c>
      <c r="J126" s="1">
        <v>34.54</v>
      </c>
      <c r="K126" s="1">
        <v>40</v>
      </c>
      <c r="L126" s="1">
        <v>36.76</v>
      </c>
      <c r="R126"/>
      <c r="S126"/>
      <c r="U126"/>
      <c r="V126"/>
    </row>
    <row r="127" spans="1:22" s="1" customFormat="1" x14ac:dyDescent="0.25">
      <c r="A127" s="1">
        <v>21.73</v>
      </c>
      <c r="B127" s="1">
        <v>28.78</v>
      </c>
      <c r="C127" s="1">
        <v>16.86</v>
      </c>
      <c r="D127" s="1">
        <v>40</v>
      </c>
      <c r="E127" s="1">
        <v>31.61</v>
      </c>
      <c r="F127" s="1">
        <v>29.49</v>
      </c>
      <c r="G127" s="1">
        <v>21.02</v>
      </c>
      <c r="H127" s="1">
        <v>33.61</v>
      </c>
      <c r="I127" s="1">
        <v>32.46</v>
      </c>
      <c r="J127" s="1">
        <v>40</v>
      </c>
      <c r="K127" s="1">
        <v>40</v>
      </c>
      <c r="L127" s="1">
        <v>34.57</v>
      </c>
      <c r="R127"/>
      <c r="S127"/>
      <c r="U127"/>
      <c r="V127"/>
    </row>
    <row r="128" spans="1:22" s="1" customFormat="1" x14ac:dyDescent="0.25">
      <c r="A128" s="1">
        <v>19.010000000000002</v>
      </c>
      <c r="B128" s="1">
        <v>31.43</v>
      </c>
      <c r="C128" s="1">
        <v>21.01</v>
      </c>
      <c r="D128" s="1">
        <v>31</v>
      </c>
      <c r="E128" s="1">
        <v>29.34</v>
      </c>
      <c r="F128" s="1">
        <v>32.64</v>
      </c>
      <c r="G128" s="1">
        <v>40</v>
      </c>
      <c r="H128" s="1">
        <v>22.88</v>
      </c>
      <c r="I128" s="1">
        <v>28.13</v>
      </c>
      <c r="J128" s="1">
        <v>34.68</v>
      </c>
      <c r="K128" s="1">
        <v>35.43</v>
      </c>
      <c r="L128" s="1">
        <v>40</v>
      </c>
      <c r="R128"/>
      <c r="S128"/>
      <c r="U128"/>
      <c r="V128"/>
    </row>
    <row r="129" spans="1:22" s="1" customFormat="1" x14ac:dyDescent="0.25">
      <c r="A129" s="1">
        <v>29.63</v>
      </c>
      <c r="B129" s="1">
        <v>35.229999999999997</v>
      </c>
      <c r="C129" s="1">
        <v>28.82</v>
      </c>
      <c r="D129" s="1">
        <v>24.67</v>
      </c>
      <c r="E129" s="1">
        <v>23.68</v>
      </c>
      <c r="F129" s="1">
        <v>30.75</v>
      </c>
      <c r="G129" s="1">
        <v>31.79</v>
      </c>
      <c r="H129" s="1">
        <v>31.75</v>
      </c>
      <c r="I129" s="1">
        <v>32.94</v>
      </c>
      <c r="J129" s="1">
        <v>32.54</v>
      </c>
      <c r="K129" s="1">
        <v>40</v>
      </c>
      <c r="L129" s="1">
        <v>40</v>
      </c>
      <c r="R129"/>
      <c r="S129"/>
      <c r="U129"/>
      <c r="V129"/>
    </row>
    <row r="130" spans="1:22" s="1" customFormat="1" x14ac:dyDescent="0.25">
      <c r="A130" s="1">
        <v>22.29</v>
      </c>
      <c r="B130" s="1">
        <v>21.83</v>
      </c>
      <c r="C130" s="1">
        <v>20.29</v>
      </c>
      <c r="D130" s="1">
        <v>40</v>
      </c>
      <c r="E130" s="1">
        <v>23.77</v>
      </c>
      <c r="F130" s="1">
        <v>30.18</v>
      </c>
      <c r="G130" s="1">
        <v>31.49</v>
      </c>
      <c r="H130" s="1">
        <v>27.04</v>
      </c>
      <c r="I130" s="1">
        <v>33.090000000000003</v>
      </c>
      <c r="J130" s="1">
        <v>40</v>
      </c>
      <c r="K130" s="1">
        <v>40</v>
      </c>
      <c r="L130" s="1">
        <v>33.96</v>
      </c>
      <c r="R130"/>
      <c r="S130"/>
      <c r="U130"/>
      <c r="V130"/>
    </row>
    <row r="131" spans="1:22" s="1" customFormat="1" x14ac:dyDescent="0.25">
      <c r="A131" s="1">
        <v>40</v>
      </c>
      <c r="B131" s="1">
        <v>34.22</v>
      </c>
      <c r="C131" s="1">
        <v>40</v>
      </c>
      <c r="D131" s="1">
        <v>23.97</v>
      </c>
      <c r="E131" s="1">
        <v>28.08</v>
      </c>
      <c r="F131" s="1">
        <v>24.61</v>
      </c>
      <c r="G131" s="1">
        <v>28.86</v>
      </c>
      <c r="H131" s="1">
        <v>40</v>
      </c>
      <c r="I131" s="1">
        <v>34.65</v>
      </c>
      <c r="J131" s="1">
        <v>34.06</v>
      </c>
      <c r="K131" s="1">
        <v>33.46</v>
      </c>
      <c r="L131" s="1">
        <v>40</v>
      </c>
      <c r="R131"/>
      <c r="S131"/>
      <c r="U131"/>
      <c r="V131"/>
    </row>
    <row r="132" spans="1:22" s="1" customFormat="1" x14ac:dyDescent="0.25">
      <c r="A132" s="1">
        <v>36.869999999999997</v>
      </c>
      <c r="B132" s="1">
        <v>31.43</v>
      </c>
      <c r="C132" s="1">
        <v>23.22</v>
      </c>
      <c r="D132" s="1">
        <v>21.81</v>
      </c>
      <c r="E132" s="1">
        <v>25.65</v>
      </c>
      <c r="F132" s="1">
        <v>24.05</v>
      </c>
      <c r="G132" s="1">
        <v>21.85</v>
      </c>
      <c r="H132" s="1">
        <v>23.71</v>
      </c>
      <c r="I132" s="1">
        <v>37.340000000000003</v>
      </c>
      <c r="J132" s="1">
        <v>37.409999999999997</v>
      </c>
      <c r="K132" s="1">
        <v>40</v>
      </c>
      <c r="L132" s="1">
        <v>37.94</v>
      </c>
      <c r="R132"/>
      <c r="S132"/>
      <c r="U132"/>
      <c r="V132"/>
    </row>
    <row r="133" spans="1:22" s="1" customFormat="1" x14ac:dyDescent="0.25">
      <c r="A133" s="1">
        <v>32.119999999999997</v>
      </c>
      <c r="B133" s="1">
        <v>21.87</v>
      </c>
      <c r="C133" s="1">
        <v>40</v>
      </c>
      <c r="D133" s="1">
        <v>17.97</v>
      </c>
      <c r="E133" s="1">
        <v>21.16</v>
      </c>
      <c r="F133" s="1">
        <v>37.950000000000003</v>
      </c>
      <c r="G133" s="1">
        <v>32.43</v>
      </c>
      <c r="H133" s="1">
        <v>40</v>
      </c>
      <c r="I133" s="1">
        <v>24.62</v>
      </c>
      <c r="J133" s="1">
        <v>35.840000000000003</v>
      </c>
      <c r="K133" s="1">
        <v>34.43</v>
      </c>
      <c r="L133" s="1">
        <v>40</v>
      </c>
      <c r="R133"/>
      <c r="S133"/>
      <c r="U133"/>
      <c r="V133"/>
    </row>
    <row r="134" spans="1:22" s="1" customFormat="1" x14ac:dyDescent="0.25">
      <c r="A134" s="1">
        <v>32.15</v>
      </c>
      <c r="B134" s="1">
        <v>26.93</v>
      </c>
      <c r="C134" s="1">
        <v>19.739999999999998</v>
      </c>
      <c r="D134" s="1">
        <v>22.14</v>
      </c>
      <c r="E134" s="1">
        <v>34.619999999999997</v>
      </c>
      <c r="F134" s="1">
        <v>29.67</v>
      </c>
      <c r="G134" s="1">
        <v>22.77</v>
      </c>
      <c r="H134" s="1">
        <v>30.75</v>
      </c>
      <c r="I134" s="1">
        <v>22.48</v>
      </c>
      <c r="J134" s="1">
        <v>36.94</v>
      </c>
      <c r="K134" s="1">
        <v>35.119999999999997</v>
      </c>
      <c r="L134" s="1">
        <v>40</v>
      </c>
      <c r="R134"/>
      <c r="S134"/>
      <c r="U134"/>
      <c r="V134"/>
    </row>
    <row r="135" spans="1:22" s="1" customFormat="1" x14ac:dyDescent="0.25">
      <c r="A135" s="1">
        <v>20.62</v>
      </c>
      <c r="B135" s="1">
        <v>30.66</v>
      </c>
      <c r="C135" s="1">
        <v>25.12</v>
      </c>
      <c r="D135" s="1">
        <v>36.39</v>
      </c>
      <c r="E135" s="1">
        <v>34.96</v>
      </c>
      <c r="F135" s="1">
        <v>24.1</v>
      </c>
      <c r="G135" s="1">
        <v>34.67</v>
      </c>
      <c r="H135" s="1">
        <v>40</v>
      </c>
      <c r="I135" s="1">
        <v>40</v>
      </c>
      <c r="J135" s="1">
        <v>35.08</v>
      </c>
      <c r="K135" s="1">
        <v>40</v>
      </c>
      <c r="L135" s="1">
        <v>35.56</v>
      </c>
      <c r="R135"/>
      <c r="S135"/>
      <c r="U135"/>
      <c r="V135"/>
    </row>
    <row r="136" spans="1:22" s="1" customFormat="1" x14ac:dyDescent="0.25">
      <c r="A136" s="1">
        <v>34.770000000000003</v>
      </c>
      <c r="B136" s="1">
        <v>19.600000000000001</v>
      </c>
      <c r="C136" s="1">
        <v>18.309999999999999</v>
      </c>
      <c r="D136" s="1">
        <v>27.99</v>
      </c>
      <c r="E136" s="1">
        <v>26.93</v>
      </c>
      <c r="F136" s="1">
        <v>32.51</v>
      </c>
      <c r="G136" s="1">
        <v>33.270000000000003</v>
      </c>
      <c r="H136" s="1">
        <v>32.520000000000003</v>
      </c>
      <c r="I136" s="1">
        <v>36.979999999999997</v>
      </c>
      <c r="J136" s="1">
        <v>37.53</v>
      </c>
      <c r="K136" s="1">
        <v>33.64</v>
      </c>
      <c r="L136" s="1">
        <v>40</v>
      </c>
      <c r="R136"/>
      <c r="S136"/>
      <c r="U136"/>
      <c r="V136"/>
    </row>
    <row r="137" spans="1:22" s="1" customFormat="1" x14ac:dyDescent="0.25">
      <c r="A137" s="1">
        <v>35.299999999999997</v>
      </c>
      <c r="B137" s="1">
        <v>19.2</v>
      </c>
      <c r="C137" s="1">
        <v>29.08</v>
      </c>
      <c r="D137" s="1">
        <v>32.47</v>
      </c>
      <c r="E137" s="1">
        <v>40</v>
      </c>
      <c r="F137" s="1">
        <v>28.73</v>
      </c>
      <c r="G137" s="1">
        <v>26.37</v>
      </c>
      <c r="H137" s="1">
        <v>29.5</v>
      </c>
      <c r="I137" s="1">
        <v>25.63</v>
      </c>
      <c r="J137" s="1">
        <v>40</v>
      </c>
      <c r="K137" s="1">
        <v>33.340000000000003</v>
      </c>
      <c r="L137" s="1">
        <v>40</v>
      </c>
      <c r="R137"/>
      <c r="S137"/>
      <c r="U137"/>
      <c r="V137"/>
    </row>
    <row r="138" spans="1:22" s="1" customFormat="1" x14ac:dyDescent="0.25">
      <c r="A138" s="1">
        <v>26.22</v>
      </c>
      <c r="B138" s="1">
        <v>24.58</v>
      </c>
      <c r="C138" s="1">
        <v>23.8</v>
      </c>
      <c r="D138" s="1">
        <v>35.17</v>
      </c>
      <c r="E138" s="1">
        <v>26.69</v>
      </c>
      <c r="F138" s="1">
        <v>21.36</v>
      </c>
      <c r="G138" s="1">
        <v>33.75</v>
      </c>
      <c r="H138" s="1">
        <v>27.57</v>
      </c>
      <c r="I138" s="1">
        <v>35.47</v>
      </c>
      <c r="J138" s="1">
        <v>27.8</v>
      </c>
      <c r="K138" s="1">
        <v>24.81</v>
      </c>
      <c r="L138" s="1">
        <v>40</v>
      </c>
      <c r="R138"/>
      <c r="S138"/>
      <c r="U138"/>
      <c r="V138"/>
    </row>
    <row r="139" spans="1:22" s="1" customFormat="1" x14ac:dyDescent="0.25">
      <c r="A139" s="1">
        <v>30.23</v>
      </c>
      <c r="B139" s="1">
        <v>36.4</v>
      </c>
      <c r="C139" s="1">
        <v>27.24</v>
      </c>
      <c r="D139" s="1">
        <v>29.95</v>
      </c>
      <c r="E139" s="1">
        <v>27.22</v>
      </c>
      <c r="F139" s="1">
        <v>25.31</v>
      </c>
      <c r="G139" s="1">
        <v>30.67</v>
      </c>
      <c r="H139" s="1">
        <v>40</v>
      </c>
      <c r="I139" s="1">
        <v>36.22</v>
      </c>
      <c r="J139" s="1">
        <v>27.23</v>
      </c>
      <c r="K139" s="1">
        <v>40</v>
      </c>
      <c r="L139" s="1">
        <v>35.56</v>
      </c>
      <c r="R139"/>
      <c r="S139"/>
      <c r="U139"/>
      <c r="V139"/>
    </row>
    <row r="140" spans="1:22" s="1" customFormat="1" x14ac:dyDescent="0.25">
      <c r="A140" s="1">
        <v>28.36</v>
      </c>
      <c r="B140" s="1">
        <v>25.69</v>
      </c>
      <c r="C140" s="1">
        <v>26.41</v>
      </c>
      <c r="D140" s="1">
        <v>24.95</v>
      </c>
      <c r="E140" s="1">
        <v>36.520000000000003</v>
      </c>
      <c r="F140" s="1">
        <v>21.57</v>
      </c>
      <c r="G140" s="1">
        <v>40</v>
      </c>
      <c r="H140" s="1">
        <v>32.51</v>
      </c>
      <c r="I140" s="1">
        <v>40</v>
      </c>
      <c r="J140" s="1">
        <v>36.69</v>
      </c>
      <c r="K140" s="1">
        <v>28.52</v>
      </c>
      <c r="L140" s="1">
        <v>40</v>
      </c>
      <c r="R140"/>
      <c r="S140"/>
      <c r="U140"/>
      <c r="V140"/>
    </row>
    <row r="141" spans="1:22" s="1" customFormat="1" x14ac:dyDescent="0.25">
      <c r="A141" s="1">
        <v>28.92</v>
      </c>
      <c r="B141" s="1">
        <v>26.94</v>
      </c>
      <c r="C141" s="1">
        <v>33.31</v>
      </c>
      <c r="D141" s="1">
        <v>22.47</v>
      </c>
      <c r="E141" s="1">
        <v>28.3</v>
      </c>
      <c r="F141" s="1">
        <v>30.25</v>
      </c>
      <c r="G141" s="1">
        <v>28.06</v>
      </c>
      <c r="H141" s="1">
        <v>34.1</v>
      </c>
      <c r="I141" s="1">
        <v>34.79</v>
      </c>
      <c r="J141" s="1">
        <v>38.07</v>
      </c>
      <c r="K141" s="1">
        <v>34.67</v>
      </c>
      <c r="L141" s="1">
        <v>40</v>
      </c>
      <c r="R141"/>
      <c r="S141"/>
      <c r="U141"/>
      <c r="V141"/>
    </row>
    <row r="142" spans="1:22" s="1" customFormat="1" x14ac:dyDescent="0.25">
      <c r="A142" s="1">
        <v>33.86</v>
      </c>
      <c r="B142" s="1">
        <v>40</v>
      </c>
      <c r="C142" s="1">
        <v>23.06</v>
      </c>
      <c r="D142" s="1">
        <v>22.4</v>
      </c>
      <c r="E142" s="1">
        <v>27.7</v>
      </c>
      <c r="F142" s="1">
        <v>27.3</v>
      </c>
      <c r="G142" s="1">
        <v>32.65</v>
      </c>
      <c r="H142" s="1">
        <v>29.91</v>
      </c>
      <c r="I142" s="1">
        <v>32.57</v>
      </c>
      <c r="J142" s="1">
        <v>25.67</v>
      </c>
      <c r="K142" s="1">
        <v>37.82</v>
      </c>
      <c r="L142" s="1">
        <v>40</v>
      </c>
      <c r="R142"/>
      <c r="S142"/>
      <c r="U142"/>
      <c r="V142"/>
    </row>
    <row r="143" spans="1:22" s="1" customFormat="1" x14ac:dyDescent="0.25">
      <c r="A143" s="1">
        <v>27.28</v>
      </c>
      <c r="B143" s="1">
        <v>25.81</v>
      </c>
      <c r="C143" s="1">
        <v>36.22</v>
      </c>
      <c r="D143" s="1">
        <v>28.63</v>
      </c>
      <c r="E143" s="1">
        <v>34.46</v>
      </c>
      <c r="F143" s="1">
        <v>24.6</v>
      </c>
      <c r="G143" s="1">
        <v>32.86</v>
      </c>
      <c r="H143" s="1">
        <v>34.1</v>
      </c>
      <c r="I143" s="1">
        <v>40</v>
      </c>
      <c r="J143" s="1">
        <v>36.619999999999997</v>
      </c>
      <c r="K143" s="1">
        <v>38.409999999999997</v>
      </c>
      <c r="L143" s="1">
        <v>37.17</v>
      </c>
      <c r="R143"/>
      <c r="S143"/>
      <c r="U143"/>
      <c r="V143"/>
    </row>
    <row r="144" spans="1:22" s="1" customFormat="1" x14ac:dyDescent="0.25">
      <c r="A144" s="1">
        <v>34.880000000000003</v>
      </c>
      <c r="B144" s="1">
        <v>26.01</v>
      </c>
      <c r="C144" s="1">
        <v>35.090000000000003</v>
      </c>
      <c r="D144" s="1">
        <v>23.88</v>
      </c>
      <c r="E144" s="1">
        <v>23.9</v>
      </c>
      <c r="F144" s="1">
        <v>35.15</v>
      </c>
      <c r="G144" s="1">
        <v>40</v>
      </c>
      <c r="H144" s="1">
        <v>21.57</v>
      </c>
      <c r="I144" s="1">
        <v>35.229999999999997</v>
      </c>
      <c r="J144" s="1">
        <v>35.47</v>
      </c>
      <c r="K144" s="1">
        <v>35.6</v>
      </c>
      <c r="L144" s="1">
        <v>36.68</v>
      </c>
      <c r="R144"/>
      <c r="S144"/>
      <c r="U144"/>
      <c r="V144"/>
    </row>
    <row r="145" spans="1:22" s="1" customFormat="1" x14ac:dyDescent="0.25">
      <c r="A145" s="1">
        <v>32.86</v>
      </c>
      <c r="B145" s="1">
        <v>32.840000000000003</v>
      </c>
      <c r="C145" s="1">
        <v>23.07</v>
      </c>
      <c r="D145" s="1">
        <v>20.92</v>
      </c>
      <c r="E145" s="1">
        <v>33.51</v>
      </c>
      <c r="F145" s="1">
        <v>36.06</v>
      </c>
      <c r="G145" s="1">
        <v>27.82</v>
      </c>
      <c r="H145" s="1">
        <v>35.119999999999997</v>
      </c>
      <c r="I145" s="1">
        <v>34.880000000000003</v>
      </c>
      <c r="J145" s="1">
        <v>31.9</v>
      </c>
      <c r="K145" s="1">
        <v>36.97</v>
      </c>
      <c r="L145" s="1">
        <v>31.04</v>
      </c>
      <c r="R145"/>
      <c r="S145"/>
      <c r="U145"/>
      <c r="V145"/>
    </row>
    <row r="146" spans="1:22" s="1" customFormat="1" x14ac:dyDescent="0.25">
      <c r="A146" s="1">
        <v>33.54</v>
      </c>
      <c r="B146" s="1">
        <v>27.77</v>
      </c>
      <c r="C146" s="1">
        <v>16.95</v>
      </c>
      <c r="D146" s="1">
        <v>22.54</v>
      </c>
      <c r="E146" s="1">
        <v>19.25</v>
      </c>
      <c r="F146" s="1">
        <v>26.17</v>
      </c>
      <c r="G146" s="1">
        <v>27.16</v>
      </c>
      <c r="H146" s="1">
        <v>32.200000000000003</v>
      </c>
      <c r="I146" s="1">
        <v>30.75</v>
      </c>
      <c r="J146" s="1">
        <v>38.64</v>
      </c>
      <c r="K146" s="1">
        <v>36.090000000000003</v>
      </c>
      <c r="L146" s="1">
        <v>28.87</v>
      </c>
      <c r="R146"/>
      <c r="S146"/>
      <c r="U146"/>
      <c r="V146"/>
    </row>
    <row r="147" spans="1:22" s="1" customFormat="1" x14ac:dyDescent="0.25">
      <c r="A147" s="1">
        <v>36.11</v>
      </c>
      <c r="B147" s="1">
        <v>25.64</v>
      </c>
      <c r="C147" s="1">
        <v>23.66</v>
      </c>
      <c r="D147" s="1">
        <v>19.79</v>
      </c>
      <c r="E147" s="1">
        <v>20.96</v>
      </c>
      <c r="F147" s="1">
        <v>29</v>
      </c>
      <c r="G147" s="1">
        <v>32.130000000000003</v>
      </c>
      <c r="H147" s="1">
        <v>23.61</v>
      </c>
      <c r="I147" s="1">
        <v>35.380000000000003</v>
      </c>
      <c r="J147" s="1">
        <v>31.36</v>
      </c>
      <c r="K147" s="1">
        <v>35.200000000000003</v>
      </c>
      <c r="L147" s="1">
        <v>31.25</v>
      </c>
      <c r="R147"/>
      <c r="S147"/>
      <c r="U147"/>
      <c r="V147"/>
    </row>
    <row r="148" spans="1:22" s="1" customFormat="1" x14ac:dyDescent="0.25">
      <c r="A148" s="1">
        <v>36.36</v>
      </c>
      <c r="B148" s="1">
        <v>40</v>
      </c>
      <c r="C148" s="1">
        <v>22.17</v>
      </c>
      <c r="D148" s="1">
        <v>28.6</v>
      </c>
      <c r="E148" s="1">
        <v>20.46</v>
      </c>
      <c r="F148" s="1">
        <v>33.61</v>
      </c>
      <c r="G148" s="1">
        <v>29.47</v>
      </c>
      <c r="H148" s="1">
        <v>36.71</v>
      </c>
      <c r="I148" s="1">
        <v>34.520000000000003</v>
      </c>
      <c r="J148" s="1">
        <v>40</v>
      </c>
      <c r="K148" s="1">
        <v>36.47</v>
      </c>
      <c r="L148" s="1">
        <v>34.090000000000003</v>
      </c>
      <c r="R148"/>
      <c r="S148"/>
      <c r="U148"/>
      <c r="V148"/>
    </row>
    <row r="149" spans="1:22" s="1" customFormat="1" x14ac:dyDescent="0.25">
      <c r="A149" s="1">
        <v>28.38</v>
      </c>
      <c r="B149" s="1">
        <v>25.91</v>
      </c>
      <c r="C149" s="1">
        <v>22.27</v>
      </c>
      <c r="D149" s="1">
        <v>23.79</v>
      </c>
      <c r="E149" s="1">
        <v>25.81</v>
      </c>
      <c r="F149" s="1">
        <v>31.21</v>
      </c>
      <c r="G149" s="1">
        <v>20.7</v>
      </c>
      <c r="H149" s="1">
        <v>34.08</v>
      </c>
      <c r="I149" s="1">
        <v>34.020000000000003</v>
      </c>
      <c r="J149" s="1">
        <v>34.26</v>
      </c>
      <c r="K149" s="1">
        <v>36.01</v>
      </c>
      <c r="L149" s="1">
        <v>40</v>
      </c>
      <c r="R149"/>
      <c r="S149"/>
      <c r="U149"/>
      <c r="V149"/>
    </row>
    <row r="150" spans="1:22" s="1" customFormat="1" x14ac:dyDescent="0.25">
      <c r="A150" s="1">
        <v>23.22</v>
      </c>
      <c r="B150" s="1">
        <v>20.93</v>
      </c>
      <c r="C150" s="1">
        <v>23.5</v>
      </c>
      <c r="D150" s="1">
        <v>33.65</v>
      </c>
      <c r="E150" s="1">
        <v>30.09</v>
      </c>
      <c r="F150" s="1">
        <v>19.86</v>
      </c>
      <c r="G150" s="1">
        <v>24.35</v>
      </c>
      <c r="H150" s="1">
        <v>28.11</v>
      </c>
      <c r="I150" s="1">
        <v>40</v>
      </c>
      <c r="J150" s="1">
        <v>32.65</v>
      </c>
      <c r="K150" s="1">
        <v>35.49</v>
      </c>
      <c r="R150"/>
      <c r="S150"/>
      <c r="U150"/>
      <c r="V150"/>
    </row>
    <row r="151" spans="1:22" s="1" customFormat="1" x14ac:dyDescent="0.25">
      <c r="A151" s="1">
        <v>36.409999999999997</v>
      </c>
      <c r="B151" s="1">
        <v>40</v>
      </c>
      <c r="C151" s="1">
        <v>19.27</v>
      </c>
      <c r="D151" s="1">
        <v>18.77</v>
      </c>
      <c r="E151" s="1">
        <v>36.85</v>
      </c>
      <c r="F151" s="1">
        <v>30.05</v>
      </c>
      <c r="G151" s="1">
        <v>36.07</v>
      </c>
      <c r="H151" s="1">
        <v>38.74</v>
      </c>
      <c r="I151" s="1">
        <v>36.97</v>
      </c>
      <c r="J151" s="1">
        <v>40</v>
      </c>
      <c r="K151" s="1">
        <v>40</v>
      </c>
      <c r="R151"/>
      <c r="S151"/>
      <c r="U151"/>
      <c r="V151"/>
    </row>
    <row r="152" spans="1:22" s="1" customFormat="1" x14ac:dyDescent="0.25">
      <c r="A152" s="1">
        <v>23.51</v>
      </c>
      <c r="B152" s="1">
        <v>21.56</v>
      </c>
      <c r="C152" s="1">
        <v>23.31</v>
      </c>
      <c r="D152" s="1">
        <v>26.88</v>
      </c>
      <c r="E152" s="1">
        <v>24.1</v>
      </c>
      <c r="F152" s="1">
        <v>28.24</v>
      </c>
      <c r="G152" s="1">
        <v>31.92</v>
      </c>
      <c r="H152" s="1">
        <v>40</v>
      </c>
      <c r="I152" s="1">
        <v>36.229999999999997</v>
      </c>
      <c r="J152" s="1">
        <v>36.29</v>
      </c>
      <c r="K152" s="1">
        <v>38.57</v>
      </c>
      <c r="R152"/>
      <c r="S152"/>
      <c r="U152"/>
      <c r="V152"/>
    </row>
    <row r="153" spans="1:22" s="1" customFormat="1" x14ac:dyDescent="0.25">
      <c r="A153" s="1">
        <v>34.92</v>
      </c>
      <c r="B153" s="1">
        <v>24.64</v>
      </c>
      <c r="C153" s="1">
        <v>27.32</v>
      </c>
      <c r="D153" s="1">
        <v>19.149999999999999</v>
      </c>
      <c r="E153" s="1">
        <v>21.29</v>
      </c>
      <c r="F153" s="1">
        <v>25.11</v>
      </c>
      <c r="G153" s="1">
        <v>36.020000000000003</v>
      </c>
      <c r="H153" s="1">
        <v>29.99</v>
      </c>
      <c r="I153" s="1">
        <v>36.119999999999997</v>
      </c>
      <c r="J153" s="1">
        <v>40</v>
      </c>
      <c r="K153" s="1">
        <v>40</v>
      </c>
      <c r="R153"/>
      <c r="S153"/>
      <c r="U153"/>
      <c r="V153"/>
    </row>
    <row r="154" spans="1:22" s="1" customFormat="1" x14ac:dyDescent="0.25">
      <c r="A154" s="1">
        <v>37.340000000000003</v>
      </c>
      <c r="B154" s="1">
        <v>23.86</v>
      </c>
      <c r="C154" s="1">
        <v>19.27</v>
      </c>
      <c r="D154" s="1">
        <v>24.15</v>
      </c>
      <c r="E154" s="1">
        <v>23</v>
      </c>
      <c r="F154" s="1">
        <v>30.68</v>
      </c>
      <c r="G154" s="1">
        <v>25.03</v>
      </c>
      <c r="H154" s="1">
        <v>32.53</v>
      </c>
      <c r="I154" s="1">
        <v>40</v>
      </c>
      <c r="J154" s="1">
        <v>33.909999999999997</v>
      </c>
      <c r="K154" s="1">
        <v>36.21</v>
      </c>
      <c r="R154"/>
      <c r="S154"/>
      <c r="U154"/>
      <c r="V154"/>
    </row>
    <row r="155" spans="1:22" s="1" customFormat="1" x14ac:dyDescent="0.25">
      <c r="A155" s="1">
        <v>26.48</v>
      </c>
      <c r="B155" s="1">
        <v>22.89</v>
      </c>
      <c r="C155" s="1">
        <v>20.49</v>
      </c>
      <c r="D155" s="1">
        <v>24.64</v>
      </c>
      <c r="E155" s="1">
        <v>23.15</v>
      </c>
      <c r="F155" s="1">
        <v>32.159999999999997</v>
      </c>
      <c r="G155" s="1">
        <v>33.26</v>
      </c>
      <c r="H155" s="1">
        <v>29.23</v>
      </c>
      <c r="I155" s="1">
        <v>36.89</v>
      </c>
      <c r="J155" s="1">
        <v>35.68</v>
      </c>
      <c r="K155" s="1">
        <v>28.62</v>
      </c>
      <c r="R155"/>
      <c r="S155"/>
      <c r="U155"/>
      <c r="V155"/>
    </row>
    <row r="156" spans="1:22" s="1" customFormat="1" x14ac:dyDescent="0.25">
      <c r="A156" s="1">
        <v>26.02</v>
      </c>
      <c r="B156" s="1">
        <v>30.23</v>
      </c>
      <c r="C156" s="1">
        <v>28.83</v>
      </c>
      <c r="D156" s="1">
        <v>26.59</v>
      </c>
      <c r="E156" s="1">
        <v>30.85</v>
      </c>
      <c r="F156" s="1">
        <v>27.29</v>
      </c>
      <c r="G156" s="1">
        <v>31.17</v>
      </c>
      <c r="H156" s="1">
        <v>33.22</v>
      </c>
      <c r="I156" s="1">
        <v>22.76</v>
      </c>
      <c r="J156" s="1">
        <v>33.22</v>
      </c>
      <c r="K156" s="1">
        <v>28.16</v>
      </c>
      <c r="R156"/>
      <c r="S156"/>
      <c r="U156"/>
      <c r="V156"/>
    </row>
    <row r="157" spans="1:22" s="1" customFormat="1" x14ac:dyDescent="0.25">
      <c r="A157" s="1">
        <v>37.54</v>
      </c>
      <c r="B157" s="1">
        <v>15.92</v>
      </c>
      <c r="C157" s="1">
        <v>19.600000000000001</v>
      </c>
      <c r="D157" s="1">
        <v>28.13</v>
      </c>
      <c r="E157" s="1">
        <v>32.26</v>
      </c>
      <c r="F157" s="1">
        <v>25.56</v>
      </c>
      <c r="G157" s="1">
        <v>28.18</v>
      </c>
      <c r="H157" s="1">
        <v>35.659999999999997</v>
      </c>
      <c r="I157" s="1">
        <v>34.44</v>
      </c>
      <c r="J157" s="1">
        <v>37.67</v>
      </c>
      <c r="K157" s="1">
        <v>38.06</v>
      </c>
      <c r="R157"/>
      <c r="S157"/>
      <c r="U157"/>
      <c r="V157"/>
    </row>
    <row r="158" spans="1:22" s="1" customFormat="1" x14ac:dyDescent="0.25">
      <c r="A158" s="1">
        <v>20</v>
      </c>
      <c r="B158" s="1">
        <v>28.32</v>
      </c>
      <c r="C158" s="1">
        <v>22.96</v>
      </c>
      <c r="D158" s="1">
        <v>26.67</v>
      </c>
      <c r="E158" s="1">
        <v>23.74</v>
      </c>
      <c r="F158" s="1">
        <v>22.5</v>
      </c>
      <c r="G158" s="1">
        <v>26.21</v>
      </c>
      <c r="H158" s="1">
        <v>40</v>
      </c>
      <c r="I158" s="1">
        <v>30.54</v>
      </c>
      <c r="J158" s="1">
        <v>33.200000000000003</v>
      </c>
      <c r="K158" s="1">
        <v>35.43</v>
      </c>
      <c r="R158"/>
      <c r="S158"/>
      <c r="U158"/>
      <c r="V158"/>
    </row>
    <row r="159" spans="1:22" s="1" customFormat="1" x14ac:dyDescent="0.25">
      <c r="A159" s="1">
        <v>40</v>
      </c>
      <c r="B159" s="1">
        <v>30.69</v>
      </c>
      <c r="C159" s="1">
        <v>23.13</v>
      </c>
      <c r="D159" s="1">
        <v>25.22</v>
      </c>
      <c r="E159" s="1">
        <v>25.81</v>
      </c>
      <c r="F159" s="1">
        <v>36.950000000000003</v>
      </c>
      <c r="G159" s="1">
        <v>26.01</v>
      </c>
      <c r="H159" s="1">
        <v>33.049999999999997</v>
      </c>
      <c r="I159" s="1">
        <v>33.5</v>
      </c>
      <c r="J159" s="1">
        <v>32.340000000000003</v>
      </c>
      <c r="K159" s="1">
        <v>40</v>
      </c>
      <c r="R159"/>
      <c r="S159"/>
      <c r="U159"/>
      <c r="V159"/>
    </row>
    <row r="160" spans="1:22" s="1" customFormat="1" x14ac:dyDescent="0.25">
      <c r="A160" s="1">
        <v>35.72</v>
      </c>
      <c r="B160" s="1">
        <v>24.36</v>
      </c>
      <c r="C160" s="1">
        <v>32.020000000000003</v>
      </c>
      <c r="D160" s="1">
        <v>35.15</v>
      </c>
      <c r="E160" s="1">
        <v>27.75</v>
      </c>
      <c r="F160" s="1">
        <v>32.33</v>
      </c>
      <c r="G160" s="1">
        <v>36.9</v>
      </c>
      <c r="H160" s="1">
        <v>25.96</v>
      </c>
      <c r="I160" s="1">
        <v>40</v>
      </c>
      <c r="J160" s="1">
        <v>40</v>
      </c>
      <c r="K160" s="1">
        <v>40</v>
      </c>
      <c r="R160"/>
      <c r="S160"/>
      <c r="U160"/>
      <c r="V160"/>
    </row>
    <row r="161" spans="1:22" s="1" customFormat="1" x14ac:dyDescent="0.25">
      <c r="A161" s="1">
        <v>29.02</v>
      </c>
      <c r="B161" s="1">
        <v>20.84</v>
      </c>
      <c r="C161" s="1">
        <v>23.23</v>
      </c>
      <c r="D161" s="1">
        <v>29.25</v>
      </c>
      <c r="E161" s="1">
        <v>31.14</v>
      </c>
      <c r="F161" s="1">
        <v>31.2</v>
      </c>
      <c r="G161" s="1">
        <v>28.2</v>
      </c>
      <c r="H161" s="1">
        <v>35.01</v>
      </c>
      <c r="I161" s="1">
        <v>34.700000000000003</v>
      </c>
      <c r="J161" s="1">
        <v>36.979999999999997</v>
      </c>
      <c r="K161" s="1">
        <v>35.03</v>
      </c>
      <c r="R161"/>
      <c r="S161"/>
      <c r="U161"/>
      <c r="V161"/>
    </row>
    <row r="162" spans="1:22" s="1" customFormat="1" x14ac:dyDescent="0.25">
      <c r="A162" s="1">
        <v>27.47</v>
      </c>
      <c r="B162" s="1">
        <v>28.08</v>
      </c>
      <c r="C162" s="1">
        <v>23.27</v>
      </c>
      <c r="D162" s="1">
        <v>25.93</v>
      </c>
      <c r="E162" s="1">
        <v>36.29</v>
      </c>
      <c r="F162" s="1">
        <v>35.799999999999997</v>
      </c>
      <c r="G162" s="1">
        <v>34.07</v>
      </c>
      <c r="H162" s="1">
        <v>36.04</v>
      </c>
      <c r="I162" s="1">
        <v>34.409999999999997</v>
      </c>
      <c r="J162" s="1">
        <v>34.57</v>
      </c>
      <c r="K162" s="1">
        <v>25.31</v>
      </c>
      <c r="R162"/>
      <c r="S162"/>
      <c r="U162"/>
      <c r="V162"/>
    </row>
    <row r="163" spans="1:22" s="1" customFormat="1" x14ac:dyDescent="0.25">
      <c r="A163" s="1">
        <v>23.64</v>
      </c>
      <c r="B163" s="1">
        <v>23.05</v>
      </c>
      <c r="C163" s="1">
        <v>26.59</v>
      </c>
      <c r="D163" s="1">
        <v>25.69</v>
      </c>
      <c r="E163" s="1">
        <v>31.43</v>
      </c>
      <c r="F163" s="1">
        <v>38.1</v>
      </c>
      <c r="G163" s="1">
        <v>23.14</v>
      </c>
      <c r="H163" s="1">
        <v>29.99</v>
      </c>
      <c r="I163" s="1">
        <v>29.96</v>
      </c>
      <c r="J163" s="1">
        <v>24.51</v>
      </c>
      <c r="K163" s="1">
        <v>37.21</v>
      </c>
      <c r="R163"/>
      <c r="S163"/>
      <c r="U163"/>
      <c r="V163"/>
    </row>
    <row r="164" spans="1:22" s="1" customFormat="1" x14ac:dyDescent="0.25">
      <c r="A164" s="1">
        <v>32.549999999999997</v>
      </c>
      <c r="B164" s="1">
        <v>20.440000000000001</v>
      </c>
      <c r="C164" s="1">
        <v>20.36</v>
      </c>
      <c r="D164" s="1">
        <v>25.57</v>
      </c>
      <c r="E164" s="1">
        <v>17.71</v>
      </c>
      <c r="F164" s="1">
        <v>28.78</v>
      </c>
      <c r="G164" s="1">
        <v>40</v>
      </c>
      <c r="H164" s="1">
        <v>26.14</v>
      </c>
      <c r="I164" s="1">
        <v>31.14</v>
      </c>
      <c r="J164" s="1">
        <v>34.770000000000003</v>
      </c>
      <c r="K164" s="1">
        <v>29.14</v>
      </c>
      <c r="R164"/>
      <c r="S164"/>
      <c r="U164"/>
      <c r="V164"/>
    </row>
    <row r="165" spans="1:22" s="1" customFormat="1" x14ac:dyDescent="0.25">
      <c r="A165" s="1">
        <v>26.81</v>
      </c>
      <c r="B165" s="1">
        <v>29.08</v>
      </c>
      <c r="C165" s="1">
        <v>35.549999999999997</v>
      </c>
      <c r="D165" s="1">
        <v>30.09</v>
      </c>
      <c r="E165" s="1">
        <v>23.73</v>
      </c>
      <c r="F165" s="1">
        <v>21.65</v>
      </c>
      <c r="G165" s="1">
        <v>28.44</v>
      </c>
      <c r="H165" s="1">
        <v>35.92</v>
      </c>
      <c r="I165" s="1">
        <v>32.89</v>
      </c>
      <c r="J165" s="1">
        <v>29.47</v>
      </c>
      <c r="K165" s="1">
        <v>28.7</v>
      </c>
      <c r="R165"/>
      <c r="S165"/>
      <c r="U165"/>
      <c r="V165"/>
    </row>
    <row r="166" spans="1:22" s="1" customFormat="1" x14ac:dyDescent="0.25">
      <c r="A166" s="1">
        <v>28.24</v>
      </c>
      <c r="B166" s="1">
        <v>32.97</v>
      </c>
      <c r="C166" s="1">
        <v>23.78</v>
      </c>
      <c r="D166" s="1">
        <v>20.64</v>
      </c>
      <c r="E166" s="1">
        <v>26.48</v>
      </c>
      <c r="F166" s="1">
        <v>21.34</v>
      </c>
      <c r="G166" s="1">
        <v>33.909999999999997</v>
      </c>
      <c r="H166" s="1">
        <v>33.14</v>
      </c>
      <c r="I166" s="1">
        <v>35.700000000000003</v>
      </c>
      <c r="J166" s="1">
        <v>26.36</v>
      </c>
      <c r="K166" s="1">
        <v>31.55</v>
      </c>
      <c r="R166"/>
      <c r="S166"/>
      <c r="U166"/>
      <c r="V166"/>
    </row>
    <row r="167" spans="1:22" s="1" customFormat="1" x14ac:dyDescent="0.25">
      <c r="A167" s="1">
        <v>30.55</v>
      </c>
      <c r="B167" s="1">
        <v>19.18</v>
      </c>
      <c r="C167" s="1">
        <v>18.260000000000002</v>
      </c>
      <c r="D167" s="1">
        <v>33.65</v>
      </c>
      <c r="E167" s="1">
        <v>22.67</v>
      </c>
      <c r="F167" s="1">
        <v>40</v>
      </c>
      <c r="G167" s="1">
        <v>23.47</v>
      </c>
      <c r="H167" s="1">
        <v>28.16</v>
      </c>
      <c r="I167" s="1">
        <v>40</v>
      </c>
      <c r="J167" s="1">
        <v>33.61</v>
      </c>
      <c r="K167" s="1">
        <v>36.25</v>
      </c>
      <c r="R167"/>
      <c r="S167"/>
      <c r="U167"/>
      <c r="V167"/>
    </row>
    <row r="168" spans="1:22" s="1" customFormat="1" x14ac:dyDescent="0.25">
      <c r="A168" s="1">
        <v>26.46</v>
      </c>
      <c r="B168" s="1">
        <v>27.94</v>
      </c>
      <c r="C168" s="1">
        <v>22.24</v>
      </c>
      <c r="D168" s="1">
        <v>25.46</v>
      </c>
      <c r="E168" s="1">
        <v>27.49</v>
      </c>
      <c r="F168" s="1">
        <v>40</v>
      </c>
      <c r="G168" s="1">
        <v>33.01</v>
      </c>
      <c r="H168" s="1">
        <v>40</v>
      </c>
      <c r="I168" s="1">
        <v>30.52</v>
      </c>
      <c r="J168" s="1">
        <v>40</v>
      </c>
      <c r="K168" s="1">
        <v>40</v>
      </c>
      <c r="R168"/>
      <c r="S168"/>
      <c r="U168"/>
      <c r="V168"/>
    </row>
    <row r="169" spans="1:22" s="1" customFormat="1" x14ac:dyDescent="0.25">
      <c r="A169" s="1">
        <v>26.73</v>
      </c>
      <c r="B169" s="1">
        <v>23.58</v>
      </c>
      <c r="C169" s="1">
        <v>24.91</v>
      </c>
      <c r="D169" s="1">
        <v>20.34</v>
      </c>
      <c r="E169" s="1">
        <v>28.96</v>
      </c>
      <c r="F169" s="1">
        <v>34.25</v>
      </c>
      <c r="G169" s="1">
        <v>33.24</v>
      </c>
      <c r="H169" s="1">
        <v>35.47</v>
      </c>
      <c r="I169" s="1">
        <v>30.63</v>
      </c>
      <c r="J169" s="1">
        <v>36.81</v>
      </c>
      <c r="K169" s="1">
        <v>36.99</v>
      </c>
      <c r="R169"/>
      <c r="S169"/>
      <c r="U169"/>
      <c r="V169"/>
    </row>
    <row r="170" spans="1:22" s="1" customFormat="1" x14ac:dyDescent="0.25">
      <c r="A170" s="1">
        <v>32.119999999999997</v>
      </c>
      <c r="B170" s="1">
        <v>35.76</v>
      </c>
      <c r="C170" s="1">
        <v>29.31</v>
      </c>
      <c r="D170" s="1">
        <v>18.98</v>
      </c>
      <c r="E170" s="1">
        <v>19.84</v>
      </c>
      <c r="F170" s="1">
        <v>35.68</v>
      </c>
      <c r="G170" s="1">
        <v>23.73</v>
      </c>
      <c r="H170" s="1">
        <v>36.85</v>
      </c>
      <c r="I170" s="1">
        <v>28.59</v>
      </c>
      <c r="J170" s="1">
        <v>35.58</v>
      </c>
      <c r="K170" s="1">
        <v>37.700000000000003</v>
      </c>
      <c r="R170"/>
      <c r="S170"/>
      <c r="U170"/>
      <c r="V170"/>
    </row>
    <row r="171" spans="1:22" s="1" customFormat="1" x14ac:dyDescent="0.25">
      <c r="A171" s="1">
        <v>36.270000000000003</v>
      </c>
      <c r="B171" s="1">
        <v>31.34</v>
      </c>
      <c r="C171" s="1">
        <v>27.08</v>
      </c>
      <c r="D171" s="1">
        <v>21.47</v>
      </c>
      <c r="E171" s="1">
        <v>35.18</v>
      </c>
      <c r="F171" s="1">
        <v>32.340000000000003</v>
      </c>
      <c r="G171" s="1">
        <v>26.03</v>
      </c>
      <c r="H171" s="1">
        <v>21.83</v>
      </c>
      <c r="I171" s="1">
        <v>34.71</v>
      </c>
      <c r="J171" s="1">
        <v>40</v>
      </c>
      <c r="K171" s="1">
        <v>27.69</v>
      </c>
      <c r="R171"/>
      <c r="S171"/>
      <c r="U171"/>
      <c r="V171"/>
    </row>
    <row r="172" spans="1:22" s="1" customFormat="1" x14ac:dyDescent="0.25">
      <c r="A172" s="1">
        <v>31.24</v>
      </c>
      <c r="B172" s="1">
        <v>36.39</v>
      </c>
      <c r="C172" s="1">
        <v>22.81</v>
      </c>
      <c r="D172" s="1">
        <v>18.57</v>
      </c>
      <c r="E172" s="1">
        <v>33.18</v>
      </c>
      <c r="F172" s="1">
        <v>40</v>
      </c>
      <c r="G172" s="1">
        <v>27.71</v>
      </c>
      <c r="H172" s="1">
        <v>31.89</v>
      </c>
      <c r="I172" s="1">
        <v>40</v>
      </c>
      <c r="J172" s="1">
        <v>26.7</v>
      </c>
      <c r="K172" s="1">
        <v>40</v>
      </c>
      <c r="R172"/>
      <c r="S172"/>
      <c r="U172"/>
      <c r="V172"/>
    </row>
    <row r="173" spans="1:22" s="1" customFormat="1" x14ac:dyDescent="0.25">
      <c r="A173" s="1">
        <v>36.119999999999997</v>
      </c>
      <c r="B173" s="1">
        <v>27.58</v>
      </c>
      <c r="C173" s="1">
        <v>28.86</v>
      </c>
      <c r="D173" s="1">
        <v>24.41</v>
      </c>
      <c r="E173" s="1">
        <v>29.07</v>
      </c>
      <c r="F173" s="1">
        <v>31.51</v>
      </c>
      <c r="G173" s="1">
        <v>30.45</v>
      </c>
      <c r="H173" s="1">
        <v>28.36</v>
      </c>
      <c r="I173" s="1">
        <v>40</v>
      </c>
      <c r="J173" s="1">
        <v>33.79</v>
      </c>
      <c r="K173" s="1">
        <v>34.31</v>
      </c>
      <c r="R173"/>
      <c r="S173"/>
      <c r="U173"/>
      <c r="V173"/>
    </row>
    <row r="174" spans="1:22" s="1" customFormat="1" x14ac:dyDescent="0.25">
      <c r="A174" s="1">
        <v>33.17</v>
      </c>
      <c r="B174" s="1">
        <v>34.36</v>
      </c>
      <c r="C174" s="1">
        <v>20.79</v>
      </c>
      <c r="D174" s="1">
        <v>35.21</v>
      </c>
      <c r="E174" s="1">
        <v>15.95</v>
      </c>
      <c r="F174" s="1">
        <v>34.979999999999997</v>
      </c>
      <c r="G174" s="1">
        <v>35.42</v>
      </c>
      <c r="H174" s="1">
        <v>34.67</v>
      </c>
      <c r="I174" s="1">
        <v>32.6</v>
      </c>
      <c r="J174" s="1">
        <v>32.83</v>
      </c>
      <c r="K174" s="1">
        <v>35.94</v>
      </c>
      <c r="R174"/>
      <c r="S174"/>
      <c r="U174"/>
      <c r="V174"/>
    </row>
    <row r="175" spans="1:22" s="1" customFormat="1" x14ac:dyDescent="0.25">
      <c r="A175" s="1">
        <v>34.43</v>
      </c>
      <c r="B175" s="1">
        <v>20.51</v>
      </c>
      <c r="C175" s="1">
        <v>26.33</v>
      </c>
      <c r="D175" s="1">
        <v>25.96</v>
      </c>
      <c r="E175" s="1">
        <v>23.59</v>
      </c>
      <c r="F175" s="1">
        <v>40</v>
      </c>
      <c r="G175" s="1">
        <v>34.950000000000003</v>
      </c>
      <c r="H175" s="1">
        <v>40</v>
      </c>
      <c r="I175" s="1">
        <v>38.69</v>
      </c>
      <c r="J175" s="1">
        <v>37.1</v>
      </c>
      <c r="K175" s="1">
        <v>34.07</v>
      </c>
      <c r="R175"/>
      <c r="S175"/>
      <c r="U175"/>
      <c r="V175"/>
    </row>
    <row r="176" spans="1:22" s="1" customFormat="1" x14ac:dyDescent="0.25">
      <c r="A176" s="1">
        <v>23.63</v>
      </c>
      <c r="B176" s="1">
        <v>22.69</v>
      </c>
      <c r="C176" s="1">
        <v>25.13</v>
      </c>
      <c r="D176" s="1">
        <v>21.11</v>
      </c>
      <c r="E176" s="1">
        <v>33.64</v>
      </c>
      <c r="F176" s="1">
        <v>40</v>
      </c>
      <c r="G176" s="1">
        <v>34.74</v>
      </c>
      <c r="H176" s="1">
        <v>33.67</v>
      </c>
      <c r="I176" s="1">
        <v>36.76</v>
      </c>
      <c r="J176" s="1">
        <v>40</v>
      </c>
      <c r="K176" s="1">
        <v>40</v>
      </c>
      <c r="R176"/>
      <c r="S176"/>
      <c r="U176"/>
      <c r="V176"/>
    </row>
    <row r="177" spans="1:22" s="1" customFormat="1" x14ac:dyDescent="0.25">
      <c r="A177" s="1">
        <v>35.090000000000003</v>
      </c>
      <c r="B177" s="1">
        <v>30.17</v>
      </c>
      <c r="C177" s="1">
        <v>18.78</v>
      </c>
      <c r="D177" s="1">
        <v>28.89</v>
      </c>
      <c r="E177" s="1">
        <v>27.07</v>
      </c>
      <c r="F177" s="1">
        <v>36.4</v>
      </c>
      <c r="G177" s="1">
        <v>38.159999999999997</v>
      </c>
      <c r="H177" s="1">
        <v>32.299999999999997</v>
      </c>
      <c r="I177" s="1">
        <v>40</v>
      </c>
      <c r="J177" s="1">
        <v>40</v>
      </c>
      <c r="K177" s="1">
        <v>32.79</v>
      </c>
      <c r="R177"/>
      <c r="S177"/>
      <c r="U177"/>
      <c r="V177"/>
    </row>
    <row r="178" spans="1:22" s="1" customFormat="1" x14ac:dyDescent="0.25">
      <c r="A178" s="1">
        <v>32.9</v>
      </c>
      <c r="B178" s="1">
        <v>19.62</v>
      </c>
      <c r="C178" s="1">
        <v>24</v>
      </c>
      <c r="D178" s="1">
        <v>30.37</v>
      </c>
      <c r="E178" s="1">
        <v>26.06</v>
      </c>
      <c r="F178" s="1">
        <v>21.77</v>
      </c>
      <c r="G178" s="1">
        <v>35.299999999999997</v>
      </c>
      <c r="H178" s="1">
        <v>37.1</v>
      </c>
      <c r="I178" s="1">
        <v>29.9</v>
      </c>
      <c r="J178" s="1">
        <v>31.58</v>
      </c>
      <c r="K178" s="1">
        <v>36.29</v>
      </c>
      <c r="R178"/>
      <c r="S178"/>
      <c r="U178"/>
      <c r="V178"/>
    </row>
    <row r="179" spans="1:22" s="1" customFormat="1" x14ac:dyDescent="0.25">
      <c r="A179" s="1">
        <v>27.48</v>
      </c>
      <c r="B179" s="1">
        <v>19.25</v>
      </c>
      <c r="C179" s="1">
        <v>34.15</v>
      </c>
      <c r="D179" s="1">
        <v>30.05</v>
      </c>
      <c r="E179" s="1">
        <v>23.16</v>
      </c>
      <c r="F179" s="1">
        <v>28.45</v>
      </c>
      <c r="G179" s="1">
        <v>33.950000000000003</v>
      </c>
      <c r="H179" s="1">
        <v>29.35</v>
      </c>
      <c r="I179" s="1">
        <v>40</v>
      </c>
      <c r="J179" s="1">
        <v>33.82</v>
      </c>
      <c r="K179" s="1">
        <v>36.35</v>
      </c>
      <c r="R179"/>
      <c r="S179"/>
      <c r="U179"/>
      <c r="V179"/>
    </row>
    <row r="180" spans="1:22" s="1" customFormat="1" x14ac:dyDescent="0.25">
      <c r="A180" s="1">
        <v>34.520000000000003</v>
      </c>
      <c r="B180" s="1">
        <v>40</v>
      </c>
      <c r="C180" s="1">
        <v>23.17</v>
      </c>
      <c r="D180" s="1">
        <v>40</v>
      </c>
      <c r="E180" s="1">
        <v>28.77</v>
      </c>
      <c r="F180" s="1">
        <v>32.31</v>
      </c>
      <c r="G180" s="1">
        <v>22.3</v>
      </c>
      <c r="H180" s="1">
        <v>24.36</v>
      </c>
      <c r="I180" s="1">
        <v>40</v>
      </c>
      <c r="J180" s="1">
        <v>32.49</v>
      </c>
      <c r="K180" s="1">
        <v>33.76</v>
      </c>
      <c r="R180"/>
      <c r="S180"/>
      <c r="U180"/>
      <c r="V180"/>
    </row>
    <row r="181" spans="1:22" s="1" customFormat="1" x14ac:dyDescent="0.25">
      <c r="A181" s="1">
        <v>26.6</v>
      </c>
      <c r="B181" s="1">
        <v>27.83</v>
      </c>
      <c r="C181" s="1">
        <v>19.989999999999998</v>
      </c>
      <c r="D181" s="1">
        <v>19.600000000000001</v>
      </c>
      <c r="E181" s="1">
        <v>30.25</v>
      </c>
      <c r="F181" s="1">
        <v>35.69</v>
      </c>
      <c r="G181" s="1">
        <v>38.51</v>
      </c>
      <c r="H181" s="1">
        <v>27.32</v>
      </c>
      <c r="I181" s="1">
        <v>40</v>
      </c>
      <c r="J181" s="1">
        <v>34.799999999999997</v>
      </c>
      <c r="K181" s="1">
        <v>33.229999999999997</v>
      </c>
      <c r="R181"/>
      <c r="S181"/>
      <c r="U181"/>
      <c r="V181"/>
    </row>
    <row r="182" spans="1:22" s="1" customFormat="1" x14ac:dyDescent="0.25">
      <c r="A182" s="1">
        <v>36.51</v>
      </c>
      <c r="B182" s="1">
        <v>19.66</v>
      </c>
      <c r="C182" s="1">
        <v>22.13</v>
      </c>
      <c r="D182" s="1">
        <v>29.9</v>
      </c>
      <c r="E182" s="1">
        <v>27.97</v>
      </c>
      <c r="F182" s="1">
        <v>20.079999999999998</v>
      </c>
      <c r="G182" s="1">
        <v>35.96</v>
      </c>
      <c r="H182" s="1">
        <v>35.92</v>
      </c>
      <c r="I182" s="1">
        <v>36.369999999999997</v>
      </c>
      <c r="J182" s="1">
        <v>36.42</v>
      </c>
      <c r="K182" s="1">
        <v>40</v>
      </c>
      <c r="R182"/>
      <c r="S182"/>
      <c r="U182"/>
      <c r="V182"/>
    </row>
    <row r="183" spans="1:22" s="1" customFormat="1" x14ac:dyDescent="0.25">
      <c r="A183" s="1">
        <v>19.350000000000001</v>
      </c>
      <c r="B183" s="1">
        <v>40</v>
      </c>
      <c r="C183" s="1">
        <v>24.74</v>
      </c>
      <c r="D183" s="1">
        <v>40</v>
      </c>
      <c r="E183" s="1">
        <v>31.32</v>
      </c>
      <c r="F183" s="1">
        <v>30.74</v>
      </c>
      <c r="G183" s="1">
        <v>40</v>
      </c>
      <c r="H183" s="1">
        <v>30.82</v>
      </c>
      <c r="I183" s="1">
        <v>34.26</v>
      </c>
      <c r="J183" s="1">
        <v>40</v>
      </c>
      <c r="K183" s="1">
        <v>37.5</v>
      </c>
      <c r="R183"/>
      <c r="S183"/>
      <c r="U183"/>
      <c r="V183"/>
    </row>
    <row r="184" spans="1:22" s="1" customFormat="1" x14ac:dyDescent="0.25">
      <c r="A184" s="1">
        <v>34.46</v>
      </c>
      <c r="B184" s="1">
        <v>26.8</v>
      </c>
      <c r="C184" s="1">
        <v>29.77</v>
      </c>
      <c r="D184" s="1">
        <v>26.41</v>
      </c>
      <c r="E184" s="1">
        <v>23.69</v>
      </c>
      <c r="F184" s="1">
        <v>24.49</v>
      </c>
      <c r="G184" s="1">
        <v>40</v>
      </c>
      <c r="H184" s="1">
        <v>37.21</v>
      </c>
      <c r="I184" s="1">
        <v>35.5</v>
      </c>
      <c r="J184" s="1">
        <v>36.880000000000003</v>
      </c>
      <c r="K184" s="1">
        <v>37.86</v>
      </c>
      <c r="R184"/>
      <c r="S184"/>
      <c r="U184"/>
      <c r="V184"/>
    </row>
    <row r="185" spans="1:22" s="1" customFormat="1" x14ac:dyDescent="0.25">
      <c r="A185" s="1">
        <v>16.68</v>
      </c>
      <c r="B185" s="1">
        <v>24.11</v>
      </c>
      <c r="C185" s="1">
        <v>18</v>
      </c>
      <c r="D185" s="1">
        <v>36.71</v>
      </c>
      <c r="E185" s="1">
        <v>30.34</v>
      </c>
      <c r="F185" s="1">
        <v>33.32</v>
      </c>
      <c r="G185" s="1">
        <v>26.57</v>
      </c>
      <c r="H185" s="1">
        <v>25.08</v>
      </c>
      <c r="I185" s="1">
        <v>40</v>
      </c>
      <c r="J185" s="1">
        <v>38.26</v>
      </c>
      <c r="K185" s="1">
        <v>33.58</v>
      </c>
      <c r="R185"/>
      <c r="S185"/>
      <c r="U185"/>
      <c r="V185"/>
    </row>
    <row r="186" spans="1:22" s="1" customFormat="1" x14ac:dyDescent="0.25">
      <c r="A186" s="1">
        <v>15.95</v>
      </c>
      <c r="B186" s="1">
        <v>40</v>
      </c>
      <c r="C186" s="1">
        <v>28.93</v>
      </c>
      <c r="D186" s="1">
        <v>35.08</v>
      </c>
      <c r="E186" s="1">
        <v>40</v>
      </c>
      <c r="F186" s="1">
        <v>40</v>
      </c>
      <c r="G186" s="1">
        <v>32.590000000000003</v>
      </c>
      <c r="H186" s="1">
        <v>31.58</v>
      </c>
      <c r="I186" s="1">
        <v>38.520000000000003</v>
      </c>
      <c r="J186" s="1">
        <v>36.65</v>
      </c>
      <c r="K186" s="1">
        <v>34.47</v>
      </c>
      <c r="R186"/>
      <c r="S186"/>
      <c r="U186"/>
      <c r="V186"/>
    </row>
    <row r="187" spans="1:22" s="1" customFormat="1" x14ac:dyDescent="0.25">
      <c r="A187" s="1">
        <v>18.87</v>
      </c>
      <c r="B187" s="1">
        <v>24.72</v>
      </c>
      <c r="C187" s="1">
        <v>22.48</v>
      </c>
      <c r="D187" s="1">
        <v>23.76</v>
      </c>
      <c r="E187" s="1">
        <v>36.07</v>
      </c>
      <c r="F187" s="1">
        <v>28.52</v>
      </c>
      <c r="G187" s="1">
        <v>33.520000000000003</v>
      </c>
      <c r="H187" s="1">
        <v>28.07</v>
      </c>
      <c r="I187" s="1">
        <v>33.71</v>
      </c>
      <c r="J187" s="1">
        <v>40</v>
      </c>
      <c r="K187" s="1">
        <v>35.520000000000003</v>
      </c>
      <c r="R187"/>
      <c r="S187"/>
      <c r="U187"/>
      <c r="V187"/>
    </row>
    <row r="188" spans="1:22" s="1" customFormat="1" x14ac:dyDescent="0.25">
      <c r="A188" s="1">
        <v>17.64</v>
      </c>
      <c r="B188" s="1">
        <v>33.76</v>
      </c>
      <c r="C188" s="1">
        <v>20.18</v>
      </c>
      <c r="D188" s="1">
        <v>27.76</v>
      </c>
      <c r="E188" s="1">
        <v>40</v>
      </c>
      <c r="F188" s="1">
        <v>25.96</v>
      </c>
      <c r="G188" s="1">
        <v>35.35</v>
      </c>
      <c r="H188" s="1">
        <v>30.47</v>
      </c>
      <c r="I188" s="1">
        <v>34.42</v>
      </c>
      <c r="J188" s="1">
        <v>34.93</v>
      </c>
      <c r="K188" s="1">
        <v>40</v>
      </c>
      <c r="R188"/>
      <c r="S188"/>
      <c r="U188"/>
      <c r="V188"/>
    </row>
    <row r="189" spans="1:22" s="1" customFormat="1" x14ac:dyDescent="0.25">
      <c r="A189" s="1">
        <v>23.46</v>
      </c>
      <c r="B189" s="1">
        <v>18.86</v>
      </c>
      <c r="C189" s="1">
        <v>25.05</v>
      </c>
      <c r="D189" s="1">
        <v>33.5</v>
      </c>
      <c r="E189" s="1">
        <v>24.93</v>
      </c>
      <c r="F189" s="1">
        <v>27.08</v>
      </c>
      <c r="G189" s="1">
        <v>25.39</v>
      </c>
      <c r="H189" s="1">
        <v>40</v>
      </c>
      <c r="I189" s="1">
        <v>33.840000000000003</v>
      </c>
      <c r="J189" s="1">
        <v>35.020000000000003</v>
      </c>
      <c r="K189" s="1">
        <v>40</v>
      </c>
      <c r="R189"/>
      <c r="S189"/>
      <c r="U189"/>
      <c r="V189"/>
    </row>
    <row r="190" spans="1:22" s="1" customFormat="1" x14ac:dyDescent="0.25">
      <c r="A190" s="1">
        <v>31.99</v>
      </c>
      <c r="B190" s="1">
        <v>34.17</v>
      </c>
      <c r="C190" s="1">
        <v>34.43</v>
      </c>
      <c r="D190" s="1">
        <v>22.48</v>
      </c>
      <c r="E190" s="1">
        <v>26.37</v>
      </c>
      <c r="F190" s="1">
        <v>31.3</v>
      </c>
      <c r="G190" s="1">
        <v>34.630000000000003</v>
      </c>
      <c r="H190" s="1">
        <v>33.880000000000003</v>
      </c>
      <c r="I190" s="1">
        <v>34.33</v>
      </c>
      <c r="J190" s="1">
        <v>40</v>
      </c>
      <c r="K190" s="1">
        <v>40</v>
      </c>
      <c r="R190"/>
      <c r="S190"/>
      <c r="U190"/>
      <c r="V190"/>
    </row>
    <row r="191" spans="1:22" s="1" customFormat="1" x14ac:dyDescent="0.25">
      <c r="A191" s="1">
        <v>16.96</v>
      </c>
      <c r="B191" s="1">
        <v>35.22</v>
      </c>
      <c r="C191" s="1">
        <v>35.58</v>
      </c>
      <c r="D191" s="1">
        <v>25</v>
      </c>
      <c r="E191" s="1">
        <v>29.98</v>
      </c>
      <c r="F191" s="1">
        <v>33.99</v>
      </c>
      <c r="G191" s="1">
        <v>23.37</v>
      </c>
      <c r="H191" s="1">
        <v>31.92</v>
      </c>
      <c r="I191" s="1">
        <v>37.01</v>
      </c>
      <c r="J191" s="1">
        <v>40</v>
      </c>
      <c r="K191" s="1">
        <v>33.18</v>
      </c>
      <c r="R191"/>
      <c r="S191"/>
      <c r="U191"/>
      <c r="V191"/>
    </row>
    <row r="192" spans="1:22" s="1" customFormat="1" x14ac:dyDescent="0.25">
      <c r="A192" s="1">
        <v>32.9</v>
      </c>
      <c r="B192" s="1">
        <v>26.5</v>
      </c>
      <c r="C192" s="1">
        <v>29.35</v>
      </c>
      <c r="D192" s="1">
        <v>24.89</v>
      </c>
      <c r="E192" s="1">
        <v>25.81</v>
      </c>
      <c r="F192" s="1">
        <v>32.880000000000003</v>
      </c>
      <c r="G192" s="1">
        <v>26.14</v>
      </c>
      <c r="H192" s="1">
        <v>32.549999999999997</v>
      </c>
      <c r="I192" s="1">
        <v>31.82</v>
      </c>
      <c r="J192" s="1">
        <v>29.63</v>
      </c>
      <c r="K192" s="1">
        <v>40</v>
      </c>
      <c r="R192"/>
      <c r="S192"/>
      <c r="U192"/>
      <c r="V192"/>
    </row>
    <row r="193" spans="1:22" s="1" customFormat="1" x14ac:dyDescent="0.25">
      <c r="A193" s="1">
        <v>32.630000000000003</v>
      </c>
      <c r="B193" s="1">
        <v>29.45</v>
      </c>
      <c r="C193" s="1">
        <v>24.21</v>
      </c>
      <c r="D193" s="1">
        <v>31.7</v>
      </c>
      <c r="E193" s="1">
        <v>32.799999999999997</v>
      </c>
      <c r="F193" s="1">
        <v>33.17</v>
      </c>
      <c r="G193" s="1">
        <v>40</v>
      </c>
      <c r="H193" s="1">
        <v>40</v>
      </c>
      <c r="I193" s="1">
        <v>40</v>
      </c>
      <c r="J193" s="1">
        <v>40</v>
      </c>
      <c r="K193" s="1">
        <v>38.94</v>
      </c>
      <c r="R193"/>
      <c r="S193"/>
      <c r="U193"/>
      <c r="V193"/>
    </row>
    <row r="194" spans="1:22" s="1" customFormat="1" x14ac:dyDescent="0.25">
      <c r="A194" s="1">
        <v>35.799999999999997</v>
      </c>
      <c r="B194" s="1">
        <v>37.729999999999997</v>
      </c>
      <c r="C194" s="1">
        <v>24.72</v>
      </c>
      <c r="D194" s="1">
        <v>30.15</v>
      </c>
      <c r="E194" s="1">
        <v>18.47</v>
      </c>
      <c r="F194" s="1">
        <v>34.950000000000003</v>
      </c>
      <c r="G194" s="1">
        <v>34.08</v>
      </c>
      <c r="H194" s="1">
        <v>34.21</v>
      </c>
      <c r="I194" s="1">
        <v>33.56</v>
      </c>
      <c r="J194" s="1">
        <v>35.619999999999997</v>
      </c>
      <c r="K194" s="1">
        <v>36.950000000000003</v>
      </c>
      <c r="R194"/>
      <c r="S194"/>
      <c r="U194"/>
      <c r="V194"/>
    </row>
    <row r="195" spans="1:22" s="1" customFormat="1" x14ac:dyDescent="0.25">
      <c r="A195" s="1">
        <v>24.21</v>
      </c>
      <c r="B195" s="1">
        <v>19.190000000000001</v>
      </c>
      <c r="C195" s="1">
        <v>27.99</v>
      </c>
      <c r="D195" s="1">
        <v>19.45</v>
      </c>
      <c r="E195" s="1">
        <v>27.52</v>
      </c>
      <c r="F195" s="1">
        <v>35.96</v>
      </c>
      <c r="G195" s="1">
        <v>40</v>
      </c>
      <c r="H195" s="1">
        <v>27.77</v>
      </c>
      <c r="I195" s="1">
        <v>35.4</v>
      </c>
      <c r="J195" s="1">
        <v>37.450000000000003</v>
      </c>
      <c r="K195" s="1">
        <v>40</v>
      </c>
      <c r="R195"/>
      <c r="S195"/>
      <c r="U195"/>
      <c r="V195"/>
    </row>
    <row r="196" spans="1:22" s="1" customFormat="1" x14ac:dyDescent="0.25">
      <c r="A196" s="1">
        <v>31.56</v>
      </c>
      <c r="B196" s="1">
        <v>20.440000000000001</v>
      </c>
      <c r="C196" s="1">
        <v>24.51</v>
      </c>
      <c r="D196" s="1">
        <v>25.78</v>
      </c>
      <c r="E196" s="1">
        <v>36.619999999999997</v>
      </c>
      <c r="F196" s="1">
        <v>40</v>
      </c>
      <c r="G196" s="1">
        <v>30.69</v>
      </c>
      <c r="H196" s="1">
        <v>35.950000000000003</v>
      </c>
      <c r="I196" s="1">
        <v>40</v>
      </c>
      <c r="J196" s="1">
        <v>30.06</v>
      </c>
      <c r="K196" s="1">
        <v>35.479999999999997</v>
      </c>
      <c r="R196"/>
      <c r="S196"/>
      <c r="U196"/>
      <c r="V196"/>
    </row>
    <row r="197" spans="1:22" s="1" customFormat="1" x14ac:dyDescent="0.25">
      <c r="A197" s="1">
        <v>25.85</v>
      </c>
      <c r="B197" s="1">
        <v>23.98</v>
      </c>
      <c r="C197" s="1">
        <v>28.39</v>
      </c>
      <c r="D197" s="1">
        <v>20.88</v>
      </c>
      <c r="E197" s="1">
        <v>29.34</v>
      </c>
      <c r="F197" s="1">
        <v>24.98</v>
      </c>
      <c r="G197" s="1">
        <v>27.18</v>
      </c>
      <c r="H197" s="1">
        <v>32.25</v>
      </c>
      <c r="I197" s="1">
        <v>32.46</v>
      </c>
      <c r="J197" s="1">
        <v>30.46</v>
      </c>
      <c r="K197" s="1">
        <v>40</v>
      </c>
      <c r="R197"/>
      <c r="S197"/>
      <c r="U197"/>
      <c r="V197"/>
    </row>
    <row r="198" spans="1:22" s="1" customFormat="1" x14ac:dyDescent="0.25">
      <c r="A198" s="1">
        <v>17.739999999999998</v>
      </c>
      <c r="B198" s="1">
        <v>33.54</v>
      </c>
      <c r="C198" s="1">
        <v>27.31</v>
      </c>
      <c r="D198" s="1">
        <v>23.91</v>
      </c>
      <c r="E198" s="1">
        <v>36.130000000000003</v>
      </c>
      <c r="F198" s="1">
        <v>34.4</v>
      </c>
      <c r="G198" s="1">
        <v>26.56</v>
      </c>
      <c r="H198" s="1">
        <v>28.64</v>
      </c>
      <c r="I198" s="1">
        <v>30.48</v>
      </c>
      <c r="J198" s="1">
        <v>40</v>
      </c>
      <c r="K198" s="1">
        <v>37.25</v>
      </c>
      <c r="R198"/>
      <c r="S198"/>
      <c r="U198"/>
      <c r="V198"/>
    </row>
    <row r="199" spans="1:22" s="1" customFormat="1" x14ac:dyDescent="0.25">
      <c r="A199" s="1">
        <v>35.35</v>
      </c>
      <c r="B199" s="1">
        <v>19.489999999999998</v>
      </c>
      <c r="C199" s="1">
        <v>33.32</v>
      </c>
      <c r="D199" s="1">
        <v>24.27</v>
      </c>
      <c r="E199" s="1">
        <v>25.54</v>
      </c>
      <c r="F199" s="1">
        <v>27.43</v>
      </c>
      <c r="G199" s="1">
        <v>40</v>
      </c>
      <c r="H199" s="1">
        <v>36.729999999999997</v>
      </c>
      <c r="I199" s="1">
        <v>40</v>
      </c>
      <c r="J199" s="1">
        <v>36.32</v>
      </c>
      <c r="K199" s="1">
        <v>40</v>
      </c>
      <c r="R199"/>
      <c r="S199"/>
      <c r="U199"/>
      <c r="V199"/>
    </row>
    <row r="200" spans="1:22" s="1" customFormat="1" x14ac:dyDescent="0.25">
      <c r="A200" s="1">
        <v>34.520000000000003</v>
      </c>
      <c r="B200" s="1">
        <v>40</v>
      </c>
      <c r="C200" s="1">
        <v>35.19</v>
      </c>
      <c r="D200" s="1">
        <v>23.6</v>
      </c>
      <c r="E200" s="1">
        <v>25.42</v>
      </c>
      <c r="F200" s="1">
        <v>21.06</v>
      </c>
      <c r="G200" s="1">
        <v>40</v>
      </c>
      <c r="H200" s="1">
        <v>40</v>
      </c>
      <c r="I200" s="1">
        <v>29.4</v>
      </c>
      <c r="J200" s="1">
        <v>30.37</v>
      </c>
      <c r="K200" s="1">
        <v>35.619999999999997</v>
      </c>
      <c r="R200"/>
      <c r="S200"/>
      <c r="U200"/>
      <c r="V200"/>
    </row>
    <row r="201" spans="1:22" s="1" customFormat="1" x14ac:dyDescent="0.25">
      <c r="A201" s="1">
        <v>33.47</v>
      </c>
      <c r="B201" s="1">
        <v>25.38</v>
      </c>
      <c r="C201" s="1">
        <v>20.399999999999999</v>
      </c>
      <c r="D201" s="1">
        <v>26.24</v>
      </c>
      <c r="E201" s="1">
        <v>26.2</v>
      </c>
      <c r="F201" s="1">
        <v>25.33</v>
      </c>
      <c r="G201" s="1">
        <v>32.76</v>
      </c>
      <c r="H201" s="1">
        <v>40</v>
      </c>
      <c r="I201" s="1">
        <v>40</v>
      </c>
      <c r="J201" s="1">
        <v>33.78</v>
      </c>
      <c r="K201" s="1">
        <v>28.74</v>
      </c>
      <c r="R201"/>
      <c r="S201"/>
      <c r="U201"/>
      <c r="V201"/>
    </row>
    <row r="202" spans="1:22" s="1" customFormat="1" x14ac:dyDescent="0.25">
      <c r="A202" s="1">
        <v>17.96</v>
      </c>
      <c r="B202" s="1">
        <v>22.07</v>
      </c>
      <c r="C202" s="1">
        <v>16.309999999999999</v>
      </c>
      <c r="D202" s="1">
        <v>23.94</v>
      </c>
      <c r="E202" s="1">
        <v>27.83</v>
      </c>
      <c r="F202" s="1">
        <v>32.53</v>
      </c>
      <c r="G202" s="1">
        <v>35.24</v>
      </c>
      <c r="H202" s="1">
        <v>40</v>
      </c>
      <c r="I202" s="1">
        <v>40</v>
      </c>
      <c r="J202" s="1">
        <v>37.03</v>
      </c>
      <c r="K202" s="1">
        <v>40</v>
      </c>
      <c r="R202"/>
      <c r="S202"/>
      <c r="U202"/>
      <c r="V202"/>
    </row>
    <row r="203" spans="1:22" s="1" customFormat="1" x14ac:dyDescent="0.25">
      <c r="A203" s="1">
        <v>33.880000000000003</v>
      </c>
      <c r="B203" s="1">
        <v>33.090000000000003</v>
      </c>
      <c r="C203" s="1">
        <v>35.19</v>
      </c>
      <c r="D203" s="1">
        <v>32.99</v>
      </c>
      <c r="E203" s="1">
        <v>27.13</v>
      </c>
      <c r="F203" s="1">
        <v>26.57</v>
      </c>
      <c r="G203" s="1">
        <v>40</v>
      </c>
      <c r="H203" s="1">
        <v>34.700000000000003</v>
      </c>
      <c r="I203" s="1">
        <v>40</v>
      </c>
      <c r="J203" s="1">
        <v>33.32</v>
      </c>
      <c r="K203" s="1">
        <v>36.93</v>
      </c>
      <c r="R203"/>
      <c r="S203"/>
      <c r="U203"/>
      <c r="V203"/>
    </row>
    <row r="204" spans="1:22" s="1" customFormat="1" x14ac:dyDescent="0.25">
      <c r="A204" s="1">
        <v>31.61</v>
      </c>
      <c r="B204" s="1">
        <v>27.52</v>
      </c>
      <c r="C204" s="1">
        <v>16.13</v>
      </c>
      <c r="D204" s="1">
        <v>26.14</v>
      </c>
      <c r="E204" s="1">
        <v>32.200000000000003</v>
      </c>
      <c r="F204" s="1">
        <v>32.89</v>
      </c>
      <c r="G204" s="1">
        <v>37.89</v>
      </c>
      <c r="H204" s="1">
        <v>40</v>
      </c>
      <c r="I204" s="1">
        <v>37.24</v>
      </c>
      <c r="J204" s="1">
        <v>40</v>
      </c>
      <c r="K204" s="1">
        <v>36.21</v>
      </c>
      <c r="R204"/>
      <c r="S204"/>
      <c r="U204"/>
      <c r="V204"/>
    </row>
    <row r="205" spans="1:22" s="1" customFormat="1" x14ac:dyDescent="0.25">
      <c r="A205" s="1">
        <v>24.78</v>
      </c>
      <c r="B205" s="1">
        <v>15.3</v>
      </c>
      <c r="C205" s="1">
        <v>30.93</v>
      </c>
      <c r="D205" s="1">
        <v>40</v>
      </c>
      <c r="E205" s="1">
        <v>32.53</v>
      </c>
      <c r="F205" s="1">
        <v>40</v>
      </c>
      <c r="G205" s="1">
        <v>40</v>
      </c>
      <c r="H205" s="1">
        <v>37.17</v>
      </c>
      <c r="I205" s="1">
        <v>30.04</v>
      </c>
      <c r="J205" s="1">
        <v>33.26</v>
      </c>
      <c r="K205" s="1">
        <v>33.29</v>
      </c>
      <c r="R205"/>
      <c r="S205"/>
      <c r="U205"/>
      <c r="V205"/>
    </row>
    <row r="206" spans="1:22" s="1" customFormat="1" x14ac:dyDescent="0.25">
      <c r="A206" s="1">
        <v>31.12</v>
      </c>
      <c r="B206" s="1">
        <v>33.799999999999997</v>
      </c>
      <c r="C206" s="1">
        <v>20.61</v>
      </c>
      <c r="D206" s="1">
        <v>31.83</v>
      </c>
      <c r="E206" s="1">
        <v>40</v>
      </c>
      <c r="F206" s="1">
        <v>35.229999999999997</v>
      </c>
      <c r="G206" s="1">
        <v>21.77</v>
      </c>
      <c r="H206" s="1">
        <v>34.9</v>
      </c>
      <c r="I206" s="1">
        <v>26.89</v>
      </c>
      <c r="J206" s="1">
        <v>40</v>
      </c>
      <c r="K206" s="1">
        <v>29.72</v>
      </c>
      <c r="R206"/>
      <c r="S206"/>
      <c r="U206"/>
      <c r="V206"/>
    </row>
    <row r="207" spans="1:22" s="1" customFormat="1" x14ac:dyDescent="0.25">
      <c r="A207" s="1">
        <v>22.31</v>
      </c>
      <c r="B207" s="1">
        <v>30.3</v>
      </c>
      <c r="C207" s="1">
        <v>17.91</v>
      </c>
      <c r="D207" s="1">
        <v>26.07</v>
      </c>
      <c r="E207" s="1">
        <v>34.36</v>
      </c>
      <c r="F207" s="1">
        <v>31.31</v>
      </c>
      <c r="G207" s="1">
        <v>40</v>
      </c>
      <c r="H207" s="1">
        <v>32.71</v>
      </c>
      <c r="I207" s="1">
        <v>27.35</v>
      </c>
      <c r="J207" s="1">
        <v>40</v>
      </c>
      <c r="K207" s="1">
        <v>40</v>
      </c>
      <c r="R207"/>
      <c r="S207"/>
      <c r="U207"/>
      <c r="V207"/>
    </row>
    <row r="208" spans="1:22" s="1" customFormat="1" x14ac:dyDescent="0.25">
      <c r="A208" s="1">
        <v>35.96</v>
      </c>
      <c r="B208" s="1">
        <v>26.84</v>
      </c>
      <c r="C208" s="1">
        <v>22.42</v>
      </c>
      <c r="D208" s="1">
        <v>22.92</v>
      </c>
      <c r="E208" s="1">
        <v>23.38</v>
      </c>
      <c r="F208" s="1">
        <v>29.05</v>
      </c>
      <c r="G208" s="1">
        <v>20.41</v>
      </c>
      <c r="H208" s="1">
        <v>35.729999999999997</v>
      </c>
      <c r="I208" s="1">
        <v>33.75</v>
      </c>
      <c r="J208" s="1">
        <v>40</v>
      </c>
      <c r="K208" s="1">
        <v>40</v>
      </c>
      <c r="R208"/>
      <c r="S208"/>
      <c r="U208"/>
      <c r="V208"/>
    </row>
    <row r="209" spans="1:22" s="1" customFormat="1" x14ac:dyDescent="0.25">
      <c r="A209" s="1">
        <v>32.619999999999997</v>
      </c>
      <c r="B209" s="1">
        <v>28.45</v>
      </c>
      <c r="C209" s="1">
        <v>24.71</v>
      </c>
      <c r="D209" s="1">
        <v>40</v>
      </c>
      <c r="E209" s="1">
        <v>34.54</v>
      </c>
      <c r="F209" s="1">
        <v>31.06</v>
      </c>
      <c r="G209" s="1">
        <v>34.130000000000003</v>
      </c>
      <c r="H209" s="1">
        <v>27.7</v>
      </c>
      <c r="I209" s="1">
        <v>27.3</v>
      </c>
      <c r="J209" s="1">
        <v>34.22</v>
      </c>
      <c r="K209" s="1">
        <v>40</v>
      </c>
      <c r="R209"/>
      <c r="S209"/>
      <c r="U209"/>
      <c r="V209"/>
    </row>
    <row r="210" spans="1:22" s="1" customFormat="1" x14ac:dyDescent="0.25">
      <c r="A210" s="1">
        <v>30.42</v>
      </c>
      <c r="B210" s="1">
        <v>33.409999999999997</v>
      </c>
      <c r="C210" s="1">
        <v>19.47</v>
      </c>
      <c r="D210" s="1">
        <v>23.09</v>
      </c>
      <c r="E210" s="1">
        <v>36.619999999999997</v>
      </c>
      <c r="F210" s="1">
        <v>40</v>
      </c>
      <c r="G210" s="1">
        <v>31.11</v>
      </c>
      <c r="H210" s="1">
        <v>34.85</v>
      </c>
      <c r="I210" s="1">
        <v>33.25</v>
      </c>
      <c r="J210" s="1">
        <v>40</v>
      </c>
      <c r="K210" s="1">
        <v>33.549999999999997</v>
      </c>
      <c r="R210"/>
      <c r="S210"/>
      <c r="U210"/>
      <c r="V210"/>
    </row>
    <row r="211" spans="1:22" s="1" customFormat="1" x14ac:dyDescent="0.25">
      <c r="A211" s="1">
        <v>31.3</v>
      </c>
      <c r="B211" s="1">
        <v>27.39</v>
      </c>
      <c r="C211" s="1">
        <v>17.07</v>
      </c>
      <c r="D211" s="1">
        <v>28.07</v>
      </c>
      <c r="E211" s="1">
        <v>25.3</v>
      </c>
      <c r="F211" s="1">
        <v>26.56</v>
      </c>
      <c r="G211" s="1">
        <v>31.37</v>
      </c>
      <c r="H211" s="1">
        <v>24.14</v>
      </c>
      <c r="I211" s="1">
        <v>36.01</v>
      </c>
      <c r="J211" s="1">
        <v>35.26</v>
      </c>
      <c r="K211" s="1">
        <v>36.39</v>
      </c>
      <c r="R211"/>
      <c r="S211"/>
      <c r="U211"/>
      <c r="V211"/>
    </row>
    <row r="212" spans="1:22" s="1" customFormat="1" x14ac:dyDescent="0.25">
      <c r="A212" s="1">
        <v>18.57</v>
      </c>
      <c r="B212" s="1">
        <v>30.64</v>
      </c>
      <c r="C212" s="1">
        <v>28.18</v>
      </c>
      <c r="D212" s="1">
        <v>34.32</v>
      </c>
      <c r="E212" s="1">
        <v>29.22</v>
      </c>
      <c r="F212" s="1">
        <v>36.619999999999997</v>
      </c>
      <c r="G212" s="1">
        <v>36.520000000000003</v>
      </c>
      <c r="H212" s="1">
        <v>33.82</v>
      </c>
      <c r="I212" s="1">
        <v>34.42</v>
      </c>
      <c r="J212" s="1">
        <v>30.04</v>
      </c>
      <c r="K212" s="1">
        <v>40</v>
      </c>
      <c r="R212"/>
      <c r="S212"/>
      <c r="U212"/>
      <c r="V212"/>
    </row>
    <row r="213" spans="1:22" s="1" customFormat="1" x14ac:dyDescent="0.25">
      <c r="A213" s="1">
        <v>23.95</v>
      </c>
      <c r="B213" s="1">
        <v>26.37</v>
      </c>
      <c r="C213" s="1">
        <v>29.26</v>
      </c>
      <c r="D213" s="1">
        <v>21.1</v>
      </c>
      <c r="E213" s="1">
        <v>34.85</v>
      </c>
      <c r="F213" s="1">
        <v>35.909999999999997</v>
      </c>
      <c r="G213" s="1">
        <v>33.369999999999997</v>
      </c>
      <c r="H213" s="1">
        <v>40</v>
      </c>
      <c r="I213" s="1">
        <v>38.9</v>
      </c>
      <c r="J213" s="1">
        <v>40</v>
      </c>
      <c r="K213" s="1">
        <v>33.19</v>
      </c>
      <c r="R213"/>
      <c r="S213"/>
      <c r="U213"/>
      <c r="V213"/>
    </row>
    <row r="214" spans="1:22" s="1" customFormat="1" x14ac:dyDescent="0.25">
      <c r="A214" s="1">
        <v>22.72</v>
      </c>
      <c r="B214" s="1">
        <v>31.89</v>
      </c>
      <c r="C214" s="1">
        <v>40</v>
      </c>
      <c r="D214" s="1">
        <v>23.41</v>
      </c>
      <c r="E214" s="1">
        <v>17.149999999999999</v>
      </c>
      <c r="F214" s="1">
        <v>40</v>
      </c>
      <c r="G214" s="1">
        <v>33.520000000000003</v>
      </c>
      <c r="H214" s="1">
        <v>33.270000000000003</v>
      </c>
      <c r="I214" s="1">
        <v>40</v>
      </c>
      <c r="J214" s="1">
        <v>26.34</v>
      </c>
      <c r="K214" s="1">
        <v>40</v>
      </c>
      <c r="R214"/>
      <c r="S214"/>
      <c r="U214"/>
      <c r="V214"/>
    </row>
    <row r="215" spans="1:22" s="1" customFormat="1" x14ac:dyDescent="0.25">
      <c r="A215" s="1">
        <v>17.420000000000002</v>
      </c>
      <c r="B215" s="1">
        <v>18.239999999999998</v>
      </c>
      <c r="C215" s="1">
        <v>27.49</v>
      </c>
      <c r="D215" s="1">
        <v>34.549999999999997</v>
      </c>
      <c r="E215" s="1">
        <v>36.78</v>
      </c>
      <c r="F215" s="1">
        <v>40</v>
      </c>
      <c r="G215" s="1">
        <v>37.11</v>
      </c>
      <c r="H215" s="1">
        <v>34.93</v>
      </c>
      <c r="I215" s="1">
        <v>40</v>
      </c>
      <c r="J215" s="1">
        <v>34.19</v>
      </c>
      <c r="K215" s="1">
        <v>35.18</v>
      </c>
      <c r="R215"/>
      <c r="S215"/>
      <c r="U215"/>
      <c r="V215"/>
    </row>
    <row r="216" spans="1:22" s="1" customFormat="1" x14ac:dyDescent="0.25">
      <c r="A216" s="1">
        <v>22.24</v>
      </c>
      <c r="B216" s="1">
        <v>34.42</v>
      </c>
      <c r="C216" s="1">
        <v>30.88</v>
      </c>
      <c r="D216" s="1">
        <v>18.809999999999999</v>
      </c>
      <c r="E216" s="1">
        <v>33.659999999999997</v>
      </c>
      <c r="F216" s="1">
        <v>31.13</v>
      </c>
      <c r="G216" s="1">
        <v>31.56</v>
      </c>
      <c r="H216" s="1">
        <v>36</v>
      </c>
      <c r="I216" s="1">
        <v>37.75</v>
      </c>
      <c r="J216" s="1">
        <v>34.94</v>
      </c>
      <c r="K216" s="1">
        <v>36</v>
      </c>
      <c r="R216"/>
      <c r="S216"/>
      <c r="U216"/>
      <c r="V216"/>
    </row>
    <row r="217" spans="1:22" s="1" customFormat="1" x14ac:dyDescent="0.25">
      <c r="A217" s="1">
        <v>23.52</v>
      </c>
      <c r="B217" s="1">
        <v>23.06</v>
      </c>
      <c r="C217" s="1">
        <v>24.47</v>
      </c>
      <c r="D217" s="1">
        <v>25.98</v>
      </c>
      <c r="E217" s="1">
        <v>31.16</v>
      </c>
      <c r="F217" s="1">
        <v>31.88</v>
      </c>
      <c r="G217" s="1">
        <v>18.670000000000002</v>
      </c>
      <c r="H217" s="1">
        <v>30.15</v>
      </c>
      <c r="I217" s="1">
        <v>36.200000000000003</v>
      </c>
      <c r="J217" s="1">
        <v>36.75</v>
      </c>
      <c r="K217" s="1">
        <v>40</v>
      </c>
      <c r="R217"/>
      <c r="S217"/>
      <c r="U217"/>
      <c r="V217"/>
    </row>
    <row r="218" spans="1:22" s="1" customFormat="1" x14ac:dyDescent="0.25">
      <c r="A218" s="1">
        <v>19.78</v>
      </c>
      <c r="B218" s="1">
        <v>29.96</v>
      </c>
      <c r="C218" s="1">
        <v>37.049999999999997</v>
      </c>
      <c r="D218" s="1">
        <v>27.29</v>
      </c>
      <c r="E218" s="1">
        <v>36.93</v>
      </c>
      <c r="F218" s="1">
        <v>24.6</v>
      </c>
      <c r="G218" s="1">
        <v>33.67</v>
      </c>
      <c r="H218" s="1">
        <v>40</v>
      </c>
      <c r="I218" s="1">
        <v>31.69</v>
      </c>
      <c r="J218" s="1">
        <v>40</v>
      </c>
      <c r="K218" s="1">
        <v>40</v>
      </c>
      <c r="R218"/>
      <c r="S218"/>
      <c r="U218"/>
      <c r="V218"/>
    </row>
    <row r="219" spans="1:22" s="1" customFormat="1" x14ac:dyDescent="0.25">
      <c r="A219" s="1">
        <v>32.6</v>
      </c>
      <c r="B219" s="1">
        <v>24.99</v>
      </c>
      <c r="C219" s="1">
        <v>31.7</v>
      </c>
      <c r="D219" s="1">
        <v>32.33</v>
      </c>
      <c r="E219" s="1">
        <v>17.75</v>
      </c>
      <c r="F219" s="1">
        <v>27.96</v>
      </c>
      <c r="G219" s="1">
        <v>36.22</v>
      </c>
      <c r="H219" s="1">
        <v>40</v>
      </c>
      <c r="I219" s="1">
        <v>33.25</v>
      </c>
      <c r="J219" s="1">
        <v>35.520000000000003</v>
      </c>
      <c r="K219" s="1">
        <v>40</v>
      </c>
      <c r="R219"/>
      <c r="S219"/>
      <c r="U219"/>
      <c r="V219"/>
    </row>
    <row r="220" spans="1:22" s="1" customFormat="1" x14ac:dyDescent="0.25">
      <c r="A220" s="1">
        <v>40</v>
      </c>
      <c r="B220" s="1">
        <v>31.8</v>
      </c>
      <c r="C220" s="1">
        <v>28.57</v>
      </c>
      <c r="D220" s="1">
        <v>25.98</v>
      </c>
      <c r="E220" s="1">
        <v>27.71</v>
      </c>
      <c r="F220" s="1">
        <v>40</v>
      </c>
      <c r="G220" s="1">
        <v>36.56</v>
      </c>
      <c r="H220" s="1">
        <v>40</v>
      </c>
      <c r="I220" s="1">
        <v>40</v>
      </c>
      <c r="J220" s="1">
        <v>36.92</v>
      </c>
      <c r="K220" s="1">
        <v>40</v>
      </c>
      <c r="R220"/>
      <c r="S220"/>
      <c r="U220"/>
      <c r="V220"/>
    </row>
    <row r="221" spans="1:22" s="1" customFormat="1" x14ac:dyDescent="0.25">
      <c r="A221" s="1">
        <v>25.48</v>
      </c>
      <c r="B221" s="1">
        <v>24.03</v>
      </c>
      <c r="C221" s="1">
        <v>16.71</v>
      </c>
      <c r="D221" s="1">
        <v>25.87</v>
      </c>
      <c r="E221" s="1">
        <v>36.01</v>
      </c>
      <c r="F221" s="1">
        <v>31.04</v>
      </c>
      <c r="G221" s="1">
        <v>35.86</v>
      </c>
      <c r="H221" s="1">
        <v>28.18</v>
      </c>
      <c r="I221" s="1">
        <v>35.340000000000003</v>
      </c>
      <c r="J221" s="1">
        <v>31.87</v>
      </c>
      <c r="K221" s="1">
        <v>40</v>
      </c>
      <c r="R221"/>
      <c r="S221"/>
      <c r="U221"/>
      <c r="V221"/>
    </row>
    <row r="222" spans="1:22" s="1" customFormat="1" x14ac:dyDescent="0.25">
      <c r="A222" s="1">
        <v>32.049999999999997</v>
      </c>
      <c r="B222" s="1">
        <v>19.39</v>
      </c>
      <c r="C222" s="1">
        <v>25.8</v>
      </c>
      <c r="D222" s="1">
        <v>32.049999999999997</v>
      </c>
      <c r="E222" s="1">
        <v>25.94</v>
      </c>
      <c r="F222" s="1">
        <v>34.71</v>
      </c>
      <c r="G222" s="1">
        <v>35.51</v>
      </c>
      <c r="H222" s="1">
        <v>37.869999999999997</v>
      </c>
      <c r="I222" s="1">
        <v>35.26</v>
      </c>
      <c r="J222" s="1">
        <v>32.94</v>
      </c>
      <c r="K222" s="1">
        <v>40</v>
      </c>
      <c r="R222"/>
      <c r="S222"/>
      <c r="U222"/>
      <c r="V222"/>
    </row>
    <row r="223" spans="1:22" s="1" customFormat="1" x14ac:dyDescent="0.25">
      <c r="A223" s="1">
        <v>19.690000000000001</v>
      </c>
      <c r="B223" s="1">
        <v>24.81</v>
      </c>
      <c r="C223" s="1">
        <v>34.270000000000003</v>
      </c>
      <c r="D223" s="1">
        <v>40</v>
      </c>
      <c r="E223" s="1">
        <v>35.08</v>
      </c>
      <c r="F223" s="1">
        <v>38.43</v>
      </c>
      <c r="G223" s="1">
        <v>26.83</v>
      </c>
      <c r="H223" s="1">
        <v>25.38</v>
      </c>
      <c r="I223" s="1">
        <v>28.84</v>
      </c>
      <c r="J223" s="1">
        <v>36.36</v>
      </c>
      <c r="K223" s="1">
        <v>33.44</v>
      </c>
      <c r="R223"/>
      <c r="S223"/>
      <c r="U223"/>
      <c r="V223"/>
    </row>
    <row r="224" spans="1:22" s="1" customFormat="1" x14ac:dyDescent="0.25">
      <c r="A224" s="1">
        <v>26.93</v>
      </c>
      <c r="B224" s="1">
        <v>25.19</v>
      </c>
      <c r="C224" s="1">
        <v>21.24</v>
      </c>
      <c r="D224" s="1">
        <v>23.94</v>
      </c>
      <c r="E224" s="1">
        <v>21.31</v>
      </c>
      <c r="F224" s="1">
        <v>33.71</v>
      </c>
      <c r="G224" s="1">
        <v>40</v>
      </c>
      <c r="H224" s="1">
        <v>40</v>
      </c>
      <c r="I224" s="1">
        <v>37.65</v>
      </c>
      <c r="J224" s="1">
        <v>34.53</v>
      </c>
      <c r="K224" s="1">
        <v>40</v>
      </c>
      <c r="R224"/>
      <c r="S224"/>
      <c r="U224"/>
      <c r="V224"/>
    </row>
    <row r="225" spans="1:22" s="1" customFormat="1" x14ac:dyDescent="0.25">
      <c r="A225" s="1">
        <v>21.7</v>
      </c>
      <c r="B225" s="1">
        <v>36.21</v>
      </c>
      <c r="C225" s="1">
        <v>22.81</v>
      </c>
      <c r="D225" s="1">
        <v>26.23</v>
      </c>
      <c r="E225" s="1">
        <v>37.159999999999997</v>
      </c>
      <c r="F225" s="1">
        <v>27.03</v>
      </c>
      <c r="G225" s="1">
        <v>40</v>
      </c>
      <c r="H225" s="1">
        <v>27.93</v>
      </c>
      <c r="I225" s="1">
        <v>33.72</v>
      </c>
      <c r="J225" s="1">
        <v>36.67</v>
      </c>
      <c r="K225" s="1">
        <v>38.36</v>
      </c>
      <c r="R225"/>
      <c r="S225"/>
      <c r="U225"/>
      <c r="V225"/>
    </row>
    <row r="226" spans="1:22" s="1" customFormat="1" x14ac:dyDescent="0.25">
      <c r="A226" s="1">
        <v>33.049999999999997</v>
      </c>
      <c r="B226" s="1">
        <v>36.020000000000003</v>
      </c>
      <c r="C226" s="1">
        <v>23.51</v>
      </c>
      <c r="D226" s="1">
        <v>40</v>
      </c>
      <c r="E226" s="1">
        <v>31.93</v>
      </c>
      <c r="F226" s="1">
        <v>30.85</v>
      </c>
      <c r="G226" s="1">
        <v>40</v>
      </c>
      <c r="H226" s="1">
        <v>34.11</v>
      </c>
      <c r="I226" s="1">
        <v>31.2</v>
      </c>
      <c r="J226" s="1">
        <v>40</v>
      </c>
      <c r="K226" s="1">
        <v>37.89</v>
      </c>
      <c r="R226"/>
      <c r="S226"/>
      <c r="U226"/>
      <c r="V226"/>
    </row>
    <row r="227" spans="1:22" s="1" customFormat="1" x14ac:dyDescent="0.25">
      <c r="A227" s="1">
        <v>35.97</v>
      </c>
      <c r="B227" s="1">
        <v>32.5</v>
      </c>
      <c r="C227" s="1">
        <v>17.98</v>
      </c>
      <c r="D227" s="1">
        <v>24.37</v>
      </c>
      <c r="E227" s="1">
        <v>32.29</v>
      </c>
      <c r="F227" s="1">
        <v>30.97</v>
      </c>
      <c r="G227" s="1">
        <v>40</v>
      </c>
      <c r="H227" s="1">
        <v>30.87</v>
      </c>
      <c r="I227" s="1">
        <v>34.85</v>
      </c>
      <c r="J227" s="1">
        <v>40</v>
      </c>
      <c r="K227" s="1">
        <v>40</v>
      </c>
      <c r="R227"/>
      <c r="S227"/>
      <c r="U227"/>
      <c r="V227"/>
    </row>
    <row r="228" spans="1:22" s="1" customFormat="1" x14ac:dyDescent="0.25">
      <c r="A228" s="1">
        <v>18.510000000000002</v>
      </c>
      <c r="B228" s="1">
        <v>29.74</v>
      </c>
      <c r="C228" s="1">
        <v>27.35</v>
      </c>
      <c r="D228" s="1">
        <v>20.41</v>
      </c>
      <c r="E228" s="1">
        <v>27.23</v>
      </c>
      <c r="F228" s="1">
        <v>34.76</v>
      </c>
      <c r="G228" s="1">
        <v>32.32</v>
      </c>
      <c r="H228" s="1">
        <v>40</v>
      </c>
      <c r="I228" s="1">
        <v>31.58</v>
      </c>
      <c r="J228" s="1">
        <v>40</v>
      </c>
      <c r="K228" s="1">
        <v>40</v>
      </c>
      <c r="R228"/>
      <c r="S228"/>
      <c r="U228"/>
      <c r="V228"/>
    </row>
    <row r="229" spans="1:22" s="1" customFormat="1" x14ac:dyDescent="0.25">
      <c r="A229" s="1">
        <v>26.14</v>
      </c>
      <c r="B229" s="1">
        <v>19.920000000000002</v>
      </c>
      <c r="C229" s="1">
        <v>28.73</v>
      </c>
      <c r="D229" s="1">
        <v>35.1</v>
      </c>
      <c r="E229" s="1">
        <v>28.37</v>
      </c>
      <c r="F229" s="1">
        <v>29.29</v>
      </c>
      <c r="G229" s="1">
        <v>34.9</v>
      </c>
      <c r="H229" s="1">
        <v>28.94</v>
      </c>
      <c r="I229" s="1">
        <v>40</v>
      </c>
      <c r="J229" s="1">
        <v>40</v>
      </c>
      <c r="K229" s="1">
        <v>34.119999999999997</v>
      </c>
      <c r="R229"/>
      <c r="S229"/>
      <c r="U229"/>
      <c r="V229"/>
    </row>
    <row r="230" spans="1:22" s="1" customFormat="1" x14ac:dyDescent="0.25">
      <c r="A230" s="1">
        <v>31.03</v>
      </c>
      <c r="B230" s="1">
        <v>31.19</v>
      </c>
      <c r="C230" s="1">
        <v>23.75</v>
      </c>
      <c r="D230" s="1">
        <v>26.38</v>
      </c>
      <c r="E230" s="1">
        <v>18.54</v>
      </c>
      <c r="F230" s="1">
        <v>29.74</v>
      </c>
      <c r="G230" s="1">
        <v>26.76</v>
      </c>
      <c r="H230" s="1">
        <v>22.47</v>
      </c>
      <c r="I230" s="1">
        <v>37.1</v>
      </c>
      <c r="J230" s="1">
        <v>32.76</v>
      </c>
      <c r="K230" s="1">
        <v>40</v>
      </c>
      <c r="R230"/>
      <c r="S230"/>
      <c r="U230"/>
      <c r="V230"/>
    </row>
    <row r="231" spans="1:22" s="1" customFormat="1" x14ac:dyDescent="0.25">
      <c r="A231" s="1">
        <v>25.17</v>
      </c>
      <c r="B231" s="1">
        <v>21.52</v>
      </c>
      <c r="C231" s="1">
        <v>23.95</v>
      </c>
      <c r="D231" s="1">
        <v>36.47</v>
      </c>
      <c r="E231" s="1">
        <v>40</v>
      </c>
      <c r="F231" s="1">
        <v>27.11</v>
      </c>
      <c r="G231" s="1">
        <v>40</v>
      </c>
      <c r="H231" s="1">
        <v>29.25</v>
      </c>
      <c r="I231" s="1">
        <v>40</v>
      </c>
      <c r="J231" s="1">
        <v>40</v>
      </c>
      <c r="K231" s="1">
        <v>35.9</v>
      </c>
      <c r="R231"/>
      <c r="S231"/>
      <c r="U231"/>
      <c r="V231"/>
    </row>
    <row r="232" spans="1:22" s="1" customFormat="1" x14ac:dyDescent="0.25">
      <c r="A232" s="1">
        <v>32.58</v>
      </c>
      <c r="B232" s="1">
        <v>37.64</v>
      </c>
      <c r="C232" s="1">
        <v>30.53</v>
      </c>
      <c r="D232" s="1">
        <v>40</v>
      </c>
      <c r="E232" s="1">
        <v>36.65</v>
      </c>
      <c r="F232" s="1">
        <v>33.299999999999997</v>
      </c>
      <c r="G232" s="1">
        <v>22.48</v>
      </c>
      <c r="H232" s="1">
        <v>31.94</v>
      </c>
      <c r="I232" s="1">
        <v>36.299999999999997</v>
      </c>
      <c r="J232" s="1">
        <v>27.49</v>
      </c>
      <c r="K232" s="1">
        <v>34.76</v>
      </c>
      <c r="R232"/>
      <c r="S232"/>
      <c r="U232"/>
      <c r="V232"/>
    </row>
    <row r="233" spans="1:22" s="1" customFormat="1" x14ac:dyDescent="0.25">
      <c r="A233" s="1">
        <v>36.64</v>
      </c>
      <c r="B233" s="1">
        <v>28.6</v>
      </c>
      <c r="C233" s="1">
        <v>28.61</v>
      </c>
      <c r="D233" s="1">
        <v>19.55</v>
      </c>
      <c r="E233" s="1">
        <v>28.7</v>
      </c>
      <c r="F233" s="1">
        <v>31.52</v>
      </c>
      <c r="G233" s="1">
        <v>40</v>
      </c>
      <c r="H233" s="1">
        <v>36.24</v>
      </c>
      <c r="I233" s="1">
        <v>40</v>
      </c>
      <c r="J233" s="1">
        <v>31.14</v>
      </c>
      <c r="K233" s="1">
        <v>34.43</v>
      </c>
      <c r="R233"/>
      <c r="S233"/>
      <c r="U233"/>
      <c r="V233"/>
    </row>
    <row r="234" spans="1:22" s="1" customFormat="1" x14ac:dyDescent="0.25">
      <c r="A234" s="1">
        <v>28.59</v>
      </c>
      <c r="B234" s="1">
        <v>21.04</v>
      </c>
      <c r="C234" s="1">
        <v>24.29</v>
      </c>
      <c r="D234" s="1">
        <v>23.9</v>
      </c>
      <c r="E234" s="1">
        <v>29.18</v>
      </c>
      <c r="F234" s="1">
        <v>26.18</v>
      </c>
      <c r="G234" s="1">
        <v>33.880000000000003</v>
      </c>
      <c r="H234" s="1">
        <v>38.299999999999997</v>
      </c>
      <c r="I234" s="1">
        <v>40</v>
      </c>
      <c r="J234" s="1">
        <v>31.76</v>
      </c>
      <c r="K234" s="1">
        <v>40</v>
      </c>
      <c r="R234"/>
      <c r="S234"/>
      <c r="U234"/>
      <c r="V234"/>
    </row>
    <row r="235" spans="1:22" s="1" customFormat="1" x14ac:dyDescent="0.25">
      <c r="A235" s="1">
        <v>23.96</v>
      </c>
      <c r="B235" s="1">
        <v>29.27</v>
      </c>
      <c r="C235" s="1">
        <v>18.05</v>
      </c>
      <c r="D235" s="1">
        <v>29.09</v>
      </c>
      <c r="E235" s="1">
        <v>36.54</v>
      </c>
      <c r="F235" s="1">
        <v>28.07</v>
      </c>
      <c r="G235" s="1">
        <v>40</v>
      </c>
      <c r="H235" s="1">
        <v>34.090000000000003</v>
      </c>
      <c r="I235" s="1">
        <v>30.67</v>
      </c>
      <c r="J235" s="1">
        <v>36.799999999999997</v>
      </c>
      <c r="K235" s="1">
        <v>40</v>
      </c>
      <c r="R235"/>
      <c r="S235"/>
      <c r="U235"/>
      <c r="V235"/>
    </row>
    <row r="236" spans="1:22" s="1" customFormat="1" x14ac:dyDescent="0.25">
      <c r="A236" s="1">
        <v>27.03</v>
      </c>
      <c r="B236" s="1">
        <v>26.37</v>
      </c>
      <c r="C236" s="1">
        <v>21.09</v>
      </c>
      <c r="D236" s="1">
        <v>21.94</v>
      </c>
      <c r="E236" s="1">
        <v>28.86</v>
      </c>
      <c r="F236" s="1">
        <v>28.33</v>
      </c>
      <c r="G236" s="1">
        <v>30.18</v>
      </c>
      <c r="H236" s="1">
        <v>40</v>
      </c>
      <c r="I236" s="1">
        <v>32.85</v>
      </c>
      <c r="J236" s="1">
        <v>40</v>
      </c>
      <c r="K236" s="1">
        <v>40</v>
      </c>
      <c r="R236"/>
      <c r="S236"/>
      <c r="U236"/>
      <c r="V236"/>
    </row>
    <row r="237" spans="1:22" s="1" customFormat="1" x14ac:dyDescent="0.25">
      <c r="A237" s="1">
        <v>32.619999999999997</v>
      </c>
      <c r="B237" s="1">
        <v>23.54</v>
      </c>
      <c r="C237" s="1">
        <v>40</v>
      </c>
      <c r="D237" s="1">
        <v>40</v>
      </c>
      <c r="E237" s="1">
        <v>25.38</v>
      </c>
      <c r="F237" s="1">
        <v>19.55</v>
      </c>
      <c r="G237" s="1">
        <v>40</v>
      </c>
      <c r="H237" s="1">
        <v>40</v>
      </c>
      <c r="I237" s="1">
        <v>40</v>
      </c>
      <c r="J237" s="1">
        <v>34.21</v>
      </c>
      <c r="K237" s="1">
        <v>40</v>
      </c>
      <c r="R237"/>
      <c r="S237"/>
      <c r="U237"/>
      <c r="V237"/>
    </row>
    <row r="238" spans="1:22" s="1" customFormat="1" x14ac:dyDescent="0.25">
      <c r="A238" s="1">
        <v>33.54</v>
      </c>
      <c r="B238" s="1">
        <v>32.950000000000003</v>
      </c>
      <c r="C238" s="1">
        <v>31.88</v>
      </c>
      <c r="D238" s="1">
        <v>28.1</v>
      </c>
      <c r="E238" s="1">
        <v>37.92</v>
      </c>
      <c r="F238" s="1">
        <v>34.51</v>
      </c>
      <c r="G238" s="1">
        <v>31.95</v>
      </c>
      <c r="H238" s="1">
        <v>40</v>
      </c>
      <c r="I238" s="1">
        <v>25.31</v>
      </c>
      <c r="J238" s="1">
        <v>40</v>
      </c>
      <c r="K238" s="1">
        <v>40</v>
      </c>
      <c r="R238"/>
      <c r="S238"/>
      <c r="U238"/>
      <c r="V238"/>
    </row>
    <row r="239" spans="1:22" s="1" customFormat="1" x14ac:dyDescent="0.25">
      <c r="A239" s="1">
        <v>23.82</v>
      </c>
      <c r="B239" s="1">
        <v>20.34</v>
      </c>
      <c r="C239" s="1">
        <v>26.1</v>
      </c>
      <c r="D239" s="1">
        <v>28.37</v>
      </c>
      <c r="E239" s="1">
        <v>24.76</v>
      </c>
      <c r="F239" s="1">
        <v>22.57</v>
      </c>
      <c r="G239" s="1">
        <v>33.82</v>
      </c>
      <c r="H239" s="1">
        <v>34.92</v>
      </c>
      <c r="I239" s="1">
        <v>27.89</v>
      </c>
      <c r="J239" s="1">
        <v>40</v>
      </c>
      <c r="K239" s="1">
        <v>40</v>
      </c>
      <c r="R239"/>
      <c r="S239"/>
      <c r="U239"/>
      <c r="V239"/>
    </row>
    <row r="240" spans="1:22" s="1" customFormat="1" x14ac:dyDescent="0.25">
      <c r="A240" s="1">
        <v>25.44</v>
      </c>
      <c r="B240" s="1">
        <v>23.1</v>
      </c>
      <c r="C240" s="1">
        <v>23.65</v>
      </c>
      <c r="D240" s="1">
        <v>35.21</v>
      </c>
      <c r="E240" s="1">
        <v>25.36</v>
      </c>
      <c r="F240" s="1">
        <v>26.37</v>
      </c>
      <c r="G240" s="1">
        <v>31.04</v>
      </c>
      <c r="H240" s="1">
        <v>37.9</v>
      </c>
      <c r="I240" s="1">
        <v>40</v>
      </c>
      <c r="J240" s="1">
        <v>36.1</v>
      </c>
      <c r="K240" s="1">
        <v>40</v>
      </c>
      <c r="R240"/>
      <c r="S240"/>
      <c r="U240"/>
      <c r="V240"/>
    </row>
    <row r="241" spans="1:22" s="1" customFormat="1" x14ac:dyDescent="0.25">
      <c r="A241" s="1">
        <v>21.86</v>
      </c>
      <c r="B241" s="1">
        <v>26.98</v>
      </c>
      <c r="C241" s="1">
        <v>23.53</v>
      </c>
      <c r="D241" s="1">
        <v>25.61</v>
      </c>
      <c r="E241" s="1">
        <v>40</v>
      </c>
      <c r="F241" s="1">
        <v>33.93</v>
      </c>
      <c r="G241" s="1">
        <v>32.270000000000003</v>
      </c>
      <c r="H241" s="1">
        <v>40</v>
      </c>
      <c r="I241" s="1">
        <v>20.9</v>
      </c>
      <c r="J241" s="1">
        <v>38.22</v>
      </c>
      <c r="K241" s="1">
        <v>32.29</v>
      </c>
      <c r="R241"/>
      <c r="S241"/>
      <c r="U241"/>
      <c r="V241"/>
    </row>
    <row r="242" spans="1:22" s="1" customFormat="1" x14ac:dyDescent="0.25">
      <c r="A242" s="1">
        <v>33.270000000000003</v>
      </c>
      <c r="B242" s="1">
        <v>35.090000000000003</v>
      </c>
      <c r="C242" s="1">
        <v>32.340000000000003</v>
      </c>
      <c r="D242" s="1">
        <v>33.35</v>
      </c>
      <c r="E242" s="1">
        <v>35.21</v>
      </c>
      <c r="G242" s="1">
        <v>37.71</v>
      </c>
      <c r="H242" s="1">
        <v>36.58</v>
      </c>
      <c r="I242" s="1">
        <v>40</v>
      </c>
      <c r="J242" s="1">
        <v>40</v>
      </c>
      <c r="K242" s="1">
        <v>35.83</v>
      </c>
      <c r="R242"/>
      <c r="S242"/>
      <c r="U242"/>
      <c r="V242"/>
    </row>
    <row r="243" spans="1:22" s="1" customFormat="1" x14ac:dyDescent="0.25">
      <c r="A243" s="1">
        <v>30.98</v>
      </c>
      <c r="B243" s="1">
        <v>17.61</v>
      </c>
      <c r="C243" s="1">
        <v>19.39</v>
      </c>
      <c r="D243" s="1">
        <v>21.37</v>
      </c>
      <c r="E243" s="1">
        <v>32.049999999999997</v>
      </c>
      <c r="G243" s="1">
        <v>37.08</v>
      </c>
      <c r="H243" s="1">
        <v>23.22</v>
      </c>
      <c r="I243" s="1">
        <v>40</v>
      </c>
      <c r="J243" s="1">
        <v>34.68</v>
      </c>
      <c r="K243" s="1">
        <v>31.43</v>
      </c>
      <c r="R243"/>
      <c r="S243"/>
      <c r="U243"/>
      <c r="V243"/>
    </row>
    <row r="244" spans="1:22" s="1" customFormat="1" x14ac:dyDescent="0.25">
      <c r="A244" s="1">
        <v>35.11</v>
      </c>
      <c r="B244" s="1">
        <v>34.880000000000003</v>
      </c>
      <c r="C244" s="1">
        <v>35.43</v>
      </c>
      <c r="D244" s="1">
        <v>22.97</v>
      </c>
      <c r="E244" s="1">
        <v>36.020000000000003</v>
      </c>
      <c r="G244" s="1">
        <v>31.85</v>
      </c>
      <c r="H244" s="1">
        <v>40</v>
      </c>
      <c r="I244" s="1">
        <v>20.77</v>
      </c>
      <c r="J244" s="1">
        <v>40</v>
      </c>
      <c r="K244" s="1">
        <v>32.44</v>
      </c>
      <c r="R244"/>
      <c r="S244"/>
      <c r="U244"/>
      <c r="V244"/>
    </row>
    <row r="245" spans="1:22" s="1" customFormat="1" x14ac:dyDescent="0.25">
      <c r="A245" s="1">
        <v>31.72</v>
      </c>
      <c r="B245" s="1">
        <v>31.29</v>
      </c>
      <c r="C245" s="1">
        <v>26.24</v>
      </c>
      <c r="D245" s="1">
        <v>35.950000000000003</v>
      </c>
      <c r="E245" s="1">
        <v>40</v>
      </c>
      <c r="G245" s="1">
        <v>34.85</v>
      </c>
      <c r="H245" s="1">
        <v>33.06</v>
      </c>
      <c r="I245" s="1">
        <v>32.71</v>
      </c>
      <c r="J245" s="1">
        <v>34.770000000000003</v>
      </c>
      <c r="K245" s="1">
        <v>37.76</v>
      </c>
      <c r="R245"/>
      <c r="S245"/>
      <c r="U245"/>
      <c r="V245"/>
    </row>
    <row r="246" spans="1:22" s="1" customFormat="1" x14ac:dyDescent="0.25">
      <c r="A246" s="1">
        <v>34.64</v>
      </c>
      <c r="B246" s="1">
        <v>29.05</v>
      </c>
      <c r="C246" s="1">
        <v>20.55</v>
      </c>
      <c r="D246" s="1">
        <v>40</v>
      </c>
      <c r="E246" s="1">
        <v>27.59</v>
      </c>
      <c r="G246" s="1">
        <v>38.270000000000003</v>
      </c>
      <c r="H246" s="1">
        <v>27.58</v>
      </c>
      <c r="I246" s="1">
        <v>40</v>
      </c>
      <c r="J246" s="1">
        <v>40</v>
      </c>
      <c r="K246" s="1">
        <v>35.72</v>
      </c>
      <c r="R246"/>
      <c r="S246"/>
      <c r="U246"/>
      <c r="V246"/>
    </row>
    <row r="247" spans="1:22" s="1" customFormat="1" x14ac:dyDescent="0.25">
      <c r="A247" s="1">
        <v>22.56</v>
      </c>
      <c r="B247" s="1">
        <v>33.11</v>
      </c>
      <c r="C247" s="1">
        <v>20.260000000000002</v>
      </c>
      <c r="D247" s="1">
        <v>17.64</v>
      </c>
      <c r="E247" s="1">
        <v>40</v>
      </c>
      <c r="G247" s="1">
        <v>32.08</v>
      </c>
      <c r="H247" s="1">
        <v>31.68</v>
      </c>
      <c r="I247" s="1">
        <v>36.35</v>
      </c>
      <c r="J247" s="1">
        <v>34.71</v>
      </c>
      <c r="K247" s="1">
        <v>30.66</v>
      </c>
      <c r="R247"/>
      <c r="S247"/>
      <c r="U247"/>
      <c r="V247"/>
    </row>
    <row r="248" spans="1:22" s="1" customFormat="1" x14ac:dyDescent="0.25">
      <c r="A248" s="1">
        <v>33.07</v>
      </c>
      <c r="B248" s="1">
        <v>26.26</v>
      </c>
      <c r="C248" s="1">
        <v>33.83</v>
      </c>
      <c r="D248" s="1">
        <v>31.79</v>
      </c>
      <c r="E248" s="1">
        <v>17.46</v>
      </c>
      <c r="G248" s="1">
        <v>34.33</v>
      </c>
      <c r="H248" s="1">
        <v>40</v>
      </c>
      <c r="J248" s="1">
        <v>26.29</v>
      </c>
      <c r="K248" s="1">
        <v>34.65</v>
      </c>
      <c r="R248"/>
      <c r="S248"/>
      <c r="U248"/>
      <c r="V248"/>
    </row>
    <row r="249" spans="1:22" s="1" customFormat="1" x14ac:dyDescent="0.25">
      <c r="A249" s="1">
        <v>40</v>
      </c>
      <c r="B249" s="1">
        <v>28.24</v>
      </c>
      <c r="C249" s="1">
        <v>23.75</v>
      </c>
      <c r="D249" s="1">
        <v>33.56</v>
      </c>
      <c r="E249" s="1">
        <v>40</v>
      </c>
      <c r="G249" s="1">
        <v>40</v>
      </c>
      <c r="H249" s="1">
        <v>32.159999999999997</v>
      </c>
      <c r="J249" s="1">
        <v>30.89</v>
      </c>
      <c r="K249" s="1">
        <v>25.58</v>
      </c>
      <c r="R249"/>
      <c r="S249"/>
      <c r="U249"/>
      <c r="V249"/>
    </row>
    <row r="250" spans="1:22" s="1" customFormat="1" x14ac:dyDescent="0.25">
      <c r="A250" s="1">
        <v>30.59</v>
      </c>
      <c r="B250" s="1">
        <v>29.74</v>
      </c>
      <c r="C250" s="1">
        <v>28.38</v>
      </c>
      <c r="D250" s="1">
        <v>22.39</v>
      </c>
      <c r="E250" s="1">
        <v>30.41</v>
      </c>
      <c r="G250" s="1">
        <v>25.72</v>
      </c>
      <c r="H250" s="1">
        <v>38.58</v>
      </c>
      <c r="J250" s="1">
        <v>40</v>
      </c>
      <c r="K250" s="1">
        <v>37.6</v>
      </c>
      <c r="R250"/>
      <c r="S250"/>
      <c r="U250"/>
      <c r="V250"/>
    </row>
    <row r="251" spans="1:22" s="1" customFormat="1" x14ac:dyDescent="0.25">
      <c r="A251" s="1">
        <v>30.37</v>
      </c>
      <c r="B251" s="1">
        <v>40</v>
      </c>
      <c r="C251" s="1">
        <v>25.07</v>
      </c>
      <c r="D251" s="1">
        <v>31.9</v>
      </c>
      <c r="E251" s="1">
        <v>34.86</v>
      </c>
      <c r="G251" s="1">
        <v>40</v>
      </c>
      <c r="H251" s="1">
        <v>31</v>
      </c>
      <c r="J251" s="1">
        <v>40</v>
      </c>
      <c r="K251" s="1">
        <v>32.22</v>
      </c>
      <c r="R251"/>
      <c r="S251"/>
      <c r="U251"/>
      <c r="V251"/>
    </row>
    <row r="252" spans="1:22" s="1" customFormat="1" x14ac:dyDescent="0.25">
      <c r="A252" s="1">
        <v>31.8</v>
      </c>
      <c r="B252" s="1">
        <v>36.909999999999997</v>
      </c>
      <c r="C252" s="1">
        <v>30.42</v>
      </c>
      <c r="D252" s="1">
        <v>25.23</v>
      </c>
      <c r="E252" s="1">
        <v>29.73</v>
      </c>
      <c r="G252" s="1">
        <v>23.33</v>
      </c>
      <c r="H252" s="1">
        <v>40</v>
      </c>
      <c r="J252" s="1">
        <v>28.82</v>
      </c>
      <c r="K252" s="1">
        <v>40</v>
      </c>
      <c r="R252"/>
      <c r="S252"/>
      <c r="U252"/>
      <c r="V252"/>
    </row>
    <row r="253" spans="1:22" s="1" customFormat="1" x14ac:dyDescent="0.25">
      <c r="A253" s="1">
        <v>31.25</v>
      </c>
      <c r="B253" s="1">
        <v>25.79</v>
      </c>
      <c r="C253" s="1">
        <v>29.71</v>
      </c>
      <c r="D253" s="1">
        <v>17.64</v>
      </c>
      <c r="E253" s="1">
        <v>22.63</v>
      </c>
      <c r="G253" s="1">
        <v>35.67</v>
      </c>
      <c r="H253" s="1">
        <v>28.9</v>
      </c>
      <c r="J253" s="1">
        <v>32.380000000000003</v>
      </c>
      <c r="K253" s="1">
        <v>40</v>
      </c>
      <c r="R253"/>
      <c r="S253"/>
      <c r="U253"/>
      <c r="V253"/>
    </row>
    <row r="254" spans="1:22" s="1" customFormat="1" x14ac:dyDescent="0.25">
      <c r="A254" s="1">
        <v>33.54</v>
      </c>
      <c r="B254" s="1">
        <v>33.28</v>
      </c>
      <c r="C254" s="1">
        <v>18.34</v>
      </c>
      <c r="D254" s="1">
        <v>40</v>
      </c>
      <c r="E254" s="1">
        <v>34.94</v>
      </c>
      <c r="G254" s="1">
        <v>21.33</v>
      </c>
      <c r="H254" s="1">
        <v>34.659999999999997</v>
      </c>
      <c r="J254" s="1">
        <v>35.53</v>
      </c>
      <c r="R254"/>
      <c r="S254"/>
      <c r="U254"/>
      <c r="V254"/>
    </row>
    <row r="255" spans="1:22" s="1" customFormat="1" x14ac:dyDescent="0.25">
      <c r="A255" s="1">
        <v>19.3</v>
      </c>
      <c r="B255" s="1">
        <v>26.41</v>
      </c>
      <c r="C255" s="1">
        <v>18.260000000000002</v>
      </c>
      <c r="D255" s="1">
        <v>32.17</v>
      </c>
      <c r="E255" s="1">
        <v>29.88</v>
      </c>
      <c r="G255" s="1">
        <v>40</v>
      </c>
      <c r="H255" s="1">
        <v>33.65</v>
      </c>
      <c r="J255" s="1">
        <v>37.69</v>
      </c>
      <c r="R255"/>
      <c r="S255"/>
      <c r="U255"/>
      <c r="V255"/>
    </row>
    <row r="256" spans="1:22" s="1" customFormat="1" x14ac:dyDescent="0.25">
      <c r="A256" s="1">
        <v>29.27</v>
      </c>
      <c r="B256" s="1">
        <v>20.6</v>
      </c>
      <c r="C256" s="1">
        <v>40</v>
      </c>
      <c r="H256" s="1">
        <v>32.46</v>
      </c>
      <c r="J256" s="1">
        <v>40</v>
      </c>
      <c r="R256"/>
      <c r="S256"/>
      <c r="U256"/>
      <c r="V256"/>
    </row>
    <row r="257" spans="1:22" s="1" customFormat="1" x14ac:dyDescent="0.25">
      <c r="A257" s="1">
        <v>22.78</v>
      </c>
      <c r="B257" s="1">
        <v>16.350000000000001</v>
      </c>
      <c r="C257" s="1">
        <v>40</v>
      </c>
      <c r="H257" s="1">
        <v>38</v>
      </c>
      <c r="J257" s="1">
        <v>34.909999999999997</v>
      </c>
      <c r="R257"/>
      <c r="S257"/>
      <c r="U257"/>
      <c r="V257"/>
    </row>
    <row r="258" spans="1:22" s="1" customFormat="1" x14ac:dyDescent="0.25">
      <c r="A258" s="1">
        <v>32.82</v>
      </c>
      <c r="B258" s="1">
        <v>20.29</v>
      </c>
      <c r="C258" s="1">
        <v>20.04</v>
      </c>
      <c r="H258" s="1">
        <v>35.270000000000003</v>
      </c>
      <c r="R258"/>
      <c r="S258"/>
      <c r="U258"/>
      <c r="V258"/>
    </row>
    <row r="259" spans="1:22" s="1" customFormat="1" x14ac:dyDescent="0.25">
      <c r="A259" s="1">
        <v>31.15</v>
      </c>
      <c r="B259" s="1">
        <v>25.19</v>
      </c>
      <c r="C259" s="1">
        <v>23.62</v>
      </c>
      <c r="H259" s="1">
        <v>35.36</v>
      </c>
      <c r="R259"/>
      <c r="S259"/>
      <c r="U259"/>
      <c r="V259"/>
    </row>
    <row r="260" spans="1:22" s="1" customFormat="1" x14ac:dyDescent="0.25">
      <c r="A260" s="1">
        <v>25.76</v>
      </c>
      <c r="B260" s="1">
        <v>33.409999999999997</v>
      </c>
      <c r="C260" s="1">
        <v>30.37</v>
      </c>
      <c r="H260" s="1">
        <v>34.24</v>
      </c>
      <c r="R260"/>
      <c r="S260"/>
      <c r="U260"/>
      <c r="V260"/>
    </row>
    <row r="261" spans="1:22" s="1" customFormat="1" x14ac:dyDescent="0.25">
      <c r="A261" s="1">
        <v>23.51</v>
      </c>
      <c r="B261" s="1">
        <v>24.09</v>
      </c>
      <c r="C261" s="1">
        <v>17.09</v>
      </c>
      <c r="H261" s="1">
        <v>40</v>
      </c>
      <c r="R261"/>
      <c r="S261"/>
      <c r="U261"/>
      <c r="V261"/>
    </row>
    <row r="262" spans="1:22" s="1" customFormat="1" x14ac:dyDescent="0.25">
      <c r="A262" s="1">
        <v>34.020000000000003</v>
      </c>
      <c r="B262" s="1">
        <v>26.78</v>
      </c>
      <c r="C262" s="1">
        <v>21.17</v>
      </c>
      <c r="H262" s="1">
        <v>31.64</v>
      </c>
      <c r="R262"/>
      <c r="S262"/>
      <c r="U262"/>
      <c r="V262"/>
    </row>
    <row r="263" spans="1:22" s="1" customFormat="1" x14ac:dyDescent="0.25">
      <c r="A263" s="1">
        <v>40</v>
      </c>
      <c r="B263" s="1">
        <v>24.44</v>
      </c>
      <c r="C263" s="1">
        <v>29.9</v>
      </c>
      <c r="H263" s="1">
        <v>35.83</v>
      </c>
      <c r="R263"/>
      <c r="S263"/>
      <c r="U263"/>
      <c r="V263"/>
    </row>
    <row r="264" spans="1:22" s="1" customFormat="1" x14ac:dyDescent="0.25">
      <c r="A264" s="1">
        <v>21.41</v>
      </c>
      <c r="B264" s="1">
        <v>26.6</v>
      </c>
      <c r="C264" s="1">
        <v>20.98</v>
      </c>
      <c r="H264" s="1">
        <v>31.24</v>
      </c>
      <c r="R264"/>
      <c r="S264"/>
      <c r="U264"/>
      <c r="V264"/>
    </row>
    <row r="265" spans="1:22" s="1" customFormat="1" x14ac:dyDescent="0.25">
      <c r="A265" s="1">
        <v>23.1</v>
      </c>
      <c r="B265" s="1">
        <v>32.299999999999997</v>
      </c>
      <c r="C265" s="1">
        <v>40</v>
      </c>
      <c r="H265" s="1">
        <v>40</v>
      </c>
      <c r="R265"/>
      <c r="S265"/>
      <c r="U265"/>
      <c r="V265"/>
    </row>
    <row r="266" spans="1:22" s="1" customFormat="1" x14ac:dyDescent="0.25">
      <c r="A266" s="1">
        <v>18.93</v>
      </c>
      <c r="B266" s="1">
        <v>22.95</v>
      </c>
      <c r="C266" s="1">
        <v>23.39</v>
      </c>
      <c r="H266" s="1">
        <v>36.700000000000003</v>
      </c>
      <c r="R266"/>
      <c r="S266"/>
      <c r="U266"/>
      <c r="V266"/>
    </row>
    <row r="267" spans="1:22" s="1" customFormat="1" x14ac:dyDescent="0.25">
      <c r="A267" s="1">
        <v>35.76</v>
      </c>
      <c r="B267" s="1">
        <v>23.15</v>
      </c>
      <c r="C267" s="1">
        <v>40</v>
      </c>
      <c r="H267" s="1">
        <v>23.2</v>
      </c>
      <c r="R267"/>
      <c r="S267"/>
      <c r="U267"/>
      <c r="V267"/>
    </row>
    <row r="268" spans="1:22" s="1" customFormat="1" x14ac:dyDescent="0.25">
      <c r="A268" s="1">
        <v>20.75</v>
      </c>
      <c r="B268" s="1">
        <v>24.98</v>
      </c>
      <c r="C268" s="1">
        <v>20.23</v>
      </c>
      <c r="H268" s="1">
        <v>32.450000000000003</v>
      </c>
      <c r="R268"/>
      <c r="S268"/>
      <c r="U268"/>
      <c r="V268"/>
    </row>
    <row r="269" spans="1:22" s="1" customFormat="1" x14ac:dyDescent="0.25">
      <c r="A269" s="1">
        <v>21.89</v>
      </c>
      <c r="B269" s="1">
        <v>30.33</v>
      </c>
      <c r="C269" s="1">
        <v>25.41</v>
      </c>
      <c r="H269" s="1">
        <v>27.67</v>
      </c>
      <c r="R269"/>
      <c r="S269"/>
      <c r="U269"/>
      <c r="V269"/>
    </row>
    <row r="270" spans="1:22" s="1" customFormat="1" x14ac:dyDescent="0.25">
      <c r="A270" s="1">
        <v>26.86</v>
      </c>
      <c r="B270" s="1">
        <v>23.44</v>
      </c>
      <c r="H270" s="1">
        <v>40</v>
      </c>
      <c r="R270"/>
      <c r="S270"/>
      <c r="U270"/>
      <c r="V270"/>
    </row>
    <row r="271" spans="1:22" s="1" customFormat="1" x14ac:dyDescent="0.25">
      <c r="A271" s="1">
        <v>19.510000000000002</v>
      </c>
      <c r="B271" s="1">
        <v>32.49</v>
      </c>
      <c r="H271" s="1">
        <v>24.18</v>
      </c>
      <c r="R271"/>
      <c r="S271"/>
      <c r="U271"/>
      <c r="V271"/>
    </row>
    <row r="272" spans="1:22" s="1" customFormat="1" x14ac:dyDescent="0.25">
      <c r="A272" s="1">
        <v>23.26</v>
      </c>
      <c r="B272" s="1">
        <v>32.67</v>
      </c>
      <c r="H272" s="1">
        <v>36.409999999999997</v>
      </c>
      <c r="R272"/>
      <c r="S272"/>
      <c r="U272"/>
      <c r="V272"/>
    </row>
    <row r="273" spans="1:22" s="1" customFormat="1" x14ac:dyDescent="0.25">
      <c r="A273" s="1">
        <v>28.73</v>
      </c>
      <c r="B273" s="1">
        <v>33.880000000000003</v>
      </c>
      <c r="H273" s="1">
        <v>31.91</v>
      </c>
      <c r="R273"/>
      <c r="S273"/>
      <c r="U273"/>
      <c r="V273"/>
    </row>
    <row r="274" spans="1:22" s="1" customFormat="1" x14ac:dyDescent="0.25">
      <c r="A274" s="1">
        <v>32.97</v>
      </c>
      <c r="B274" s="1">
        <v>34.97</v>
      </c>
      <c r="H274" s="1">
        <v>40</v>
      </c>
      <c r="R274"/>
      <c r="S274"/>
      <c r="U274"/>
      <c r="V274"/>
    </row>
    <row r="275" spans="1:22" s="1" customFormat="1" x14ac:dyDescent="0.25">
      <c r="A275" s="1">
        <v>27.38</v>
      </c>
      <c r="B275" s="1">
        <v>24.4</v>
      </c>
      <c r="H275" s="1">
        <v>34.24</v>
      </c>
      <c r="R275"/>
      <c r="S275"/>
      <c r="U275"/>
      <c r="V275"/>
    </row>
    <row r="276" spans="1:22" s="1" customFormat="1" x14ac:dyDescent="0.25">
      <c r="A276" s="1">
        <v>22.26</v>
      </c>
      <c r="B276" s="1">
        <v>25.04</v>
      </c>
      <c r="H276" s="1">
        <v>30.46</v>
      </c>
      <c r="R276"/>
      <c r="S276"/>
      <c r="U276"/>
      <c r="V276"/>
    </row>
    <row r="277" spans="1:22" s="1" customFormat="1" x14ac:dyDescent="0.25">
      <c r="A277" s="1">
        <v>33.32</v>
      </c>
      <c r="B277" s="1">
        <v>40</v>
      </c>
      <c r="H277" s="1">
        <v>28.08</v>
      </c>
      <c r="R277"/>
      <c r="S277"/>
      <c r="U277"/>
      <c r="V277"/>
    </row>
    <row r="278" spans="1:22" s="1" customFormat="1" x14ac:dyDescent="0.25">
      <c r="A278" s="1">
        <v>29.39</v>
      </c>
      <c r="B278" s="1">
        <v>21.75</v>
      </c>
      <c r="H278" s="1">
        <v>40</v>
      </c>
      <c r="R278"/>
      <c r="S278"/>
      <c r="U278"/>
      <c r="V278"/>
    </row>
    <row r="279" spans="1:22" s="1" customFormat="1" x14ac:dyDescent="0.25">
      <c r="A279" s="1">
        <v>27.71</v>
      </c>
      <c r="B279" s="1">
        <v>29.29</v>
      </c>
      <c r="H279" s="1">
        <v>34.18</v>
      </c>
      <c r="R279"/>
      <c r="S279"/>
      <c r="U279"/>
      <c r="V279"/>
    </row>
    <row r="280" spans="1:22" s="1" customFormat="1" x14ac:dyDescent="0.25">
      <c r="A280" s="1">
        <v>19.52</v>
      </c>
      <c r="B280" s="1">
        <v>29.92</v>
      </c>
      <c r="R280"/>
      <c r="S280"/>
      <c r="U280"/>
      <c r="V280"/>
    </row>
    <row r="281" spans="1:22" s="1" customFormat="1" x14ac:dyDescent="0.25">
      <c r="A281" s="1">
        <v>22.71</v>
      </c>
      <c r="B281" s="1">
        <v>21.76</v>
      </c>
      <c r="R281"/>
      <c r="S281"/>
      <c r="U281"/>
      <c r="V281"/>
    </row>
    <row r="282" spans="1:22" s="1" customFormat="1" x14ac:dyDescent="0.25">
      <c r="A282" s="1">
        <v>21.23</v>
      </c>
      <c r="B282" s="1">
        <v>30.48</v>
      </c>
      <c r="R282"/>
      <c r="S282"/>
      <c r="U282"/>
      <c r="V282"/>
    </row>
    <row r="283" spans="1:22" s="1" customFormat="1" x14ac:dyDescent="0.25">
      <c r="A283" s="1">
        <v>21.44</v>
      </c>
      <c r="B283" s="1">
        <v>20.8</v>
      </c>
      <c r="R283"/>
      <c r="S283"/>
      <c r="U283"/>
      <c r="V283"/>
    </row>
    <row r="284" spans="1:22" s="1" customFormat="1" x14ac:dyDescent="0.25">
      <c r="A284" s="1">
        <v>36.549999999999997</v>
      </c>
      <c r="B284" s="1">
        <v>35.020000000000003</v>
      </c>
      <c r="R284"/>
      <c r="S284"/>
      <c r="U284"/>
      <c r="V284"/>
    </row>
    <row r="285" spans="1:22" s="1" customFormat="1" x14ac:dyDescent="0.25">
      <c r="A285" s="1">
        <v>29.59</v>
      </c>
      <c r="B285" s="1">
        <v>24.3</v>
      </c>
      <c r="R285"/>
      <c r="S285"/>
      <c r="U285"/>
      <c r="V285"/>
    </row>
    <row r="286" spans="1:22" s="1" customFormat="1" x14ac:dyDescent="0.25">
      <c r="A286" s="1">
        <v>30.88</v>
      </c>
      <c r="B286" s="1">
        <v>18.64</v>
      </c>
      <c r="R286"/>
      <c r="S286"/>
      <c r="U286"/>
      <c r="V286"/>
    </row>
    <row r="287" spans="1:22" s="1" customFormat="1" x14ac:dyDescent="0.25">
      <c r="A287" s="1">
        <v>32.35</v>
      </c>
      <c r="B287" s="1">
        <v>26.69</v>
      </c>
      <c r="R287"/>
      <c r="S287"/>
      <c r="U287"/>
      <c r="V287"/>
    </row>
    <row r="288" spans="1:22" s="1" customFormat="1" x14ac:dyDescent="0.25">
      <c r="A288" s="1">
        <v>32.82</v>
      </c>
      <c r="B288" s="1">
        <v>31.56</v>
      </c>
      <c r="R288"/>
      <c r="S288"/>
      <c r="U288"/>
      <c r="V288"/>
    </row>
    <row r="289" spans="1:22" s="1" customFormat="1" x14ac:dyDescent="0.25">
      <c r="A289" s="1">
        <v>35.68</v>
      </c>
      <c r="B289" s="1">
        <v>26.06</v>
      </c>
      <c r="R289"/>
      <c r="S289"/>
      <c r="U289"/>
      <c r="V289"/>
    </row>
    <row r="290" spans="1:22" s="1" customFormat="1" x14ac:dyDescent="0.25">
      <c r="A290" s="1">
        <v>32.03</v>
      </c>
      <c r="B290" s="1">
        <v>29.36</v>
      </c>
      <c r="R290"/>
      <c r="S290"/>
      <c r="U290"/>
      <c r="V290"/>
    </row>
    <row r="291" spans="1:22" s="1" customFormat="1" x14ac:dyDescent="0.25">
      <c r="A291" s="1">
        <v>35.869999999999997</v>
      </c>
      <c r="B291" s="1">
        <v>27.56</v>
      </c>
      <c r="R291"/>
      <c r="S291"/>
      <c r="U291"/>
      <c r="V291"/>
    </row>
    <row r="292" spans="1:22" s="1" customFormat="1" x14ac:dyDescent="0.25">
      <c r="A292" s="1">
        <v>32.28</v>
      </c>
      <c r="B292" s="1">
        <v>22.54</v>
      </c>
      <c r="R292"/>
      <c r="S292"/>
      <c r="U292"/>
      <c r="V292"/>
    </row>
    <row r="293" spans="1:22" s="1" customFormat="1" x14ac:dyDescent="0.25">
      <c r="A293" s="1">
        <v>20.62</v>
      </c>
      <c r="B293" s="1">
        <v>40</v>
      </c>
      <c r="R293"/>
      <c r="S293"/>
      <c r="U293"/>
      <c r="V293"/>
    </row>
    <row r="294" spans="1:22" s="1" customFormat="1" x14ac:dyDescent="0.25">
      <c r="A294" s="1">
        <v>17.5</v>
      </c>
      <c r="B294" s="1">
        <v>30.56</v>
      </c>
      <c r="R294"/>
      <c r="S294"/>
      <c r="U294"/>
      <c r="V294"/>
    </row>
    <row r="295" spans="1:22" s="1" customFormat="1" x14ac:dyDescent="0.25">
      <c r="A295" s="1">
        <v>23.54</v>
      </c>
      <c r="B295" s="1">
        <v>27.88</v>
      </c>
      <c r="R295"/>
      <c r="S295"/>
      <c r="U295"/>
      <c r="V295"/>
    </row>
    <row r="296" spans="1:22" s="1" customFormat="1" x14ac:dyDescent="0.25">
      <c r="A296" s="1">
        <v>36.74</v>
      </c>
      <c r="B296" s="1">
        <v>29.95</v>
      </c>
      <c r="R296"/>
      <c r="S296"/>
      <c r="U296"/>
      <c r="V296"/>
    </row>
    <row r="297" spans="1:22" s="1" customFormat="1" x14ac:dyDescent="0.25">
      <c r="A297" s="1">
        <v>25.18</v>
      </c>
      <c r="B297" s="1">
        <v>31.9</v>
      </c>
      <c r="R297"/>
      <c r="S297"/>
      <c r="U297"/>
      <c r="V297"/>
    </row>
    <row r="298" spans="1:22" s="1" customFormat="1" x14ac:dyDescent="0.25">
      <c r="A298" s="1">
        <v>32.369999999999997</v>
      </c>
      <c r="B298" s="1">
        <v>25.06</v>
      </c>
      <c r="R298"/>
      <c r="S298"/>
      <c r="U298"/>
      <c r="V298"/>
    </row>
    <row r="299" spans="1:22" s="1" customFormat="1" x14ac:dyDescent="0.25">
      <c r="A299" s="1">
        <v>30.25</v>
      </c>
      <c r="B299" s="1">
        <v>26.3</v>
      </c>
      <c r="R299"/>
      <c r="S299"/>
      <c r="U299"/>
      <c r="V299"/>
    </row>
    <row r="300" spans="1:22" s="1" customFormat="1" x14ac:dyDescent="0.25">
      <c r="A300" s="1">
        <v>21.65</v>
      </c>
      <c r="B300" s="1">
        <v>24.15</v>
      </c>
      <c r="R300"/>
      <c r="S300"/>
      <c r="U300"/>
      <c r="V300"/>
    </row>
    <row r="301" spans="1:22" s="1" customFormat="1" x14ac:dyDescent="0.25">
      <c r="A301" s="1">
        <v>29.36</v>
      </c>
      <c r="B301" s="1">
        <v>34.49</v>
      </c>
      <c r="R301"/>
      <c r="S301"/>
      <c r="U301"/>
      <c r="V301"/>
    </row>
    <row r="302" spans="1:22" s="1" customFormat="1" x14ac:dyDescent="0.25">
      <c r="A302" s="1">
        <v>40</v>
      </c>
      <c r="B302" s="1">
        <v>31.64</v>
      </c>
      <c r="R302"/>
      <c r="S302"/>
      <c r="U302"/>
      <c r="V302"/>
    </row>
    <row r="303" spans="1:22" s="1" customFormat="1" x14ac:dyDescent="0.25">
      <c r="A303" s="1">
        <v>27.3</v>
      </c>
      <c r="B303" s="1">
        <v>32.159999999999997</v>
      </c>
      <c r="R303"/>
      <c r="S303"/>
      <c r="U303"/>
      <c r="V303"/>
    </row>
    <row r="304" spans="1:22" s="1" customFormat="1" x14ac:dyDescent="0.25">
      <c r="A304" s="1">
        <v>17.23</v>
      </c>
      <c r="B304" s="1">
        <v>22.37</v>
      </c>
      <c r="R304"/>
      <c r="S304"/>
      <c r="U304"/>
      <c r="V304"/>
    </row>
    <row r="305" spans="1:22" s="1" customFormat="1" x14ac:dyDescent="0.25">
      <c r="A305" s="1">
        <v>33.54</v>
      </c>
      <c r="B305" s="1">
        <v>19.579999999999998</v>
      </c>
      <c r="R305"/>
      <c r="S305"/>
      <c r="U305"/>
      <c r="V305"/>
    </row>
    <row r="306" spans="1:22" s="1" customFormat="1" x14ac:dyDescent="0.25">
      <c r="A306" s="1">
        <v>35.29</v>
      </c>
      <c r="B306" s="1">
        <v>18.37</v>
      </c>
      <c r="R306"/>
      <c r="S306"/>
      <c r="U306"/>
      <c r="V306"/>
    </row>
    <row r="307" spans="1:22" s="1" customFormat="1" x14ac:dyDescent="0.25">
      <c r="A307" s="1">
        <v>28.78</v>
      </c>
      <c r="B307" s="1">
        <v>28.75</v>
      </c>
      <c r="R307"/>
      <c r="S307"/>
      <c r="U307"/>
      <c r="V307"/>
    </row>
    <row r="308" spans="1:22" s="1" customFormat="1" x14ac:dyDescent="0.25">
      <c r="A308" s="1">
        <v>35.42</v>
      </c>
      <c r="B308" s="1">
        <v>27.5</v>
      </c>
      <c r="R308"/>
      <c r="S308"/>
      <c r="U308"/>
      <c r="V308"/>
    </row>
    <row r="309" spans="1:22" s="1" customFormat="1" x14ac:dyDescent="0.25">
      <c r="A309" s="1">
        <v>29.09</v>
      </c>
      <c r="B309" s="1">
        <v>17.71</v>
      </c>
      <c r="R309"/>
      <c r="S309"/>
      <c r="U309"/>
      <c r="V309"/>
    </row>
    <row r="310" spans="1:22" s="1" customFormat="1" x14ac:dyDescent="0.25">
      <c r="A310" s="1">
        <v>35.06</v>
      </c>
      <c r="B310" s="1">
        <v>25.91</v>
      </c>
      <c r="R310"/>
      <c r="S310"/>
      <c r="U310"/>
      <c r="V310"/>
    </row>
    <row r="311" spans="1:22" s="1" customFormat="1" x14ac:dyDescent="0.25">
      <c r="A311" s="1">
        <v>32.94</v>
      </c>
      <c r="B311" s="1">
        <v>20.7</v>
      </c>
      <c r="R311"/>
      <c r="S311"/>
      <c r="U311"/>
      <c r="V311"/>
    </row>
    <row r="312" spans="1:22" s="1" customFormat="1" x14ac:dyDescent="0.25">
      <c r="A312" s="1">
        <v>33.79</v>
      </c>
      <c r="B312" s="1">
        <v>33.659999999999997</v>
      </c>
      <c r="R312"/>
      <c r="S312"/>
      <c r="U312"/>
      <c r="V312"/>
    </row>
    <row r="313" spans="1:22" s="1" customFormat="1" x14ac:dyDescent="0.25">
      <c r="A313" s="1">
        <v>22.66</v>
      </c>
      <c r="B313" s="1">
        <v>30.96</v>
      </c>
      <c r="R313"/>
      <c r="S313"/>
      <c r="U313"/>
      <c r="V313"/>
    </row>
    <row r="314" spans="1:22" s="1" customFormat="1" x14ac:dyDescent="0.25">
      <c r="A314" s="1">
        <v>24.17</v>
      </c>
      <c r="B314" s="1">
        <v>29.17</v>
      </c>
      <c r="R314"/>
      <c r="S314"/>
      <c r="U314"/>
      <c r="V314"/>
    </row>
    <row r="315" spans="1:22" s="1" customFormat="1" x14ac:dyDescent="0.25">
      <c r="A315" s="1">
        <v>38.130000000000003</v>
      </c>
      <c r="B315" s="1">
        <v>32.22</v>
      </c>
      <c r="R315"/>
      <c r="S315"/>
      <c r="U315"/>
      <c r="V315"/>
    </row>
    <row r="316" spans="1:22" s="1" customFormat="1" x14ac:dyDescent="0.25">
      <c r="A316" s="1">
        <v>32.229999999999997</v>
      </c>
      <c r="B316" s="1">
        <v>36.54</v>
      </c>
      <c r="R316"/>
      <c r="S316"/>
      <c r="U316"/>
      <c r="V316"/>
    </row>
    <row r="317" spans="1:22" s="1" customFormat="1" x14ac:dyDescent="0.25">
      <c r="A317" s="1">
        <v>32.76</v>
      </c>
      <c r="B317" s="1">
        <v>22.28</v>
      </c>
      <c r="R317"/>
      <c r="S317"/>
      <c r="U317"/>
      <c r="V317"/>
    </row>
    <row r="318" spans="1:22" s="1" customFormat="1" x14ac:dyDescent="0.25">
      <c r="A318" s="1">
        <v>29.76</v>
      </c>
      <c r="B318" s="1">
        <v>37.64</v>
      </c>
      <c r="R318"/>
      <c r="S318"/>
      <c r="U318"/>
      <c r="V318"/>
    </row>
    <row r="319" spans="1:22" s="1" customFormat="1" x14ac:dyDescent="0.25">
      <c r="A319" s="1">
        <v>20.89</v>
      </c>
      <c r="B319" s="1">
        <v>33.54</v>
      </c>
      <c r="R319"/>
      <c r="S319"/>
      <c r="U319"/>
      <c r="V319"/>
    </row>
    <row r="320" spans="1:22" s="1" customFormat="1" x14ac:dyDescent="0.25">
      <c r="A320" s="1">
        <v>21.68</v>
      </c>
      <c r="B320" s="1">
        <v>22.28</v>
      </c>
      <c r="R320"/>
      <c r="S320"/>
      <c r="U320"/>
      <c r="V320"/>
    </row>
    <row r="321" spans="1:22" s="1" customFormat="1" x14ac:dyDescent="0.25">
      <c r="A321" s="1">
        <v>21.47</v>
      </c>
      <c r="B321" s="1">
        <v>27.37</v>
      </c>
      <c r="R321"/>
      <c r="S321"/>
      <c r="U321"/>
      <c r="V321"/>
    </row>
    <row r="322" spans="1:22" s="1" customFormat="1" x14ac:dyDescent="0.25">
      <c r="A322" s="1">
        <v>21.29</v>
      </c>
      <c r="B322" s="1">
        <v>31.5</v>
      </c>
      <c r="R322"/>
      <c r="S322"/>
      <c r="U322"/>
      <c r="V322"/>
    </row>
    <row r="323" spans="1:22" s="1" customFormat="1" x14ac:dyDescent="0.25">
      <c r="A323" s="1">
        <v>30.02</v>
      </c>
      <c r="B323" s="1">
        <v>20.16</v>
      </c>
      <c r="R323"/>
      <c r="S323"/>
      <c r="U323"/>
      <c r="V323"/>
    </row>
    <row r="324" spans="1:22" s="1" customFormat="1" x14ac:dyDescent="0.25">
      <c r="A324" s="1">
        <v>26.59</v>
      </c>
      <c r="B324" s="1">
        <v>19.440000000000001</v>
      </c>
      <c r="R324"/>
      <c r="S324"/>
      <c r="U324"/>
      <c r="V324"/>
    </row>
    <row r="325" spans="1:22" s="1" customFormat="1" x14ac:dyDescent="0.25">
      <c r="A325" s="1">
        <v>18.73</v>
      </c>
      <c r="B325" s="1">
        <v>25.19</v>
      </c>
      <c r="R325"/>
      <c r="S325"/>
      <c r="U325"/>
      <c r="V325"/>
    </row>
    <row r="326" spans="1:22" s="1" customFormat="1" x14ac:dyDescent="0.25">
      <c r="A326" s="1">
        <v>18.079999999999998</v>
      </c>
      <c r="B326" s="1">
        <v>40</v>
      </c>
      <c r="R326"/>
      <c r="S326"/>
      <c r="U326"/>
      <c r="V326"/>
    </row>
    <row r="327" spans="1:22" s="1" customFormat="1" x14ac:dyDescent="0.25">
      <c r="A327" s="1">
        <v>37.15</v>
      </c>
      <c r="B327" s="1">
        <v>26.04</v>
      </c>
      <c r="R327"/>
      <c r="S327"/>
      <c r="U327"/>
      <c r="V327"/>
    </row>
    <row r="328" spans="1:22" s="1" customFormat="1" x14ac:dyDescent="0.25">
      <c r="A328" s="1">
        <v>23.08</v>
      </c>
      <c r="B328" s="1">
        <v>27.54</v>
      </c>
      <c r="R328"/>
      <c r="S328"/>
      <c r="U328"/>
      <c r="V328"/>
    </row>
    <row r="329" spans="1:22" s="1" customFormat="1" x14ac:dyDescent="0.25">
      <c r="A329" s="1">
        <v>34.31</v>
      </c>
      <c r="B329" s="1">
        <v>40</v>
      </c>
      <c r="R329"/>
      <c r="S329"/>
      <c r="U329"/>
      <c r="V329"/>
    </row>
    <row r="330" spans="1:22" s="1" customFormat="1" x14ac:dyDescent="0.25">
      <c r="A330" s="1">
        <v>40</v>
      </c>
      <c r="B330" s="1">
        <v>27.14</v>
      </c>
      <c r="R330"/>
      <c r="S330"/>
      <c r="U330"/>
      <c r="V330"/>
    </row>
    <row r="331" spans="1:22" s="1" customFormat="1" x14ac:dyDescent="0.25">
      <c r="A331" s="1">
        <v>33.700000000000003</v>
      </c>
      <c r="B331" s="1">
        <v>26.62</v>
      </c>
      <c r="R331"/>
      <c r="S331"/>
      <c r="U331"/>
      <c r="V331"/>
    </row>
    <row r="332" spans="1:22" s="1" customFormat="1" x14ac:dyDescent="0.25">
      <c r="A332" s="1">
        <v>34.08</v>
      </c>
      <c r="B332" s="1">
        <v>34.75</v>
      </c>
      <c r="R332"/>
      <c r="S332"/>
      <c r="U332"/>
      <c r="V332"/>
    </row>
    <row r="333" spans="1:22" s="1" customFormat="1" x14ac:dyDescent="0.25">
      <c r="A333" s="1">
        <v>34.4</v>
      </c>
      <c r="B333" s="1">
        <v>28.9</v>
      </c>
      <c r="R333"/>
      <c r="S333"/>
      <c r="U333"/>
      <c r="V333"/>
    </row>
    <row r="334" spans="1:22" s="1" customFormat="1" x14ac:dyDescent="0.25">
      <c r="A334" s="1">
        <v>21</v>
      </c>
      <c r="B334" s="1">
        <v>26.13</v>
      </c>
      <c r="R334"/>
      <c r="S334"/>
      <c r="U334"/>
      <c r="V334"/>
    </row>
    <row r="335" spans="1:22" s="1" customFormat="1" x14ac:dyDescent="0.25">
      <c r="A335" s="1">
        <v>31.33</v>
      </c>
      <c r="B335" s="1">
        <v>38.46</v>
      </c>
      <c r="R335"/>
      <c r="S335"/>
      <c r="U335"/>
      <c r="V335"/>
    </row>
    <row r="336" spans="1:22" s="1" customFormat="1" x14ac:dyDescent="0.25">
      <c r="A336" s="1">
        <v>33.01</v>
      </c>
      <c r="B336" s="1">
        <v>26.53</v>
      </c>
      <c r="R336"/>
      <c r="S336"/>
      <c r="U336"/>
      <c r="V336"/>
    </row>
    <row r="337" spans="1:22" s="1" customFormat="1" x14ac:dyDescent="0.25">
      <c r="A337" s="1">
        <v>40</v>
      </c>
      <c r="B337" s="1">
        <v>21.46</v>
      </c>
      <c r="R337"/>
      <c r="S337"/>
      <c r="U337"/>
      <c r="V337"/>
    </row>
    <row r="338" spans="1:22" s="1" customFormat="1" x14ac:dyDescent="0.25">
      <c r="A338" s="1">
        <v>33.049999999999997</v>
      </c>
      <c r="B338" s="1">
        <v>40</v>
      </c>
      <c r="R338"/>
      <c r="S338"/>
      <c r="U338"/>
      <c r="V338"/>
    </row>
    <row r="339" spans="1:22" s="1" customFormat="1" x14ac:dyDescent="0.25">
      <c r="A339" s="1">
        <v>19.55</v>
      </c>
      <c r="B339" s="1">
        <v>22.11</v>
      </c>
      <c r="R339"/>
      <c r="S339"/>
      <c r="U339"/>
      <c r="V339"/>
    </row>
    <row r="340" spans="1:22" s="1" customFormat="1" x14ac:dyDescent="0.25">
      <c r="A340" s="1">
        <v>30.92</v>
      </c>
      <c r="B340" s="1">
        <v>25.29</v>
      </c>
      <c r="R340"/>
      <c r="S340"/>
      <c r="U340"/>
      <c r="V340"/>
    </row>
    <row r="341" spans="1:22" s="1" customFormat="1" x14ac:dyDescent="0.25">
      <c r="A341" s="1">
        <v>35.119999999999997</v>
      </c>
      <c r="B341" s="1">
        <v>24.49</v>
      </c>
      <c r="R341"/>
      <c r="S341"/>
      <c r="U341"/>
      <c r="V341"/>
    </row>
    <row r="342" spans="1:22" s="1" customFormat="1" x14ac:dyDescent="0.25">
      <c r="A342" s="1">
        <v>36.64</v>
      </c>
      <c r="B342" s="1">
        <v>23.49</v>
      </c>
      <c r="R342"/>
      <c r="S342"/>
      <c r="U342"/>
      <c r="V342"/>
    </row>
    <row r="343" spans="1:22" s="1" customFormat="1" x14ac:dyDescent="0.25">
      <c r="A343" s="1">
        <v>20.09</v>
      </c>
      <c r="B343" s="1">
        <v>30.67</v>
      </c>
      <c r="R343"/>
      <c r="S343"/>
      <c r="U343"/>
      <c r="V343"/>
    </row>
    <row r="344" spans="1:22" s="1" customFormat="1" x14ac:dyDescent="0.25">
      <c r="A344" s="1">
        <v>38.07</v>
      </c>
      <c r="B344" s="1">
        <v>16.190000000000001</v>
      </c>
      <c r="R344"/>
      <c r="S344"/>
      <c r="U344"/>
      <c r="V344"/>
    </row>
    <row r="345" spans="1:22" s="1" customFormat="1" x14ac:dyDescent="0.25">
      <c r="A345" s="1">
        <v>27.39</v>
      </c>
      <c r="B345" s="1">
        <v>29.23</v>
      </c>
      <c r="R345"/>
      <c r="S345"/>
      <c r="U345"/>
      <c r="V345"/>
    </row>
    <row r="346" spans="1:22" s="1" customFormat="1" x14ac:dyDescent="0.25">
      <c r="A346" s="1">
        <v>30.17</v>
      </c>
      <c r="B346" s="1">
        <v>32.33</v>
      </c>
      <c r="R346"/>
      <c r="S346"/>
      <c r="U346"/>
      <c r="V346"/>
    </row>
    <row r="347" spans="1:22" s="1" customFormat="1" x14ac:dyDescent="0.25">
      <c r="A347" s="1">
        <v>20.55</v>
      </c>
      <c r="B347" s="1">
        <v>24.4</v>
      </c>
      <c r="R347"/>
      <c r="S347"/>
      <c r="U347"/>
      <c r="V347"/>
    </row>
    <row r="348" spans="1:22" s="1" customFormat="1" x14ac:dyDescent="0.25">
      <c r="A348" s="1">
        <v>27.76</v>
      </c>
      <c r="B348" s="1">
        <v>21.24</v>
      </c>
      <c r="R348"/>
      <c r="S348"/>
      <c r="U348"/>
      <c r="V348"/>
    </row>
    <row r="349" spans="1:22" s="1" customFormat="1" x14ac:dyDescent="0.25">
      <c r="A349" s="1">
        <v>37.549999999999997</v>
      </c>
      <c r="B349" s="1">
        <v>28.98</v>
      </c>
      <c r="R349"/>
      <c r="S349"/>
      <c r="U349"/>
      <c r="V349"/>
    </row>
    <row r="350" spans="1:22" s="1" customFormat="1" x14ac:dyDescent="0.25">
      <c r="A350" s="1">
        <v>32.11</v>
      </c>
      <c r="B350" s="1">
        <v>23.52</v>
      </c>
      <c r="R350"/>
      <c r="S350"/>
      <c r="U350"/>
      <c r="V350"/>
    </row>
    <row r="351" spans="1:22" s="1" customFormat="1" x14ac:dyDescent="0.25">
      <c r="A351" s="1">
        <v>32.049999999999997</v>
      </c>
      <c r="B351" s="1">
        <v>20.71</v>
      </c>
      <c r="R351"/>
      <c r="S351"/>
      <c r="U351"/>
      <c r="V351"/>
    </row>
    <row r="352" spans="1:22" s="1" customFormat="1" x14ac:dyDescent="0.25">
      <c r="A352" s="1">
        <v>24.69</v>
      </c>
      <c r="B352" s="1">
        <v>29.97</v>
      </c>
      <c r="R352"/>
      <c r="S352"/>
      <c r="U352"/>
      <c r="V352"/>
    </row>
    <row r="353" spans="1:22" s="1" customFormat="1" x14ac:dyDescent="0.25">
      <c r="A353" s="1">
        <v>19.63</v>
      </c>
      <c r="B353" s="1">
        <v>33.96</v>
      </c>
      <c r="R353"/>
      <c r="S353"/>
      <c r="U353"/>
      <c r="V353"/>
    </row>
    <row r="354" spans="1:22" s="1" customFormat="1" x14ac:dyDescent="0.25">
      <c r="A354" s="1">
        <v>28.13</v>
      </c>
      <c r="B354" s="1">
        <v>19.71</v>
      </c>
      <c r="R354"/>
      <c r="S354"/>
      <c r="U354"/>
      <c r="V354"/>
    </row>
    <row r="355" spans="1:22" s="1" customFormat="1" x14ac:dyDescent="0.25">
      <c r="A355" s="1">
        <v>33.74</v>
      </c>
      <c r="B355" s="1">
        <v>28.22</v>
      </c>
      <c r="R355"/>
      <c r="S355"/>
      <c r="U355"/>
      <c r="V355"/>
    </row>
    <row r="356" spans="1:22" s="1" customFormat="1" x14ac:dyDescent="0.25">
      <c r="A356" s="1">
        <v>32.67</v>
      </c>
      <c r="B356" s="1">
        <v>23.88</v>
      </c>
      <c r="R356"/>
      <c r="S356"/>
      <c r="U356"/>
      <c r="V356"/>
    </row>
    <row r="357" spans="1:22" s="1" customFormat="1" x14ac:dyDescent="0.25">
      <c r="A357" s="1">
        <v>19.399999999999999</v>
      </c>
      <c r="B357" s="1">
        <v>36.85</v>
      </c>
      <c r="R357"/>
      <c r="S357"/>
      <c r="U357"/>
      <c r="V357"/>
    </row>
    <row r="358" spans="1:22" s="1" customFormat="1" x14ac:dyDescent="0.25">
      <c r="A358" s="1">
        <v>28.92</v>
      </c>
      <c r="B358" s="1">
        <v>34.14</v>
      </c>
      <c r="R358"/>
      <c r="S358"/>
      <c r="U358"/>
      <c r="V358"/>
    </row>
    <row r="359" spans="1:22" s="1" customFormat="1" x14ac:dyDescent="0.25">
      <c r="A359" s="1">
        <v>34.25</v>
      </c>
      <c r="B359" s="1">
        <v>37.08</v>
      </c>
      <c r="R359"/>
      <c r="S359"/>
      <c r="U359"/>
      <c r="V359"/>
    </row>
    <row r="360" spans="1:22" s="1" customFormat="1" x14ac:dyDescent="0.25">
      <c r="A360" s="1">
        <v>38.08</v>
      </c>
      <c r="B360" s="1">
        <v>28.33</v>
      </c>
      <c r="R360"/>
      <c r="S360"/>
      <c r="U360"/>
      <c r="V360"/>
    </row>
    <row r="361" spans="1:22" s="1" customFormat="1" x14ac:dyDescent="0.25">
      <c r="A361" s="1">
        <v>22.24</v>
      </c>
      <c r="B361" s="1">
        <v>35.549999999999997</v>
      </c>
      <c r="R361"/>
      <c r="S361"/>
      <c r="U361"/>
      <c r="V361"/>
    </row>
    <row r="362" spans="1:22" s="1" customFormat="1" x14ac:dyDescent="0.25">
      <c r="A362" s="1">
        <v>36.94</v>
      </c>
      <c r="B362" s="1">
        <v>21.11</v>
      </c>
      <c r="R362"/>
      <c r="S362"/>
      <c r="U362"/>
      <c r="V362"/>
    </row>
    <row r="363" spans="1:22" s="1" customFormat="1" x14ac:dyDescent="0.25">
      <c r="A363" s="1">
        <v>17.489999999999998</v>
      </c>
      <c r="B363" s="1">
        <v>23.41</v>
      </c>
      <c r="R363"/>
      <c r="S363"/>
      <c r="U363"/>
      <c r="V363"/>
    </row>
    <row r="364" spans="1:22" s="1" customFormat="1" x14ac:dyDescent="0.25">
      <c r="A364" s="1">
        <v>19.38</v>
      </c>
      <c r="B364" s="1">
        <v>30.69</v>
      </c>
      <c r="R364"/>
      <c r="S364"/>
      <c r="U364"/>
      <c r="V364"/>
    </row>
    <row r="365" spans="1:22" s="1" customFormat="1" x14ac:dyDescent="0.25">
      <c r="A365" s="1">
        <v>36.94</v>
      </c>
      <c r="B365" s="1">
        <v>20.09</v>
      </c>
      <c r="R365"/>
      <c r="S365"/>
      <c r="U365"/>
      <c r="V365"/>
    </row>
    <row r="366" spans="1:22" s="1" customFormat="1" x14ac:dyDescent="0.25">
      <c r="A366" s="1">
        <v>21.44</v>
      </c>
      <c r="B366" s="1">
        <v>19.43</v>
      </c>
      <c r="R366"/>
      <c r="S366"/>
      <c r="U366"/>
      <c r="V366"/>
    </row>
    <row r="367" spans="1:22" s="1" customFormat="1" x14ac:dyDescent="0.25">
      <c r="A367" s="1">
        <v>24.28</v>
      </c>
      <c r="B367" s="1">
        <v>40</v>
      </c>
      <c r="R367"/>
      <c r="S367"/>
      <c r="U367"/>
      <c r="V367"/>
    </row>
    <row r="368" spans="1:22" s="1" customFormat="1" x14ac:dyDescent="0.25">
      <c r="A368" s="1">
        <v>29.27</v>
      </c>
      <c r="B368" s="1">
        <v>28.8</v>
      </c>
      <c r="R368"/>
      <c r="S368"/>
      <c r="U368"/>
      <c r="V368"/>
    </row>
    <row r="369" spans="1:22" s="1" customFormat="1" x14ac:dyDescent="0.25">
      <c r="A369" s="1">
        <v>40</v>
      </c>
      <c r="B369" s="1">
        <v>20.02</v>
      </c>
      <c r="R369"/>
      <c r="S369"/>
      <c r="U369"/>
      <c r="V369"/>
    </row>
    <row r="370" spans="1:22" s="1" customFormat="1" x14ac:dyDescent="0.25">
      <c r="A370" s="1">
        <v>35.43</v>
      </c>
      <c r="B370" s="1">
        <v>40</v>
      </c>
      <c r="R370"/>
      <c r="S370"/>
      <c r="U370"/>
      <c r="V370"/>
    </row>
    <row r="371" spans="1:22" s="1" customFormat="1" x14ac:dyDescent="0.25">
      <c r="A371" s="1">
        <v>29.58</v>
      </c>
      <c r="B371" s="1">
        <v>27.56</v>
      </c>
      <c r="R371"/>
      <c r="S371"/>
      <c r="U371"/>
      <c r="V371"/>
    </row>
    <row r="372" spans="1:22" s="1" customFormat="1" x14ac:dyDescent="0.25">
      <c r="A372" s="1">
        <v>26.65</v>
      </c>
      <c r="B372" s="1">
        <v>24.35</v>
      </c>
      <c r="R372"/>
      <c r="S372"/>
      <c r="U372"/>
      <c r="V372"/>
    </row>
    <row r="373" spans="1:22" s="1" customFormat="1" x14ac:dyDescent="0.25">
      <c r="A373" s="1">
        <v>18.760000000000002</v>
      </c>
      <c r="B373" s="1">
        <v>40</v>
      </c>
      <c r="R373"/>
      <c r="S373"/>
      <c r="U373"/>
      <c r="V373"/>
    </row>
    <row r="374" spans="1:22" s="1" customFormat="1" x14ac:dyDescent="0.25">
      <c r="A374" s="1">
        <v>20.99</v>
      </c>
      <c r="B374" s="1">
        <v>24.97</v>
      </c>
      <c r="R374"/>
      <c r="S374"/>
      <c r="U374"/>
      <c r="V374"/>
    </row>
    <row r="375" spans="1:22" s="1" customFormat="1" x14ac:dyDescent="0.25">
      <c r="A375" s="1">
        <v>20.32</v>
      </c>
      <c r="B375" s="1">
        <v>36.72</v>
      </c>
      <c r="R375"/>
      <c r="S375"/>
      <c r="U375"/>
      <c r="V375"/>
    </row>
    <row r="376" spans="1:22" s="1" customFormat="1" x14ac:dyDescent="0.25">
      <c r="A376" s="1">
        <v>17.82</v>
      </c>
      <c r="R376"/>
      <c r="S376"/>
      <c r="U376"/>
      <c r="V376"/>
    </row>
    <row r="377" spans="1:22" s="1" customFormat="1" x14ac:dyDescent="0.25">
      <c r="A377" s="1">
        <v>28.42</v>
      </c>
      <c r="R377"/>
      <c r="S377"/>
      <c r="U377"/>
      <c r="V377"/>
    </row>
    <row r="378" spans="1:22" s="1" customFormat="1" x14ac:dyDescent="0.25">
      <c r="A378" s="1">
        <v>31.7</v>
      </c>
      <c r="R378"/>
      <c r="S378"/>
      <c r="U378"/>
      <c r="V378"/>
    </row>
    <row r="379" spans="1:22" s="1" customFormat="1" x14ac:dyDescent="0.25">
      <c r="A379" s="1">
        <v>34.270000000000003</v>
      </c>
      <c r="R379"/>
      <c r="S379"/>
      <c r="U379"/>
      <c r="V379"/>
    </row>
    <row r="380" spans="1:22" s="1" customFormat="1" x14ac:dyDescent="0.25">
      <c r="A380" s="1">
        <v>25.17</v>
      </c>
      <c r="R380"/>
      <c r="S380"/>
      <c r="U380"/>
      <c r="V380"/>
    </row>
    <row r="381" spans="1:22" s="1" customFormat="1" x14ac:dyDescent="0.25">
      <c r="A381" s="1">
        <v>31.53</v>
      </c>
      <c r="R381"/>
      <c r="S381"/>
      <c r="U381"/>
      <c r="V381"/>
    </row>
    <row r="382" spans="1:22" s="1" customFormat="1" x14ac:dyDescent="0.25">
      <c r="A382" s="1">
        <v>33.57</v>
      </c>
      <c r="R382"/>
      <c r="S382"/>
      <c r="U382"/>
      <c r="V382"/>
    </row>
    <row r="383" spans="1:22" s="1" customFormat="1" x14ac:dyDescent="0.25">
      <c r="A383" s="1">
        <v>33.909999999999997</v>
      </c>
      <c r="R383"/>
      <c r="S383"/>
      <c r="U383"/>
      <c r="V383"/>
    </row>
    <row r="384" spans="1:22" s="1" customFormat="1" x14ac:dyDescent="0.25">
      <c r="A384" s="1">
        <v>31.17</v>
      </c>
      <c r="R384"/>
      <c r="S384"/>
      <c r="U384"/>
      <c r="V384"/>
    </row>
    <row r="385" spans="1:22" s="1" customFormat="1" x14ac:dyDescent="0.25">
      <c r="A385" s="1">
        <v>35.35</v>
      </c>
      <c r="R385"/>
      <c r="S385"/>
      <c r="U385"/>
      <c r="V385"/>
    </row>
    <row r="386" spans="1:22" s="1" customFormat="1" x14ac:dyDescent="0.25">
      <c r="A386" s="1">
        <v>20.51</v>
      </c>
      <c r="R386"/>
      <c r="S386"/>
      <c r="U386"/>
      <c r="V386"/>
    </row>
    <row r="387" spans="1:22" s="1" customFormat="1" x14ac:dyDescent="0.25">
      <c r="A387" s="1">
        <v>36.6</v>
      </c>
      <c r="R387"/>
      <c r="S387"/>
      <c r="U387"/>
      <c r="V387"/>
    </row>
    <row r="388" spans="1:22" s="1" customFormat="1" x14ac:dyDescent="0.25">
      <c r="A388" s="1">
        <v>20.6</v>
      </c>
      <c r="R388"/>
      <c r="S388"/>
      <c r="U388"/>
      <c r="V388"/>
    </row>
    <row r="389" spans="1:22" s="1" customFormat="1" x14ac:dyDescent="0.25">
      <c r="A389" s="1">
        <v>27.9</v>
      </c>
      <c r="R389"/>
      <c r="S389"/>
      <c r="U389"/>
      <c r="V389"/>
    </row>
    <row r="390" spans="1:22" s="1" customFormat="1" x14ac:dyDescent="0.25">
      <c r="A390" s="1">
        <v>25.6</v>
      </c>
      <c r="R390"/>
      <c r="S390"/>
      <c r="U390"/>
      <c r="V390"/>
    </row>
    <row r="391" spans="1:22" s="1" customFormat="1" x14ac:dyDescent="0.25">
      <c r="A391" s="1">
        <v>21.26</v>
      </c>
      <c r="R391"/>
      <c r="S391"/>
      <c r="U391"/>
      <c r="V391"/>
    </row>
    <row r="392" spans="1:22" s="1" customFormat="1" x14ac:dyDescent="0.25">
      <c r="A392" s="1">
        <v>19.12</v>
      </c>
      <c r="R392"/>
      <c r="S392"/>
      <c r="U392"/>
      <c r="V392"/>
    </row>
    <row r="393" spans="1:22" s="1" customFormat="1" x14ac:dyDescent="0.25">
      <c r="A393" s="1">
        <v>25.75</v>
      </c>
      <c r="R393"/>
      <c r="S393"/>
      <c r="U393"/>
      <c r="V393"/>
    </row>
    <row r="394" spans="1:22" s="1" customFormat="1" x14ac:dyDescent="0.25">
      <c r="A394" s="1">
        <v>37.19</v>
      </c>
      <c r="R394"/>
      <c r="S394"/>
      <c r="U394"/>
      <c r="V394"/>
    </row>
    <row r="395" spans="1:22" s="1" customFormat="1" x14ac:dyDescent="0.25">
      <c r="A395" s="1">
        <v>35.380000000000003</v>
      </c>
      <c r="R395"/>
      <c r="S395"/>
      <c r="U395"/>
      <c r="V395"/>
    </row>
    <row r="396" spans="1:22" s="1" customFormat="1" x14ac:dyDescent="0.25">
      <c r="A396" s="1">
        <v>35.32</v>
      </c>
      <c r="R396"/>
      <c r="S396"/>
      <c r="U396"/>
      <c r="V396"/>
    </row>
    <row r="397" spans="1:22" s="1" customFormat="1" x14ac:dyDescent="0.25">
      <c r="A397" s="1">
        <v>22.55</v>
      </c>
      <c r="R397"/>
      <c r="S397"/>
      <c r="U397"/>
      <c r="V397"/>
    </row>
    <row r="398" spans="1:22" s="1" customFormat="1" x14ac:dyDescent="0.25">
      <c r="A398" s="1">
        <v>34.06</v>
      </c>
      <c r="R398"/>
      <c r="S398"/>
      <c r="U398"/>
      <c r="V398"/>
    </row>
    <row r="399" spans="1:22" s="1" customFormat="1" x14ac:dyDescent="0.25">
      <c r="A399" s="1">
        <v>36.4</v>
      </c>
      <c r="R399"/>
      <c r="S399"/>
      <c r="U399"/>
      <c r="V399"/>
    </row>
    <row r="400" spans="1:22" s="1" customFormat="1" x14ac:dyDescent="0.25">
      <c r="A400" s="1">
        <v>30.8</v>
      </c>
      <c r="R400"/>
      <c r="S400"/>
      <c r="U400"/>
      <c r="V400"/>
    </row>
    <row r="401" spans="1:22" s="1" customFormat="1" x14ac:dyDescent="0.25">
      <c r="A401" s="1">
        <v>30.29</v>
      </c>
      <c r="R401"/>
      <c r="S401"/>
      <c r="U401"/>
      <c r="V401"/>
    </row>
    <row r="402" spans="1:22" s="1" customFormat="1" x14ac:dyDescent="0.25">
      <c r="A402" s="1">
        <v>37.6</v>
      </c>
      <c r="R402"/>
      <c r="S402"/>
      <c r="U402"/>
      <c r="V402"/>
    </row>
    <row r="403" spans="1:22" s="1" customFormat="1" x14ac:dyDescent="0.25">
      <c r="A403" s="1">
        <v>33.57</v>
      </c>
      <c r="R403"/>
      <c r="S403"/>
      <c r="U403"/>
      <c r="V403"/>
    </row>
    <row r="404" spans="1:22" s="1" customFormat="1" x14ac:dyDescent="0.25">
      <c r="A404" s="1">
        <v>18.649999999999999</v>
      </c>
      <c r="R404"/>
      <c r="S404"/>
      <c r="U404"/>
      <c r="V404"/>
    </row>
    <row r="405" spans="1:22" s="1" customFormat="1" x14ac:dyDescent="0.25">
      <c r="A405" s="1">
        <v>26.23</v>
      </c>
      <c r="R405"/>
      <c r="S405"/>
      <c r="U405"/>
      <c r="V405"/>
    </row>
    <row r="406" spans="1:22" s="1" customFormat="1" x14ac:dyDescent="0.25">
      <c r="A406" s="1">
        <v>35.44</v>
      </c>
      <c r="R406"/>
      <c r="S406"/>
      <c r="U406"/>
      <c r="V406"/>
    </row>
    <row r="407" spans="1:22" s="1" customFormat="1" x14ac:dyDescent="0.25">
      <c r="A407" s="1">
        <v>35.950000000000003</v>
      </c>
      <c r="R407"/>
      <c r="S407"/>
      <c r="U407"/>
      <c r="V407"/>
    </row>
    <row r="408" spans="1:22" s="1" customFormat="1" x14ac:dyDescent="0.25">
      <c r="A408" s="1">
        <v>27.41</v>
      </c>
      <c r="R408"/>
      <c r="S408"/>
      <c r="U408"/>
      <c r="V408"/>
    </row>
    <row r="409" spans="1:22" s="1" customFormat="1" x14ac:dyDescent="0.25">
      <c r="A409" s="1">
        <v>22.37</v>
      </c>
      <c r="R409"/>
      <c r="S409"/>
      <c r="U409"/>
      <c r="V409"/>
    </row>
    <row r="410" spans="1:22" s="1" customFormat="1" x14ac:dyDescent="0.25">
      <c r="A410" s="1">
        <v>19.39</v>
      </c>
      <c r="R410"/>
      <c r="S410"/>
      <c r="U410"/>
      <c r="V410"/>
    </row>
    <row r="411" spans="1:22" s="1" customFormat="1" x14ac:dyDescent="0.25">
      <c r="A411" s="1">
        <v>29.63</v>
      </c>
      <c r="R411"/>
      <c r="S411"/>
      <c r="U411"/>
      <c r="V411"/>
    </row>
    <row r="412" spans="1:22" s="1" customFormat="1" x14ac:dyDescent="0.25">
      <c r="A412" s="1">
        <v>23.02</v>
      </c>
      <c r="R412"/>
      <c r="S412"/>
      <c r="U412"/>
      <c r="V412"/>
    </row>
    <row r="413" spans="1:22" s="1" customFormat="1" x14ac:dyDescent="0.25">
      <c r="A413" s="1">
        <v>36.909999999999997</v>
      </c>
      <c r="R413"/>
      <c r="S413"/>
      <c r="U413"/>
      <c r="V413"/>
    </row>
    <row r="414" spans="1:22" s="1" customFormat="1" x14ac:dyDescent="0.25">
      <c r="A414" s="1">
        <v>37.51</v>
      </c>
      <c r="R414"/>
      <c r="S414"/>
      <c r="U414"/>
      <c r="V414"/>
    </row>
    <row r="415" spans="1:22" s="1" customFormat="1" x14ac:dyDescent="0.25">
      <c r="A415" s="1">
        <v>33.14</v>
      </c>
      <c r="R415"/>
      <c r="S415"/>
      <c r="U415"/>
      <c r="V415"/>
    </row>
    <row r="416" spans="1:22" s="1" customFormat="1" x14ac:dyDescent="0.25">
      <c r="A416" s="1">
        <v>32.86</v>
      </c>
      <c r="R416"/>
      <c r="S416"/>
      <c r="U416"/>
      <c r="V416"/>
    </row>
    <row r="417" spans="1:22" s="1" customFormat="1" x14ac:dyDescent="0.25">
      <c r="A417" s="1">
        <v>21.31</v>
      </c>
      <c r="R417"/>
      <c r="S417"/>
      <c r="U417"/>
      <c r="V417"/>
    </row>
    <row r="418" spans="1:22" s="1" customFormat="1" x14ac:dyDescent="0.25">
      <c r="A418" s="1">
        <v>34.270000000000003</v>
      </c>
      <c r="R418"/>
      <c r="S418"/>
      <c r="U418"/>
      <c r="V418"/>
    </row>
    <row r="419" spans="1:22" s="1" customFormat="1" x14ac:dyDescent="0.25">
      <c r="A419" s="1">
        <v>36.340000000000003</v>
      </c>
      <c r="R419"/>
      <c r="S419"/>
      <c r="U419"/>
      <c r="V419"/>
    </row>
    <row r="420" spans="1:22" s="1" customFormat="1" x14ac:dyDescent="0.25">
      <c r="A420" s="1">
        <v>26.6</v>
      </c>
      <c r="R420"/>
      <c r="S420"/>
      <c r="U420"/>
      <c r="V420"/>
    </row>
    <row r="421" spans="1:22" s="1" customFormat="1" x14ac:dyDescent="0.25">
      <c r="A421" s="1">
        <v>30.84</v>
      </c>
      <c r="R421"/>
      <c r="S421"/>
      <c r="U421"/>
      <c r="V421"/>
    </row>
    <row r="422" spans="1:22" s="1" customFormat="1" x14ac:dyDescent="0.25">
      <c r="A422" s="1">
        <v>29.05</v>
      </c>
      <c r="R422"/>
      <c r="S422"/>
      <c r="U422"/>
      <c r="V422"/>
    </row>
    <row r="423" spans="1:22" s="1" customFormat="1" x14ac:dyDescent="0.25">
      <c r="A423" s="1">
        <v>29.3</v>
      </c>
      <c r="R423"/>
      <c r="S423"/>
      <c r="U423"/>
      <c r="V423"/>
    </row>
    <row r="424" spans="1:22" s="1" customFormat="1" x14ac:dyDescent="0.25">
      <c r="A424" s="1">
        <v>36.06</v>
      </c>
      <c r="R424"/>
      <c r="S424"/>
      <c r="U424"/>
      <c r="V424"/>
    </row>
    <row r="425" spans="1:22" s="1" customFormat="1" x14ac:dyDescent="0.25">
      <c r="A425" s="1">
        <v>28.06</v>
      </c>
      <c r="R425"/>
      <c r="S425"/>
      <c r="U425"/>
      <c r="V425"/>
    </row>
    <row r="426" spans="1:22" s="1" customFormat="1" x14ac:dyDescent="0.25">
      <c r="A426" s="1">
        <v>34.4</v>
      </c>
      <c r="R426"/>
      <c r="S426"/>
      <c r="U426"/>
      <c r="V426"/>
    </row>
    <row r="427" spans="1:22" s="1" customFormat="1" x14ac:dyDescent="0.25">
      <c r="A427" s="1">
        <v>34.68</v>
      </c>
      <c r="R427"/>
      <c r="S427"/>
      <c r="U427"/>
      <c r="V427"/>
    </row>
    <row r="428" spans="1:22" s="1" customFormat="1" x14ac:dyDescent="0.25">
      <c r="A428" s="1">
        <v>35.47</v>
      </c>
      <c r="R428"/>
      <c r="S428"/>
      <c r="U428"/>
      <c r="V428"/>
    </row>
    <row r="429" spans="1:22" s="1" customFormat="1" x14ac:dyDescent="0.25">
      <c r="A429" s="1">
        <v>35.200000000000003</v>
      </c>
      <c r="R429"/>
      <c r="S429"/>
      <c r="U429"/>
      <c r="V429"/>
    </row>
    <row r="430" spans="1:22" s="1" customFormat="1" x14ac:dyDescent="0.25">
      <c r="A430" s="1">
        <v>40</v>
      </c>
      <c r="R430"/>
      <c r="S430"/>
      <c r="U430"/>
      <c r="V430"/>
    </row>
    <row r="431" spans="1:22" s="1" customFormat="1" x14ac:dyDescent="0.25">
      <c r="A431" s="1">
        <v>28.12</v>
      </c>
      <c r="R431"/>
      <c r="S431"/>
      <c r="U431"/>
      <c r="V431"/>
    </row>
    <row r="432" spans="1:22" s="1" customFormat="1" x14ac:dyDescent="0.25">
      <c r="A432" s="1">
        <v>23.2</v>
      </c>
      <c r="R432"/>
      <c r="S432"/>
      <c r="U432"/>
      <c r="V432"/>
    </row>
    <row r="433" spans="1:22" s="1" customFormat="1" x14ac:dyDescent="0.25">
      <c r="A433" s="1">
        <v>36.369999999999997</v>
      </c>
      <c r="R433"/>
      <c r="S433"/>
      <c r="U433"/>
      <c r="V433"/>
    </row>
    <row r="434" spans="1:22" s="1" customFormat="1" x14ac:dyDescent="0.25">
      <c r="A434" s="1">
        <v>23.93</v>
      </c>
      <c r="R434"/>
      <c r="S434"/>
      <c r="U434"/>
      <c r="V434"/>
    </row>
    <row r="435" spans="1:22" s="1" customFormat="1" x14ac:dyDescent="0.25">
      <c r="A435" s="1">
        <v>36.17</v>
      </c>
      <c r="R435"/>
      <c r="S435"/>
      <c r="U435"/>
      <c r="V435"/>
    </row>
    <row r="436" spans="1:22" s="1" customFormat="1" x14ac:dyDescent="0.25">
      <c r="A436" s="1">
        <v>35.590000000000003</v>
      </c>
      <c r="R436"/>
      <c r="S436"/>
      <c r="U436"/>
      <c r="V436"/>
    </row>
    <row r="437" spans="1:22" s="1" customFormat="1" x14ac:dyDescent="0.25">
      <c r="A437" s="1">
        <v>26.83</v>
      </c>
      <c r="R437"/>
      <c r="S437"/>
      <c r="U437"/>
      <c r="V437"/>
    </row>
    <row r="438" spans="1:22" s="1" customFormat="1" x14ac:dyDescent="0.25">
      <c r="A438" s="1">
        <v>26.73</v>
      </c>
      <c r="R438"/>
      <c r="S438"/>
      <c r="U438"/>
      <c r="V438"/>
    </row>
    <row r="439" spans="1:22" s="1" customFormat="1" x14ac:dyDescent="0.25">
      <c r="A439" s="1">
        <v>40</v>
      </c>
      <c r="R439"/>
      <c r="S439"/>
      <c r="U439"/>
      <c r="V439"/>
    </row>
    <row r="440" spans="1:22" s="1" customFormat="1" x14ac:dyDescent="0.25">
      <c r="A440" s="1">
        <v>20.420000000000002</v>
      </c>
      <c r="R440"/>
      <c r="S440"/>
      <c r="U440"/>
      <c r="V440"/>
    </row>
    <row r="441" spans="1:22" s="1" customFormat="1" x14ac:dyDescent="0.25">
      <c r="A441" s="1">
        <v>36.340000000000003</v>
      </c>
      <c r="R441"/>
      <c r="S441"/>
      <c r="U441"/>
      <c r="V441"/>
    </row>
    <row r="442" spans="1:22" s="1" customFormat="1" x14ac:dyDescent="0.25">
      <c r="A442" s="1">
        <v>40</v>
      </c>
      <c r="R442"/>
      <c r="S442"/>
      <c r="U442"/>
      <c r="V442"/>
    </row>
    <row r="443" spans="1:22" s="1" customFormat="1" x14ac:dyDescent="0.25">
      <c r="A443" s="1">
        <v>29.53</v>
      </c>
      <c r="R443"/>
      <c r="S443"/>
      <c r="U443"/>
      <c r="V443"/>
    </row>
    <row r="444" spans="1:22" s="1" customFormat="1" x14ac:dyDescent="0.25">
      <c r="A444" s="1">
        <v>27.91</v>
      </c>
      <c r="R444"/>
      <c r="S444"/>
      <c r="U444"/>
      <c r="V444"/>
    </row>
    <row r="445" spans="1:22" s="1" customFormat="1" x14ac:dyDescent="0.25">
      <c r="A445" s="1">
        <v>23.7</v>
      </c>
      <c r="R445"/>
      <c r="S445"/>
      <c r="U445"/>
      <c r="V445"/>
    </row>
    <row r="446" spans="1:22" s="1" customFormat="1" x14ac:dyDescent="0.25">
      <c r="A446" s="1">
        <v>33.58</v>
      </c>
      <c r="R446"/>
      <c r="S446"/>
      <c r="U446"/>
      <c r="V446"/>
    </row>
    <row r="447" spans="1:22" s="1" customFormat="1" x14ac:dyDescent="0.25">
      <c r="A447" s="1">
        <v>26.87</v>
      </c>
      <c r="R447"/>
      <c r="S447"/>
      <c r="U447"/>
      <c r="V447"/>
    </row>
    <row r="448" spans="1:22" s="1" customFormat="1" x14ac:dyDescent="0.25">
      <c r="A448" s="1">
        <v>28.48</v>
      </c>
      <c r="R448"/>
      <c r="S448"/>
      <c r="U448"/>
      <c r="V448"/>
    </row>
    <row r="449" spans="1:22" s="1" customFormat="1" x14ac:dyDescent="0.25">
      <c r="A449" s="1">
        <v>31.58</v>
      </c>
      <c r="R449"/>
      <c r="S449"/>
      <c r="U449"/>
      <c r="V449"/>
    </row>
    <row r="450" spans="1:22" s="1" customFormat="1" x14ac:dyDescent="0.25">
      <c r="A450" s="1">
        <v>26.97</v>
      </c>
      <c r="R450"/>
      <c r="S450"/>
      <c r="U450"/>
      <c r="V450"/>
    </row>
    <row r="451" spans="1:22" s="1" customFormat="1" x14ac:dyDescent="0.25">
      <c r="A451" s="1">
        <v>26.91</v>
      </c>
      <c r="R451"/>
      <c r="S451"/>
      <c r="U451"/>
      <c r="V451"/>
    </row>
    <row r="452" spans="1:22" s="1" customFormat="1" x14ac:dyDescent="0.25">
      <c r="A452" s="1">
        <v>33.799999999999997</v>
      </c>
      <c r="R452"/>
      <c r="S452"/>
      <c r="U452"/>
      <c r="V452"/>
    </row>
    <row r="453" spans="1:22" s="1" customFormat="1" x14ac:dyDescent="0.25">
      <c r="A453" s="1">
        <v>35.630000000000003</v>
      </c>
      <c r="R453"/>
      <c r="S453"/>
      <c r="U453"/>
      <c r="V453"/>
    </row>
    <row r="454" spans="1:22" s="1" customFormat="1" x14ac:dyDescent="0.25">
      <c r="A454" s="1">
        <v>32.89</v>
      </c>
      <c r="R454"/>
      <c r="S454"/>
      <c r="U454"/>
      <c r="V454"/>
    </row>
    <row r="455" spans="1:22" s="1" customFormat="1" x14ac:dyDescent="0.25">
      <c r="A455" s="1">
        <v>38.43</v>
      </c>
      <c r="R455"/>
      <c r="S455"/>
      <c r="U455"/>
      <c r="V455"/>
    </row>
    <row r="456" spans="1:22" s="1" customFormat="1" x14ac:dyDescent="0.25">
      <c r="A456" s="1">
        <v>34.53</v>
      </c>
      <c r="R456"/>
      <c r="S456"/>
      <c r="U456"/>
      <c r="V456"/>
    </row>
    <row r="457" spans="1:22" s="1" customFormat="1" x14ac:dyDescent="0.25">
      <c r="A457" s="1">
        <v>35.32</v>
      </c>
      <c r="R457"/>
      <c r="S457"/>
      <c r="U457"/>
      <c r="V457"/>
    </row>
    <row r="458" spans="1:22" s="1" customFormat="1" x14ac:dyDescent="0.25">
      <c r="A458" s="1">
        <v>24.31</v>
      </c>
      <c r="R458"/>
      <c r="S458"/>
      <c r="U458"/>
      <c r="V458"/>
    </row>
    <row r="459" spans="1:22" s="1" customFormat="1" x14ac:dyDescent="0.25">
      <c r="A459" s="1">
        <v>37.520000000000003</v>
      </c>
      <c r="R459"/>
      <c r="S459"/>
      <c r="U459"/>
      <c r="V459"/>
    </row>
    <row r="460" spans="1:22" s="1" customFormat="1" x14ac:dyDescent="0.25">
      <c r="A460" s="1">
        <v>34.76</v>
      </c>
      <c r="R460"/>
      <c r="S460"/>
      <c r="U460"/>
      <c r="V460"/>
    </row>
    <row r="461" spans="1:22" s="1" customFormat="1" x14ac:dyDescent="0.25">
      <c r="A461" s="1">
        <v>28.02</v>
      </c>
      <c r="R461"/>
      <c r="S461"/>
      <c r="U461"/>
      <c r="V461"/>
    </row>
    <row r="462" spans="1:22" s="1" customFormat="1" x14ac:dyDescent="0.25">
      <c r="A462" s="1">
        <v>39.79</v>
      </c>
      <c r="R462"/>
      <c r="S462"/>
      <c r="U462"/>
      <c r="V462"/>
    </row>
    <row r="463" spans="1:22" s="1" customFormat="1" x14ac:dyDescent="0.25">
      <c r="A463" s="1">
        <v>27.12</v>
      </c>
      <c r="R463"/>
      <c r="S463"/>
      <c r="U463"/>
      <c r="V463"/>
    </row>
    <row r="464" spans="1:22" s="1" customFormat="1" x14ac:dyDescent="0.25">
      <c r="A464" s="1">
        <v>40</v>
      </c>
      <c r="R464"/>
      <c r="S464"/>
      <c r="U464"/>
      <c r="V464"/>
    </row>
    <row r="465" spans="1:22" s="1" customFormat="1" x14ac:dyDescent="0.25">
      <c r="A465" s="1">
        <v>19.86</v>
      </c>
      <c r="R465"/>
      <c r="S465"/>
      <c r="U465"/>
      <c r="V465"/>
    </row>
    <row r="466" spans="1:22" s="1" customFormat="1" x14ac:dyDescent="0.25">
      <c r="A466" s="1">
        <v>35.869999999999997</v>
      </c>
      <c r="R466"/>
      <c r="S466"/>
      <c r="U466"/>
      <c r="V466"/>
    </row>
    <row r="467" spans="1:22" s="1" customFormat="1" x14ac:dyDescent="0.25">
      <c r="A467" s="1">
        <v>17.11</v>
      </c>
      <c r="R467"/>
      <c r="S467"/>
      <c r="U467"/>
      <c r="V467"/>
    </row>
    <row r="468" spans="1:22" s="1" customFormat="1" x14ac:dyDescent="0.25">
      <c r="A468" s="1">
        <v>16.149999999999999</v>
      </c>
      <c r="R468"/>
      <c r="S468"/>
      <c r="U468"/>
      <c r="V468"/>
    </row>
    <row r="469" spans="1:22" s="1" customFormat="1" x14ac:dyDescent="0.25">
      <c r="A469" s="1">
        <v>19.440000000000001</v>
      </c>
      <c r="R469"/>
      <c r="S469"/>
      <c r="U469"/>
      <c r="V469"/>
    </row>
    <row r="470" spans="1:22" s="1" customFormat="1" x14ac:dyDescent="0.25">
      <c r="A470" s="1">
        <v>18.03</v>
      </c>
      <c r="R470"/>
      <c r="S470"/>
      <c r="U470"/>
      <c r="V470"/>
    </row>
    <row r="471" spans="1:22" s="1" customFormat="1" x14ac:dyDescent="0.25">
      <c r="A471" s="1">
        <v>23.84</v>
      </c>
      <c r="R471"/>
      <c r="S471"/>
      <c r="U471"/>
      <c r="V471"/>
    </row>
    <row r="472" spans="1:22" s="1" customFormat="1" x14ac:dyDescent="0.25">
      <c r="A472" s="1">
        <v>33.18</v>
      </c>
      <c r="R472"/>
      <c r="S472"/>
      <c r="U472"/>
      <c r="V472"/>
    </row>
    <row r="473" spans="1:22" s="1" customFormat="1" x14ac:dyDescent="0.25">
      <c r="A473" s="1">
        <v>17.670000000000002</v>
      </c>
      <c r="R473"/>
      <c r="S473"/>
      <c r="U473"/>
      <c r="V473"/>
    </row>
    <row r="474" spans="1:22" s="1" customFormat="1" x14ac:dyDescent="0.25">
      <c r="A474" s="1">
        <v>35</v>
      </c>
      <c r="R474"/>
      <c r="S474"/>
      <c r="U474"/>
      <c r="V474"/>
    </row>
    <row r="475" spans="1:22" s="1" customFormat="1" x14ac:dyDescent="0.25">
      <c r="A475" s="1">
        <v>33.76</v>
      </c>
      <c r="R475"/>
      <c r="S475"/>
      <c r="U475"/>
      <c r="V475"/>
    </row>
    <row r="476" spans="1:22" s="1" customFormat="1" x14ac:dyDescent="0.25">
      <c r="A476" s="1">
        <v>40</v>
      </c>
      <c r="R476"/>
      <c r="S476"/>
      <c r="U476"/>
      <c r="V476"/>
    </row>
    <row r="477" spans="1:22" s="1" customFormat="1" x14ac:dyDescent="0.25">
      <c r="A477" s="1">
        <v>24.43</v>
      </c>
      <c r="R477"/>
      <c r="S477"/>
      <c r="U477"/>
      <c r="V477"/>
    </row>
    <row r="478" spans="1:22" s="1" customFormat="1" x14ac:dyDescent="0.25">
      <c r="A478" s="1">
        <v>33.65</v>
      </c>
      <c r="R478"/>
      <c r="S478"/>
      <c r="U478"/>
      <c r="V478"/>
    </row>
    <row r="479" spans="1:22" s="1" customFormat="1" x14ac:dyDescent="0.25">
      <c r="A479" s="1">
        <v>26.22</v>
      </c>
      <c r="R479"/>
      <c r="S479"/>
      <c r="U479"/>
      <c r="V479"/>
    </row>
    <row r="480" spans="1:22" s="1" customFormat="1" x14ac:dyDescent="0.25">
      <c r="A480" s="1">
        <v>18.52</v>
      </c>
      <c r="R480"/>
      <c r="S480"/>
      <c r="U480"/>
      <c r="V480"/>
    </row>
    <row r="481" spans="1:22" s="1" customFormat="1" x14ac:dyDescent="0.25">
      <c r="A481" s="1">
        <v>37.9</v>
      </c>
      <c r="R481"/>
      <c r="S481"/>
      <c r="U481"/>
      <c r="V481"/>
    </row>
    <row r="482" spans="1:22" s="1" customFormat="1" x14ac:dyDescent="0.25">
      <c r="A482" s="1">
        <v>37.46</v>
      </c>
      <c r="R482"/>
      <c r="S482"/>
      <c r="U482"/>
      <c r="V482"/>
    </row>
    <row r="483" spans="1:22" s="1" customFormat="1" x14ac:dyDescent="0.25">
      <c r="A483" s="1">
        <v>36.97</v>
      </c>
      <c r="R483"/>
      <c r="S483"/>
      <c r="U483"/>
      <c r="V483"/>
    </row>
    <row r="484" spans="1:22" s="1" customFormat="1" x14ac:dyDescent="0.25">
      <c r="A484" s="1">
        <v>18.25</v>
      </c>
      <c r="R484"/>
      <c r="S484"/>
      <c r="U484"/>
      <c r="V484"/>
    </row>
    <row r="485" spans="1:22" s="1" customFormat="1" x14ac:dyDescent="0.25">
      <c r="A485" s="1">
        <v>35.76</v>
      </c>
      <c r="R485"/>
      <c r="S485"/>
      <c r="U485"/>
      <c r="V485"/>
    </row>
    <row r="486" spans="1:22" s="1" customFormat="1" x14ac:dyDescent="0.25">
      <c r="A486" s="1">
        <v>32.520000000000003</v>
      </c>
      <c r="R486"/>
      <c r="S486"/>
      <c r="U486"/>
      <c r="V486"/>
    </row>
    <row r="487" spans="1:22" s="1" customFormat="1" x14ac:dyDescent="0.25">
      <c r="A487" s="1">
        <v>25.22</v>
      </c>
      <c r="R487"/>
      <c r="S487"/>
      <c r="U487"/>
      <c r="V487"/>
    </row>
    <row r="488" spans="1:22" s="1" customFormat="1" x14ac:dyDescent="0.25">
      <c r="A488" s="1">
        <v>32.229999999999997</v>
      </c>
      <c r="R488"/>
      <c r="S488"/>
      <c r="U488"/>
      <c r="V488"/>
    </row>
    <row r="489" spans="1:22" s="1" customFormat="1" x14ac:dyDescent="0.25">
      <c r="A489" s="1">
        <v>22.61</v>
      </c>
      <c r="R489"/>
      <c r="S489"/>
      <c r="U489"/>
      <c r="V489"/>
    </row>
    <row r="490" spans="1:22" s="1" customFormat="1" x14ac:dyDescent="0.25">
      <c r="A490" s="1">
        <v>37.590000000000003</v>
      </c>
      <c r="R490"/>
      <c r="S490"/>
      <c r="U490"/>
      <c r="V490"/>
    </row>
    <row r="491" spans="1:22" s="1" customFormat="1" x14ac:dyDescent="0.25">
      <c r="A491" s="1">
        <v>33.86</v>
      </c>
      <c r="R491"/>
      <c r="S491"/>
      <c r="U491"/>
      <c r="V491"/>
    </row>
    <row r="492" spans="1:22" s="1" customFormat="1" x14ac:dyDescent="0.25">
      <c r="A492" s="1">
        <v>31.42</v>
      </c>
      <c r="R492"/>
      <c r="S492"/>
      <c r="U492"/>
      <c r="V492"/>
    </row>
    <row r="493" spans="1:22" s="1" customFormat="1" x14ac:dyDescent="0.25">
      <c r="A493" s="1">
        <v>32.68</v>
      </c>
      <c r="R493"/>
      <c r="S493"/>
      <c r="U493"/>
      <c r="V493"/>
    </row>
    <row r="494" spans="1:22" s="1" customFormat="1" x14ac:dyDescent="0.25">
      <c r="A494" s="1">
        <v>19.309999999999999</v>
      </c>
      <c r="R494"/>
      <c r="S494"/>
      <c r="U494"/>
      <c r="V494"/>
    </row>
    <row r="495" spans="1:22" s="1" customFormat="1" x14ac:dyDescent="0.25">
      <c r="A495" s="1">
        <v>24.08</v>
      </c>
      <c r="R495"/>
      <c r="S495"/>
      <c r="U495"/>
      <c r="V495"/>
    </row>
    <row r="496" spans="1:22" s="1" customFormat="1" x14ac:dyDescent="0.25">
      <c r="A496" s="1">
        <v>23.44</v>
      </c>
      <c r="R496"/>
      <c r="S496"/>
      <c r="U496"/>
      <c r="V496"/>
    </row>
    <row r="497" spans="1:22" s="1" customFormat="1" x14ac:dyDescent="0.25">
      <c r="A497" s="1">
        <v>17.84</v>
      </c>
      <c r="R497"/>
      <c r="S497"/>
      <c r="U497"/>
      <c r="V497"/>
    </row>
    <row r="498" spans="1:22" s="1" customFormat="1" x14ac:dyDescent="0.25">
      <c r="A498" s="1">
        <v>22.76</v>
      </c>
      <c r="R498"/>
      <c r="S498"/>
      <c r="U498"/>
      <c r="V498"/>
    </row>
    <row r="499" spans="1:22" s="1" customFormat="1" x14ac:dyDescent="0.25">
      <c r="A499" s="1">
        <v>23.86</v>
      </c>
      <c r="R499"/>
      <c r="S499"/>
      <c r="U499"/>
      <c r="V499"/>
    </row>
    <row r="500" spans="1:22" s="1" customFormat="1" x14ac:dyDescent="0.25">
      <c r="A500" s="1">
        <v>20.29</v>
      </c>
      <c r="R500"/>
      <c r="S500"/>
      <c r="U500"/>
      <c r="V500"/>
    </row>
    <row r="501" spans="1:22" s="1" customFormat="1" x14ac:dyDescent="0.25">
      <c r="A501" s="1">
        <v>34.090000000000003</v>
      </c>
      <c r="R501"/>
      <c r="S501"/>
      <c r="U501"/>
      <c r="V501"/>
    </row>
    <row r="502" spans="1:22" s="1" customFormat="1" x14ac:dyDescent="0.25">
      <c r="A502" s="1">
        <v>37.65</v>
      </c>
      <c r="R502"/>
      <c r="S502"/>
      <c r="U502"/>
      <c r="V502"/>
    </row>
    <row r="503" spans="1:22" s="1" customFormat="1" x14ac:dyDescent="0.25">
      <c r="A503" s="1">
        <v>26.02</v>
      </c>
      <c r="R503"/>
      <c r="S503"/>
      <c r="U503"/>
      <c r="V503"/>
    </row>
    <row r="504" spans="1:22" s="1" customFormat="1" x14ac:dyDescent="0.25">
      <c r="A504" s="1">
        <v>32.89</v>
      </c>
      <c r="R504"/>
      <c r="S504"/>
      <c r="U504"/>
      <c r="V504"/>
    </row>
    <row r="505" spans="1:22" s="1" customFormat="1" x14ac:dyDescent="0.25">
      <c r="A505" s="1">
        <v>20.32</v>
      </c>
      <c r="R505"/>
      <c r="S505"/>
      <c r="U505"/>
      <c r="V505"/>
    </row>
    <row r="506" spans="1:22" s="1" customFormat="1" x14ac:dyDescent="0.25">
      <c r="A506" s="1">
        <v>27.63</v>
      </c>
      <c r="R506"/>
      <c r="S506"/>
      <c r="U506"/>
      <c r="V506"/>
    </row>
    <row r="507" spans="1:22" s="1" customFormat="1" x14ac:dyDescent="0.25">
      <c r="A507" s="1">
        <v>22.25</v>
      </c>
      <c r="R507"/>
      <c r="S507"/>
      <c r="U507"/>
      <c r="V507"/>
    </row>
    <row r="508" spans="1:22" s="1" customFormat="1" x14ac:dyDescent="0.25">
      <c r="A508" s="1">
        <v>35.090000000000003</v>
      </c>
      <c r="R508"/>
      <c r="S508"/>
      <c r="U508"/>
      <c r="V508"/>
    </row>
    <row r="509" spans="1:22" s="1" customFormat="1" x14ac:dyDescent="0.25">
      <c r="A509" s="1">
        <v>38.14</v>
      </c>
      <c r="R509"/>
      <c r="S509"/>
      <c r="U509"/>
      <c r="V509"/>
    </row>
    <row r="510" spans="1:22" s="1" customFormat="1" x14ac:dyDescent="0.25">
      <c r="A510" s="1">
        <v>19.059999999999999</v>
      </c>
      <c r="R510"/>
      <c r="S510"/>
      <c r="U510"/>
      <c r="V510"/>
    </row>
    <row r="511" spans="1:22" s="1" customFormat="1" x14ac:dyDescent="0.25">
      <c r="A511" s="1">
        <v>26.66</v>
      </c>
      <c r="R511"/>
      <c r="S511"/>
      <c r="U511"/>
      <c r="V511"/>
    </row>
    <row r="512" spans="1:22" s="1" customFormat="1" x14ac:dyDescent="0.25">
      <c r="A512" s="1">
        <v>31.94</v>
      </c>
      <c r="R512"/>
      <c r="S512"/>
      <c r="U512"/>
      <c r="V512"/>
    </row>
    <row r="513" spans="1:22" s="1" customFormat="1" x14ac:dyDescent="0.25">
      <c r="A513" s="1">
        <v>25.56</v>
      </c>
      <c r="R513"/>
      <c r="S513"/>
      <c r="U513"/>
      <c r="V513"/>
    </row>
    <row r="514" spans="1:22" s="1" customFormat="1" x14ac:dyDescent="0.25">
      <c r="A514" s="1">
        <v>34.61</v>
      </c>
      <c r="R514"/>
      <c r="S514"/>
      <c r="U514"/>
      <c r="V514"/>
    </row>
    <row r="515" spans="1:22" s="1" customFormat="1" x14ac:dyDescent="0.25">
      <c r="A515" s="1">
        <v>40</v>
      </c>
      <c r="R515"/>
      <c r="S515"/>
      <c r="U515"/>
      <c r="V515"/>
    </row>
    <row r="516" spans="1:22" s="1" customFormat="1" x14ac:dyDescent="0.25">
      <c r="A516" s="1">
        <v>29.18</v>
      </c>
      <c r="R516"/>
      <c r="S516"/>
      <c r="U516"/>
      <c r="V516"/>
    </row>
    <row r="517" spans="1:22" s="1" customFormat="1" x14ac:dyDescent="0.25">
      <c r="A517" s="1">
        <v>24.51</v>
      </c>
      <c r="R517"/>
      <c r="S517"/>
      <c r="U517"/>
      <c r="V517"/>
    </row>
    <row r="518" spans="1:22" s="1" customFormat="1" x14ac:dyDescent="0.25">
      <c r="A518" s="1">
        <v>27.63</v>
      </c>
      <c r="R518"/>
      <c r="S518"/>
      <c r="U518"/>
      <c r="V518"/>
    </row>
    <row r="519" spans="1:22" s="1" customFormat="1" x14ac:dyDescent="0.25">
      <c r="A519" s="1">
        <v>34.979999999999997</v>
      </c>
      <c r="R519"/>
      <c r="S519"/>
      <c r="U519"/>
      <c r="V519"/>
    </row>
    <row r="520" spans="1:22" s="1" customFormat="1" x14ac:dyDescent="0.25">
      <c r="A520" s="1">
        <v>34.590000000000003</v>
      </c>
      <c r="R520"/>
      <c r="S520"/>
      <c r="U520"/>
      <c r="V520"/>
    </row>
    <row r="521" spans="1:22" s="1" customFormat="1" x14ac:dyDescent="0.25">
      <c r="A521" s="1">
        <v>24.07</v>
      </c>
      <c r="R521"/>
      <c r="S521"/>
      <c r="U521"/>
      <c r="V521"/>
    </row>
    <row r="522" spans="1:22" s="1" customFormat="1" x14ac:dyDescent="0.25">
      <c r="A522" s="1">
        <v>25.98</v>
      </c>
      <c r="R522"/>
      <c r="S522"/>
      <c r="U522"/>
      <c r="V522"/>
    </row>
    <row r="523" spans="1:22" s="1" customFormat="1" x14ac:dyDescent="0.25">
      <c r="A523" s="1">
        <v>22.29</v>
      </c>
      <c r="R523"/>
      <c r="S523"/>
      <c r="U523"/>
      <c r="V523"/>
    </row>
    <row r="524" spans="1:22" s="1" customFormat="1" x14ac:dyDescent="0.25">
      <c r="A524" s="1">
        <v>35.619999999999997</v>
      </c>
      <c r="R524"/>
      <c r="S524"/>
      <c r="U524"/>
      <c r="V524"/>
    </row>
    <row r="525" spans="1:22" s="1" customFormat="1" x14ac:dyDescent="0.25">
      <c r="A525" s="1">
        <v>32.22</v>
      </c>
      <c r="R525"/>
      <c r="S525"/>
      <c r="U525"/>
      <c r="V525"/>
    </row>
    <row r="526" spans="1:22" s="1" customFormat="1" x14ac:dyDescent="0.25">
      <c r="A526" s="1">
        <v>36.82</v>
      </c>
      <c r="R526"/>
      <c r="S526"/>
      <c r="U526"/>
      <c r="V526"/>
    </row>
    <row r="527" spans="1:22" s="1" customFormat="1" x14ac:dyDescent="0.25">
      <c r="A527" s="1">
        <v>33.369999999999997</v>
      </c>
      <c r="R527"/>
      <c r="S527"/>
      <c r="U527"/>
      <c r="V527"/>
    </row>
    <row r="528" spans="1:22" s="1" customFormat="1" x14ac:dyDescent="0.25">
      <c r="A528" s="1">
        <v>36.950000000000003</v>
      </c>
      <c r="R528"/>
      <c r="S528"/>
      <c r="U528"/>
      <c r="V528"/>
    </row>
    <row r="529" spans="1:22" s="1" customFormat="1" x14ac:dyDescent="0.25">
      <c r="A529" s="1">
        <v>23</v>
      </c>
      <c r="R529"/>
      <c r="S529"/>
      <c r="U529"/>
      <c r="V529"/>
    </row>
    <row r="530" spans="1:22" s="1" customFormat="1" x14ac:dyDescent="0.25">
      <c r="A530" s="1">
        <v>34.869999999999997</v>
      </c>
      <c r="R530"/>
      <c r="S530"/>
      <c r="U530"/>
      <c r="V530"/>
    </row>
    <row r="531" spans="1:22" s="1" customFormat="1" x14ac:dyDescent="0.25">
      <c r="A531" s="1">
        <v>37.83</v>
      </c>
      <c r="R531"/>
      <c r="S531"/>
      <c r="U531"/>
      <c r="V531"/>
    </row>
    <row r="532" spans="1:22" s="1" customFormat="1" x14ac:dyDescent="0.25">
      <c r="A532" s="1">
        <v>30.98</v>
      </c>
      <c r="R532"/>
      <c r="S532"/>
      <c r="U532"/>
      <c r="V532"/>
    </row>
    <row r="533" spans="1:22" s="1" customFormat="1" x14ac:dyDescent="0.25">
      <c r="A533" s="1">
        <v>31.21</v>
      </c>
      <c r="R533"/>
      <c r="S533"/>
      <c r="U533"/>
      <c r="V533"/>
    </row>
    <row r="534" spans="1:22" s="1" customFormat="1" x14ac:dyDescent="0.25">
      <c r="A534" s="1">
        <v>32.71</v>
      </c>
      <c r="R534"/>
      <c r="S534"/>
      <c r="U534"/>
      <c r="V534"/>
    </row>
    <row r="535" spans="1:22" s="1" customFormat="1" x14ac:dyDescent="0.25">
      <c r="A535" s="1">
        <v>32.130000000000003</v>
      </c>
      <c r="R535"/>
      <c r="S535"/>
      <c r="U535"/>
      <c r="V535"/>
    </row>
    <row r="536" spans="1:22" s="1" customFormat="1" x14ac:dyDescent="0.25">
      <c r="A536" s="1">
        <v>35.840000000000003</v>
      </c>
      <c r="R536"/>
      <c r="S536"/>
      <c r="U536"/>
      <c r="V536"/>
    </row>
    <row r="537" spans="1:22" s="1" customFormat="1" x14ac:dyDescent="0.25">
      <c r="A537" s="1">
        <v>18.920000000000002</v>
      </c>
      <c r="R537"/>
      <c r="S537"/>
      <c r="U537"/>
      <c r="V537"/>
    </row>
    <row r="538" spans="1:22" s="1" customFormat="1" x14ac:dyDescent="0.25">
      <c r="A538" s="1">
        <v>29.86</v>
      </c>
      <c r="R538"/>
      <c r="S538"/>
      <c r="U538"/>
      <c r="V538"/>
    </row>
    <row r="539" spans="1:22" s="1" customFormat="1" x14ac:dyDescent="0.25">
      <c r="A539" s="1">
        <v>23.22</v>
      </c>
      <c r="R539"/>
      <c r="S539"/>
      <c r="U539"/>
      <c r="V539"/>
    </row>
    <row r="540" spans="1:22" s="1" customFormat="1" x14ac:dyDescent="0.25">
      <c r="A540" s="1">
        <v>34.46</v>
      </c>
      <c r="R540"/>
      <c r="S540"/>
      <c r="U540"/>
      <c r="V540"/>
    </row>
    <row r="541" spans="1:22" s="1" customFormat="1" x14ac:dyDescent="0.25">
      <c r="A541" s="1">
        <v>31.87</v>
      </c>
      <c r="R541"/>
      <c r="S541"/>
      <c r="U541"/>
      <c r="V541"/>
    </row>
    <row r="542" spans="1:22" s="1" customFormat="1" x14ac:dyDescent="0.25">
      <c r="A542" s="1">
        <v>26.18</v>
      </c>
      <c r="R542"/>
      <c r="S542"/>
      <c r="U542"/>
      <c r="V542"/>
    </row>
    <row r="543" spans="1:22" s="1" customFormat="1" x14ac:dyDescent="0.25">
      <c r="A543" s="1">
        <v>23.69</v>
      </c>
      <c r="R543"/>
      <c r="S543"/>
      <c r="U543"/>
      <c r="V543"/>
    </row>
    <row r="544" spans="1:22" s="1" customFormat="1" x14ac:dyDescent="0.25">
      <c r="A544" s="1">
        <v>36.78</v>
      </c>
      <c r="R544"/>
      <c r="S544"/>
      <c r="U544"/>
      <c r="V544"/>
    </row>
    <row r="545" spans="1:22" s="1" customFormat="1" x14ac:dyDescent="0.25">
      <c r="A545" s="1">
        <v>36.19</v>
      </c>
      <c r="R545"/>
      <c r="S545"/>
      <c r="U545"/>
      <c r="V545"/>
    </row>
    <row r="546" spans="1:22" s="1" customFormat="1" x14ac:dyDescent="0.25">
      <c r="A546" s="1">
        <v>21.84</v>
      </c>
      <c r="R546"/>
      <c r="S546"/>
      <c r="U546"/>
      <c r="V546"/>
    </row>
    <row r="547" spans="1:22" s="1" customFormat="1" x14ac:dyDescent="0.25">
      <c r="A547" s="1">
        <v>23.51</v>
      </c>
      <c r="R547"/>
      <c r="S547"/>
      <c r="U547"/>
      <c r="V547"/>
    </row>
    <row r="548" spans="1:22" s="1" customFormat="1" x14ac:dyDescent="0.25">
      <c r="A548" s="1">
        <v>19.22</v>
      </c>
      <c r="R548"/>
      <c r="S548"/>
      <c r="U548"/>
      <c r="V548"/>
    </row>
    <row r="549" spans="1:22" s="1" customFormat="1" x14ac:dyDescent="0.25">
      <c r="A549" s="1">
        <v>37.26</v>
      </c>
      <c r="R549"/>
      <c r="S549"/>
      <c r="U549"/>
      <c r="V549"/>
    </row>
    <row r="550" spans="1:22" s="1" customFormat="1" x14ac:dyDescent="0.25">
      <c r="A550" s="1">
        <v>21.24</v>
      </c>
      <c r="R550"/>
      <c r="S550"/>
      <c r="U550"/>
      <c r="V550"/>
    </row>
    <row r="551" spans="1:22" s="1" customFormat="1" x14ac:dyDescent="0.25">
      <c r="A551" s="1">
        <v>22.27</v>
      </c>
      <c r="R551"/>
      <c r="S551"/>
      <c r="U551"/>
      <c r="V551"/>
    </row>
    <row r="552" spans="1:22" s="1" customFormat="1" x14ac:dyDescent="0.25">
      <c r="A552" s="1">
        <v>27.31</v>
      </c>
      <c r="R552"/>
      <c r="S552"/>
      <c r="U552"/>
      <c r="V552"/>
    </row>
    <row r="553" spans="1:22" s="1" customFormat="1" x14ac:dyDescent="0.25">
      <c r="A553" s="1">
        <v>19.34</v>
      </c>
      <c r="R553"/>
      <c r="S553"/>
      <c r="U553"/>
      <c r="V553"/>
    </row>
    <row r="554" spans="1:22" s="1" customFormat="1" x14ac:dyDescent="0.25">
      <c r="A554" s="1">
        <v>23.87</v>
      </c>
      <c r="R554"/>
      <c r="S554"/>
      <c r="U554"/>
      <c r="V554"/>
    </row>
    <row r="555" spans="1:22" s="1" customFormat="1" x14ac:dyDescent="0.25">
      <c r="A555" s="1">
        <v>29.77</v>
      </c>
      <c r="R555"/>
      <c r="S555"/>
      <c r="U555"/>
      <c r="V555"/>
    </row>
    <row r="556" spans="1:22" s="1" customFormat="1" x14ac:dyDescent="0.25">
      <c r="A556" s="1">
        <v>36.67</v>
      </c>
      <c r="R556"/>
      <c r="S556"/>
      <c r="U556"/>
      <c r="V556"/>
    </row>
    <row r="557" spans="1:22" s="1" customFormat="1" x14ac:dyDescent="0.25">
      <c r="A557" s="1">
        <v>27.9</v>
      </c>
      <c r="R557"/>
      <c r="S557"/>
      <c r="U557"/>
      <c r="V557"/>
    </row>
    <row r="558" spans="1:22" s="1" customFormat="1" x14ac:dyDescent="0.25">
      <c r="A558" s="1">
        <v>22.51</v>
      </c>
      <c r="R558"/>
      <c r="S558"/>
      <c r="U558"/>
      <c r="V558"/>
    </row>
    <row r="559" spans="1:22" s="1" customFormat="1" x14ac:dyDescent="0.25">
      <c r="A559" s="1">
        <v>34.770000000000003</v>
      </c>
      <c r="R559"/>
      <c r="S559"/>
      <c r="U559"/>
      <c r="V559"/>
    </row>
    <row r="560" spans="1:22" s="1" customFormat="1" x14ac:dyDescent="0.25">
      <c r="A560" s="1">
        <v>30.13</v>
      </c>
      <c r="R560"/>
      <c r="S560"/>
      <c r="U560"/>
      <c r="V560"/>
    </row>
    <row r="561" spans="1:22" s="1" customFormat="1" x14ac:dyDescent="0.25">
      <c r="A561" s="1">
        <v>27.89</v>
      </c>
      <c r="R561"/>
      <c r="S561"/>
      <c r="U561"/>
      <c r="V561"/>
    </row>
    <row r="562" spans="1:22" s="1" customFormat="1" x14ac:dyDescent="0.25">
      <c r="A562" s="1">
        <v>19.43</v>
      </c>
      <c r="R562"/>
      <c r="S562"/>
      <c r="U562"/>
      <c r="V562"/>
    </row>
    <row r="563" spans="1:22" s="1" customFormat="1" x14ac:dyDescent="0.25">
      <c r="A563" s="1">
        <v>23.03</v>
      </c>
      <c r="R563"/>
      <c r="S563"/>
      <c r="U563"/>
      <c r="V563"/>
    </row>
    <row r="564" spans="1:22" s="1" customFormat="1" x14ac:dyDescent="0.25">
      <c r="A564" s="1">
        <v>21.64</v>
      </c>
      <c r="R564"/>
      <c r="S564"/>
      <c r="U564"/>
      <c r="V564"/>
    </row>
    <row r="565" spans="1:22" s="1" customFormat="1" x14ac:dyDescent="0.25">
      <c r="A565" s="1">
        <v>21.65</v>
      </c>
      <c r="R565"/>
      <c r="S565"/>
      <c r="U565"/>
      <c r="V56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91F8-DC51-47F5-8F66-085FC01390A8}">
  <dimension ref="A1:V773"/>
  <sheetViews>
    <sheetView workbookViewId="0">
      <selection activeCell="U1" sqref="U1:V1048576"/>
    </sheetView>
  </sheetViews>
  <sheetFormatPr defaultRowHeight="15.7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  <c r="U1" t="s">
        <v>16</v>
      </c>
      <c r="V1" t="s">
        <v>20</v>
      </c>
    </row>
    <row r="2" spans="1:22" s="1" customFormat="1" x14ac:dyDescent="0.25">
      <c r="A2" s="1">
        <v>34.76</v>
      </c>
      <c r="B2" s="1">
        <v>33.869999999999997</v>
      </c>
      <c r="C2" s="1">
        <v>25.61</v>
      </c>
      <c r="D2" s="1">
        <v>24.53</v>
      </c>
      <c r="E2" s="1">
        <v>26.43</v>
      </c>
      <c r="F2" s="1">
        <v>24.52</v>
      </c>
      <c r="G2" s="1">
        <v>25.11</v>
      </c>
      <c r="H2" s="1">
        <v>29.4</v>
      </c>
      <c r="I2" s="1">
        <v>29.08</v>
      </c>
      <c r="J2" s="1">
        <v>27.99</v>
      </c>
      <c r="K2" s="1">
        <v>32.479999999999997</v>
      </c>
      <c r="L2" s="1">
        <v>30.34</v>
      </c>
      <c r="M2" s="1">
        <v>34.26</v>
      </c>
      <c r="N2" s="1">
        <v>33.409999999999997</v>
      </c>
      <c r="O2" s="1">
        <v>34.79</v>
      </c>
      <c r="P2" s="1">
        <v>40</v>
      </c>
      <c r="R2">
        <v>18</v>
      </c>
      <c r="S2">
        <v>0.57999999999999996</v>
      </c>
      <c r="U2">
        <v>18</v>
      </c>
      <c r="V2">
        <v>1</v>
      </c>
    </row>
    <row r="3" spans="1:22" s="1" customFormat="1" x14ac:dyDescent="0.25">
      <c r="A3" s="1">
        <v>40</v>
      </c>
      <c r="B3" s="1">
        <v>27.02</v>
      </c>
      <c r="C3" s="1">
        <v>24.63</v>
      </c>
      <c r="D3" s="1">
        <v>22.75</v>
      </c>
      <c r="E3" s="1">
        <v>26.05</v>
      </c>
      <c r="F3" s="1">
        <v>30.05</v>
      </c>
      <c r="G3" s="1">
        <v>31.04</v>
      </c>
      <c r="H3" s="1">
        <v>29.25</v>
      </c>
      <c r="I3" s="1">
        <v>32.06</v>
      </c>
      <c r="J3" s="1">
        <v>31.3</v>
      </c>
      <c r="K3" s="1">
        <v>32.130000000000003</v>
      </c>
      <c r="L3" s="1">
        <v>27.89</v>
      </c>
      <c r="M3" s="1">
        <v>32.090000000000003</v>
      </c>
      <c r="N3" s="1">
        <v>40</v>
      </c>
      <c r="O3" s="1">
        <v>40</v>
      </c>
      <c r="P3" s="1">
        <v>32.44</v>
      </c>
      <c r="R3">
        <v>19</v>
      </c>
      <c r="S3">
        <v>0.5</v>
      </c>
      <c r="U3">
        <v>19</v>
      </c>
      <c r="V3">
        <v>1</v>
      </c>
    </row>
    <row r="4" spans="1:22" s="1" customFormat="1" x14ac:dyDescent="0.25">
      <c r="A4" s="1">
        <v>31.62</v>
      </c>
      <c r="B4" s="1">
        <v>17.829999999999998</v>
      </c>
      <c r="C4" s="1">
        <v>23.6</v>
      </c>
      <c r="D4" s="1">
        <v>29.22</v>
      </c>
      <c r="E4" s="1">
        <v>25.13</v>
      </c>
      <c r="F4" s="1">
        <v>25.46</v>
      </c>
      <c r="G4" s="1">
        <v>25.45</v>
      </c>
      <c r="H4" s="1">
        <v>34.29</v>
      </c>
      <c r="I4" s="1">
        <v>33.06</v>
      </c>
      <c r="J4" s="1">
        <v>32.340000000000003</v>
      </c>
      <c r="K4" s="1">
        <v>34.82</v>
      </c>
      <c r="L4" s="1">
        <v>33.200000000000003</v>
      </c>
      <c r="M4" s="1">
        <v>40</v>
      </c>
      <c r="N4" s="1">
        <v>40</v>
      </c>
      <c r="O4" s="1">
        <v>40</v>
      </c>
      <c r="P4" s="1">
        <v>40</v>
      </c>
      <c r="R4">
        <v>20</v>
      </c>
      <c r="S4">
        <v>0.45</v>
      </c>
      <c r="U4">
        <v>20</v>
      </c>
      <c r="V4">
        <v>1</v>
      </c>
    </row>
    <row r="5" spans="1:22" s="1" customFormat="1" x14ac:dyDescent="0.25">
      <c r="A5" s="1">
        <v>30.51</v>
      </c>
      <c r="B5" s="1">
        <v>29.31</v>
      </c>
      <c r="C5" s="1">
        <v>25</v>
      </c>
      <c r="D5" s="1">
        <v>33.549999999999997</v>
      </c>
      <c r="E5" s="1">
        <v>32.99</v>
      </c>
      <c r="F5" s="1">
        <v>40</v>
      </c>
      <c r="G5" s="1">
        <v>40</v>
      </c>
      <c r="H5" s="1">
        <v>31.66</v>
      </c>
      <c r="I5" s="1">
        <v>36.630000000000003</v>
      </c>
      <c r="J5" s="1">
        <v>29.29</v>
      </c>
      <c r="K5" s="1">
        <v>40</v>
      </c>
      <c r="L5" s="1">
        <v>35.47</v>
      </c>
      <c r="M5" s="1">
        <v>40</v>
      </c>
      <c r="N5" s="1">
        <v>30.59</v>
      </c>
      <c r="O5" s="1">
        <v>35.049999999999997</v>
      </c>
      <c r="P5" s="1">
        <v>40</v>
      </c>
      <c r="R5">
        <v>21</v>
      </c>
      <c r="S5">
        <v>0.45</v>
      </c>
      <c r="U5">
        <v>21</v>
      </c>
      <c r="V5">
        <v>1</v>
      </c>
    </row>
    <row r="6" spans="1:22" s="1" customFormat="1" x14ac:dyDescent="0.25">
      <c r="A6" s="1">
        <v>24.31</v>
      </c>
      <c r="B6" s="1">
        <v>40</v>
      </c>
      <c r="C6" s="1">
        <v>30.58</v>
      </c>
      <c r="D6" s="1">
        <v>33.25</v>
      </c>
      <c r="E6" s="1">
        <v>25.45</v>
      </c>
      <c r="F6" s="1">
        <v>21.21</v>
      </c>
      <c r="G6" s="1">
        <v>26.15</v>
      </c>
      <c r="H6" s="1">
        <v>40</v>
      </c>
      <c r="I6" s="1">
        <v>34.67</v>
      </c>
      <c r="J6" s="1">
        <v>40</v>
      </c>
      <c r="K6" s="1">
        <v>40</v>
      </c>
      <c r="L6" s="1">
        <v>36.799999999999997</v>
      </c>
      <c r="M6" s="1">
        <v>34.090000000000003</v>
      </c>
      <c r="N6" s="1">
        <v>40</v>
      </c>
      <c r="O6" s="1">
        <v>40</v>
      </c>
      <c r="P6" s="1">
        <v>40</v>
      </c>
      <c r="R6">
        <v>22</v>
      </c>
      <c r="S6">
        <v>0.43</v>
      </c>
      <c r="U6">
        <v>22</v>
      </c>
      <c r="V6">
        <v>1</v>
      </c>
    </row>
    <row r="7" spans="1:22" s="1" customFormat="1" x14ac:dyDescent="0.25">
      <c r="A7" s="1">
        <v>29.04</v>
      </c>
      <c r="B7" s="1">
        <v>33.25</v>
      </c>
      <c r="C7" s="1">
        <v>32.43</v>
      </c>
      <c r="D7" s="1">
        <v>24.79</v>
      </c>
      <c r="E7" s="1">
        <v>31.27</v>
      </c>
      <c r="F7" s="1">
        <v>30.16</v>
      </c>
      <c r="G7" s="1">
        <v>34.04</v>
      </c>
      <c r="H7" s="1">
        <v>32.81</v>
      </c>
      <c r="I7" s="1">
        <v>40</v>
      </c>
      <c r="J7" s="1">
        <v>40</v>
      </c>
      <c r="K7" s="1">
        <v>40</v>
      </c>
      <c r="L7" s="1">
        <v>40</v>
      </c>
      <c r="M7" s="1">
        <v>40</v>
      </c>
      <c r="N7" s="1">
        <v>40</v>
      </c>
      <c r="O7" s="1">
        <v>40</v>
      </c>
      <c r="P7" s="1">
        <v>40</v>
      </c>
      <c r="R7">
        <v>23</v>
      </c>
      <c r="S7">
        <v>0.41</v>
      </c>
      <c r="U7">
        <v>23</v>
      </c>
      <c r="V7">
        <v>0.98799999999999999</v>
      </c>
    </row>
    <row r="8" spans="1:22" s="1" customFormat="1" x14ac:dyDescent="0.25">
      <c r="A8" s="1">
        <v>25.32</v>
      </c>
      <c r="B8" s="1">
        <v>26.78</v>
      </c>
      <c r="C8" s="1">
        <v>30.8</v>
      </c>
      <c r="D8" s="1">
        <v>21.65</v>
      </c>
      <c r="E8" s="1">
        <v>26.14</v>
      </c>
      <c r="F8" s="1">
        <v>28.37</v>
      </c>
      <c r="G8" s="1">
        <v>30.38</v>
      </c>
      <c r="H8" s="1">
        <v>29.61</v>
      </c>
      <c r="I8" s="1">
        <v>32.08</v>
      </c>
      <c r="J8" s="1">
        <v>40</v>
      </c>
      <c r="K8" s="1">
        <v>40</v>
      </c>
      <c r="L8" s="1">
        <v>40</v>
      </c>
      <c r="M8" s="1">
        <v>40</v>
      </c>
      <c r="N8" s="1">
        <v>40</v>
      </c>
      <c r="O8" s="1">
        <v>40</v>
      </c>
      <c r="P8" s="1">
        <v>40</v>
      </c>
      <c r="R8">
        <v>24</v>
      </c>
      <c r="S8">
        <v>0.39</v>
      </c>
      <c r="U8">
        <v>24</v>
      </c>
      <c r="V8">
        <v>0.96299999999999997</v>
      </c>
    </row>
    <row r="9" spans="1:22" s="1" customFormat="1" x14ac:dyDescent="0.25">
      <c r="A9" s="1">
        <v>35.58</v>
      </c>
      <c r="B9" s="1">
        <v>34.94</v>
      </c>
      <c r="C9" s="1">
        <v>30.49</v>
      </c>
      <c r="D9" s="1">
        <v>24.78</v>
      </c>
      <c r="E9" s="1">
        <v>23.61</v>
      </c>
      <c r="F9" s="1">
        <v>24.59</v>
      </c>
      <c r="G9" s="1">
        <v>30.67</v>
      </c>
      <c r="H9" s="1">
        <v>32.61</v>
      </c>
      <c r="I9" s="1">
        <v>30.38</v>
      </c>
      <c r="J9" s="1">
        <v>31.86</v>
      </c>
      <c r="K9" s="1">
        <v>33.79</v>
      </c>
      <c r="L9" s="1">
        <v>34.93</v>
      </c>
      <c r="M9" s="1">
        <v>40</v>
      </c>
      <c r="N9" s="1">
        <v>40</v>
      </c>
      <c r="O9" s="1">
        <v>40</v>
      </c>
      <c r="P9" s="1">
        <v>40</v>
      </c>
      <c r="R9">
        <v>25</v>
      </c>
      <c r="S9">
        <v>0.36</v>
      </c>
      <c r="U9">
        <v>25</v>
      </c>
      <c r="V9">
        <v>0.92900000000000005</v>
      </c>
    </row>
    <row r="10" spans="1:22" s="1" customFormat="1" x14ac:dyDescent="0.25">
      <c r="A10" s="1">
        <v>33.94</v>
      </c>
      <c r="B10" s="1">
        <v>31.02</v>
      </c>
      <c r="C10" s="1">
        <v>23.3</v>
      </c>
      <c r="D10" s="1">
        <v>40</v>
      </c>
      <c r="E10" s="1">
        <v>26.74</v>
      </c>
      <c r="F10" s="1">
        <v>30.1</v>
      </c>
      <c r="G10" s="1">
        <v>22.01</v>
      </c>
      <c r="H10" s="1">
        <v>28.37</v>
      </c>
      <c r="I10" s="1">
        <v>26.87</v>
      </c>
      <c r="J10" s="1">
        <v>28.55</v>
      </c>
      <c r="K10" s="1">
        <v>29.98</v>
      </c>
      <c r="L10" s="1">
        <v>35.479999999999997</v>
      </c>
      <c r="M10" s="1">
        <v>33.89</v>
      </c>
      <c r="N10" s="1">
        <v>33.74</v>
      </c>
      <c r="O10" s="1">
        <v>40</v>
      </c>
      <c r="P10" s="1">
        <v>40</v>
      </c>
      <c r="R10">
        <v>26</v>
      </c>
      <c r="S10">
        <v>0.36</v>
      </c>
      <c r="U10">
        <v>26</v>
      </c>
      <c r="V10">
        <v>0.88600000000000001</v>
      </c>
    </row>
    <row r="11" spans="1:22" s="1" customFormat="1" x14ac:dyDescent="0.25">
      <c r="A11" s="1">
        <v>27.59</v>
      </c>
      <c r="B11" s="1">
        <v>40</v>
      </c>
      <c r="C11" s="1">
        <v>33.65</v>
      </c>
      <c r="D11" s="1">
        <v>24.35</v>
      </c>
      <c r="E11" s="1">
        <v>34.64</v>
      </c>
      <c r="F11" s="1">
        <v>31.6</v>
      </c>
      <c r="G11" s="1">
        <v>40</v>
      </c>
      <c r="H11" s="1">
        <v>33.04</v>
      </c>
      <c r="I11" s="1">
        <v>40</v>
      </c>
      <c r="J11" s="1">
        <v>29.57</v>
      </c>
      <c r="K11" s="1">
        <v>22.31</v>
      </c>
      <c r="L11" s="1">
        <v>31.12</v>
      </c>
      <c r="M11" s="1">
        <v>34.340000000000003</v>
      </c>
      <c r="N11" s="1">
        <v>40</v>
      </c>
      <c r="O11" s="1">
        <v>40</v>
      </c>
      <c r="P11" s="1">
        <v>40</v>
      </c>
      <c r="R11">
        <v>27</v>
      </c>
      <c r="S11">
        <v>0.34</v>
      </c>
      <c r="U11">
        <v>27</v>
      </c>
      <c r="V11">
        <v>0.83499999999999996</v>
      </c>
    </row>
    <row r="12" spans="1:22" s="1" customFormat="1" x14ac:dyDescent="0.25">
      <c r="A12" s="1">
        <v>36.47</v>
      </c>
      <c r="B12" s="1">
        <v>28.97</v>
      </c>
      <c r="C12" s="1">
        <v>27.96</v>
      </c>
      <c r="D12" s="1">
        <v>29.59</v>
      </c>
      <c r="E12" s="1">
        <v>32.57</v>
      </c>
      <c r="F12" s="1">
        <v>22.18</v>
      </c>
      <c r="G12" s="1">
        <v>32.82</v>
      </c>
      <c r="H12" s="1">
        <v>26.18</v>
      </c>
      <c r="I12" s="1">
        <v>36.659999999999997</v>
      </c>
      <c r="J12" s="1">
        <v>23.26</v>
      </c>
      <c r="K12" s="1">
        <v>40</v>
      </c>
      <c r="L12" s="1">
        <v>23.3</v>
      </c>
      <c r="M12" s="1">
        <v>22.75</v>
      </c>
      <c r="N12" s="1">
        <v>29.1</v>
      </c>
      <c r="O12" s="1">
        <v>32.5</v>
      </c>
      <c r="P12" s="1">
        <v>28.5</v>
      </c>
      <c r="R12">
        <v>28</v>
      </c>
      <c r="S12">
        <v>0.34</v>
      </c>
      <c r="U12">
        <v>28</v>
      </c>
      <c r="V12">
        <v>0.77500000000000002</v>
      </c>
    </row>
    <row r="13" spans="1:22" s="1" customFormat="1" x14ac:dyDescent="0.25">
      <c r="A13" s="1">
        <v>35.5</v>
      </c>
      <c r="B13" s="1">
        <v>33.07</v>
      </c>
      <c r="C13" s="1">
        <v>25.56</v>
      </c>
      <c r="D13" s="1">
        <v>19.88</v>
      </c>
      <c r="E13" s="1">
        <v>26.53</v>
      </c>
      <c r="F13" s="1">
        <v>25.94</v>
      </c>
      <c r="G13" s="1">
        <v>22.13</v>
      </c>
      <c r="H13" s="1">
        <v>31.47</v>
      </c>
      <c r="I13" s="1">
        <v>32.99</v>
      </c>
      <c r="J13" s="1">
        <v>34.82</v>
      </c>
      <c r="K13" s="1">
        <v>32.11</v>
      </c>
      <c r="L13" s="1">
        <v>40</v>
      </c>
      <c r="M13" s="1">
        <v>27.73</v>
      </c>
      <c r="N13" s="1">
        <v>26.77</v>
      </c>
      <c r="O13" s="1">
        <v>28.65</v>
      </c>
      <c r="P13" s="1">
        <v>32.049999999999997</v>
      </c>
      <c r="R13">
        <v>29</v>
      </c>
      <c r="S13">
        <v>0.31</v>
      </c>
      <c r="U13">
        <v>29</v>
      </c>
      <c r="V13">
        <v>0.70599999999999996</v>
      </c>
    </row>
    <row r="14" spans="1:22" s="1" customFormat="1" x14ac:dyDescent="0.25">
      <c r="A14" s="1">
        <v>35.82</v>
      </c>
      <c r="B14" s="1">
        <v>33.81</v>
      </c>
      <c r="C14" s="1">
        <v>31.43</v>
      </c>
      <c r="D14" s="1">
        <v>40</v>
      </c>
      <c r="E14" s="1">
        <v>22.55</v>
      </c>
      <c r="F14" s="1">
        <v>40</v>
      </c>
      <c r="G14" s="1">
        <v>32.729999999999997</v>
      </c>
      <c r="H14" s="1">
        <v>30.51</v>
      </c>
      <c r="I14" s="1">
        <v>31.61</v>
      </c>
      <c r="J14" s="1">
        <v>32.950000000000003</v>
      </c>
      <c r="K14" s="1">
        <v>40</v>
      </c>
      <c r="L14" s="1">
        <v>36.43</v>
      </c>
      <c r="M14" s="1">
        <v>34.49</v>
      </c>
      <c r="N14" s="1">
        <v>40</v>
      </c>
      <c r="O14" s="1">
        <v>40</v>
      </c>
      <c r="P14" s="1">
        <v>40</v>
      </c>
      <c r="R14">
        <v>30</v>
      </c>
      <c r="S14">
        <v>0.31</v>
      </c>
      <c r="U14">
        <v>30</v>
      </c>
      <c r="V14">
        <v>0.628</v>
      </c>
    </row>
    <row r="15" spans="1:22" s="1" customFormat="1" x14ac:dyDescent="0.25">
      <c r="A15" s="1">
        <v>30.21</v>
      </c>
      <c r="B15" s="1">
        <v>30.14</v>
      </c>
      <c r="C15" s="1">
        <v>32.57</v>
      </c>
      <c r="D15" s="1">
        <v>20.12</v>
      </c>
      <c r="E15" s="1">
        <v>40</v>
      </c>
      <c r="F15" s="1">
        <v>19.13</v>
      </c>
      <c r="G15" s="1">
        <v>24.07</v>
      </c>
      <c r="H15" s="1">
        <v>40</v>
      </c>
      <c r="I15" s="1">
        <v>29.59</v>
      </c>
      <c r="J15" s="1">
        <v>40</v>
      </c>
      <c r="K15" s="1">
        <v>32.700000000000003</v>
      </c>
      <c r="L15" s="1">
        <v>29.68</v>
      </c>
      <c r="M15" s="1">
        <v>40</v>
      </c>
      <c r="N15" s="1">
        <v>40</v>
      </c>
      <c r="O15" s="1">
        <v>40</v>
      </c>
      <c r="P15" s="1">
        <v>40</v>
      </c>
      <c r="R15">
        <v>31</v>
      </c>
      <c r="S15">
        <v>0.28999999999999998</v>
      </c>
      <c r="U15">
        <v>31</v>
      </c>
      <c r="V15">
        <v>0.54200000000000004</v>
      </c>
    </row>
    <row r="16" spans="1:22" s="1" customFormat="1" x14ac:dyDescent="0.25">
      <c r="A16" s="1">
        <v>35.380000000000003</v>
      </c>
      <c r="B16" s="1">
        <v>36.21</v>
      </c>
      <c r="C16" s="1">
        <v>20.239999999999998</v>
      </c>
      <c r="D16" s="1">
        <v>27.39</v>
      </c>
      <c r="E16" s="1">
        <v>21.91</v>
      </c>
      <c r="F16" s="1">
        <v>40</v>
      </c>
      <c r="G16" s="1">
        <v>27.75</v>
      </c>
      <c r="H16" s="1">
        <v>24.65</v>
      </c>
      <c r="I16" s="1">
        <v>40</v>
      </c>
      <c r="J16" s="1">
        <v>33.770000000000003</v>
      </c>
      <c r="K16" s="1">
        <v>40</v>
      </c>
      <c r="L16" s="1">
        <v>40</v>
      </c>
      <c r="M16" s="1">
        <v>32.130000000000003</v>
      </c>
      <c r="N16" s="1">
        <v>40</v>
      </c>
      <c r="O16" s="1">
        <v>40</v>
      </c>
      <c r="P16" s="1">
        <v>40</v>
      </c>
      <c r="R16">
        <v>32</v>
      </c>
      <c r="S16">
        <v>0.28999999999999998</v>
      </c>
      <c r="U16">
        <v>32</v>
      </c>
      <c r="V16">
        <v>0.44700000000000001</v>
      </c>
    </row>
    <row r="17" spans="1:22" s="1" customFormat="1" x14ac:dyDescent="0.25">
      <c r="A17" s="1">
        <v>33.94</v>
      </c>
      <c r="B17" s="1">
        <v>22.42</v>
      </c>
      <c r="C17" s="1">
        <v>31.95</v>
      </c>
      <c r="D17" s="1">
        <v>30.22</v>
      </c>
      <c r="E17" s="1">
        <v>19.149999999999999</v>
      </c>
      <c r="F17" s="1">
        <v>15.94</v>
      </c>
      <c r="G17" s="1">
        <v>40</v>
      </c>
      <c r="H17" s="1">
        <v>40</v>
      </c>
      <c r="I17" s="1">
        <v>28.18</v>
      </c>
      <c r="J17" s="1">
        <v>34.22</v>
      </c>
      <c r="K17" s="1">
        <v>34.04</v>
      </c>
      <c r="L17" s="1">
        <v>31.18</v>
      </c>
      <c r="M17" s="1">
        <v>40</v>
      </c>
      <c r="N17" s="1">
        <v>40</v>
      </c>
      <c r="O17" s="1">
        <v>40</v>
      </c>
      <c r="P17" s="1">
        <v>33.57</v>
      </c>
      <c r="R17">
        <v>33</v>
      </c>
      <c r="S17">
        <v>0.28000000000000003</v>
      </c>
      <c r="U17">
        <v>33</v>
      </c>
      <c r="V17">
        <v>0.34399999999999997</v>
      </c>
    </row>
    <row r="18" spans="1:22" s="1" customFormat="1" x14ac:dyDescent="0.25">
      <c r="A18" s="1">
        <v>33.31</v>
      </c>
      <c r="B18" s="1">
        <v>30.89</v>
      </c>
      <c r="C18" s="1">
        <v>21.96</v>
      </c>
      <c r="D18" s="1">
        <v>40</v>
      </c>
      <c r="E18" s="1">
        <v>29.16</v>
      </c>
      <c r="F18" s="1">
        <v>33.42</v>
      </c>
      <c r="G18" s="1">
        <v>18.88</v>
      </c>
      <c r="H18" s="1">
        <v>21.1</v>
      </c>
      <c r="I18" s="1">
        <v>40</v>
      </c>
      <c r="J18" s="1">
        <v>31.13</v>
      </c>
      <c r="K18" s="1">
        <v>40</v>
      </c>
      <c r="L18" s="1">
        <v>40</v>
      </c>
      <c r="M18" s="1">
        <v>30.37</v>
      </c>
      <c r="N18" s="1">
        <v>33.78</v>
      </c>
      <c r="O18" s="1">
        <v>40</v>
      </c>
      <c r="P18" s="1">
        <v>40</v>
      </c>
      <c r="R18">
        <v>34</v>
      </c>
      <c r="S18">
        <v>0.27</v>
      </c>
      <c r="U18">
        <v>34</v>
      </c>
      <c r="V18">
        <v>0.23200000000000001</v>
      </c>
    </row>
    <row r="19" spans="1:22" s="1" customFormat="1" x14ac:dyDescent="0.25">
      <c r="A19" s="1">
        <v>31.45</v>
      </c>
      <c r="B19" s="1">
        <v>27.04</v>
      </c>
      <c r="C19" s="1">
        <v>27.83</v>
      </c>
      <c r="D19" s="1">
        <v>24.77</v>
      </c>
      <c r="E19" s="1">
        <v>35.83</v>
      </c>
      <c r="F19" s="1">
        <v>17.38</v>
      </c>
      <c r="G19" s="1">
        <v>32.1</v>
      </c>
      <c r="H19" s="1">
        <v>33.65</v>
      </c>
      <c r="I19" s="1">
        <v>27.87</v>
      </c>
      <c r="J19" s="1">
        <v>32.78</v>
      </c>
      <c r="K19" s="1">
        <v>26.86</v>
      </c>
      <c r="L19" s="1">
        <v>31.95</v>
      </c>
      <c r="M19" s="1">
        <v>40</v>
      </c>
      <c r="N19" s="1">
        <v>40</v>
      </c>
      <c r="O19" s="1">
        <v>32.32</v>
      </c>
      <c r="P19" s="1">
        <v>40</v>
      </c>
      <c r="R19">
        <v>35</v>
      </c>
      <c r="S19">
        <v>0.24</v>
      </c>
      <c r="U19">
        <v>35</v>
      </c>
      <c r="V19">
        <v>0.111</v>
      </c>
    </row>
    <row r="20" spans="1:22" s="1" customFormat="1" x14ac:dyDescent="0.25">
      <c r="A20" s="1">
        <v>33.96</v>
      </c>
      <c r="B20" s="1">
        <v>40</v>
      </c>
      <c r="C20" s="1">
        <v>21.03</v>
      </c>
      <c r="D20" s="1">
        <v>27.24</v>
      </c>
      <c r="E20" s="1">
        <v>24.4</v>
      </c>
      <c r="F20" s="1">
        <v>27.29</v>
      </c>
      <c r="G20" s="1">
        <v>17.46</v>
      </c>
      <c r="H20" s="1">
        <v>21.26</v>
      </c>
      <c r="I20" s="1">
        <v>26.96</v>
      </c>
      <c r="J20" s="1">
        <v>27.8</v>
      </c>
      <c r="K20" s="1">
        <v>40</v>
      </c>
      <c r="L20" s="1">
        <v>40</v>
      </c>
      <c r="M20" s="1">
        <v>29.46</v>
      </c>
      <c r="N20" s="1">
        <v>40</v>
      </c>
      <c r="O20" s="1">
        <v>40</v>
      </c>
      <c r="P20" s="1">
        <v>40</v>
      </c>
      <c r="R20">
        <v>36</v>
      </c>
      <c r="S20">
        <v>0.22</v>
      </c>
      <c r="U20">
        <v>36</v>
      </c>
      <c r="V20">
        <v>0</v>
      </c>
    </row>
    <row r="21" spans="1:22" s="1" customFormat="1" x14ac:dyDescent="0.25">
      <c r="A21" s="1">
        <v>33.020000000000003</v>
      </c>
      <c r="B21" s="1">
        <v>26.84</v>
      </c>
      <c r="C21" s="1">
        <v>21.36</v>
      </c>
      <c r="D21" s="1">
        <v>40</v>
      </c>
      <c r="E21" s="1">
        <v>21</v>
      </c>
      <c r="F21" s="1">
        <v>40</v>
      </c>
      <c r="G21" s="1">
        <v>31.61</v>
      </c>
      <c r="H21" s="1">
        <v>31.94</v>
      </c>
      <c r="I21" s="1">
        <v>29.73</v>
      </c>
      <c r="J21" s="1">
        <v>32.64</v>
      </c>
      <c r="K21" s="1">
        <v>30.81</v>
      </c>
      <c r="L21" s="1">
        <v>32.369999999999997</v>
      </c>
      <c r="M21" s="1">
        <v>40</v>
      </c>
      <c r="N21" s="1">
        <v>40</v>
      </c>
      <c r="O21" s="1">
        <v>35.49</v>
      </c>
      <c r="P21" s="1">
        <v>31.01</v>
      </c>
      <c r="R21">
        <v>37</v>
      </c>
      <c r="S21">
        <v>0.19</v>
      </c>
      <c r="U21">
        <v>37</v>
      </c>
      <c r="V21">
        <v>0</v>
      </c>
    </row>
    <row r="22" spans="1:22" s="1" customFormat="1" x14ac:dyDescent="0.25">
      <c r="A22" s="1">
        <v>34.979999999999997</v>
      </c>
      <c r="B22" s="1">
        <v>29.51</v>
      </c>
      <c r="C22" s="1">
        <v>25.64</v>
      </c>
      <c r="D22" s="1">
        <v>37.380000000000003</v>
      </c>
      <c r="E22" s="1">
        <v>40</v>
      </c>
      <c r="F22" s="1">
        <v>31.92</v>
      </c>
      <c r="G22" s="1">
        <v>33.729999999999997</v>
      </c>
      <c r="H22" s="1">
        <v>40</v>
      </c>
      <c r="I22" s="1">
        <v>27.97</v>
      </c>
      <c r="J22" s="1">
        <v>32.94</v>
      </c>
      <c r="K22" s="1">
        <v>32.770000000000003</v>
      </c>
      <c r="L22" s="1">
        <v>34.26</v>
      </c>
      <c r="M22" s="1">
        <v>34.03</v>
      </c>
      <c r="N22" s="1">
        <v>32.4</v>
      </c>
      <c r="O22" s="1">
        <v>40</v>
      </c>
      <c r="P22" s="1">
        <v>40</v>
      </c>
      <c r="R22">
        <v>38</v>
      </c>
      <c r="S22">
        <v>0.13</v>
      </c>
      <c r="U22">
        <v>38</v>
      </c>
      <c r="V22">
        <v>0</v>
      </c>
    </row>
    <row r="23" spans="1:22" s="1" customFormat="1" x14ac:dyDescent="0.25">
      <c r="A23" s="1">
        <v>31.79</v>
      </c>
      <c r="B23" s="1">
        <v>29.3</v>
      </c>
      <c r="C23" s="1">
        <v>17.28</v>
      </c>
      <c r="D23" s="1">
        <v>35.409999999999997</v>
      </c>
      <c r="E23" s="1">
        <v>31.44</v>
      </c>
      <c r="F23" s="1">
        <v>40</v>
      </c>
      <c r="G23" s="1">
        <v>18.46</v>
      </c>
      <c r="H23" s="1">
        <v>34.57</v>
      </c>
      <c r="I23" s="1">
        <v>34.36</v>
      </c>
      <c r="J23" s="1">
        <v>30.08</v>
      </c>
      <c r="K23" s="1">
        <v>33.56</v>
      </c>
      <c r="L23" s="1">
        <v>32.090000000000003</v>
      </c>
      <c r="M23" s="1">
        <v>32.590000000000003</v>
      </c>
      <c r="N23" s="1">
        <v>40</v>
      </c>
      <c r="O23" s="1">
        <v>33.64</v>
      </c>
      <c r="P23" s="1">
        <v>40</v>
      </c>
      <c r="R23">
        <v>39</v>
      </c>
      <c r="S23">
        <v>0</v>
      </c>
      <c r="U23">
        <v>39</v>
      </c>
      <c r="V23">
        <v>0</v>
      </c>
    </row>
    <row r="24" spans="1:22" s="1" customFormat="1" x14ac:dyDescent="0.25">
      <c r="A24" s="1">
        <v>33.6</v>
      </c>
      <c r="B24" s="1">
        <v>31.19</v>
      </c>
      <c r="C24" s="1">
        <v>25.97</v>
      </c>
      <c r="D24" s="1">
        <v>24.04</v>
      </c>
      <c r="E24" s="1">
        <v>40</v>
      </c>
      <c r="F24" s="1">
        <v>23.14</v>
      </c>
      <c r="G24" s="1">
        <v>32.130000000000003</v>
      </c>
      <c r="H24" s="1">
        <v>20.57</v>
      </c>
      <c r="I24" s="1">
        <v>40</v>
      </c>
      <c r="J24" s="1">
        <v>32.97</v>
      </c>
      <c r="K24" s="1">
        <v>40</v>
      </c>
      <c r="L24" s="1">
        <v>33.159999999999997</v>
      </c>
      <c r="M24" s="1">
        <v>40</v>
      </c>
      <c r="N24" s="1">
        <v>31.31</v>
      </c>
      <c r="O24" s="1">
        <v>40</v>
      </c>
      <c r="P24" s="1">
        <v>40</v>
      </c>
      <c r="R24">
        <v>40</v>
      </c>
      <c r="S24">
        <v>0</v>
      </c>
      <c r="U24">
        <v>40</v>
      </c>
      <c r="V24">
        <v>0</v>
      </c>
    </row>
    <row r="25" spans="1:22" s="1" customFormat="1" x14ac:dyDescent="0.25">
      <c r="A25" s="1">
        <v>36.1</v>
      </c>
      <c r="B25" s="1">
        <v>32.880000000000003</v>
      </c>
      <c r="C25" s="1">
        <v>34.76</v>
      </c>
      <c r="D25" s="1">
        <v>18.36</v>
      </c>
      <c r="E25" s="1">
        <v>21.11</v>
      </c>
      <c r="F25" s="1">
        <v>20.02</v>
      </c>
      <c r="G25" s="1">
        <v>40</v>
      </c>
      <c r="H25" s="1">
        <v>32.450000000000003</v>
      </c>
      <c r="I25" s="1">
        <v>33.21</v>
      </c>
      <c r="J25" s="1">
        <v>40</v>
      </c>
      <c r="K25" s="1">
        <v>29.2</v>
      </c>
      <c r="L25" s="1">
        <v>40</v>
      </c>
      <c r="M25" s="1">
        <v>40</v>
      </c>
      <c r="N25" s="1">
        <v>35.47</v>
      </c>
      <c r="O25" s="1">
        <v>40</v>
      </c>
      <c r="P25" s="1">
        <v>40</v>
      </c>
      <c r="R25"/>
      <c r="S25"/>
      <c r="U25"/>
      <c r="V25"/>
    </row>
    <row r="26" spans="1:22" s="1" customFormat="1" x14ac:dyDescent="0.25">
      <c r="A26" s="1">
        <v>32.31</v>
      </c>
      <c r="B26" s="1">
        <v>24.44</v>
      </c>
      <c r="C26" s="1">
        <v>26.33</v>
      </c>
      <c r="D26" s="1">
        <v>17.84</v>
      </c>
      <c r="E26" s="1">
        <v>34.07</v>
      </c>
      <c r="F26" s="1">
        <v>25.42</v>
      </c>
      <c r="G26" s="1">
        <v>24.55</v>
      </c>
      <c r="H26" s="1">
        <v>33.93</v>
      </c>
      <c r="I26" s="1">
        <v>22.76</v>
      </c>
      <c r="J26" s="1">
        <v>31.06</v>
      </c>
      <c r="K26" s="1">
        <v>34.32</v>
      </c>
      <c r="L26" s="1">
        <v>40</v>
      </c>
      <c r="M26" s="1">
        <v>30.05</v>
      </c>
      <c r="N26" s="1">
        <v>40</v>
      </c>
      <c r="O26" s="1">
        <v>33.81</v>
      </c>
      <c r="P26" s="1">
        <v>36.1</v>
      </c>
      <c r="R26"/>
      <c r="S26"/>
      <c r="U26"/>
      <c r="V26"/>
    </row>
    <row r="27" spans="1:22" s="1" customFormat="1" x14ac:dyDescent="0.25">
      <c r="A27" s="1">
        <v>32.6</v>
      </c>
      <c r="B27" s="1">
        <v>40</v>
      </c>
      <c r="C27" s="1">
        <v>30.14</v>
      </c>
      <c r="D27" s="1">
        <v>30.51</v>
      </c>
      <c r="E27" s="1">
        <v>17.25</v>
      </c>
      <c r="F27" s="1">
        <v>21.97</v>
      </c>
      <c r="G27" s="1">
        <v>32.69</v>
      </c>
      <c r="H27" s="1">
        <v>40</v>
      </c>
      <c r="I27" s="1">
        <v>27.04</v>
      </c>
      <c r="J27" s="1">
        <v>40</v>
      </c>
      <c r="K27" s="1">
        <v>40</v>
      </c>
      <c r="L27" s="1">
        <v>31.98</v>
      </c>
      <c r="M27" s="1">
        <v>40</v>
      </c>
      <c r="N27" s="1">
        <v>40</v>
      </c>
      <c r="O27" s="1">
        <v>40</v>
      </c>
      <c r="P27" s="1">
        <v>40</v>
      </c>
      <c r="R27"/>
      <c r="S27"/>
      <c r="U27"/>
      <c r="V27"/>
    </row>
    <row r="28" spans="1:22" s="1" customFormat="1" x14ac:dyDescent="0.25">
      <c r="A28" s="1">
        <v>35.76</v>
      </c>
      <c r="B28" s="1">
        <v>29.73</v>
      </c>
      <c r="C28" s="1">
        <v>29.7</v>
      </c>
      <c r="D28" s="1">
        <v>19.61</v>
      </c>
      <c r="E28" s="1">
        <v>32.700000000000003</v>
      </c>
      <c r="F28" s="1">
        <v>20.329999999999998</v>
      </c>
      <c r="G28" s="1">
        <v>18.48</v>
      </c>
      <c r="H28" s="1">
        <v>21.69</v>
      </c>
      <c r="I28" s="1">
        <v>36.35</v>
      </c>
      <c r="J28" s="1">
        <v>31.87</v>
      </c>
      <c r="K28" s="1">
        <v>33.299999999999997</v>
      </c>
      <c r="L28" s="1">
        <v>40</v>
      </c>
      <c r="M28" s="1">
        <v>33.68</v>
      </c>
      <c r="N28" s="1">
        <v>33.909999999999997</v>
      </c>
      <c r="O28" s="1">
        <v>40</v>
      </c>
      <c r="P28" s="1">
        <v>40</v>
      </c>
      <c r="R28"/>
      <c r="S28"/>
      <c r="U28"/>
      <c r="V28"/>
    </row>
    <row r="29" spans="1:22" s="1" customFormat="1" x14ac:dyDescent="0.25">
      <c r="A29" s="1">
        <v>36.229999999999997</v>
      </c>
      <c r="B29" s="1">
        <v>22.61</v>
      </c>
      <c r="C29" s="1">
        <v>40</v>
      </c>
      <c r="D29" s="1">
        <v>24.9</v>
      </c>
      <c r="E29" s="1">
        <v>21.08</v>
      </c>
      <c r="F29" s="1">
        <v>18.739999999999998</v>
      </c>
      <c r="G29" s="1">
        <v>40</v>
      </c>
      <c r="H29" s="1">
        <v>29.03</v>
      </c>
      <c r="I29" s="1">
        <v>40</v>
      </c>
      <c r="J29" s="1">
        <v>20.05</v>
      </c>
      <c r="K29" s="1">
        <v>29.46</v>
      </c>
      <c r="L29" s="1">
        <v>32.79</v>
      </c>
      <c r="M29" s="1">
        <v>33.81</v>
      </c>
      <c r="N29" s="1">
        <v>35.549999999999997</v>
      </c>
      <c r="O29" s="1">
        <v>34.6</v>
      </c>
      <c r="P29" s="1">
        <v>34.369999999999997</v>
      </c>
      <c r="R29"/>
      <c r="S29"/>
      <c r="U29"/>
      <c r="V29"/>
    </row>
    <row r="30" spans="1:22" s="1" customFormat="1" x14ac:dyDescent="0.25">
      <c r="A30" s="1">
        <v>20.11</v>
      </c>
      <c r="B30" s="1">
        <v>32.979999999999997</v>
      </c>
      <c r="C30" s="1">
        <v>40</v>
      </c>
      <c r="D30" s="1">
        <v>21</v>
      </c>
      <c r="E30" s="1">
        <v>19.739999999999998</v>
      </c>
      <c r="F30" s="1">
        <v>21.63</v>
      </c>
      <c r="G30" s="1">
        <v>24.02</v>
      </c>
      <c r="H30" s="1">
        <v>40</v>
      </c>
      <c r="I30" s="1">
        <v>33.82</v>
      </c>
      <c r="J30" s="1">
        <v>31.5</v>
      </c>
      <c r="K30" s="1">
        <v>33.83</v>
      </c>
      <c r="L30" s="1">
        <v>40</v>
      </c>
      <c r="M30" s="1">
        <v>40</v>
      </c>
      <c r="N30" s="1">
        <v>40</v>
      </c>
      <c r="O30" s="1">
        <v>40</v>
      </c>
      <c r="P30" s="1">
        <v>40</v>
      </c>
      <c r="R30"/>
      <c r="S30"/>
      <c r="U30"/>
      <c r="V30"/>
    </row>
    <row r="31" spans="1:22" s="1" customFormat="1" x14ac:dyDescent="0.25">
      <c r="A31" s="1">
        <v>34.06</v>
      </c>
      <c r="B31" s="1">
        <v>32.07</v>
      </c>
      <c r="C31" s="1">
        <v>28.32</v>
      </c>
      <c r="D31" s="1">
        <v>21.26</v>
      </c>
      <c r="E31" s="1">
        <v>21.06</v>
      </c>
      <c r="F31" s="1">
        <v>19.89</v>
      </c>
      <c r="G31" s="1">
        <v>29.39</v>
      </c>
      <c r="H31" s="1">
        <v>27.71</v>
      </c>
      <c r="I31" s="1">
        <v>27.47</v>
      </c>
      <c r="J31" s="1">
        <v>35.03</v>
      </c>
      <c r="K31" s="1">
        <v>34.21</v>
      </c>
      <c r="L31" s="1">
        <v>30.35</v>
      </c>
      <c r="M31" s="1">
        <v>32.76</v>
      </c>
      <c r="N31" s="1">
        <v>31.96</v>
      </c>
      <c r="O31" s="1">
        <v>40</v>
      </c>
      <c r="P31" s="1">
        <v>40</v>
      </c>
      <c r="R31"/>
      <c r="S31"/>
      <c r="U31"/>
      <c r="V31"/>
    </row>
    <row r="32" spans="1:22" s="1" customFormat="1" x14ac:dyDescent="0.25">
      <c r="A32" s="1">
        <v>29.71</v>
      </c>
      <c r="B32" s="1">
        <v>30.55</v>
      </c>
      <c r="C32" s="1">
        <v>27.98</v>
      </c>
      <c r="D32" s="1">
        <v>29.23</v>
      </c>
      <c r="E32" s="1">
        <v>17.47</v>
      </c>
      <c r="F32" s="1">
        <v>24.44</v>
      </c>
      <c r="G32" s="1">
        <v>27.11</v>
      </c>
      <c r="H32" s="1">
        <v>21.41</v>
      </c>
      <c r="I32" s="1">
        <v>21.13</v>
      </c>
      <c r="J32" s="1">
        <v>40</v>
      </c>
      <c r="K32" s="1">
        <v>40</v>
      </c>
      <c r="L32" s="1">
        <v>32.56</v>
      </c>
      <c r="M32" s="1">
        <v>34.119999999999997</v>
      </c>
      <c r="N32" s="1">
        <v>29.83</v>
      </c>
      <c r="O32" s="1">
        <v>32.659999999999997</v>
      </c>
      <c r="P32" s="1">
        <v>40</v>
      </c>
      <c r="R32"/>
      <c r="S32"/>
      <c r="U32"/>
      <c r="V32"/>
    </row>
    <row r="33" spans="1:22" s="1" customFormat="1" x14ac:dyDescent="0.25">
      <c r="A33" s="1">
        <v>32.61</v>
      </c>
      <c r="B33" s="1">
        <v>40</v>
      </c>
      <c r="C33" s="1">
        <v>40</v>
      </c>
      <c r="D33" s="1">
        <v>24.72</v>
      </c>
      <c r="E33" s="1">
        <v>16.5</v>
      </c>
      <c r="F33" s="1">
        <v>22.79</v>
      </c>
      <c r="G33" s="1">
        <v>25.84</v>
      </c>
      <c r="H33" s="1">
        <v>40</v>
      </c>
      <c r="I33" s="1">
        <v>40</v>
      </c>
      <c r="J33" s="1">
        <v>40</v>
      </c>
      <c r="K33" s="1">
        <v>40</v>
      </c>
      <c r="L33" s="1">
        <v>26.75</v>
      </c>
      <c r="M33" s="1">
        <v>32.54</v>
      </c>
      <c r="N33" s="1">
        <v>32.14</v>
      </c>
      <c r="O33" s="1">
        <v>40</v>
      </c>
      <c r="P33" s="1">
        <v>40</v>
      </c>
      <c r="R33"/>
      <c r="S33"/>
      <c r="U33"/>
      <c r="V33"/>
    </row>
    <row r="34" spans="1:22" s="1" customFormat="1" x14ac:dyDescent="0.25">
      <c r="A34" s="1">
        <v>27.3</v>
      </c>
      <c r="B34" s="1">
        <v>27.88</v>
      </c>
      <c r="C34" s="1">
        <v>25.14</v>
      </c>
      <c r="D34" s="1">
        <v>26.4</v>
      </c>
      <c r="E34" s="1">
        <v>19.829999999999998</v>
      </c>
      <c r="F34" s="1">
        <v>36.25</v>
      </c>
      <c r="G34" s="1">
        <v>22.26</v>
      </c>
      <c r="H34" s="1">
        <v>27.51</v>
      </c>
      <c r="I34" s="1">
        <v>27.56</v>
      </c>
      <c r="J34" s="1">
        <v>23.32</v>
      </c>
      <c r="K34" s="1">
        <v>31.87</v>
      </c>
      <c r="L34" s="1">
        <v>35.630000000000003</v>
      </c>
      <c r="M34" s="1">
        <v>40</v>
      </c>
      <c r="N34" s="1">
        <v>31.73</v>
      </c>
      <c r="O34" s="1">
        <v>34.4</v>
      </c>
      <c r="P34" s="1">
        <v>33.86</v>
      </c>
      <c r="R34"/>
      <c r="S34"/>
      <c r="U34"/>
      <c r="V34"/>
    </row>
    <row r="35" spans="1:22" s="1" customFormat="1" x14ac:dyDescent="0.25">
      <c r="A35" s="1">
        <v>35.090000000000003</v>
      </c>
      <c r="B35" s="1">
        <v>40</v>
      </c>
      <c r="C35" s="1">
        <v>22.88</v>
      </c>
      <c r="D35" s="1">
        <v>25.36</v>
      </c>
      <c r="E35" s="1">
        <v>24.85</v>
      </c>
      <c r="F35" s="1">
        <v>28.05</v>
      </c>
      <c r="G35" s="1">
        <v>19.190000000000001</v>
      </c>
      <c r="H35" s="1">
        <v>31.09</v>
      </c>
      <c r="I35" s="1">
        <v>29.78</v>
      </c>
      <c r="J35" s="1">
        <v>30.65</v>
      </c>
      <c r="K35" s="1">
        <v>31.44</v>
      </c>
      <c r="L35" s="1">
        <v>40</v>
      </c>
      <c r="M35" s="1">
        <v>32.11</v>
      </c>
      <c r="N35" s="1">
        <v>31.47</v>
      </c>
      <c r="O35" s="1">
        <v>40</v>
      </c>
      <c r="P35" s="1">
        <v>40</v>
      </c>
      <c r="R35"/>
      <c r="S35"/>
      <c r="U35"/>
      <c r="V35"/>
    </row>
    <row r="36" spans="1:22" s="1" customFormat="1" x14ac:dyDescent="0.25">
      <c r="A36" s="1">
        <v>40</v>
      </c>
      <c r="B36" s="1">
        <v>40</v>
      </c>
      <c r="C36" s="1">
        <v>24.52</v>
      </c>
      <c r="D36" s="1">
        <v>35.619999999999997</v>
      </c>
      <c r="E36" s="1">
        <v>32.200000000000003</v>
      </c>
      <c r="F36" s="1">
        <v>30.45</v>
      </c>
      <c r="G36" s="1">
        <v>30.87</v>
      </c>
      <c r="H36" s="1">
        <v>25.12</v>
      </c>
      <c r="I36" s="1">
        <v>29.11</v>
      </c>
      <c r="J36" s="1">
        <v>27.06</v>
      </c>
      <c r="K36" s="1">
        <v>28.99</v>
      </c>
      <c r="L36" s="1">
        <v>32.69</v>
      </c>
      <c r="M36" s="1">
        <v>40</v>
      </c>
      <c r="N36" s="1">
        <v>40</v>
      </c>
      <c r="O36" s="1">
        <v>40</v>
      </c>
      <c r="P36" s="1">
        <v>40</v>
      </c>
      <c r="R36"/>
      <c r="S36"/>
      <c r="U36"/>
      <c r="V36"/>
    </row>
    <row r="37" spans="1:22" s="1" customFormat="1" x14ac:dyDescent="0.25">
      <c r="A37" s="1">
        <v>32.549999999999997</v>
      </c>
      <c r="B37" s="1">
        <v>32.69</v>
      </c>
      <c r="C37" s="1">
        <v>31.37</v>
      </c>
      <c r="D37" s="1">
        <v>22.09</v>
      </c>
      <c r="E37" s="1">
        <v>26.43</v>
      </c>
      <c r="F37" s="1">
        <v>24.04</v>
      </c>
      <c r="G37" s="1">
        <v>22.17</v>
      </c>
      <c r="H37" s="1">
        <v>31.53</v>
      </c>
      <c r="I37" s="1">
        <v>27.45</v>
      </c>
      <c r="J37" s="1">
        <v>40</v>
      </c>
      <c r="K37" s="1">
        <v>31.56</v>
      </c>
      <c r="L37" s="1">
        <v>33.9</v>
      </c>
      <c r="M37" s="1">
        <v>40</v>
      </c>
      <c r="N37" s="1">
        <v>40</v>
      </c>
      <c r="O37" s="1">
        <v>40</v>
      </c>
      <c r="P37" s="1">
        <v>40</v>
      </c>
      <c r="R37"/>
      <c r="S37"/>
      <c r="U37"/>
      <c r="V37"/>
    </row>
    <row r="38" spans="1:22" s="1" customFormat="1" x14ac:dyDescent="0.25">
      <c r="A38" s="1">
        <v>25.41</v>
      </c>
      <c r="B38" s="1">
        <v>40</v>
      </c>
      <c r="C38" s="1">
        <v>20.43</v>
      </c>
      <c r="D38" s="1">
        <v>40</v>
      </c>
      <c r="E38" s="1">
        <v>40</v>
      </c>
      <c r="F38" s="1">
        <v>40</v>
      </c>
      <c r="G38" s="1">
        <v>28.34</v>
      </c>
      <c r="H38" s="1">
        <v>28.83</v>
      </c>
      <c r="I38" s="1">
        <v>27.54</v>
      </c>
      <c r="J38" s="1">
        <v>29.25</v>
      </c>
      <c r="K38" s="1">
        <v>40</v>
      </c>
      <c r="L38" s="1">
        <v>32.5</v>
      </c>
      <c r="M38" s="1">
        <v>33.49</v>
      </c>
      <c r="N38" s="1">
        <v>31.45</v>
      </c>
      <c r="O38" s="1">
        <v>40</v>
      </c>
      <c r="P38" s="1">
        <v>33.299999999999997</v>
      </c>
      <c r="R38"/>
      <c r="S38"/>
      <c r="U38"/>
      <c r="V38"/>
    </row>
    <row r="39" spans="1:22" s="1" customFormat="1" x14ac:dyDescent="0.25">
      <c r="A39" s="1">
        <v>35.4</v>
      </c>
      <c r="B39" s="1">
        <v>32.31</v>
      </c>
      <c r="C39" s="1">
        <v>29.59</v>
      </c>
      <c r="D39" s="1">
        <v>19.68</v>
      </c>
      <c r="E39" s="1">
        <v>17.059999999999999</v>
      </c>
      <c r="F39" s="1">
        <v>15.93</v>
      </c>
      <c r="G39" s="1">
        <v>26.26</v>
      </c>
      <c r="H39" s="1">
        <v>32.19</v>
      </c>
      <c r="I39" s="1">
        <v>24.25</v>
      </c>
      <c r="J39" s="1">
        <v>27.86</v>
      </c>
      <c r="K39" s="1">
        <v>32.15</v>
      </c>
      <c r="L39" s="1">
        <v>26.25</v>
      </c>
      <c r="M39" s="1">
        <v>40</v>
      </c>
      <c r="N39" s="1">
        <v>40</v>
      </c>
      <c r="O39" s="1">
        <v>40</v>
      </c>
      <c r="P39" s="1">
        <v>40</v>
      </c>
      <c r="R39"/>
      <c r="S39"/>
      <c r="U39"/>
      <c r="V39"/>
    </row>
    <row r="40" spans="1:22" s="1" customFormat="1" x14ac:dyDescent="0.25">
      <c r="A40" s="1">
        <v>40</v>
      </c>
      <c r="B40" s="1">
        <v>30.34</v>
      </c>
      <c r="C40" s="1">
        <v>23.98</v>
      </c>
      <c r="D40" s="1">
        <v>30.18</v>
      </c>
      <c r="E40" s="1">
        <v>40</v>
      </c>
      <c r="F40" s="1">
        <v>40</v>
      </c>
      <c r="G40" s="1">
        <v>24.75</v>
      </c>
      <c r="H40" s="1">
        <v>30.79</v>
      </c>
      <c r="I40" s="1">
        <v>31</v>
      </c>
      <c r="J40" s="1">
        <v>28.21</v>
      </c>
      <c r="K40" s="1">
        <v>32.81</v>
      </c>
      <c r="L40" s="1">
        <v>31.35</v>
      </c>
      <c r="M40" s="1">
        <v>28.4</v>
      </c>
      <c r="N40" s="1">
        <v>31.89</v>
      </c>
      <c r="O40" s="1">
        <v>32.82</v>
      </c>
      <c r="P40" s="1">
        <v>32.33</v>
      </c>
      <c r="R40"/>
      <c r="S40"/>
      <c r="U40"/>
      <c r="V40"/>
    </row>
    <row r="41" spans="1:22" s="1" customFormat="1" x14ac:dyDescent="0.25">
      <c r="A41" s="1">
        <v>32.340000000000003</v>
      </c>
      <c r="B41" s="1">
        <v>21.87</v>
      </c>
      <c r="C41" s="1">
        <v>15.27</v>
      </c>
      <c r="D41" s="1">
        <v>24.28</v>
      </c>
      <c r="E41" s="1">
        <v>34.14</v>
      </c>
      <c r="F41" s="1">
        <v>31.53</v>
      </c>
      <c r="G41" s="1">
        <v>18.899999999999999</v>
      </c>
      <c r="H41" s="1">
        <v>24.37</v>
      </c>
      <c r="I41" s="1">
        <v>29.28</v>
      </c>
      <c r="J41" s="1">
        <v>31.66</v>
      </c>
      <c r="K41" s="1">
        <v>29.99</v>
      </c>
      <c r="L41" s="1">
        <v>30.8</v>
      </c>
      <c r="M41" s="1">
        <v>32.869999999999997</v>
      </c>
      <c r="N41" s="1">
        <v>40</v>
      </c>
      <c r="O41" s="1">
        <v>40</v>
      </c>
      <c r="P41" s="1">
        <v>40</v>
      </c>
      <c r="R41"/>
      <c r="S41"/>
      <c r="U41"/>
      <c r="V41"/>
    </row>
    <row r="42" spans="1:22" s="1" customFormat="1" x14ac:dyDescent="0.25">
      <c r="A42" s="1">
        <v>40</v>
      </c>
      <c r="B42" s="1">
        <v>28.86</v>
      </c>
      <c r="C42" s="1">
        <v>18.420000000000002</v>
      </c>
      <c r="D42" s="1">
        <v>20.77</v>
      </c>
      <c r="E42" s="1">
        <v>34.07</v>
      </c>
      <c r="F42" s="1">
        <v>40</v>
      </c>
      <c r="G42" s="1">
        <v>27.44</v>
      </c>
      <c r="H42" s="1">
        <v>22.6</v>
      </c>
      <c r="I42" s="1">
        <v>27.54</v>
      </c>
      <c r="J42" s="1">
        <v>32.76</v>
      </c>
      <c r="K42" s="1">
        <v>32.17</v>
      </c>
      <c r="L42" s="1">
        <v>40</v>
      </c>
      <c r="M42" s="1">
        <v>40</v>
      </c>
      <c r="N42" s="1">
        <v>34.68</v>
      </c>
      <c r="O42" s="1">
        <v>40</v>
      </c>
      <c r="P42" s="1">
        <v>35.47</v>
      </c>
      <c r="R42"/>
      <c r="S42"/>
      <c r="U42"/>
      <c r="V42"/>
    </row>
    <row r="43" spans="1:22" s="1" customFormat="1" x14ac:dyDescent="0.25">
      <c r="A43" s="1">
        <v>27.29</v>
      </c>
      <c r="B43" s="1">
        <v>34.270000000000003</v>
      </c>
      <c r="C43" s="1">
        <v>29.85</v>
      </c>
      <c r="D43" s="1">
        <v>30.23</v>
      </c>
      <c r="E43" s="1">
        <v>25.7</v>
      </c>
      <c r="F43" s="1">
        <v>29.1</v>
      </c>
      <c r="G43" s="1">
        <v>27.04</v>
      </c>
      <c r="H43" s="1">
        <v>28.17</v>
      </c>
      <c r="I43" s="1">
        <v>22.06</v>
      </c>
      <c r="J43" s="1">
        <v>21.38</v>
      </c>
      <c r="K43" s="1">
        <v>29.34</v>
      </c>
      <c r="L43" s="1">
        <v>34.83</v>
      </c>
      <c r="M43" s="1">
        <v>33.97</v>
      </c>
      <c r="N43" s="1">
        <v>35.299999999999997</v>
      </c>
      <c r="O43" s="1">
        <v>40</v>
      </c>
      <c r="P43" s="1">
        <v>34.520000000000003</v>
      </c>
      <c r="R43"/>
      <c r="S43"/>
      <c r="U43"/>
      <c r="V43"/>
    </row>
    <row r="44" spans="1:22" s="1" customFormat="1" x14ac:dyDescent="0.25">
      <c r="A44" s="1">
        <v>35.17</v>
      </c>
      <c r="B44" s="1">
        <v>33.479999999999997</v>
      </c>
      <c r="C44" s="1">
        <v>36.729999999999997</v>
      </c>
      <c r="D44" s="1">
        <v>24.53</v>
      </c>
      <c r="E44" s="1">
        <v>21.99</v>
      </c>
      <c r="F44" s="1">
        <v>21.02</v>
      </c>
      <c r="G44" s="1">
        <v>40</v>
      </c>
      <c r="H44" s="1">
        <v>34.81</v>
      </c>
      <c r="I44" s="1">
        <v>27.39</v>
      </c>
      <c r="J44" s="1">
        <v>31.99</v>
      </c>
      <c r="K44" s="1">
        <v>33.950000000000003</v>
      </c>
      <c r="L44" s="1">
        <v>31.33</v>
      </c>
      <c r="M44" s="1">
        <v>40</v>
      </c>
      <c r="N44" s="1">
        <v>40</v>
      </c>
      <c r="O44" s="1">
        <v>40</v>
      </c>
      <c r="P44" s="1">
        <v>40</v>
      </c>
      <c r="R44"/>
      <c r="S44"/>
      <c r="U44"/>
      <c r="V44"/>
    </row>
    <row r="45" spans="1:22" s="1" customFormat="1" x14ac:dyDescent="0.25">
      <c r="A45" s="1">
        <v>20.45</v>
      </c>
      <c r="B45" s="1">
        <v>28.38</v>
      </c>
      <c r="C45" s="1">
        <v>32.56</v>
      </c>
      <c r="D45" s="1">
        <v>24.99</v>
      </c>
      <c r="E45" s="1">
        <v>40</v>
      </c>
      <c r="F45" s="1">
        <v>40</v>
      </c>
      <c r="G45" s="1">
        <v>25.86</v>
      </c>
      <c r="H45" s="1">
        <v>27.23</v>
      </c>
      <c r="I45" s="1">
        <v>28.56</v>
      </c>
      <c r="J45" s="1">
        <v>32.28</v>
      </c>
      <c r="K45" s="1">
        <v>32.78</v>
      </c>
      <c r="L45" s="1">
        <v>30.77</v>
      </c>
      <c r="M45" s="1">
        <v>34.22</v>
      </c>
      <c r="N45" s="1">
        <v>31.58</v>
      </c>
      <c r="O45" s="1">
        <v>40</v>
      </c>
      <c r="P45" s="1">
        <v>35.31</v>
      </c>
      <c r="R45"/>
      <c r="S45"/>
      <c r="U45"/>
      <c r="V45"/>
    </row>
    <row r="46" spans="1:22" s="1" customFormat="1" x14ac:dyDescent="0.25">
      <c r="A46" s="1">
        <v>29</v>
      </c>
      <c r="B46" s="1">
        <v>22.66</v>
      </c>
      <c r="C46" s="1">
        <v>27.65</v>
      </c>
      <c r="D46" s="1">
        <v>40</v>
      </c>
      <c r="E46" s="1">
        <v>40</v>
      </c>
      <c r="F46" s="1">
        <v>40</v>
      </c>
      <c r="G46" s="1">
        <v>29.91</v>
      </c>
      <c r="H46" s="1">
        <v>31.01</v>
      </c>
      <c r="I46" s="1">
        <v>30</v>
      </c>
      <c r="J46" s="1">
        <v>33.65</v>
      </c>
      <c r="K46" s="1">
        <v>35.18</v>
      </c>
      <c r="L46" s="1">
        <v>32.1</v>
      </c>
      <c r="M46" s="1">
        <v>32.979999999999997</v>
      </c>
      <c r="N46" s="1">
        <v>34.049999999999997</v>
      </c>
      <c r="O46" s="1">
        <v>40</v>
      </c>
      <c r="P46" s="1">
        <v>40</v>
      </c>
      <c r="R46"/>
      <c r="S46"/>
      <c r="U46"/>
      <c r="V46"/>
    </row>
    <row r="47" spans="1:22" s="1" customFormat="1" x14ac:dyDescent="0.25">
      <c r="A47" s="1">
        <v>35.08</v>
      </c>
      <c r="B47" s="1">
        <v>27.92</v>
      </c>
      <c r="C47" s="1">
        <v>23.78</v>
      </c>
      <c r="D47" s="1">
        <v>36</v>
      </c>
      <c r="E47" s="1">
        <v>22.59</v>
      </c>
      <c r="F47" s="1">
        <v>27.56</v>
      </c>
      <c r="G47" s="1">
        <v>40</v>
      </c>
      <c r="H47" s="1">
        <v>28.71</v>
      </c>
      <c r="I47" s="1">
        <v>26.23</v>
      </c>
      <c r="J47" s="1">
        <v>32.270000000000003</v>
      </c>
      <c r="K47" s="1">
        <v>40</v>
      </c>
      <c r="L47" s="1">
        <v>27.5</v>
      </c>
      <c r="M47" s="1">
        <v>34.409999999999997</v>
      </c>
      <c r="N47" s="1">
        <v>31.48</v>
      </c>
      <c r="O47" s="1">
        <v>31.06</v>
      </c>
      <c r="P47" s="1">
        <v>32.25</v>
      </c>
      <c r="R47"/>
      <c r="S47"/>
      <c r="U47"/>
      <c r="V47"/>
    </row>
    <row r="48" spans="1:22" s="1" customFormat="1" x14ac:dyDescent="0.25">
      <c r="A48" s="1">
        <v>34.11</v>
      </c>
      <c r="B48" s="1">
        <v>30.9</v>
      </c>
      <c r="C48" s="1">
        <v>29.22</v>
      </c>
      <c r="D48" s="1">
        <v>20.94</v>
      </c>
      <c r="E48" s="1">
        <v>23.99</v>
      </c>
      <c r="F48" s="1">
        <v>20.98</v>
      </c>
      <c r="G48" s="1">
        <v>21.89</v>
      </c>
      <c r="H48" s="1">
        <v>25.36</v>
      </c>
      <c r="I48" s="1">
        <v>27.78</v>
      </c>
      <c r="J48" s="1">
        <v>29.22</v>
      </c>
      <c r="K48" s="1">
        <v>32.5</v>
      </c>
      <c r="L48" s="1">
        <v>33.36</v>
      </c>
      <c r="M48" s="1">
        <v>32.49</v>
      </c>
      <c r="N48" s="1">
        <v>34.869999999999997</v>
      </c>
      <c r="O48" s="1">
        <v>40</v>
      </c>
      <c r="P48" s="1">
        <v>33.97</v>
      </c>
      <c r="R48"/>
      <c r="S48"/>
      <c r="U48"/>
      <c r="V48"/>
    </row>
    <row r="49" spans="1:22" s="1" customFormat="1" x14ac:dyDescent="0.25">
      <c r="A49" s="1">
        <v>40</v>
      </c>
      <c r="B49" s="1">
        <v>31.31</v>
      </c>
      <c r="C49" s="1">
        <v>33.96</v>
      </c>
      <c r="D49" s="1">
        <v>25.29</v>
      </c>
      <c r="E49" s="1">
        <v>27.87</v>
      </c>
      <c r="F49" s="1">
        <v>40</v>
      </c>
      <c r="G49" s="1">
        <v>18.170000000000002</v>
      </c>
      <c r="H49" s="1">
        <v>20.78</v>
      </c>
      <c r="I49" s="1">
        <v>24.42</v>
      </c>
      <c r="J49" s="1">
        <v>21.23</v>
      </c>
      <c r="K49" s="1">
        <v>30.63</v>
      </c>
      <c r="L49" s="1">
        <v>40</v>
      </c>
      <c r="M49" s="1">
        <v>40</v>
      </c>
      <c r="N49" s="1">
        <v>35.18</v>
      </c>
      <c r="O49" s="1">
        <v>33.07</v>
      </c>
      <c r="P49" s="1">
        <v>34.979999999999997</v>
      </c>
      <c r="R49"/>
      <c r="S49"/>
      <c r="U49"/>
      <c r="V49"/>
    </row>
    <row r="50" spans="1:22" s="1" customFormat="1" x14ac:dyDescent="0.25">
      <c r="A50" s="1">
        <v>24.13</v>
      </c>
      <c r="B50" s="1">
        <v>40</v>
      </c>
      <c r="C50" s="1">
        <v>29.24</v>
      </c>
      <c r="D50" s="1">
        <v>33.93</v>
      </c>
      <c r="E50" s="1">
        <v>35.11</v>
      </c>
      <c r="F50" s="1">
        <v>26.86</v>
      </c>
      <c r="G50" s="1">
        <v>40</v>
      </c>
      <c r="H50" s="1">
        <v>27.8</v>
      </c>
      <c r="I50" s="1">
        <v>25.71</v>
      </c>
      <c r="J50" s="1">
        <v>30.93</v>
      </c>
      <c r="K50" s="1">
        <v>26.93</v>
      </c>
      <c r="L50" s="1">
        <v>35.25</v>
      </c>
      <c r="M50" s="1">
        <v>31.86</v>
      </c>
      <c r="N50" s="1">
        <v>32.159999999999997</v>
      </c>
      <c r="O50" s="1">
        <v>40</v>
      </c>
      <c r="P50" s="1">
        <v>40</v>
      </c>
      <c r="R50"/>
      <c r="S50"/>
      <c r="U50"/>
      <c r="V50"/>
    </row>
    <row r="51" spans="1:22" s="1" customFormat="1" x14ac:dyDescent="0.25">
      <c r="A51" s="1">
        <v>33.32</v>
      </c>
      <c r="B51" s="1">
        <v>29.32</v>
      </c>
      <c r="C51" s="1">
        <v>33.26</v>
      </c>
      <c r="D51" s="1">
        <v>40</v>
      </c>
      <c r="E51" s="1">
        <v>22.25</v>
      </c>
      <c r="F51" s="1">
        <v>40</v>
      </c>
      <c r="G51" s="1">
        <v>31.18</v>
      </c>
      <c r="H51" s="1">
        <v>40</v>
      </c>
      <c r="I51" s="1">
        <v>21.53</v>
      </c>
      <c r="J51" s="1">
        <v>28.74</v>
      </c>
      <c r="K51" s="1">
        <v>34.409999999999997</v>
      </c>
      <c r="L51" s="1">
        <v>40</v>
      </c>
      <c r="M51" s="1">
        <v>33.93</v>
      </c>
      <c r="N51" s="1">
        <v>40</v>
      </c>
      <c r="O51" s="1">
        <v>40</v>
      </c>
      <c r="P51" s="1">
        <v>40</v>
      </c>
      <c r="R51"/>
      <c r="S51"/>
      <c r="U51"/>
      <c r="V51"/>
    </row>
    <row r="52" spans="1:22" s="1" customFormat="1" x14ac:dyDescent="0.25">
      <c r="A52" s="1">
        <v>33.909999999999997</v>
      </c>
      <c r="B52" s="1">
        <v>33.549999999999997</v>
      </c>
      <c r="C52" s="1">
        <v>26.54</v>
      </c>
      <c r="D52" s="1">
        <v>28.38</v>
      </c>
      <c r="E52" s="1">
        <v>36.18</v>
      </c>
      <c r="F52" s="1">
        <v>30.87</v>
      </c>
      <c r="G52" s="1">
        <v>22.57</v>
      </c>
      <c r="H52" s="1">
        <v>31.6</v>
      </c>
      <c r="I52" s="1">
        <v>33.61</v>
      </c>
      <c r="J52" s="1">
        <v>32.17</v>
      </c>
      <c r="K52" s="1">
        <v>40</v>
      </c>
      <c r="L52" s="1">
        <v>32.26</v>
      </c>
      <c r="M52" s="1">
        <v>40</v>
      </c>
      <c r="N52" s="1">
        <v>40</v>
      </c>
      <c r="O52" s="1">
        <v>33.909999999999997</v>
      </c>
      <c r="P52" s="1">
        <v>40</v>
      </c>
      <c r="R52"/>
      <c r="S52"/>
      <c r="U52"/>
      <c r="V52"/>
    </row>
    <row r="53" spans="1:22" s="1" customFormat="1" x14ac:dyDescent="0.25">
      <c r="A53" s="1">
        <v>30.46</v>
      </c>
      <c r="B53" s="1">
        <v>24.73</v>
      </c>
      <c r="C53" s="1">
        <v>31.89</v>
      </c>
      <c r="D53" s="1">
        <v>22.19</v>
      </c>
      <c r="E53" s="1">
        <v>19.739999999999998</v>
      </c>
      <c r="F53" s="1">
        <v>21.64</v>
      </c>
      <c r="G53" s="1">
        <v>40</v>
      </c>
      <c r="H53" s="1">
        <v>30.81</v>
      </c>
      <c r="I53" s="1">
        <v>27.52</v>
      </c>
      <c r="J53" s="1">
        <v>35.14</v>
      </c>
      <c r="K53" s="1">
        <v>26.23</v>
      </c>
      <c r="L53" s="1">
        <v>27.02</v>
      </c>
      <c r="M53" s="1">
        <v>40</v>
      </c>
      <c r="N53" s="1">
        <v>40</v>
      </c>
      <c r="O53" s="1">
        <v>34.619999999999997</v>
      </c>
      <c r="P53" s="1">
        <v>40</v>
      </c>
      <c r="R53"/>
      <c r="S53"/>
      <c r="U53"/>
      <c r="V53"/>
    </row>
    <row r="54" spans="1:22" s="1" customFormat="1" x14ac:dyDescent="0.25">
      <c r="A54" s="1">
        <v>32.770000000000003</v>
      </c>
      <c r="B54" s="1">
        <v>40</v>
      </c>
      <c r="C54" s="1">
        <v>40</v>
      </c>
      <c r="D54" s="1">
        <v>36.479999999999997</v>
      </c>
      <c r="E54" s="1">
        <v>26.21</v>
      </c>
      <c r="F54" s="1">
        <v>20.72</v>
      </c>
      <c r="G54" s="1">
        <v>24.62</v>
      </c>
      <c r="H54" s="1">
        <v>40</v>
      </c>
      <c r="I54" s="1">
        <v>40</v>
      </c>
      <c r="J54" s="1">
        <v>28.04</v>
      </c>
      <c r="K54" s="1">
        <v>34.01</v>
      </c>
      <c r="L54" s="1">
        <v>35.14</v>
      </c>
      <c r="M54" s="1">
        <v>36.33</v>
      </c>
      <c r="N54" s="1">
        <v>40</v>
      </c>
      <c r="O54" s="1">
        <v>40</v>
      </c>
      <c r="P54" s="1">
        <v>40</v>
      </c>
      <c r="R54"/>
      <c r="S54"/>
      <c r="U54"/>
      <c r="V54"/>
    </row>
    <row r="55" spans="1:22" s="1" customFormat="1" x14ac:dyDescent="0.25">
      <c r="A55" s="1">
        <v>32.67</v>
      </c>
      <c r="B55" s="1">
        <v>25.27</v>
      </c>
      <c r="C55" s="1">
        <v>21.85</v>
      </c>
      <c r="D55" s="1">
        <v>31.03</v>
      </c>
      <c r="E55" s="1">
        <v>33.35</v>
      </c>
      <c r="F55" s="1">
        <v>26.88</v>
      </c>
      <c r="G55" s="1">
        <v>20.99</v>
      </c>
      <c r="H55" s="1">
        <v>24.24</v>
      </c>
      <c r="I55" s="1">
        <v>32.83</v>
      </c>
      <c r="J55" s="1">
        <v>33.14</v>
      </c>
      <c r="K55" s="1">
        <v>32.01</v>
      </c>
      <c r="L55" s="1">
        <v>35.130000000000003</v>
      </c>
      <c r="M55" s="1">
        <v>33.19</v>
      </c>
      <c r="N55" s="1">
        <v>34.71</v>
      </c>
      <c r="O55" s="1">
        <v>40</v>
      </c>
      <c r="P55" s="1">
        <v>29.04</v>
      </c>
      <c r="R55"/>
      <c r="S55"/>
      <c r="U55"/>
      <c r="V55"/>
    </row>
    <row r="56" spans="1:22" s="1" customFormat="1" x14ac:dyDescent="0.25">
      <c r="A56" s="1">
        <v>33.409999999999997</v>
      </c>
      <c r="B56" s="1">
        <v>22.87</v>
      </c>
      <c r="C56" s="1">
        <v>31.64</v>
      </c>
      <c r="D56" s="1">
        <v>27.17</v>
      </c>
      <c r="E56" s="1">
        <v>21.96</v>
      </c>
      <c r="F56" s="1">
        <v>22.33</v>
      </c>
      <c r="G56" s="1">
        <v>40</v>
      </c>
      <c r="H56" s="1">
        <v>40</v>
      </c>
      <c r="I56" s="1">
        <v>29.49</v>
      </c>
      <c r="J56" s="1">
        <v>28.87</v>
      </c>
      <c r="K56" s="1">
        <v>31.55</v>
      </c>
      <c r="L56" s="1">
        <v>32.700000000000003</v>
      </c>
      <c r="M56" s="1">
        <v>25.03</v>
      </c>
      <c r="N56" s="1">
        <v>23.3</v>
      </c>
      <c r="O56" s="1">
        <v>40</v>
      </c>
      <c r="P56" s="1">
        <v>40</v>
      </c>
      <c r="R56"/>
      <c r="S56"/>
      <c r="U56"/>
      <c r="V56"/>
    </row>
    <row r="57" spans="1:22" s="1" customFormat="1" x14ac:dyDescent="0.25">
      <c r="A57" s="1">
        <v>31.03</v>
      </c>
      <c r="B57" s="1">
        <v>35.35</v>
      </c>
      <c r="C57" s="1">
        <v>40</v>
      </c>
      <c r="D57" s="1">
        <v>31.57</v>
      </c>
      <c r="E57" s="1">
        <v>19.170000000000002</v>
      </c>
      <c r="F57" s="1">
        <v>40</v>
      </c>
      <c r="G57" s="1">
        <v>40</v>
      </c>
      <c r="H57" s="1">
        <v>31.17</v>
      </c>
      <c r="I57" s="1">
        <v>27.28</v>
      </c>
      <c r="J57" s="1">
        <v>30.54</v>
      </c>
      <c r="K57" s="1">
        <v>29.45</v>
      </c>
      <c r="L57" s="1">
        <v>40</v>
      </c>
      <c r="M57" s="1">
        <v>40</v>
      </c>
      <c r="N57" s="1">
        <v>32.72</v>
      </c>
      <c r="O57" s="1">
        <v>34.200000000000003</v>
      </c>
      <c r="P57" s="1">
        <v>40</v>
      </c>
      <c r="R57"/>
      <c r="S57"/>
      <c r="U57"/>
      <c r="V57"/>
    </row>
    <row r="58" spans="1:22" s="1" customFormat="1" x14ac:dyDescent="0.25">
      <c r="A58" s="1">
        <v>33.26</v>
      </c>
      <c r="B58" s="1">
        <v>25.15</v>
      </c>
      <c r="C58" s="1">
        <v>30.83</v>
      </c>
      <c r="D58" s="1">
        <v>17.55</v>
      </c>
      <c r="E58" s="1">
        <v>20.56</v>
      </c>
      <c r="F58" s="1">
        <v>20.7</v>
      </c>
      <c r="G58" s="1">
        <v>30.8</v>
      </c>
      <c r="H58" s="1">
        <v>30.91</v>
      </c>
      <c r="I58" s="1">
        <v>29.5</v>
      </c>
      <c r="J58" s="1">
        <v>26.05</v>
      </c>
      <c r="K58" s="1">
        <v>31.31</v>
      </c>
      <c r="L58" s="1">
        <v>33.380000000000003</v>
      </c>
      <c r="M58" s="1">
        <v>40</v>
      </c>
      <c r="N58" s="1">
        <v>34.53</v>
      </c>
      <c r="O58" s="1">
        <v>25.15</v>
      </c>
      <c r="P58" s="1">
        <v>40</v>
      </c>
      <c r="R58"/>
      <c r="S58"/>
      <c r="U58"/>
      <c r="V58"/>
    </row>
    <row r="59" spans="1:22" s="1" customFormat="1" x14ac:dyDescent="0.25">
      <c r="A59" s="1">
        <v>35.22</v>
      </c>
      <c r="B59" s="1">
        <v>30.19</v>
      </c>
      <c r="C59" s="1">
        <v>40</v>
      </c>
      <c r="D59" s="1">
        <v>26.02</v>
      </c>
      <c r="E59" s="1">
        <v>24.34</v>
      </c>
      <c r="F59" s="1">
        <v>36.049999999999997</v>
      </c>
      <c r="G59" s="1">
        <v>18.29</v>
      </c>
      <c r="H59" s="1">
        <v>14.83</v>
      </c>
      <c r="I59" s="1">
        <v>40</v>
      </c>
      <c r="J59" s="1">
        <v>29.7</v>
      </c>
      <c r="K59" s="1">
        <v>32.979999999999997</v>
      </c>
      <c r="L59" s="1">
        <v>32.76</v>
      </c>
      <c r="M59" s="1">
        <v>32.49</v>
      </c>
      <c r="N59" s="1">
        <v>40</v>
      </c>
      <c r="O59" s="1">
        <v>33.020000000000003</v>
      </c>
      <c r="P59" s="1">
        <v>40</v>
      </c>
      <c r="R59"/>
      <c r="S59"/>
      <c r="U59"/>
      <c r="V59"/>
    </row>
    <row r="60" spans="1:22" s="1" customFormat="1" x14ac:dyDescent="0.25">
      <c r="A60" s="1">
        <v>31.25</v>
      </c>
      <c r="B60" s="1">
        <v>25.72</v>
      </c>
      <c r="C60" s="1">
        <v>28.53</v>
      </c>
      <c r="D60" s="1">
        <v>28.12</v>
      </c>
      <c r="E60" s="1">
        <v>33.49</v>
      </c>
      <c r="F60" s="1">
        <v>30.54</v>
      </c>
      <c r="G60" s="1">
        <v>28.14</v>
      </c>
      <c r="H60" s="1">
        <v>40</v>
      </c>
      <c r="I60" s="1">
        <v>32.14</v>
      </c>
      <c r="J60" s="1">
        <v>40</v>
      </c>
      <c r="K60" s="1">
        <v>31.59</v>
      </c>
      <c r="L60" s="1">
        <v>32.24</v>
      </c>
      <c r="M60" s="1">
        <v>40</v>
      </c>
      <c r="N60" s="1">
        <v>40</v>
      </c>
      <c r="O60" s="1">
        <v>33.69</v>
      </c>
      <c r="P60" s="1">
        <v>40</v>
      </c>
      <c r="R60"/>
      <c r="S60"/>
      <c r="U60"/>
      <c r="V60"/>
    </row>
    <row r="61" spans="1:22" s="1" customFormat="1" x14ac:dyDescent="0.25">
      <c r="A61" s="1">
        <v>33.22</v>
      </c>
      <c r="B61" s="1">
        <v>35.06</v>
      </c>
      <c r="C61" s="1">
        <v>22.78</v>
      </c>
      <c r="D61" s="1">
        <v>29.97</v>
      </c>
      <c r="E61" s="1">
        <v>20.88</v>
      </c>
      <c r="F61" s="1">
        <v>40</v>
      </c>
      <c r="G61" s="1">
        <v>26.28</v>
      </c>
      <c r="H61" s="1">
        <v>32.54</v>
      </c>
      <c r="I61" s="1">
        <v>30.59</v>
      </c>
      <c r="J61" s="1">
        <v>31.81</v>
      </c>
      <c r="K61" s="1">
        <v>29.91</v>
      </c>
      <c r="L61" s="1">
        <v>31.77</v>
      </c>
      <c r="M61" s="1">
        <v>33.549999999999997</v>
      </c>
      <c r="N61" s="1">
        <v>40</v>
      </c>
      <c r="O61" s="1">
        <v>36.44</v>
      </c>
      <c r="P61" s="1">
        <v>33.6</v>
      </c>
      <c r="R61"/>
      <c r="S61"/>
      <c r="U61"/>
      <c r="V61"/>
    </row>
    <row r="62" spans="1:22" s="1" customFormat="1" x14ac:dyDescent="0.25">
      <c r="A62" s="1">
        <v>30.05</v>
      </c>
      <c r="B62" s="1">
        <v>21.68</v>
      </c>
      <c r="C62" s="1">
        <v>26.02</v>
      </c>
      <c r="D62" s="1">
        <v>19.170000000000002</v>
      </c>
      <c r="E62" s="1">
        <v>40</v>
      </c>
      <c r="F62" s="1">
        <v>27.84</v>
      </c>
      <c r="G62" s="1">
        <v>40</v>
      </c>
      <c r="H62" s="1">
        <v>25.46</v>
      </c>
      <c r="I62" s="1">
        <v>40</v>
      </c>
      <c r="J62" s="1">
        <v>33.380000000000003</v>
      </c>
      <c r="K62" s="1">
        <v>40</v>
      </c>
      <c r="L62" s="1">
        <v>31.35</v>
      </c>
      <c r="M62" s="1">
        <v>40</v>
      </c>
      <c r="N62" s="1">
        <v>30.19</v>
      </c>
      <c r="O62" s="1">
        <v>40</v>
      </c>
      <c r="P62" s="1">
        <v>40</v>
      </c>
      <c r="R62"/>
      <c r="S62"/>
      <c r="U62"/>
      <c r="V62"/>
    </row>
    <row r="63" spans="1:22" s="1" customFormat="1" x14ac:dyDescent="0.25">
      <c r="A63" s="1">
        <v>40</v>
      </c>
      <c r="B63" s="1">
        <v>32.39</v>
      </c>
      <c r="C63" s="1">
        <v>32.49</v>
      </c>
      <c r="D63" s="1">
        <v>40</v>
      </c>
      <c r="E63" s="1">
        <v>31.48</v>
      </c>
      <c r="F63" s="1">
        <v>31.43</v>
      </c>
      <c r="G63" s="1">
        <v>27.14</v>
      </c>
      <c r="H63" s="1">
        <v>40</v>
      </c>
      <c r="I63" s="1">
        <v>33.93</v>
      </c>
      <c r="J63" s="1">
        <v>26.28</v>
      </c>
      <c r="K63" s="1">
        <v>32.46</v>
      </c>
      <c r="L63" s="1">
        <v>31.22</v>
      </c>
      <c r="M63" s="1">
        <v>31.4</v>
      </c>
      <c r="N63" s="1">
        <v>32.76</v>
      </c>
      <c r="O63" s="1">
        <v>35.71</v>
      </c>
      <c r="P63" s="1">
        <v>31.99</v>
      </c>
      <c r="R63"/>
      <c r="S63"/>
      <c r="U63"/>
      <c r="V63"/>
    </row>
    <row r="64" spans="1:22" s="1" customFormat="1" x14ac:dyDescent="0.25">
      <c r="A64" s="1">
        <v>26.2</v>
      </c>
      <c r="B64" s="1">
        <v>31.35</v>
      </c>
      <c r="C64" s="1">
        <v>32.79</v>
      </c>
      <c r="D64" s="1">
        <v>21.2</v>
      </c>
      <c r="E64" s="1">
        <v>40</v>
      </c>
      <c r="F64" s="1">
        <v>32.659999999999997</v>
      </c>
      <c r="G64" s="1">
        <v>26.76</v>
      </c>
      <c r="H64" s="1">
        <v>40</v>
      </c>
      <c r="I64" s="1">
        <v>32.49</v>
      </c>
      <c r="J64" s="1">
        <v>31.98</v>
      </c>
      <c r="K64" s="1">
        <v>40</v>
      </c>
      <c r="L64" s="1">
        <v>40</v>
      </c>
      <c r="M64" s="1">
        <v>32.75</v>
      </c>
      <c r="N64" s="1">
        <v>29.6</v>
      </c>
      <c r="O64" s="1">
        <v>40</v>
      </c>
      <c r="P64" s="1">
        <v>40</v>
      </c>
      <c r="R64"/>
      <c r="S64"/>
      <c r="U64"/>
      <c r="V64"/>
    </row>
    <row r="65" spans="1:22" s="1" customFormat="1" x14ac:dyDescent="0.25">
      <c r="A65" s="1">
        <v>30.49</v>
      </c>
      <c r="B65" s="1">
        <v>32.04</v>
      </c>
      <c r="C65" s="1">
        <v>24.54</v>
      </c>
      <c r="D65" s="1">
        <v>33.909999999999997</v>
      </c>
      <c r="E65" s="1">
        <v>27.51</v>
      </c>
      <c r="F65" s="1">
        <v>26.48</v>
      </c>
      <c r="G65" s="1">
        <v>29.14</v>
      </c>
      <c r="H65" s="1">
        <v>40</v>
      </c>
      <c r="I65" s="1">
        <v>30.16</v>
      </c>
      <c r="J65" s="1">
        <v>40</v>
      </c>
      <c r="K65" s="1">
        <v>31.18</v>
      </c>
      <c r="L65" s="1">
        <v>34.700000000000003</v>
      </c>
      <c r="M65" s="1">
        <v>33.950000000000003</v>
      </c>
      <c r="N65" s="1">
        <v>35.840000000000003</v>
      </c>
      <c r="O65" s="1">
        <v>31.84</v>
      </c>
      <c r="P65" s="1">
        <v>36.06</v>
      </c>
      <c r="R65"/>
      <c r="S65"/>
      <c r="U65"/>
      <c r="V65"/>
    </row>
    <row r="66" spans="1:22" s="1" customFormat="1" x14ac:dyDescent="0.25">
      <c r="A66" s="1">
        <v>32.520000000000003</v>
      </c>
      <c r="B66" s="1">
        <v>33.76</v>
      </c>
      <c r="C66" s="1">
        <v>23.77</v>
      </c>
      <c r="D66" s="1">
        <v>26.06</v>
      </c>
      <c r="E66" s="1">
        <v>28.48</v>
      </c>
      <c r="F66" s="1">
        <v>33.97</v>
      </c>
      <c r="G66" s="1">
        <v>26.1</v>
      </c>
      <c r="H66" s="1">
        <v>25.95</v>
      </c>
      <c r="I66" s="1">
        <v>23.94</v>
      </c>
      <c r="J66" s="1">
        <v>33.65</v>
      </c>
      <c r="K66" s="1">
        <v>40</v>
      </c>
      <c r="L66" s="1">
        <v>33.409999999999997</v>
      </c>
      <c r="M66" s="1">
        <v>33.86</v>
      </c>
      <c r="N66" s="1">
        <v>40</v>
      </c>
      <c r="O66" s="1">
        <v>40</v>
      </c>
      <c r="P66" s="1">
        <v>40</v>
      </c>
      <c r="R66"/>
      <c r="S66"/>
      <c r="U66"/>
      <c r="V66"/>
    </row>
    <row r="67" spans="1:22" s="1" customFormat="1" x14ac:dyDescent="0.25">
      <c r="A67" s="1">
        <v>33</v>
      </c>
      <c r="B67" s="1">
        <v>29.25</v>
      </c>
      <c r="C67" s="1">
        <v>27.5</v>
      </c>
      <c r="D67" s="1">
        <v>20.93</v>
      </c>
      <c r="E67" s="1">
        <v>28.98</v>
      </c>
      <c r="F67" s="1">
        <v>27.48</v>
      </c>
      <c r="G67" s="1">
        <v>28.93</v>
      </c>
      <c r="H67" s="1">
        <v>24.07</v>
      </c>
      <c r="I67" s="1">
        <v>40</v>
      </c>
      <c r="J67" s="1">
        <v>31.53</v>
      </c>
      <c r="K67" s="1">
        <v>32.26</v>
      </c>
      <c r="L67" s="1">
        <v>40</v>
      </c>
      <c r="M67" s="1">
        <v>34.18</v>
      </c>
      <c r="N67" s="1">
        <v>40</v>
      </c>
      <c r="O67" s="1">
        <v>40</v>
      </c>
      <c r="P67" s="1">
        <v>40</v>
      </c>
      <c r="R67"/>
      <c r="S67"/>
      <c r="U67"/>
      <c r="V67"/>
    </row>
    <row r="68" spans="1:22" s="1" customFormat="1" x14ac:dyDescent="0.25">
      <c r="A68" s="1">
        <v>31.21</v>
      </c>
      <c r="B68" s="1">
        <v>31.58</v>
      </c>
      <c r="C68" s="1">
        <v>29.51</v>
      </c>
      <c r="D68" s="1">
        <v>30.75</v>
      </c>
      <c r="E68" s="1">
        <v>29.14</v>
      </c>
      <c r="F68" s="1">
        <v>40</v>
      </c>
      <c r="G68" s="1">
        <v>24.47</v>
      </c>
      <c r="H68" s="1">
        <v>32.119999999999997</v>
      </c>
      <c r="I68" s="1">
        <v>25.02</v>
      </c>
      <c r="J68" s="1">
        <v>29.47</v>
      </c>
      <c r="K68" s="1">
        <v>34.39</v>
      </c>
      <c r="L68" s="1">
        <v>33.19</v>
      </c>
      <c r="M68" s="1">
        <v>29.57</v>
      </c>
      <c r="N68" s="1">
        <v>32.22</v>
      </c>
      <c r="O68" s="1">
        <v>36.22</v>
      </c>
      <c r="P68" s="1">
        <v>40</v>
      </c>
      <c r="R68"/>
      <c r="S68"/>
      <c r="U68"/>
      <c r="V68"/>
    </row>
    <row r="69" spans="1:22" s="1" customFormat="1" x14ac:dyDescent="0.25">
      <c r="A69" s="1">
        <v>40</v>
      </c>
      <c r="B69" s="1">
        <v>29.12</v>
      </c>
      <c r="C69" s="1">
        <v>40</v>
      </c>
      <c r="D69" s="1">
        <v>20.71</v>
      </c>
      <c r="E69" s="1">
        <v>30.92</v>
      </c>
      <c r="F69" s="1">
        <v>19.55</v>
      </c>
      <c r="G69" s="1">
        <v>18.86</v>
      </c>
      <c r="H69" s="1">
        <v>40</v>
      </c>
      <c r="I69" s="1">
        <v>31.95</v>
      </c>
      <c r="J69" s="1">
        <v>32.880000000000003</v>
      </c>
      <c r="K69" s="1">
        <v>32.76</v>
      </c>
      <c r="L69" s="1">
        <v>30.9</v>
      </c>
      <c r="M69" s="1">
        <v>40</v>
      </c>
      <c r="N69" s="1">
        <v>40</v>
      </c>
      <c r="O69" s="1">
        <v>40</v>
      </c>
      <c r="P69" s="1">
        <v>34.64</v>
      </c>
      <c r="R69"/>
      <c r="S69"/>
      <c r="U69"/>
      <c r="V69"/>
    </row>
    <row r="70" spans="1:22" s="1" customFormat="1" x14ac:dyDescent="0.25">
      <c r="A70" s="1">
        <v>20.58</v>
      </c>
      <c r="B70" s="1">
        <v>31.29</v>
      </c>
      <c r="C70" s="1">
        <v>40</v>
      </c>
      <c r="D70" s="1">
        <v>27.58</v>
      </c>
      <c r="E70" s="1">
        <v>27.99</v>
      </c>
      <c r="F70" s="1">
        <v>29.23</v>
      </c>
      <c r="G70" s="1">
        <v>33.549999999999997</v>
      </c>
      <c r="H70" s="1">
        <v>28.51</v>
      </c>
      <c r="I70" s="1">
        <v>27.24</v>
      </c>
      <c r="J70" s="1">
        <v>32.119999999999997</v>
      </c>
      <c r="K70" s="1">
        <v>32.090000000000003</v>
      </c>
      <c r="L70" s="1">
        <v>26.68</v>
      </c>
      <c r="M70" s="1">
        <v>40</v>
      </c>
      <c r="N70" s="1">
        <v>40</v>
      </c>
      <c r="O70" s="1">
        <v>36.86</v>
      </c>
      <c r="P70" s="1">
        <v>40</v>
      </c>
      <c r="R70"/>
      <c r="S70"/>
      <c r="U70"/>
      <c r="V70"/>
    </row>
    <row r="71" spans="1:22" s="1" customFormat="1" x14ac:dyDescent="0.25">
      <c r="A71" s="1">
        <v>31</v>
      </c>
      <c r="B71" s="1">
        <v>40</v>
      </c>
      <c r="C71" s="1">
        <v>24.67</v>
      </c>
      <c r="D71" s="1">
        <v>30.53</v>
      </c>
      <c r="E71" s="1">
        <v>40</v>
      </c>
      <c r="F71" s="1">
        <v>33.24</v>
      </c>
      <c r="G71" s="1">
        <v>23.93</v>
      </c>
      <c r="H71" s="1">
        <v>28.66</v>
      </c>
      <c r="I71" s="1">
        <v>25.98</v>
      </c>
      <c r="J71" s="1">
        <v>33.03</v>
      </c>
      <c r="K71" s="1">
        <v>32.56</v>
      </c>
      <c r="L71" s="1">
        <v>32.74</v>
      </c>
      <c r="M71" s="1">
        <v>31.97</v>
      </c>
      <c r="N71" s="1">
        <v>34.31</v>
      </c>
      <c r="O71" s="1">
        <v>40</v>
      </c>
      <c r="P71" s="1">
        <v>40</v>
      </c>
      <c r="R71"/>
      <c r="S71"/>
      <c r="U71"/>
      <c r="V71"/>
    </row>
    <row r="72" spans="1:22" s="1" customFormat="1" x14ac:dyDescent="0.25">
      <c r="A72" s="1">
        <v>35.130000000000003</v>
      </c>
      <c r="B72" s="1">
        <v>33.85</v>
      </c>
      <c r="C72" s="1">
        <v>23.66</v>
      </c>
      <c r="D72" s="1">
        <v>40</v>
      </c>
      <c r="E72" s="1">
        <v>20</v>
      </c>
      <c r="F72" s="1">
        <v>25.52</v>
      </c>
      <c r="G72" s="1">
        <v>40</v>
      </c>
      <c r="H72" s="1">
        <v>22.41</v>
      </c>
      <c r="I72" s="1">
        <v>40</v>
      </c>
      <c r="J72" s="1">
        <v>28.25</v>
      </c>
      <c r="K72" s="1">
        <v>40</v>
      </c>
      <c r="L72" s="1">
        <v>40</v>
      </c>
      <c r="M72" s="1">
        <v>33.450000000000003</v>
      </c>
      <c r="N72" s="1">
        <v>33.950000000000003</v>
      </c>
      <c r="O72" s="1">
        <v>40</v>
      </c>
      <c r="P72" s="1">
        <v>40</v>
      </c>
      <c r="R72"/>
      <c r="S72"/>
      <c r="U72"/>
      <c r="V72"/>
    </row>
    <row r="73" spans="1:22" s="1" customFormat="1" x14ac:dyDescent="0.25">
      <c r="A73" s="1">
        <v>34.36</v>
      </c>
      <c r="B73" s="1">
        <v>24.17</v>
      </c>
      <c r="C73" s="1">
        <v>23.4</v>
      </c>
      <c r="D73" s="1">
        <v>25.61</v>
      </c>
      <c r="E73" s="1">
        <v>28.41</v>
      </c>
      <c r="F73" s="1">
        <v>30.92</v>
      </c>
      <c r="G73" s="1">
        <v>31.28</v>
      </c>
      <c r="H73" s="1">
        <v>34.700000000000003</v>
      </c>
      <c r="I73" s="1">
        <v>40</v>
      </c>
      <c r="J73" s="1">
        <v>32.5</v>
      </c>
      <c r="K73" s="1">
        <v>33.229999999999997</v>
      </c>
      <c r="L73" s="1">
        <v>33.58</v>
      </c>
      <c r="M73" s="1">
        <v>40</v>
      </c>
      <c r="N73" s="1">
        <v>40</v>
      </c>
      <c r="O73" s="1">
        <v>40</v>
      </c>
      <c r="P73" s="1">
        <v>40</v>
      </c>
      <c r="R73"/>
      <c r="S73"/>
      <c r="U73"/>
      <c r="V73"/>
    </row>
    <row r="74" spans="1:22" s="1" customFormat="1" x14ac:dyDescent="0.25">
      <c r="A74" s="1">
        <v>27.41</v>
      </c>
      <c r="B74" s="1">
        <v>29.24</v>
      </c>
      <c r="C74" s="1">
        <v>17.39</v>
      </c>
      <c r="D74" s="1">
        <v>29.02</v>
      </c>
      <c r="E74" s="1">
        <v>23.27</v>
      </c>
      <c r="F74" s="1">
        <v>30.74</v>
      </c>
      <c r="G74" s="1">
        <v>40</v>
      </c>
      <c r="H74" s="1">
        <v>30.82</v>
      </c>
      <c r="I74" s="1">
        <v>32.85</v>
      </c>
      <c r="J74" s="1">
        <v>32.590000000000003</v>
      </c>
      <c r="K74" s="1">
        <v>32.119999999999997</v>
      </c>
      <c r="L74" s="1">
        <v>32.17</v>
      </c>
      <c r="M74" s="1">
        <v>34.1</v>
      </c>
      <c r="N74" s="1">
        <v>34.57</v>
      </c>
      <c r="O74" s="1">
        <v>40</v>
      </c>
      <c r="P74" s="1">
        <v>40</v>
      </c>
      <c r="R74"/>
      <c r="S74"/>
      <c r="U74"/>
      <c r="V74"/>
    </row>
    <row r="75" spans="1:22" s="1" customFormat="1" x14ac:dyDescent="0.25">
      <c r="A75" s="1">
        <v>33.57</v>
      </c>
      <c r="B75" s="1">
        <v>40</v>
      </c>
      <c r="C75" s="1">
        <v>31.98</v>
      </c>
      <c r="D75" s="1">
        <v>17.72</v>
      </c>
      <c r="E75" s="1">
        <v>32.35</v>
      </c>
      <c r="F75" s="1">
        <v>25.78</v>
      </c>
      <c r="G75" s="1">
        <v>31.62</v>
      </c>
      <c r="H75" s="1">
        <v>24.33</v>
      </c>
      <c r="I75" s="1">
        <v>30.21</v>
      </c>
      <c r="J75" s="1">
        <v>29.32</v>
      </c>
      <c r="K75" s="1">
        <v>29.4</v>
      </c>
      <c r="L75" s="1">
        <v>35.5</v>
      </c>
      <c r="M75" s="1">
        <v>40</v>
      </c>
      <c r="N75" s="1">
        <v>33.659999999999997</v>
      </c>
      <c r="O75" s="1">
        <v>32.840000000000003</v>
      </c>
      <c r="P75" s="1">
        <v>34.89</v>
      </c>
      <c r="R75"/>
      <c r="S75"/>
      <c r="U75"/>
      <c r="V75"/>
    </row>
    <row r="76" spans="1:22" s="1" customFormat="1" x14ac:dyDescent="0.25">
      <c r="A76" s="1">
        <v>32.729999999999997</v>
      </c>
      <c r="B76" s="1">
        <v>25.59</v>
      </c>
      <c r="C76" s="1">
        <v>23.59</v>
      </c>
      <c r="D76" s="1">
        <v>32.92</v>
      </c>
      <c r="E76" s="1">
        <v>28.69</v>
      </c>
      <c r="F76" s="1">
        <v>27.77</v>
      </c>
      <c r="G76" s="1">
        <v>40</v>
      </c>
      <c r="H76" s="1">
        <v>28.38</v>
      </c>
      <c r="I76" s="1">
        <v>25.11</v>
      </c>
      <c r="J76" s="1">
        <v>40</v>
      </c>
      <c r="K76" s="1">
        <v>40</v>
      </c>
      <c r="L76" s="1">
        <v>40</v>
      </c>
      <c r="M76" s="1">
        <v>30.91</v>
      </c>
      <c r="N76" s="1">
        <v>40</v>
      </c>
      <c r="O76" s="1">
        <v>40</v>
      </c>
      <c r="P76" s="1">
        <v>40</v>
      </c>
      <c r="R76"/>
      <c r="S76"/>
      <c r="U76"/>
      <c r="V76"/>
    </row>
    <row r="77" spans="1:22" s="1" customFormat="1" x14ac:dyDescent="0.25">
      <c r="A77" s="1">
        <v>31.76</v>
      </c>
      <c r="B77" s="1">
        <v>23.22</v>
      </c>
      <c r="C77" s="1">
        <v>40</v>
      </c>
      <c r="D77" s="1">
        <v>27.32</v>
      </c>
      <c r="E77" s="1">
        <v>20.3</v>
      </c>
      <c r="F77" s="1">
        <v>26.96</v>
      </c>
      <c r="G77" s="1">
        <v>33.86</v>
      </c>
      <c r="H77" s="1">
        <v>24.05</v>
      </c>
      <c r="I77" s="1">
        <v>28.99</v>
      </c>
      <c r="J77" s="1">
        <v>30.39</v>
      </c>
      <c r="K77" s="1">
        <v>33.18</v>
      </c>
      <c r="L77" s="1">
        <v>28.88</v>
      </c>
      <c r="M77" s="1">
        <v>34.53</v>
      </c>
      <c r="N77" s="1">
        <v>40</v>
      </c>
      <c r="O77" s="1">
        <v>35.31</v>
      </c>
      <c r="P77" s="1">
        <v>31.04</v>
      </c>
      <c r="R77"/>
      <c r="S77"/>
      <c r="U77"/>
      <c r="V77"/>
    </row>
    <row r="78" spans="1:22" s="1" customFormat="1" x14ac:dyDescent="0.25">
      <c r="A78" s="1">
        <v>32.840000000000003</v>
      </c>
      <c r="B78" s="1">
        <v>31.57</v>
      </c>
      <c r="C78" s="1">
        <v>40</v>
      </c>
      <c r="D78" s="1">
        <v>25.95</v>
      </c>
      <c r="E78" s="1">
        <v>19.829999999999998</v>
      </c>
      <c r="F78" s="1">
        <v>25.67</v>
      </c>
      <c r="G78" s="1">
        <v>29.52</v>
      </c>
      <c r="H78" s="1">
        <v>27.43</v>
      </c>
      <c r="I78" s="1">
        <v>28.26</v>
      </c>
      <c r="J78" s="1">
        <v>23.27</v>
      </c>
      <c r="K78" s="1">
        <v>30.79</v>
      </c>
      <c r="L78" s="1">
        <v>40</v>
      </c>
      <c r="M78" s="1">
        <v>40</v>
      </c>
      <c r="N78" s="1">
        <v>40</v>
      </c>
      <c r="O78" s="1">
        <v>40</v>
      </c>
      <c r="P78" s="1">
        <v>30.94</v>
      </c>
      <c r="R78"/>
      <c r="S78"/>
      <c r="U78"/>
      <c r="V78"/>
    </row>
    <row r="79" spans="1:22" s="1" customFormat="1" x14ac:dyDescent="0.25">
      <c r="A79" s="1">
        <v>31.94</v>
      </c>
      <c r="B79" s="1">
        <v>21.59</v>
      </c>
      <c r="C79" s="1">
        <v>25.48</v>
      </c>
      <c r="D79" s="1">
        <v>21.6</v>
      </c>
      <c r="E79" s="1">
        <v>21.57</v>
      </c>
      <c r="F79" s="1">
        <v>22.33</v>
      </c>
      <c r="G79" s="1">
        <v>31.65</v>
      </c>
      <c r="H79" s="1">
        <v>29.51</v>
      </c>
      <c r="I79" s="1">
        <v>32.369999999999997</v>
      </c>
      <c r="J79" s="1">
        <v>40</v>
      </c>
      <c r="K79" s="1">
        <v>32.31</v>
      </c>
      <c r="L79" s="1">
        <v>40</v>
      </c>
      <c r="M79" s="1">
        <v>34.14</v>
      </c>
      <c r="N79" s="1">
        <v>35.44</v>
      </c>
      <c r="O79" s="1">
        <v>40</v>
      </c>
      <c r="P79" s="1">
        <v>32.25</v>
      </c>
      <c r="R79"/>
      <c r="S79"/>
      <c r="U79"/>
      <c r="V79"/>
    </row>
    <row r="80" spans="1:22" s="1" customFormat="1" x14ac:dyDescent="0.25">
      <c r="A80" s="1">
        <v>34.700000000000003</v>
      </c>
      <c r="B80" s="1">
        <v>33.61</v>
      </c>
      <c r="C80" s="1">
        <v>30.2</v>
      </c>
      <c r="D80" s="1">
        <v>26.08</v>
      </c>
      <c r="E80" s="1">
        <v>19.96</v>
      </c>
      <c r="F80" s="1">
        <v>21.37</v>
      </c>
      <c r="G80" s="1">
        <v>27.42</v>
      </c>
      <c r="H80" s="1">
        <v>33.090000000000003</v>
      </c>
      <c r="I80" s="1">
        <v>40</v>
      </c>
      <c r="J80" s="1">
        <v>40</v>
      </c>
      <c r="K80" s="1">
        <v>30.39</v>
      </c>
      <c r="L80" s="1">
        <v>34.69</v>
      </c>
      <c r="M80" s="1">
        <v>33.5</v>
      </c>
      <c r="N80" s="1">
        <v>40</v>
      </c>
      <c r="O80" s="1">
        <v>34.619999999999997</v>
      </c>
      <c r="P80" s="1">
        <v>36.049999999999997</v>
      </c>
      <c r="R80"/>
      <c r="S80"/>
      <c r="U80"/>
      <c r="V80"/>
    </row>
    <row r="81" spans="1:22" s="1" customFormat="1" x14ac:dyDescent="0.25">
      <c r="A81" s="1">
        <v>30.73</v>
      </c>
      <c r="B81" s="1">
        <v>30.05</v>
      </c>
      <c r="C81" s="1">
        <v>33.26</v>
      </c>
      <c r="D81" s="1">
        <v>16.75</v>
      </c>
      <c r="E81" s="1">
        <v>23.96</v>
      </c>
      <c r="F81" s="1">
        <v>21.79</v>
      </c>
      <c r="G81" s="1">
        <v>40</v>
      </c>
      <c r="H81" s="1">
        <v>26.27</v>
      </c>
      <c r="I81" s="1">
        <v>33.590000000000003</v>
      </c>
      <c r="J81" s="1">
        <v>30.43</v>
      </c>
      <c r="K81" s="1">
        <v>25.36</v>
      </c>
      <c r="L81" s="1">
        <v>26.78</v>
      </c>
      <c r="M81" s="1">
        <v>33.25</v>
      </c>
      <c r="N81" s="1">
        <v>40</v>
      </c>
      <c r="O81" s="1">
        <v>36.14</v>
      </c>
      <c r="P81" s="1">
        <v>40</v>
      </c>
      <c r="R81"/>
      <c r="S81"/>
      <c r="U81"/>
      <c r="V81"/>
    </row>
    <row r="82" spans="1:22" s="1" customFormat="1" x14ac:dyDescent="0.25">
      <c r="A82" s="1">
        <v>29.11</v>
      </c>
      <c r="B82" s="1">
        <v>25.22</v>
      </c>
      <c r="C82" s="1">
        <v>40</v>
      </c>
      <c r="D82" s="1">
        <v>18.850000000000001</v>
      </c>
      <c r="E82" s="1">
        <v>35.299999999999997</v>
      </c>
      <c r="F82" s="1">
        <v>22.44</v>
      </c>
      <c r="G82" s="1">
        <v>17.86</v>
      </c>
      <c r="H82" s="1">
        <v>40</v>
      </c>
      <c r="I82" s="1">
        <v>31.53</v>
      </c>
      <c r="J82" s="1">
        <v>29.83</v>
      </c>
      <c r="K82" s="1">
        <v>33.11</v>
      </c>
      <c r="L82" s="1">
        <v>32.54</v>
      </c>
      <c r="M82" s="1">
        <v>40</v>
      </c>
      <c r="N82" s="1">
        <v>40</v>
      </c>
      <c r="O82" s="1">
        <v>40</v>
      </c>
      <c r="P82" s="1">
        <v>40</v>
      </c>
      <c r="R82"/>
      <c r="S82"/>
      <c r="U82"/>
      <c r="V82"/>
    </row>
    <row r="83" spans="1:22" s="1" customFormat="1" x14ac:dyDescent="0.25">
      <c r="A83" s="1">
        <v>40</v>
      </c>
      <c r="B83" s="1">
        <v>30.04</v>
      </c>
      <c r="C83" s="1">
        <v>14.25</v>
      </c>
      <c r="D83" s="1">
        <v>35.01</v>
      </c>
      <c r="E83" s="1">
        <v>24.23</v>
      </c>
      <c r="F83" s="1">
        <v>28.08</v>
      </c>
      <c r="G83" s="1">
        <v>20.309999999999999</v>
      </c>
      <c r="H83" s="1">
        <v>30.3</v>
      </c>
      <c r="I83" s="1">
        <v>24.94</v>
      </c>
      <c r="J83" s="1">
        <v>27.07</v>
      </c>
      <c r="K83" s="1">
        <v>28.84</v>
      </c>
      <c r="L83" s="1">
        <v>40</v>
      </c>
      <c r="M83" s="1">
        <v>40</v>
      </c>
      <c r="N83" s="1">
        <v>40</v>
      </c>
      <c r="O83" s="1">
        <v>40</v>
      </c>
      <c r="P83" s="1">
        <v>32.090000000000003</v>
      </c>
      <c r="R83"/>
      <c r="S83"/>
      <c r="U83"/>
      <c r="V83"/>
    </row>
    <row r="84" spans="1:22" s="1" customFormat="1" x14ac:dyDescent="0.25">
      <c r="A84" s="1">
        <v>33.409999999999997</v>
      </c>
      <c r="B84" s="1">
        <v>40</v>
      </c>
      <c r="C84" s="1">
        <v>23.64</v>
      </c>
      <c r="D84" s="1">
        <v>32.25</v>
      </c>
      <c r="E84" s="1">
        <v>24.19</v>
      </c>
      <c r="F84" s="1">
        <v>24.57</v>
      </c>
      <c r="G84" s="1">
        <v>33.880000000000003</v>
      </c>
      <c r="H84" s="1">
        <v>31.46</v>
      </c>
      <c r="I84" s="1">
        <v>27.93</v>
      </c>
      <c r="J84" s="1">
        <v>30.55</v>
      </c>
      <c r="K84" s="1">
        <v>40</v>
      </c>
      <c r="L84" s="1">
        <v>32.4</v>
      </c>
      <c r="M84" s="1">
        <v>32.92</v>
      </c>
      <c r="N84" s="1">
        <v>30.78</v>
      </c>
      <c r="O84" s="1">
        <v>34.72</v>
      </c>
      <c r="P84" s="1">
        <v>40</v>
      </c>
      <c r="R84"/>
      <c r="S84"/>
      <c r="U84"/>
      <c r="V84"/>
    </row>
    <row r="85" spans="1:22" s="1" customFormat="1" x14ac:dyDescent="0.25">
      <c r="A85" s="1">
        <v>31.09</v>
      </c>
      <c r="B85" s="1">
        <v>28.47</v>
      </c>
      <c r="C85" s="1">
        <v>29.82</v>
      </c>
      <c r="D85" s="1">
        <v>25.29</v>
      </c>
      <c r="E85" s="1">
        <v>23.3</v>
      </c>
      <c r="F85" s="1">
        <v>31.36</v>
      </c>
      <c r="G85" s="1">
        <v>26.19</v>
      </c>
      <c r="H85" s="1">
        <v>40</v>
      </c>
      <c r="I85" s="1">
        <v>32.020000000000003</v>
      </c>
      <c r="J85" s="1">
        <v>25.11</v>
      </c>
      <c r="K85" s="1">
        <v>28.97</v>
      </c>
      <c r="L85" s="1">
        <v>31.04</v>
      </c>
      <c r="M85" s="1">
        <v>40</v>
      </c>
      <c r="N85" s="1">
        <v>40</v>
      </c>
      <c r="O85" s="1">
        <v>34.43</v>
      </c>
      <c r="P85" s="1">
        <v>40</v>
      </c>
      <c r="R85"/>
      <c r="S85"/>
      <c r="U85"/>
      <c r="V85"/>
    </row>
    <row r="86" spans="1:22" s="1" customFormat="1" x14ac:dyDescent="0.25">
      <c r="A86" s="1">
        <v>33.92</v>
      </c>
      <c r="B86" s="1">
        <v>30.72</v>
      </c>
      <c r="C86" s="1">
        <v>33.86</v>
      </c>
      <c r="D86" s="1">
        <v>40</v>
      </c>
      <c r="E86" s="1">
        <v>31.94</v>
      </c>
      <c r="F86" s="1">
        <v>32.659999999999997</v>
      </c>
      <c r="G86" s="1">
        <v>29.4</v>
      </c>
      <c r="H86" s="1">
        <v>30.05</v>
      </c>
      <c r="I86" s="1">
        <v>32.28</v>
      </c>
      <c r="J86" s="1">
        <v>40</v>
      </c>
      <c r="K86" s="1">
        <v>40</v>
      </c>
      <c r="L86" s="1">
        <v>40</v>
      </c>
      <c r="M86" s="1">
        <v>34.06</v>
      </c>
      <c r="N86" s="1">
        <v>30.48</v>
      </c>
      <c r="O86" s="1">
        <v>40</v>
      </c>
      <c r="P86" s="1">
        <v>30.49</v>
      </c>
      <c r="R86"/>
      <c r="S86"/>
      <c r="U86"/>
      <c r="V86"/>
    </row>
    <row r="87" spans="1:22" s="1" customFormat="1" x14ac:dyDescent="0.25">
      <c r="A87" s="1">
        <v>26.34</v>
      </c>
      <c r="B87" s="1">
        <v>22.28</v>
      </c>
      <c r="C87" s="1">
        <v>19.190000000000001</v>
      </c>
      <c r="D87" s="1">
        <v>23.65</v>
      </c>
      <c r="E87" s="1">
        <v>31.23</v>
      </c>
      <c r="F87" s="1">
        <v>29.59</v>
      </c>
      <c r="G87" s="1">
        <v>30.35</v>
      </c>
      <c r="H87" s="1">
        <v>34.9</v>
      </c>
      <c r="I87" s="1">
        <v>27.13</v>
      </c>
      <c r="J87" s="1">
        <v>40</v>
      </c>
      <c r="K87" s="1">
        <v>40</v>
      </c>
      <c r="L87" s="1">
        <v>40</v>
      </c>
      <c r="M87" s="1">
        <v>34.03</v>
      </c>
      <c r="N87" s="1">
        <v>33.229999999999997</v>
      </c>
      <c r="O87" s="1">
        <v>36.21</v>
      </c>
      <c r="P87" s="1">
        <v>40</v>
      </c>
      <c r="R87"/>
      <c r="S87"/>
      <c r="U87"/>
      <c r="V87"/>
    </row>
    <row r="88" spans="1:22" s="1" customFormat="1" x14ac:dyDescent="0.25">
      <c r="A88" s="1">
        <v>35.119999999999997</v>
      </c>
      <c r="B88" s="1">
        <v>32.29</v>
      </c>
      <c r="C88" s="1">
        <v>30.47</v>
      </c>
      <c r="D88" s="1">
        <v>24.17</v>
      </c>
      <c r="E88" s="1">
        <v>40</v>
      </c>
      <c r="F88" s="1">
        <v>32.700000000000003</v>
      </c>
      <c r="G88" s="1">
        <v>25.02</v>
      </c>
      <c r="H88" s="1">
        <v>32.630000000000003</v>
      </c>
      <c r="I88" s="1">
        <v>27.03</v>
      </c>
      <c r="J88" s="1">
        <v>26.74</v>
      </c>
      <c r="K88" s="1">
        <v>35.520000000000003</v>
      </c>
      <c r="L88" s="1">
        <v>32.26</v>
      </c>
      <c r="M88" s="1">
        <v>29.23</v>
      </c>
      <c r="N88" s="1">
        <v>40</v>
      </c>
      <c r="O88" s="1">
        <v>32.549999999999997</v>
      </c>
      <c r="P88" s="1">
        <v>40</v>
      </c>
      <c r="R88"/>
      <c r="S88"/>
      <c r="U88"/>
      <c r="V88"/>
    </row>
    <row r="89" spans="1:22" s="1" customFormat="1" x14ac:dyDescent="0.25">
      <c r="A89" s="1">
        <v>33.590000000000003</v>
      </c>
      <c r="B89" s="1">
        <v>29.68</v>
      </c>
      <c r="C89" s="1">
        <v>18.989999999999998</v>
      </c>
      <c r="D89" s="1">
        <v>29.68</v>
      </c>
      <c r="E89" s="1">
        <v>28.49</v>
      </c>
      <c r="F89" s="1">
        <v>27.54</v>
      </c>
      <c r="G89" s="1">
        <v>30.51</v>
      </c>
      <c r="H89" s="1">
        <v>32.96</v>
      </c>
      <c r="I89" s="1">
        <v>29.62</v>
      </c>
      <c r="J89" s="1">
        <v>28.21</v>
      </c>
      <c r="K89" s="1">
        <v>31.73</v>
      </c>
      <c r="L89" s="1">
        <v>32.44</v>
      </c>
      <c r="M89" s="1">
        <v>40</v>
      </c>
      <c r="N89" s="1">
        <v>36.71</v>
      </c>
      <c r="O89" s="1">
        <v>40</v>
      </c>
      <c r="P89" s="1">
        <v>30.47</v>
      </c>
      <c r="R89"/>
      <c r="S89"/>
      <c r="U89"/>
      <c r="V89"/>
    </row>
    <row r="90" spans="1:22" s="1" customFormat="1" x14ac:dyDescent="0.25">
      <c r="A90" s="1">
        <v>34.130000000000003</v>
      </c>
      <c r="B90" s="1">
        <v>31.81</v>
      </c>
      <c r="C90" s="1">
        <v>19.5</v>
      </c>
      <c r="D90" s="1">
        <v>26.67</v>
      </c>
      <c r="E90" s="1">
        <v>22.95</v>
      </c>
      <c r="F90" s="1">
        <v>36.08</v>
      </c>
      <c r="G90" s="1">
        <v>23.94</v>
      </c>
      <c r="H90" s="1">
        <v>29.28</v>
      </c>
      <c r="I90" s="1">
        <v>24.15</v>
      </c>
      <c r="J90" s="1">
        <v>40</v>
      </c>
      <c r="K90" s="1">
        <v>30.33</v>
      </c>
      <c r="L90" s="1">
        <v>40</v>
      </c>
      <c r="M90" s="1">
        <v>40</v>
      </c>
      <c r="N90" s="1">
        <v>40</v>
      </c>
      <c r="O90" s="1">
        <v>40</v>
      </c>
      <c r="P90" s="1">
        <v>40</v>
      </c>
      <c r="R90"/>
      <c r="S90"/>
      <c r="U90"/>
      <c r="V90"/>
    </row>
    <row r="91" spans="1:22" s="1" customFormat="1" x14ac:dyDescent="0.25">
      <c r="A91" s="1">
        <v>33.659999999999997</v>
      </c>
      <c r="B91" s="1">
        <v>40</v>
      </c>
      <c r="C91" s="1">
        <v>21.91</v>
      </c>
      <c r="D91" s="1">
        <v>19.77</v>
      </c>
      <c r="E91" s="1">
        <v>40</v>
      </c>
      <c r="F91" s="1">
        <v>21.79</v>
      </c>
      <c r="G91" s="1">
        <v>26.64</v>
      </c>
      <c r="H91" s="1">
        <v>40</v>
      </c>
      <c r="I91" s="1">
        <v>27.34</v>
      </c>
      <c r="J91" s="1">
        <v>19.55</v>
      </c>
      <c r="K91" s="1">
        <v>40</v>
      </c>
      <c r="L91" s="1">
        <v>33.58</v>
      </c>
      <c r="M91" s="1">
        <v>31.62</v>
      </c>
      <c r="N91" s="1">
        <v>40</v>
      </c>
      <c r="O91" s="1">
        <v>31.47</v>
      </c>
      <c r="P91" s="1">
        <v>40</v>
      </c>
      <c r="R91"/>
      <c r="S91"/>
      <c r="U91"/>
      <c r="V91"/>
    </row>
    <row r="92" spans="1:22" s="1" customFormat="1" x14ac:dyDescent="0.25">
      <c r="A92" s="1">
        <v>40</v>
      </c>
      <c r="B92" s="1">
        <v>34.69</v>
      </c>
      <c r="C92" s="1">
        <v>29.94</v>
      </c>
      <c r="D92" s="1">
        <v>25.17</v>
      </c>
      <c r="E92" s="1">
        <v>25.47</v>
      </c>
      <c r="F92" s="1">
        <v>29.9</v>
      </c>
      <c r="G92" s="1">
        <v>34.85</v>
      </c>
      <c r="H92" s="1">
        <v>28.8</v>
      </c>
      <c r="I92" s="1">
        <v>33.6</v>
      </c>
      <c r="J92" s="1">
        <v>29.58</v>
      </c>
      <c r="K92" s="1">
        <v>28.94</v>
      </c>
      <c r="L92" s="1">
        <v>33.92</v>
      </c>
      <c r="M92" s="1">
        <v>31.44</v>
      </c>
      <c r="N92" s="1">
        <v>40</v>
      </c>
      <c r="O92" s="1">
        <v>40</v>
      </c>
      <c r="P92" s="1">
        <v>35.1</v>
      </c>
      <c r="R92"/>
      <c r="S92"/>
      <c r="U92"/>
      <c r="V92"/>
    </row>
    <row r="93" spans="1:22" s="1" customFormat="1" x14ac:dyDescent="0.25">
      <c r="A93" s="1">
        <v>30.89</v>
      </c>
      <c r="B93" s="1">
        <v>19.52</v>
      </c>
      <c r="C93" s="1">
        <v>24.52</v>
      </c>
      <c r="D93" s="1">
        <v>31.77</v>
      </c>
      <c r="E93" s="1">
        <v>40</v>
      </c>
      <c r="F93" s="1">
        <v>31.9</v>
      </c>
      <c r="G93" s="1">
        <v>18.29</v>
      </c>
      <c r="H93" s="1">
        <v>40</v>
      </c>
      <c r="I93" s="1">
        <v>34.08</v>
      </c>
      <c r="J93" s="1">
        <v>33.130000000000003</v>
      </c>
      <c r="K93" s="1">
        <v>31.68</v>
      </c>
      <c r="L93" s="1">
        <v>31.59</v>
      </c>
      <c r="M93" s="1">
        <v>40</v>
      </c>
      <c r="N93" s="1">
        <v>34</v>
      </c>
      <c r="O93" s="1">
        <v>40</v>
      </c>
      <c r="P93" s="1">
        <v>34.08</v>
      </c>
      <c r="R93"/>
      <c r="S93"/>
      <c r="U93"/>
      <c r="V93"/>
    </row>
    <row r="94" spans="1:22" s="1" customFormat="1" x14ac:dyDescent="0.25">
      <c r="A94" s="1">
        <v>34.51</v>
      </c>
      <c r="B94" s="1">
        <v>24.6</v>
      </c>
      <c r="C94" s="1">
        <v>35.24</v>
      </c>
      <c r="D94" s="1">
        <v>19.600000000000001</v>
      </c>
      <c r="E94" s="1">
        <v>30.13</v>
      </c>
      <c r="F94" s="1">
        <v>30.79</v>
      </c>
      <c r="G94" s="1">
        <v>31.58</v>
      </c>
      <c r="H94" s="1">
        <v>40</v>
      </c>
      <c r="I94" s="1">
        <v>27.67</v>
      </c>
      <c r="J94" s="1">
        <v>33.96</v>
      </c>
      <c r="K94" s="1">
        <v>40</v>
      </c>
      <c r="L94" s="1">
        <v>40</v>
      </c>
      <c r="M94" s="1">
        <v>40</v>
      </c>
      <c r="N94" s="1">
        <v>33.56</v>
      </c>
      <c r="O94" s="1">
        <v>35.229999999999997</v>
      </c>
      <c r="P94" s="1">
        <v>40</v>
      </c>
      <c r="R94"/>
      <c r="S94"/>
      <c r="U94"/>
      <c r="V94"/>
    </row>
    <row r="95" spans="1:22" s="1" customFormat="1" x14ac:dyDescent="0.25">
      <c r="A95" s="1">
        <v>26.4</v>
      </c>
      <c r="B95" s="1">
        <v>32.33</v>
      </c>
      <c r="C95" s="1">
        <v>19.350000000000001</v>
      </c>
      <c r="D95" s="1">
        <v>40</v>
      </c>
      <c r="E95" s="1">
        <v>30.19</v>
      </c>
      <c r="F95" s="1">
        <v>24.3</v>
      </c>
      <c r="G95" s="1">
        <v>33.450000000000003</v>
      </c>
      <c r="H95" s="1">
        <v>19.96</v>
      </c>
      <c r="I95" s="1">
        <v>40</v>
      </c>
      <c r="J95" s="1">
        <v>29.94</v>
      </c>
      <c r="K95" s="1">
        <v>33.47</v>
      </c>
      <c r="L95" s="1">
        <v>28.03</v>
      </c>
      <c r="M95" s="1">
        <v>30.49</v>
      </c>
      <c r="N95" s="1">
        <v>40</v>
      </c>
      <c r="O95" s="1">
        <v>34.4</v>
      </c>
      <c r="P95" s="1">
        <v>40</v>
      </c>
      <c r="R95"/>
      <c r="S95"/>
      <c r="U95"/>
      <c r="V95"/>
    </row>
    <row r="96" spans="1:22" s="1" customFormat="1" x14ac:dyDescent="0.25">
      <c r="A96" s="1">
        <v>34.79</v>
      </c>
      <c r="B96" s="1">
        <v>25.75</v>
      </c>
      <c r="C96" s="1">
        <v>24.03</v>
      </c>
      <c r="D96" s="1">
        <v>26.06</v>
      </c>
      <c r="E96" s="1">
        <v>23.64</v>
      </c>
      <c r="F96" s="1">
        <v>30.43</v>
      </c>
      <c r="G96" s="1">
        <v>40</v>
      </c>
      <c r="H96" s="1">
        <v>27.24</v>
      </c>
      <c r="I96" s="1">
        <v>33.090000000000003</v>
      </c>
      <c r="J96" s="1">
        <v>31.61</v>
      </c>
      <c r="K96" s="1">
        <v>30.59</v>
      </c>
      <c r="L96" s="1">
        <v>31.67</v>
      </c>
      <c r="M96" s="1">
        <v>40</v>
      </c>
      <c r="N96" s="1">
        <v>40</v>
      </c>
      <c r="O96" s="1">
        <v>33.659999999999997</v>
      </c>
      <c r="P96" s="1">
        <v>34.380000000000003</v>
      </c>
      <c r="R96"/>
      <c r="S96"/>
      <c r="U96"/>
      <c r="V96"/>
    </row>
    <row r="97" spans="1:22" s="1" customFormat="1" x14ac:dyDescent="0.25">
      <c r="A97" s="1">
        <v>32.47</v>
      </c>
      <c r="B97" s="1">
        <v>40</v>
      </c>
      <c r="C97" s="1">
        <v>40</v>
      </c>
      <c r="D97" s="1">
        <v>30.9</v>
      </c>
      <c r="E97" s="1">
        <v>21.39</v>
      </c>
      <c r="F97" s="1">
        <v>31.94</v>
      </c>
      <c r="G97" s="1">
        <v>33.4</v>
      </c>
      <c r="H97" s="1">
        <v>19.350000000000001</v>
      </c>
      <c r="I97" s="1">
        <v>40</v>
      </c>
      <c r="J97" s="1">
        <v>28.61</v>
      </c>
      <c r="K97" s="1">
        <v>31.56</v>
      </c>
      <c r="L97" s="1">
        <v>31.39</v>
      </c>
      <c r="M97" s="1">
        <v>40</v>
      </c>
      <c r="N97" s="1">
        <v>33.729999999999997</v>
      </c>
      <c r="O97" s="1">
        <v>40</v>
      </c>
      <c r="P97" s="1">
        <v>40</v>
      </c>
      <c r="R97"/>
      <c r="S97"/>
      <c r="U97"/>
      <c r="V97"/>
    </row>
    <row r="98" spans="1:22" s="1" customFormat="1" x14ac:dyDescent="0.25">
      <c r="A98" s="1">
        <v>30.55</v>
      </c>
      <c r="B98" s="1">
        <v>18.54</v>
      </c>
      <c r="C98" s="1">
        <v>33.19</v>
      </c>
      <c r="D98" s="1">
        <v>33.770000000000003</v>
      </c>
      <c r="E98" s="1">
        <v>19.45</v>
      </c>
      <c r="F98" s="1">
        <v>32.19</v>
      </c>
      <c r="G98" s="1">
        <v>30.37</v>
      </c>
      <c r="H98" s="1">
        <v>40</v>
      </c>
      <c r="I98" s="1">
        <v>28.58</v>
      </c>
      <c r="J98" s="1">
        <v>28.57</v>
      </c>
      <c r="K98" s="1">
        <v>32.130000000000003</v>
      </c>
      <c r="L98" s="1">
        <v>30.83</v>
      </c>
      <c r="M98" s="1">
        <v>40</v>
      </c>
      <c r="N98" s="1">
        <v>40</v>
      </c>
      <c r="O98" s="1">
        <v>40</v>
      </c>
      <c r="P98" s="1">
        <v>40</v>
      </c>
      <c r="R98"/>
      <c r="S98"/>
      <c r="U98"/>
      <c r="V98"/>
    </row>
    <row r="99" spans="1:22" s="1" customFormat="1" x14ac:dyDescent="0.25">
      <c r="A99" s="1">
        <v>33.19</v>
      </c>
      <c r="B99" s="1">
        <v>27.84</v>
      </c>
      <c r="C99" s="1">
        <v>18.36</v>
      </c>
      <c r="D99" s="1">
        <v>21.52</v>
      </c>
      <c r="E99" s="1">
        <v>32.22</v>
      </c>
      <c r="F99" s="1">
        <v>32.1</v>
      </c>
      <c r="G99" s="1">
        <v>31.03</v>
      </c>
      <c r="H99" s="1">
        <v>27.15</v>
      </c>
      <c r="I99" s="1">
        <v>40</v>
      </c>
      <c r="J99" s="1">
        <v>32.56</v>
      </c>
      <c r="K99" s="1">
        <v>27.07</v>
      </c>
      <c r="L99" s="1">
        <v>40</v>
      </c>
      <c r="M99" s="1">
        <v>36.450000000000003</v>
      </c>
      <c r="N99" s="1">
        <v>40</v>
      </c>
      <c r="O99" s="1">
        <v>35.340000000000003</v>
      </c>
      <c r="P99" s="1">
        <v>40</v>
      </c>
      <c r="R99"/>
      <c r="S99"/>
      <c r="U99"/>
      <c r="V99"/>
    </row>
    <row r="100" spans="1:22" s="1" customFormat="1" x14ac:dyDescent="0.25">
      <c r="A100" s="1">
        <v>25.32</v>
      </c>
      <c r="B100" s="1">
        <v>40</v>
      </c>
      <c r="C100" s="1">
        <v>33.479999999999997</v>
      </c>
      <c r="D100" s="1">
        <v>28.54</v>
      </c>
      <c r="E100" s="1">
        <v>23.43</v>
      </c>
      <c r="F100" s="1">
        <v>26.52</v>
      </c>
      <c r="G100" s="1">
        <v>28.26</v>
      </c>
      <c r="H100" s="1">
        <v>35.74</v>
      </c>
      <c r="I100" s="1">
        <v>33</v>
      </c>
      <c r="J100" s="1">
        <v>32.89</v>
      </c>
      <c r="K100" s="1">
        <v>40</v>
      </c>
      <c r="L100" s="1">
        <v>40</v>
      </c>
      <c r="M100" s="1">
        <v>33.700000000000003</v>
      </c>
      <c r="N100" s="1">
        <v>40</v>
      </c>
      <c r="O100" s="1">
        <v>40</v>
      </c>
      <c r="P100" s="1">
        <v>40</v>
      </c>
      <c r="R100"/>
      <c r="S100"/>
      <c r="U100"/>
      <c r="V100"/>
    </row>
    <row r="101" spans="1:22" s="1" customFormat="1" x14ac:dyDescent="0.25">
      <c r="A101" s="1">
        <v>35.29</v>
      </c>
      <c r="B101" s="1">
        <v>32.729999999999997</v>
      </c>
      <c r="C101" s="1">
        <v>22.48</v>
      </c>
      <c r="D101" s="1">
        <v>20.62</v>
      </c>
      <c r="E101" s="1">
        <v>22.9</v>
      </c>
      <c r="F101" s="1">
        <v>31.12</v>
      </c>
      <c r="G101" s="1">
        <v>27.74</v>
      </c>
      <c r="H101" s="1">
        <v>32.950000000000003</v>
      </c>
      <c r="I101" s="1">
        <v>34</v>
      </c>
      <c r="J101" s="1">
        <v>34.18</v>
      </c>
      <c r="K101" s="1">
        <v>40</v>
      </c>
      <c r="L101" s="1">
        <v>31.54</v>
      </c>
      <c r="M101" s="1">
        <v>40</v>
      </c>
      <c r="N101" s="1">
        <v>40</v>
      </c>
      <c r="O101" s="1">
        <v>40</v>
      </c>
      <c r="P101" s="1">
        <v>40</v>
      </c>
      <c r="R101"/>
      <c r="S101"/>
      <c r="U101"/>
      <c r="V101"/>
    </row>
    <row r="102" spans="1:22" s="1" customFormat="1" x14ac:dyDescent="0.25">
      <c r="A102" s="1">
        <v>32.46</v>
      </c>
      <c r="B102" s="1">
        <v>33.47</v>
      </c>
      <c r="C102" s="1">
        <v>29.62</v>
      </c>
      <c r="D102" s="1">
        <v>23.95</v>
      </c>
      <c r="E102" s="1">
        <v>33.83</v>
      </c>
      <c r="F102" s="1">
        <v>32.020000000000003</v>
      </c>
      <c r="G102" s="1">
        <v>35.15</v>
      </c>
      <c r="H102" s="1">
        <v>31.74</v>
      </c>
      <c r="I102" s="1">
        <v>28.93</v>
      </c>
      <c r="J102" s="1">
        <v>26.42</v>
      </c>
      <c r="K102" s="1">
        <v>31.73</v>
      </c>
      <c r="L102" s="1">
        <v>33.479999999999997</v>
      </c>
      <c r="M102" s="1">
        <v>31.33</v>
      </c>
      <c r="N102" s="1">
        <v>31.63</v>
      </c>
      <c r="O102" s="1">
        <v>40</v>
      </c>
      <c r="P102" s="1">
        <v>34.29</v>
      </c>
      <c r="R102"/>
      <c r="S102"/>
      <c r="U102"/>
      <c r="V102"/>
    </row>
    <row r="103" spans="1:22" s="1" customFormat="1" x14ac:dyDescent="0.25">
      <c r="A103" s="1">
        <v>33.47</v>
      </c>
      <c r="B103" s="1">
        <v>36.14</v>
      </c>
      <c r="C103" s="1">
        <v>31.08</v>
      </c>
      <c r="D103" s="1">
        <v>22.08</v>
      </c>
      <c r="E103" s="1">
        <v>26.04</v>
      </c>
      <c r="F103" s="1">
        <v>25.3</v>
      </c>
      <c r="G103" s="1">
        <v>40</v>
      </c>
      <c r="H103" s="1">
        <v>28.15</v>
      </c>
      <c r="I103" s="1">
        <v>30.45</v>
      </c>
      <c r="J103" s="1">
        <v>40</v>
      </c>
      <c r="K103" s="1">
        <v>33.82</v>
      </c>
      <c r="L103" s="1">
        <v>40</v>
      </c>
      <c r="M103" s="1">
        <v>31.1</v>
      </c>
      <c r="N103" s="1">
        <v>32.979999999999997</v>
      </c>
      <c r="O103" s="1">
        <v>40</v>
      </c>
      <c r="P103" s="1">
        <v>30.2</v>
      </c>
      <c r="R103"/>
      <c r="S103"/>
      <c r="U103"/>
      <c r="V103"/>
    </row>
    <row r="104" spans="1:22" s="1" customFormat="1" x14ac:dyDescent="0.25">
      <c r="A104" s="1">
        <v>27.49</v>
      </c>
      <c r="B104" s="1">
        <v>31.12</v>
      </c>
      <c r="C104" s="1">
        <v>40</v>
      </c>
      <c r="D104" s="1">
        <v>20.49</v>
      </c>
      <c r="E104" s="1">
        <v>27.18</v>
      </c>
      <c r="F104" s="1">
        <v>30.94</v>
      </c>
      <c r="G104" s="1">
        <v>40</v>
      </c>
      <c r="H104" s="1">
        <v>40</v>
      </c>
      <c r="I104" s="1">
        <v>29.5</v>
      </c>
      <c r="J104" s="1">
        <v>31.63</v>
      </c>
      <c r="K104" s="1">
        <v>31.91</v>
      </c>
      <c r="L104" s="1">
        <v>32.74</v>
      </c>
      <c r="M104" s="1">
        <v>31.5</v>
      </c>
      <c r="N104" s="1">
        <v>30.08</v>
      </c>
      <c r="O104" s="1">
        <v>40</v>
      </c>
      <c r="P104" s="1">
        <v>33.54</v>
      </c>
      <c r="R104"/>
      <c r="S104"/>
      <c r="U104"/>
      <c r="V104"/>
    </row>
    <row r="105" spans="1:22" s="1" customFormat="1" x14ac:dyDescent="0.25">
      <c r="A105" s="1">
        <v>31.79</v>
      </c>
      <c r="B105" s="1">
        <v>30.1</v>
      </c>
      <c r="C105" s="1">
        <v>36.43</v>
      </c>
      <c r="D105" s="1">
        <v>29.9</v>
      </c>
      <c r="E105" s="1">
        <v>26.61</v>
      </c>
      <c r="F105" s="1">
        <v>25.73</v>
      </c>
      <c r="G105" s="1">
        <v>33</v>
      </c>
      <c r="H105" s="1">
        <v>20.88</v>
      </c>
      <c r="I105" s="1">
        <v>40</v>
      </c>
      <c r="J105" s="1">
        <v>29.95</v>
      </c>
      <c r="K105" s="1">
        <v>30.71</v>
      </c>
      <c r="L105" s="1">
        <v>40</v>
      </c>
      <c r="M105" s="1">
        <v>25.41</v>
      </c>
      <c r="N105" s="1">
        <v>30.71</v>
      </c>
      <c r="O105" s="1">
        <v>40</v>
      </c>
      <c r="P105" s="1">
        <v>40</v>
      </c>
      <c r="R105"/>
      <c r="S105"/>
      <c r="U105"/>
      <c r="V105"/>
    </row>
    <row r="106" spans="1:22" s="1" customFormat="1" x14ac:dyDescent="0.25">
      <c r="A106" s="1">
        <v>31.58</v>
      </c>
      <c r="B106" s="1">
        <v>35</v>
      </c>
      <c r="C106" s="1">
        <v>30.43</v>
      </c>
      <c r="D106" s="1">
        <v>16.66</v>
      </c>
      <c r="E106" s="1">
        <v>25.18</v>
      </c>
      <c r="F106" s="1">
        <v>40</v>
      </c>
      <c r="G106" s="1">
        <v>31.11</v>
      </c>
      <c r="H106" s="1">
        <v>32.28</v>
      </c>
      <c r="I106" s="1">
        <v>35.78</v>
      </c>
      <c r="J106" s="1">
        <v>31.29</v>
      </c>
      <c r="K106" s="1">
        <v>40</v>
      </c>
      <c r="L106" s="1">
        <v>40</v>
      </c>
      <c r="M106" s="1">
        <v>40</v>
      </c>
      <c r="N106" s="1">
        <v>40</v>
      </c>
      <c r="O106" s="1">
        <v>31.9</v>
      </c>
      <c r="P106" s="1">
        <v>40</v>
      </c>
      <c r="R106"/>
      <c r="S106"/>
      <c r="U106"/>
      <c r="V106"/>
    </row>
    <row r="107" spans="1:22" s="1" customFormat="1" x14ac:dyDescent="0.25">
      <c r="A107" s="1">
        <v>40</v>
      </c>
      <c r="B107" s="1">
        <v>32.83</v>
      </c>
      <c r="C107" s="1">
        <v>32.590000000000003</v>
      </c>
      <c r="D107" s="1">
        <v>26.11</v>
      </c>
      <c r="E107" s="1">
        <v>34.54</v>
      </c>
      <c r="F107" s="1">
        <v>21.43</v>
      </c>
      <c r="G107" s="1">
        <v>27.91</v>
      </c>
      <c r="H107" s="1">
        <v>22.55</v>
      </c>
      <c r="I107" s="1">
        <v>19.3</v>
      </c>
      <c r="J107" s="1">
        <v>40</v>
      </c>
      <c r="K107" s="1">
        <v>34.520000000000003</v>
      </c>
      <c r="L107" s="1">
        <v>34.909999999999997</v>
      </c>
      <c r="M107" s="1">
        <v>40</v>
      </c>
      <c r="N107" s="1">
        <v>32.71</v>
      </c>
      <c r="O107" s="1">
        <v>40</v>
      </c>
      <c r="P107" s="1">
        <v>40</v>
      </c>
      <c r="R107"/>
      <c r="S107"/>
      <c r="U107"/>
      <c r="V107"/>
    </row>
    <row r="108" spans="1:22" s="1" customFormat="1" x14ac:dyDescent="0.25">
      <c r="A108" s="1">
        <v>32.18</v>
      </c>
      <c r="B108" s="1">
        <v>27.81</v>
      </c>
      <c r="C108" s="1">
        <v>32.770000000000003</v>
      </c>
      <c r="D108" s="1">
        <v>25.97</v>
      </c>
      <c r="E108" s="1">
        <v>25.92</v>
      </c>
      <c r="F108" s="1">
        <v>30.91</v>
      </c>
      <c r="G108" s="1">
        <v>32.659999999999997</v>
      </c>
      <c r="H108" s="1">
        <v>40</v>
      </c>
      <c r="I108" s="1">
        <v>33.72</v>
      </c>
      <c r="J108" s="1">
        <v>30.41</v>
      </c>
      <c r="K108" s="1">
        <v>20.97</v>
      </c>
      <c r="L108" s="1">
        <v>22.04</v>
      </c>
      <c r="M108" s="1">
        <v>31.61</v>
      </c>
      <c r="N108" s="1">
        <v>32.72</v>
      </c>
      <c r="O108" s="1">
        <v>28.81</v>
      </c>
      <c r="P108" s="1">
        <v>40</v>
      </c>
      <c r="R108"/>
      <c r="S108"/>
      <c r="U108"/>
      <c r="V108"/>
    </row>
    <row r="109" spans="1:22" s="1" customFormat="1" x14ac:dyDescent="0.25">
      <c r="A109" s="1">
        <v>40</v>
      </c>
      <c r="B109" s="1">
        <v>26.92</v>
      </c>
      <c r="C109" s="1">
        <v>23.87</v>
      </c>
      <c r="D109" s="1">
        <v>25.76</v>
      </c>
      <c r="E109" s="1">
        <v>32.369999999999997</v>
      </c>
      <c r="F109" s="1">
        <v>28.93</v>
      </c>
      <c r="G109" s="1">
        <v>40</v>
      </c>
      <c r="H109" s="1">
        <v>32.119999999999997</v>
      </c>
      <c r="I109" s="1">
        <v>25.38</v>
      </c>
      <c r="J109" s="1">
        <v>40</v>
      </c>
      <c r="K109" s="1">
        <v>29.42</v>
      </c>
      <c r="L109" s="1">
        <v>30.36</v>
      </c>
      <c r="M109" s="1">
        <v>33.15</v>
      </c>
      <c r="N109" s="1">
        <v>40</v>
      </c>
      <c r="O109" s="1">
        <v>32.61</v>
      </c>
      <c r="P109" s="1">
        <v>40</v>
      </c>
      <c r="R109"/>
      <c r="S109"/>
      <c r="U109"/>
      <c r="V109"/>
    </row>
    <row r="110" spans="1:22" s="1" customFormat="1" x14ac:dyDescent="0.25">
      <c r="A110" s="1">
        <v>40</v>
      </c>
      <c r="B110" s="1">
        <v>34.21</v>
      </c>
      <c r="C110" s="1">
        <v>40</v>
      </c>
      <c r="D110" s="1">
        <v>30.36</v>
      </c>
      <c r="E110" s="1">
        <v>26.43</v>
      </c>
      <c r="F110" s="1">
        <v>29.96</v>
      </c>
      <c r="G110" s="1">
        <v>30.36</v>
      </c>
      <c r="H110" s="1">
        <v>40</v>
      </c>
      <c r="I110" s="1">
        <v>30.58</v>
      </c>
      <c r="J110" s="1">
        <v>33.89</v>
      </c>
      <c r="K110" s="1">
        <v>40</v>
      </c>
      <c r="L110" s="1">
        <v>40</v>
      </c>
      <c r="M110" s="1">
        <v>40</v>
      </c>
      <c r="N110" s="1">
        <v>34.29</v>
      </c>
      <c r="O110" s="1">
        <v>33.54</v>
      </c>
      <c r="P110" s="1">
        <v>40</v>
      </c>
      <c r="R110"/>
      <c r="S110"/>
      <c r="U110"/>
      <c r="V110"/>
    </row>
    <row r="111" spans="1:22" s="1" customFormat="1" x14ac:dyDescent="0.25">
      <c r="A111" s="1">
        <v>32.51</v>
      </c>
      <c r="B111" s="1">
        <v>25.84</v>
      </c>
      <c r="C111" s="1">
        <v>30.05</v>
      </c>
      <c r="D111" s="1">
        <v>24.94</v>
      </c>
      <c r="E111" s="1">
        <v>29.13</v>
      </c>
      <c r="F111" s="1">
        <v>31.54</v>
      </c>
      <c r="G111" s="1">
        <v>24.43</v>
      </c>
      <c r="H111" s="1">
        <v>19.55</v>
      </c>
      <c r="I111" s="1">
        <v>31.64</v>
      </c>
      <c r="J111" s="1">
        <v>40</v>
      </c>
      <c r="K111" s="1">
        <v>35.61</v>
      </c>
      <c r="L111" s="1">
        <v>33.380000000000003</v>
      </c>
      <c r="M111" s="1">
        <v>33.4</v>
      </c>
      <c r="N111" s="1">
        <v>40</v>
      </c>
      <c r="O111" s="1">
        <v>31.3</v>
      </c>
      <c r="P111" s="1">
        <v>31.55</v>
      </c>
      <c r="R111"/>
      <c r="S111"/>
      <c r="U111"/>
      <c r="V111"/>
    </row>
    <row r="112" spans="1:22" s="1" customFormat="1" x14ac:dyDescent="0.25">
      <c r="A112" s="1">
        <v>40</v>
      </c>
      <c r="B112" s="1">
        <v>34.92</v>
      </c>
      <c r="C112" s="1">
        <v>28.08</v>
      </c>
      <c r="D112" s="1">
        <v>24.96</v>
      </c>
      <c r="E112" s="1">
        <v>27.3</v>
      </c>
      <c r="F112" s="1">
        <v>33.200000000000003</v>
      </c>
      <c r="G112" s="1">
        <v>27.44</v>
      </c>
      <c r="H112" s="1">
        <v>28.49</v>
      </c>
      <c r="I112" s="1">
        <v>31.17</v>
      </c>
      <c r="J112" s="1">
        <v>40</v>
      </c>
      <c r="K112" s="1">
        <v>32.85</v>
      </c>
      <c r="L112" s="1">
        <v>33.450000000000003</v>
      </c>
      <c r="M112" s="1">
        <v>40</v>
      </c>
      <c r="N112" s="1">
        <v>40</v>
      </c>
      <c r="O112" s="1">
        <v>40</v>
      </c>
      <c r="P112" s="1">
        <v>40</v>
      </c>
      <c r="R112"/>
      <c r="S112"/>
      <c r="U112"/>
      <c r="V112"/>
    </row>
    <row r="113" spans="1:22" s="1" customFormat="1" x14ac:dyDescent="0.25">
      <c r="A113" s="1">
        <v>35.17</v>
      </c>
      <c r="B113" s="1">
        <v>25.46</v>
      </c>
      <c r="C113" s="1">
        <v>19.79</v>
      </c>
      <c r="D113" s="1">
        <v>23.06</v>
      </c>
      <c r="E113" s="1">
        <v>35.840000000000003</v>
      </c>
      <c r="F113" s="1">
        <v>22.63</v>
      </c>
      <c r="G113" s="1">
        <v>31.86</v>
      </c>
      <c r="H113" s="1">
        <v>40</v>
      </c>
      <c r="I113" s="1">
        <v>27.22</v>
      </c>
      <c r="J113" s="1">
        <v>29.15</v>
      </c>
      <c r="K113" s="1">
        <v>27.43</v>
      </c>
      <c r="L113" s="1">
        <v>31.65</v>
      </c>
      <c r="M113" s="1">
        <v>40</v>
      </c>
      <c r="N113" s="1">
        <v>40</v>
      </c>
      <c r="O113" s="1">
        <v>40</v>
      </c>
      <c r="P113" s="1">
        <v>34.78</v>
      </c>
      <c r="R113"/>
      <c r="S113"/>
      <c r="U113"/>
      <c r="V113"/>
    </row>
    <row r="114" spans="1:22" s="1" customFormat="1" x14ac:dyDescent="0.25">
      <c r="A114" s="1">
        <v>34.799999999999997</v>
      </c>
      <c r="B114" s="1">
        <v>26.56</v>
      </c>
      <c r="C114" s="1">
        <v>24.86</v>
      </c>
      <c r="D114" s="1">
        <v>30.49</v>
      </c>
      <c r="E114" s="1">
        <v>33.56</v>
      </c>
      <c r="F114" s="1">
        <v>26.41</v>
      </c>
      <c r="G114" s="1">
        <v>34.229999999999997</v>
      </c>
      <c r="H114" s="1">
        <v>25.75</v>
      </c>
      <c r="I114" s="1">
        <v>40</v>
      </c>
      <c r="J114" s="1">
        <v>32.93</v>
      </c>
      <c r="K114" s="1">
        <v>35.020000000000003</v>
      </c>
      <c r="L114" s="1">
        <v>33.71</v>
      </c>
      <c r="M114" s="1">
        <v>40</v>
      </c>
      <c r="N114" s="1">
        <v>33.659999999999997</v>
      </c>
      <c r="O114" s="1">
        <v>40</v>
      </c>
      <c r="P114" s="1">
        <v>32.44</v>
      </c>
      <c r="R114"/>
      <c r="S114"/>
      <c r="U114"/>
      <c r="V114"/>
    </row>
    <row r="115" spans="1:22" s="1" customFormat="1" x14ac:dyDescent="0.25">
      <c r="A115" s="1">
        <v>33.590000000000003</v>
      </c>
      <c r="B115" s="1">
        <v>33.72</v>
      </c>
      <c r="C115" s="1">
        <v>24.26</v>
      </c>
      <c r="D115" s="1">
        <v>34.53</v>
      </c>
      <c r="E115" s="1">
        <v>27.26</v>
      </c>
      <c r="F115" s="1">
        <v>40</v>
      </c>
      <c r="G115" s="1">
        <v>33.64</v>
      </c>
      <c r="H115" s="1">
        <v>34.33</v>
      </c>
      <c r="I115" s="1">
        <v>32.67</v>
      </c>
      <c r="J115" s="1">
        <v>30.23</v>
      </c>
      <c r="K115" s="1">
        <v>33.86</v>
      </c>
      <c r="L115" s="1">
        <v>34.93</v>
      </c>
      <c r="M115" s="1">
        <v>29.48</v>
      </c>
      <c r="N115" s="1">
        <v>35.19</v>
      </c>
      <c r="O115" s="1">
        <v>33.49</v>
      </c>
      <c r="P115" s="1">
        <v>40</v>
      </c>
      <c r="R115"/>
      <c r="S115"/>
      <c r="U115"/>
      <c r="V115"/>
    </row>
    <row r="116" spans="1:22" s="1" customFormat="1" x14ac:dyDescent="0.25">
      <c r="A116" s="1">
        <v>27.04</v>
      </c>
      <c r="B116" s="1">
        <v>22.77</v>
      </c>
      <c r="C116" s="1">
        <v>28.99</v>
      </c>
      <c r="D116" s="1">
        <v>34.89</v>
      </c>
      <c r="E116" s="1">
        <v>23.11</v>
      </c>
      <c r="F116" s="1">
        <v>19.63</v>
      </c>
      <c r="G116" s="1">
        <v>40</v>
      </c>
      <c r="H116" s="1">
        <v>32.979999999999997</v>
      </c>
      <c r="I116" s="1">
        <v>25.53</v>
      </c>
      <c r="J116" s="1">
        <v>40</v>
      </c>
      <c r="K116" s="1">
        <v>31.58</v>
      </c>
      <c r="L116" s="1">
        <v>32.82</v>
      </c>
      <c r="M116" s="1">
        <v>31.17</v>
      </c>
      <c r="N116" s="1">
        <v>40</v>
      </c>
      <c r="O116" s="1">
        <v>34.369999999999997</v>
      </c>
      <c r="P116" s="1">
        <v>40</v>
      </c>
      <c r="R116"/>
      <c r="S116"/>
      <c r="U116"/>
      <c r="V116"/>
    </row>
    <row r="117" spans="1:22" s="1" customFormat="1" x14ac:dyDescent="0.25">
      <c r="A117" s="1">
        <v>24.91</v>
      </c>
      <c r="B117" s="1">
        <v>33.82</v>
      </c>
      <c r="C117" s="1">
        <v>19.579999999999998</v>
      </c>
      <c r="D117" s="1">
        <v>25.05</v>
      </c>
      <c r="E117" s="1">
        <v>40</v>
      </c>
      <c r="F117" s="1">
        <v>40</v>
      </c>
      <c r="G117" s="1">
        <v>32.81</v>
      </c>
      <c r="H117" s="1">
        <v>33.590000000000003</v>
      </c>
      <c r="I117" s="1">
        <v>30.17</v>
      </c>
      <c r="J117" s="1">
        <v>25.91</v>
      </c>
      <c r="K117" s="1">
        <v>31.5</v>
      </c>
      <c r="L117" s="1">
        <v>32.4</v>
      </c>
      <c r="M117" s="1">
        <v>40</v>
      </c>
      <c r="N117" s="1">
        <v>33.090000000000003</v>
      </c>
      <c r="O117" s="1">
        <v>40</v>
      </c>
      <c r="P117" s="1">
        <v>40</v>
      </c>
      <c r="R117"/>
      <c r="S117"/>
      <c r="U117"/>
      <c r="V117"/>
    </row>
    <row r="118" spans="1:22" s="1" customFormat="1" x14ac:dyDescent="0.25">
      <c r="A118" s="1">
        <v>29.32</v>
      </c>
      <c r="B118" s="1">
        <v>22.37</v>
      </c>
      <c r="C118" s="1">
        <v>27.32</v>
      </c>
      <c r="D118" s="1">
        <v>27.09</v>
      </c>
      <c r="E118" s="1">
        <v>22.56</v>
      </c>
      <c r="F118" s="1">
        <v>16.57</v>
      </c>
      <c r="G118" s="1">
        <v>35.33</v>
      </c>
      <c r="H118" s="1">
        <v>28.09</v>
      </c>
      <c r="I118" s="1">
        <v>34.85</v>
      </c>
      <c r="J118" s="1">
        <v>29.53</v>
      </c>
      <c r="K118" s="1">
        <v>32.11</v>
      </c>
      <c r="L118" s="1">
        <v>32.51</v>
      </c>
      <c r="M118" s="1">
        <v>30.3</v>
      </c>
      <c r="N118" s="1">
        <v>40</v>
      </c>
      <c r="O118" s="1">
        <v>35.369999999999997</v>
      </c>
      <c r="P118" s="1">
        <v>33.270000000000003</v>
      </c>
      <c r="R118"/>
      <c r="S118"/>
      <c r="U118"/>
      <c r="V118"/>
    </row>
    <row r="119" spans="1:22" s="1" customFormat="1" x14ac:dyDescent="0.25">
      <c r="A119" s="1">
        <v>34.15</v>
      </c>
      <c r="B119" s="1">
        <v>40</v>
      </c>
      <c r="C119" s="1">
        <v>36.47</v>
      </c>
      <c r="D119" s="1">
        <v>25.19</v>
      </c>
      <c r="E119" s="1">
        <v>19.600000000000001</v>
      </c>
      <c r="F119" s="1">
        <v>37.229999999999997</v>
      </c>
      <c r="G119" s="1">
        <v>40</v>
      </c>
      <c r="H119" s="1">
        <v>33.340000000000003</v>
      </c>
      <c r="I119" s="1">
        <v>27.99</v>
      </c>
      <c r="J119" s="1">
        <v>26.6</v>
      </c>
      <c r="K119" s="1">
        <v>35.21</v>
      </c>
      <c r="L119" s="1">
        <v>40</v>
      </c>
      <c r="M119" s="1">
        <v>24.97</v>
      </c>
      <c r="N119" s="1">
        <v>40</v>
      </c>
      <c r="O119" s="1">
        <v>40</v>
      </c>
      <c r="P119" s="1">
        <v>31.52</v>
      </c>
      <c r="R119"/>
      <c r="S119"/>
      <c r="U119"/>
      <c r="V119"/>
    </row>
    <row r="120" spans="1:22" s="1" customFormat="1" x14ac:dyDescent="0.25">
      <c r="A120" s="1">
        <v>32.25</v>
      </c>
      <c r="B120" s="1">
        <v>26.37</v>
      </c>
      <c r="C120" s="1">
        <v>24.81</v>
      </c>
      <c r="D120" s="1">
        <v>40</v>
      </c>
      <c r="E120" s="1">
        <v>30.01</v>
      </c>
      <c r="F120" s="1">
        <v>17.77</v>
      </c>
      <c r="G120" s="1">
        <v>25.65</v>
      </c>
      <c r="H120" s="1">
        <v>35.43</v>
      </c>
      <c r="I120" s="1">
        <v>40</v>
      </c>
      <c r="J120" s="1">
        <v>40</v>
      </c>
      <c r="K120" s="1">
        <v>34.229999999999997</v>
      </c>
      <c r="L120" s="1">
        <v>33.549999999999997</v>
      </c>
      <c r="M120" s="1">
        <v>34.159999999999997</v>
      </c>
      <c r="N120" s="1">
        <v>35.11</v>
      </c>
      <c r="O120" s="1">
        <v>40</v>
      </c>
      <c r="P120" s="1">
        <v>40</v>
      </c>
      <c r="R120"/>
      <c r="S120"/>
      <c r="U120"/>
      <c r="V120"/>
    </row>
    <row r="121" spans="1:22" s="1" customFormat="1" x14ac:dyDescent="0.25">
      <c r="A121" s="1">
        <v>25.67</v>
      </c>
      <c r="B121" s="1">
        <v>27.12</v>
      </c>
      <c r="C121" s="1">
        <v>32.47</v>
      </c>
      <c r="D121" s="1">
        <v>24.98</v>
      </c>
      <c r="E121" s="1">
        <v>37.590000000000003</v>
      </c>
      <c r="F121" s="1">
        <v>27.43</v>
      </c>
      <c r="G121" s="1">
        <v>31.95</v>
      </c>
      <c r="H121" s="1">
        <v>32.43</v>
      </c>
      <c r="I121" s="1">
        <v>29.97</v>
      </c>
      <c r="J121" s="1">
        <v>23.86</v>
      </c>
      <c r="K121" s="1">
        <v>33.729999999999997</v>
      </c>
      <c r="L121" s="1">
        <v>40</v>
      </c>
      <c r="M121" s="1">
        <v>40</v>
      </c>
      <c r="N121" s="1">
        <v>33.32</v>
      </c>
      <c r="O121" s="1">
        <v>32.93</v>
      </c>
      <c r="P121" s="1">
        <v>40</v>
      </c>
      <c r="R121"/>
      <c r="S121"/>
      <c r="U121"/>
      <c r="V121"/>
    </row>
    <row r="122" spans="1:22" s="1" customFormat="1" x14ac:dyDescent="0.25">
      <c r="A122" s="1">
        <v>35.369999999999997</v>
      </c>
      <c r="B122" s="1">
        <v>31.44</v>
      </c>
      <c r="C122" s="1">
        <v>33.43</v>
      </c>
      <c r="D122" s="1">
        <v>30.95</v>
      </c>
      <c r="E122" s="1">
        <v>25.14</v>
      </c>
      <c r="F122" s="1">
        <v>40</v>
      </c>
      <c r="G122" s="1">
        <v>25.65</v>
      </c>
      <c r="H122" s="1">
        <v>29.6</v>
      </c>
      <c r="I122" s="1">
        <v>30.55</v>
      </c>
      <c r="J122" s="1">
        <v>26.69</v>
      </c>
      <c r="K122" s="1">
        <v>31.77</v>
      </c>
      <c r="L122" s="1">
        <v>29.86</v>
      </c>
      <c r="M122" s="1">
        <v>31.26</v>
      </c>
      <c r="N122" s="1">
        <v>33.15</v>
      </c>
      <c r="O122" s="1">
        <v>33.42</v>
      </c>
      <c r="P122" s="1">
        <v>32.57</v>
      </c>
      <c r="R122"/>
      <c r="S122"/>
      <c r="U122"/>
      <c r="V122"/>
    </row>
    <row r="123" spans="1:22" s="1" customFormat="1" x14ac:dyDescent="0.25">
      <c r="A123" s="1">
        <v>32.9</v>
      </c>
      <c r="B123" s="1">
        <v>31.9</v>
      </c>
      <c r="C123" s="1">
        <v>36.26</v>
      </c>
      <c r="D123" s="1">
        <v>20.18</v>
      </c>
      <c r="E123" s="1">
        <v>21.11</v>
      </c>
      <c r="F123" s="1">
        <v>32.72</v>
      </c>
      <c r="G123" s="1">
        <v>40</v>
      </c>
      <c r="H123" s="1">
        <v>30.32</v>
      </c>
      <c r="I123" s="1">
        <v>40</v>
      </c>
      <c r="J123" s="1">
        <v>23.87</v>
      </c>
      <c r="K123" s="1">
        <v>40</v>
      </c>
      <c r="L123" s="1">
        <v>40</v>
      </c>
      <c r="M123" s="1">
        <v>32.39</v>
      </c>
      <c r="N123" s="1">
        <v>40</v>
      </c>
      <c r="O123" s="1">
        <v>40</v>
      </c>
      <c r="P123" s="1">
        <v>40</v>
      </c>
      <c r="R123"/>
      <c r="S123"/>
      <c r="U123"/>
      <c r="V123"/>
    </row>
    <row r="124" spans="1:22" s="1" customFormat="1" x14ac:dyDescent="0.25">
      <c r="A124" s="1">
        <v>29.66</v>
      </c>
      <c r="B124" s="1">
        <v>40</v>
      </c>
      <c r="C124" s="1">
        <v>24.15</v>
      </c>
      <c r="D124" s="1">
        <v>40</v>
      </c>
      <c r="E124" s="1">
        <v>40</v>
      </c>
      <c r="F124" s="1">
        <v>40</v>
      </c>
      <c r="G124" s="1">
        <v>26.64</v>
      </c>
      <c r="H124" s="1">
        <v>26.75</v>
      </c>
      <c r="I124" s="1">
        <v>32.24</v>
      </c>
      <c r="J124" s="1">
        <v>24.66</v>
      </c>
      <c r="K124" s="1">
        <v>40</v>
      </c>
      <c r="L124" s="1">
        <v>40</v>
      </c>
      <c r="M124" s="1">
        <v>32.57</v>
      </c>
      <c r="N124" s="1">
        <v>36.19</v>
      </c>
      <c r="O124" s="1">
        <v>40</v>
      </c>
      <c r="P124" s="1">
        <v>40</v>
      </c>
      <c r="R124"/>
      <c r="S124"/>
      <c r="U124"/>
      <c r="V124"/>
    </row>
    <row r="125" spans="1:22" s="1" customFormat="1" x14ac:dyDescent="0.25">
      <c r="A125" s="1">
        <v>33.020000000000003</v>
      </c>
      <c r="B125" s="1">
        <v>19.73</v>
      </c>
      <c r="C125" s="1">
        <v>21.83</v>
      </c>
      <c r="D125" s="1">
        <v>20.5</v>
      </c>
      <c r="E125" s="1">
        <v>32.79</v>
      </c>
      <c r="F125" s="1">
        <v>23.37</v>
      </c>
      <c r="G125" s="1">
        <v>35.69</v>
      </c>
      <c r="H125" s="1">
        <v>30.52</v>
      </c>
      <c r="I125" s="1">
        <v>32.5</v>
      </c>
      <c r="J125" s="1">
        <v>33.340000000000003</v>
      </c>
      <c r="K125" s="1">
        <v>30</v>
      </c>
      <c r="L125" s="1">
        <v>40</v>
      </c>
      <c r="M125" s="1">
        <v>33.799999999999997</v>
      </c>
      <c r="N125" s="1">
        <v>33.69</v>
      </c>
      <c r="O125" s="1">
        <v>32.299999999999997</v>
      </c>
      <c r="P125" s="1">
        <v>40</v>
      </c>
      <c r="R125"/>
      <c r="S125"/>
      <c r="U125"/>
      <c r="V125"/>
    </row>
    <row r="126" spans="1:22" s="1" customFormat="1" x14ac:dyDescent="0.25">
      <c r="A126" s="1">
        <v>31.33</v>
      </c>
      <c r="B126" s="1">
        <v>30.31</v>
      </c>
      <c r="C126" s="1">
        <v>20.9</v>
      </c>
      <c r="D126" s="1">
        <v>27.97</v>
      </c>
      <c r="E126" s="1">
        <v>40</v>
      </c>
      <c r="F126" s="1">
        <v>19.97</v>
      </c>
      <c r="G126" s="1">
        <v>30.94</v>
      </c>
      <c r="H126" s="1">
        <v>32.65</v>
      </c>
      <c r="I126" s="1">
        <v>40</v>
      </c>
      <c r="J126" s="1">
        <v>32.18</v>
      </c>
      <c r="K126" s="1">
        <v>32.69</v>
      </c>
      <c r="L126" s="1">
        <v>32.43</v>
      </c>
      <c r="M126" s="1">
        <v>32.17</v>
      </c>
      <c r="N126" s="1">
        <v>34.51</v>
      </c>
      <c r="O126" s="1">
        <v>35.14</v>
      </c>
      <c r="P126" s="1">
        <v>35.67</v>
      </c>
      <c r="R126"/>
      <c r="S126"/>
      <c r="U126"/>
      <c r="V126"/>
    </row>
    <row r="127" spans="1:22" s="1" customFormat="1" x14ac:dyDescent="0.25">
      <c r="A127" s="1">
        <v>34.11</v>
      </c>
      <c r="B127" s="1">
        <v>40</v>
      </c>
      <c r="C127" s="1">
        <v>32.04</v>
      </c>
      <c r="D127" s="1">
        <v>31.36</v>
      </c>
      <c r="E127" s="1">
        <v>21.34</v>
      </c>
      <c r="F127" s="1">
        <v>25.49</v>
      </c>
      <c r="G127" s="1">
        <v>32.71</v>
      </c>
      <c r="H127" s="1">
        <v>31.93</v>
      </c>
      <c r="I127" s="1">
        <v>34.69</v>
      </c>
      <c r="J127" s="1">
        <v>34.11</v>
      </c>
      <c r="K127" s="1">
        <v>40</v>
      </c>
      <c r="L127" s="1">
        <v>33.65</v>
      </c>
      <c r="M127" s="1">
        <v>40</v>
      </c>
      <c r="N127" s="1">
        <v>33.65</v>
      </c>
      <c r="O127" s="1">
        <v>40</v>
      </c>
      <c r="P127" s="1">
        <v>33.56</v>
      </c>
      <c r="R127"/>
      <c r="S127"/>
      <c r="U127"/>
      <c r="V127"/>
    </row>
    <row r="128" spans="1:22" s="1" customFormat="1" x14ac:dyDescent="0.25">
      <c r="A128" s="1">
        <v>25.18</v>
      </c>
      <c r="B128" s="1">
        <v>40</v>
      </c>
      <c r="C128" s="1">
        <v>28.87</v>
      </c>
      <c r="D128" s="1">
        <v>40</v>
      </c>
      <c r="E128" s="1">
        <v>35.659999999999997</v>
      </c>
      <c r="F128" s="1">
        <v>22.77</v>
      </c>
      <c r="G128" s="1">
        <v>22.35</v>
      </c>
      <c r="H128" s="1">
        <v>32.58</v>
      </c>
      <c r="I128" s="1">
        <v>32.03</v>
      </c>
      <c r="J128" s="1">
        <v>28.15</v>
      </c>
      <c r="K128" s="1">
        <v>40</v>
      </c>
      <c r="L128" s="1">
        <v>40</v>
      </c>
      <c r="M128" s="1">
        <v>31.59</v>
      </c>
      <c r="N128" s="1">
        <v>33.049999999999997</v>
      </c>
      <c r="O128" s="1">
        <v>40</v>
      </c>
      <c r="P128" s="1">
        <v>40</v>
      </c>
      <c r="R128"/>
      <c r="S128"/>
      <c r="U128"/>
      <c r="V128"/>
    </row>
    <row r="129" spans="1:22" s="1" customFormat="1" x14ac:dyDescent="0.25">
      <c r="A129" s="1">
        <v>34.24</v>
      </c>
      <c r="B129" s="1">
        <v>25.4</v>
      </c>
      <c r="C129" s="1">
        <v>30.14</v>
      </c>
      <c r="D129" s="1">
        <v>25.01</v>
      </c>
      <c r="E129" s="1">
        <v>17.62</v>
      </c>
      <c r="F129" s="1">
        <v>20.72</v>
      </c>
      <c r="G129" s="1">
        <v>36.17</v>
      </c>
      <c r="H129" s="1">
        <v>30.23</v>
      </c>
      <c r="I129" s="1">
        <v>25.21</v>
      </c>
      <c r="J129" s="1">
        <v>40</v>
      </c>
      <c r="K129" s="1">
        <v>29.19</v>
      </c>
      <c r="L129" s="1">
        <v>29.76</v>
      </c>
      <c r="M129" s="1">
        <v>40</v>
      </c>
      <c r="N129" s="1">
        <v>40</v>
      </c>
      <c r="O129" s="1">
        <v>34.590000000000003</v>
      </c>
      <c r="P129" s="1">
        <v>35.04</v>
      </c>
      <c r="R129"/>
      <c r="S129"/>
      <c r="U129"/>
      <c r="V129"/>
    </row>
    <row r="130" spans="1:22" s="1" customFormat="1" x14ac:dyDescent="0.25">
      <c r="A130" s="1">
        <v>30.67</v>
      </c>
      <c r="B130" s="1">
        <v>33.42</v>
      </c>
      <c r="C130" s="1">
        <v>40</v>
      </c>
      <c r="D130" s="1">
        <v>27.78</v>
      </c>
      <c r="E130" s="1">
        <v>33.93</v>
      </c>
      <c r="F130" s="1">
        <v>19.07</v>
      </c>
      <c r="G130" s="1">
        <v>33.68</v>
      </c>
      <c r="H130" s="1">
        <v>32.130000000000003</v>
      </c>
      <c r="I130" s="1">
        <v>33.020000000000003</v>
      </c>
      <c r="J130" s="1">
        <v>40</v>
      </c>
      <c r="K130" s="1">
        <v>40</v>
      </c>
      <c r="L130" s="1">
        <v>40</v>
      </c>
      <c r="M130" s="1">
        <v>40</v>
      </c>
      <c r="N130" s="1">
        <v>32.369999999999997</v>
      </c>
      <c r="O130" s="1">
        <v>40</v>
      </c>
      <c r="P130" s="1">
        <v>40</v>
      </c>
      <c r="R130"/>
      <c r="S130"/>
      <c r="U130"/>
      <c r="V130"/>
    </row>
    <row r="131" spans="1:22" s="1" customFormat="1" x14ac:dyDescent="0.25">
      <c r="A131" s="1">
        <v>29.63</v>
      </c>
      <c r="B131" s="1">
        <v>26.1</v>
      </c>
      <c r="C131" s="1">
        <v>24.65</v>
      </c>
      <c r="D131" s="1">
        <v>40</v>
      </c>
      <c r="E131" s="1">
        <v>21.36</v>
      </c>
      <c r="F131" s="1">
        <v>21.8</v>
      </c>
      <c r="G131" s="1">
        <v>22.66</v>
      </c>
      <c r="H131" s="1">
        <v>26.05</v>
      </c>
      <c r="I131" s="1">
        <v>40</v>
      </c>
      <c r="J131" s="1">
        <v>33.07</v>
      </c>
      <c r="K131" s="1">
        <v>40</v>
      </c>
      <c r="L131" s="1">
        <v>40</v>
      </c>
      <c r="M131" s="1">
        <v>40</v>
      </c>
      <c r="N131" s="1">
        <v>40</v>
      </c>
      <c r="O131" s="1">
        <v>40</v>
      </c>
      <c r="P131" s="1">
        <v>32.75</v>
      </c>
      <c r="R131"/>
      <c r="S131"/>
      <c r="U131"/>
      <c r="V131"/>
    </row>
    <row r="132" spans="1:22" s="1" customFormat="1" x14ac:dyDescent="0.25">
      <c r="A132" s="1">
        <v>40</v>
      </c>
      <c r="B132" s="1">
        <v>30.87</v>
      </c>
      <c r="C132" s="1">
        <v>20.97</v>
      </c>
      <c r="D132" s="1">
        <v>37.74</v>
      </c>
      <c r="E132" s="1">
        <v>20.05</v>
      </c>
      <c r="F132" s="1">
        <v>20.62</v>
      </c>
      <c r="G132" s="1">
        <v>34.36</v>
      </c>
      <c r="H132" s="1">
        <v>29.23</v>
      </c>
      <c r="I132" s="1">
        <v>29.9</v>
      </c>
      <c r="J132" s="1">
        <v>29.55</v>
      </c>
      <c r="K132" s="1">
        <v>40</v>
      </c>
      <c r="L132" s="1">
        <v>23.01</v>
      </c>
      <c r="M132" s="1">
        <v>32.049999999999997</v>
      </c>
      <c r="N132" s="1">
        <v>40</v>
      </c>
      <c r="O132" s="1">
        <v>32.97</v>
      </c>
      <c r="P132" s="1">
        <v>33.340000000000003</v>
      </c>
      <c r="R132"/>
      <c r="S132"/>
      <c r="U132"/>
      <c r="V132"/>
    </row>
    <row r="133" spans="1:22" s="1" customFormat="1" x14ac:dyDescent="0.25">
      <c r="A133" s="1">
        <v>35.159999999999997</v>
      </c>
      <c r="B133" s="1">
        <v>29.3</v>
      </c>
      <c r="C133" s="1">
        <v>29.16</v>
      </c>
      <c r="D133" s="1">
        <v>40</v>
      </c>
      <c r="E133" s="1">
        <v>21.39</v>
      </c>
      <c r="F133" s="1">
        <v>24.89</v>
      </c>
      <c r="G133" s="1">
        <v>23.71</v>
      </c>
      <c r="H133" s="1">
        <v>28.81</v>
      </c>
      <c r="I133" s="1">
        <v>40</v>
      </c>
      <c r="J133" s="1">
        <v>30.52</v>
      </c>
      <c r="K133" s="1">
        <v>40</v>
      </c>
      <c r="L133" s="1">
        <v>40</v>
      </c>
      <c r="M133" s="1">
        <v>33.71</v>
      </c>
      <c r="N133" s="1">
        <v>40</v>
      </c>
      <c r="O133" s="1">
        <v>40</v>
      </c>
      <c r="P133" s="1">
        <v>40</v>
      </c>
      <c r="R133"/>
      <c r="S133"/>
      <c r="U133"/>
      <c r="V133"/>
    </row>
    <row r="134" spans="1:22" s="1" customFormat="1" x14ac:dyDescent="0.25">
      <c r="A134" s="1">
        <v>40</v>
      </c>
      <c r="B134" s="1">
        <v>26.05</v>
      </c>
      <c r="C134" s="1">
        <v>24.41</v>
      </c>
      <c r="D134" s="1">
        <v>24.43</v>
      </c>
      <c r="E134" s="1">
        <v>17.46</v>
      </c>
      <c r="F134" s="1">
        <v>23.16</v>
      </c>
      <c r="G134" s="1">
        <v>28.64</v>
      </c>
      <c r="H134" s="1">
        <v>27.35</v>
      </c>
      <c r="I134" s="1">
        <v>35.35</v>
      </c>
      <c r="J134" s="1">
        <v>31.55</v>
      </c>
      <c r="K134" s="1">
        <v>40</v>
      </c>
      <c r="L134" s="1">
        <v>31.78</v>
      </c>
      <c r="M134" s="1">
        <v>40</v>
      </c>
      <c r="N134" s="1">
        <v>30.38</v>
      </c>
      <c r="O134" s="1">
        <v>32.89</v>
      </c>
      <c r="P134" s="1">
        <v>40</v>
      </c>
      <c r="R134"/>
      <c r="S134"/>
      <c r="U134"/>
      <c r="V134"/>
    </row>
    <row r="135" spans="1:22" s="1" customFormat="1" x14ac:dyDescent="0.25">
      <c r="A135" s="1">
        <v>31.49</v>
      </c>
      <c r="B135" s="1">
        <v>20.25</v>
      </c>
      <c r="C135" s="1">
        <v>33.03</v>
      </c>
      <c r="D135" s="1">
        <v>18.260000000000002</v>
      </c>
      <c r="E135" s="1">
        <v>16.829999999999998</v>
      </c>
      <c r="F135" s="1">
        <v>40</v>
      </c>
      <c r="G135" s="1">
        <v>40</v>
      </c>
      <c r="H135" s="1">
        <v>34.31</v>
      </c>
      <c r="I135" s="1">
        <v>28.54</v>
      </c>
      <c r="J135" s="1">
        <v>29.5</v>
      </c>
      <c r="K135" s="1">
        <v>32.81</v>
      </c>
      <c r="L135" s="1">
        <v>40</v>
      </c>
      <c r="M135" s="1">
        <v>31.49</v>
      </c>
      <c r="N135" s="1">
        <v>35.159999999999997</v>
      </c>
      <c r="O135" s="1">
        <v>40</v>
      </c>
      <c r="P135" s="1">
        <v>32.49</v>
      </c>
      <c r="R135"/>
      <c r="S135"/>
      <c r="U135"/>
      <c r="V135"/>
    </row>
    <row r="136" spans="1:22" s="1" customFormat="1" x14ac:dyDescent="0.25">
      <c r="A136" s="1">
        <v>30.63</v>
      </c>
      <c r="B136" s="1">
        <v>28.09</v>
      </c>
      <c r="C136" s="1">
        <v>34.24</v>
      </c>
      <c r="D136" s="1">
        <v>18.239999999999998</v>
      </c>
      <c r="E136" s="1">
        <v>20.13</v>
      </c>
      <c r="F136" s="1">
        <v>28.91</v>
      </c>
      <c r="G136" s="1">
        <v>19.600000000000001</v>
      </c>
      <c r="H136" s="1">
        <v>33.9</v>
      </c>
      <c r="I136" s="1">
        <v>31.27</v>
      </c>
      <c r="J136" s="1">
        <v>31.17</v>
      </c>
      <c r="K136" s="1">
        <v>32.24</v>
      </c>
      <c r="L136" s="1">
        <v>33.76</v>
      </c>
      <c r="M136" s="1">
        <v>40</v>
      </c>
      <c r="N136" s="1">
        <v>33.369999999999997</v>
      </c>
      <c r="O136" s="1">
        <v>40</v>
      </c>
      <c r="P136" s="1">
        <v>40</v>
      </c>
      <c r="R136"/>
      <c r="S136"/>
      <c r="U136"/>
      <c r="V136"/>
    </row>
    <row r="137" spans="1:22" s="1" customFormat="1" x14ac:dyDescent="0.25">
      <c r="A137" s="1">
        <v>32.799999999999997</v>
      </c>
      <c r="B137" s="1">
        <v>31.73</v>
      </c>
      <c r="C137" s="1">
        <v>21.84</v>
      </c>
      <c r="D137" s="1">
        <v>31.26</v>
      </c>
      <c r="E137" s="1">
        <v>25.33</v>
      </c>
      <c r="F137" s="1">
        <v>35.369999999999997</v>
      </c>
      <c r="G137" s="1">
        <v>33.799999999999997</v>
      </c>
      <c r="H137" s="1">
        <v>34.67</v>
      </c>
      <c r="I137" s="1">
        <v>40</v>
      </c>
      <c r="J137" s="1">
        <v>40</v>
      </c>
      <c r="K137" s="1">
        <v>40</v>
      </c>
      <c r="L137" s="1">
        <v>27.66</v>
      </c>
      <c r="M137" s="1">
        <v>40</v>
      </c>
      <c r="N137" s="1">
        <v>40</v>
      </c>
      <c r="O137" s="1">
        <v>40</v>
      </c>
      <c r="P137" s="1">
        <v>34.729999999999997</v>
      </c>
      <c r="R137"/>
      <c r="S137"/>
      <c r="U137"/>
      <c r="V137"/>
    </row>
    <row r="138" spans="1:22" s="1" customFormat="1" x14ac:dyDescent="0.25">
      <c r="A138" s="1">
        <v>33.700000000000003</v>
      </c>
      <c r="B138" s="1">
        <v>26.41</v>
      </c>
      <c r="C138" s="1">
        <v>34.68</v>
      </c>
      <c r="D138" s="1">
        <v>19.809999999999999</v>
      </c>
      <c r="E138" s="1">
        <v>33.130000000000003</v>
      </c>
      <c r="F138" s="1">
        <v>24.52</v>
      </c>
      <c r="G138" s="1">
        <v>17.88</v>
      </c>
      <c r="H138" s="1">
        <v>36.020000000000003</v>
      </c>
      <c r="I138" s="1">
        <v>40</v>
      </c>
      <c r="J138" s="1">
        <v>26.97</v>
      </c>
      <c r="K138" s="1">
        <v>27.8</v>
      </c>
      <c r="L138" s="1">
        <v>35.46</v>
      </c>
      <c r="M138" s="1">
        <v>28.39</v>
      </c>
      <c r="N138" s="1">
        <v>40</v>
      </c>
      <c r="O138" s="1">
        <v>30.65</v>
      </c>
      <c r="P138" s="1">
        <v>40</v>
      </c>
      <c r="R138"/>
      <c r="S138"/>
      <c r="U138"/>
      <c r="V138"/>
    </row>
    <row r="139" spans="1:22" s="1" customFormat="1" x14ac:dyDescent="0.25">
      <c r="A139" s="1">
        <v>33.92</v>
      </c>
      <c r="B139" s="1">
        <v>17.72</v>
      </c>
      <c r="C139" s="1">
        <v>27.24</v>
      </c>
      <c r="D139" s="1">
        <v>25.4</v>
      </c>
      <c r="E139" s="1">
        <v>32.94</v>
      </c>
      <c r="F139" s="1">
        <v>40</v>
      </c>
      <c r="G139" s="1">
        <v>33.35</v>
      </c>
      <c r="H139" s="1">
        <v>40</v>
      </c>
      <c r="I139" s="1">
        <v>32.630000000000003</v>
      </c>
      <c r="J139" s="1">
        <v>32.03</v>
      </c>
      <c r="K139" s="1">
        <v>31.92</v>
      </c>
      <c r="L139" s="1">
        <v>31.73</v>
      </c>
      <c r="M139" s="1">
        <v>40</v>
      </c>
      <c r="N139" s="1">
        <v>30.07</v>
      </c>
      <c r="O139" s="1">
        <v>40</v>
      </c>
      <c r="P139" s="1">
        <v>40</v>
      </c>
      <c r="R139"/>
      <c r="S139"/>
      <c r="U139"/>
      <c r="V139"/>
    </row>
    <row r="140" spans="1:22" s="1" customFormat="1" x14ac:dyDescent="0.25">
      <c r="A140" s="1">
        <v>29.57</v>
      </c>
      <c r="B140" s="1">
        <v>33.71</v>
      </c>
      <c r="C140" s="1">
        <v>28.45</v>
      </c>
      <c r="D140" s="1">
        <v>21.11</v>
      </c>
      <c r="E140" s="1">
        <v>40</v>
      </c>
      <c r="F140" s="1">
        <v>16.23</v>
      </c>
      <c r="G140" s="1">
        <v>35.36</v>
      </c>
      <c r="H140" s="1">
        <v>30.6</v>
      </c>
      <c r="I140" s="1">
        <v>31.57</v>
      </c>
      <c r="J140" s="1">
        <v>29.08</v>
      </c>
      <c r="K140" s="1">
        <v>31.96</v>
      </c>
      <c r="L140" s="1">
        <v>40</v>
      </c>
      <c r="M140" s="1">
        <v>40</v>
      </c>
      <c r="N140" s="1">
        <v>40</v>
      </c>
      <c r="O140" s="1">
        <v>40</v>
      </c>
      <c r="P140" s="1">
        <v>33.130000000000003</v>
      </c>
      <c r="R140"/>
      <c r="S140"/>
      <c r="U140"/>
      <c r="V140"/>
    </row>
    <row r="141" spans="1:22" s="1" customFormat="1" x14ac:dyDescent="0.25">
      <c r="A141" s="1">
        <v>33.79</v>
      </c>
      <c r="B141" s="1">
        <v>26.82</v>
      </c>
      <c r="C141" s="1">
        <v>36.43</v>
      </c>
      <c r="D141" s="1">
        <v>21.87</v>
      </c>
      <c r="E141" s="1">
        <v>17.34</v>
      </c>
      <c r="F141" s="1">
        <v>40</v>
      </c>
      <c r="G141" s="1">
        <v>18.739999999999998</v>
      </c>
      <c r="H141" s="1">
        <v>30.35</v>
      </c>
      <c r="I141" s="1">
        <v>33.14</v>
      </c>
      <c r="J141" s="1">
        <v>40</v>
      </c>
      <c r="K141" s="1">
        <v>40</v>
      </c>
      <c r="L141" s="1">
        <v>34.76</v>
      </c>
      <c r="M141" s="1">
        <v>40</v>
      </c>
      <c r="N141" s="1">
        <v>40</v>
      </c>
      <c r="O141" s="1">
        <v>31.86</v>
      </c>
      <c r="P141" s="1">
        <v>40</v>
      </c>
      <c r="R141"/>
      <c r="S141"/>
      <c r="U141"/>
      <c r="V141"/>
    </row>
    <row r="142" spans="1:22" s="1" customFormat="1" x14ac:dyDescent="0.25">
      <c r="A142" s="1">
        <v>31.87</v>
      </c>
      <c r="B142" s="1">
        <v>25.36</v>
      </c>
      <c r="C142" s="1">
        <v>28.48</v>
      </c>
      <c r="D142" s="1">
        <v>30.18</v>
      </c>
      <c r="E142" s="1">
        <v>40</v>
      </c>
      <c r="F142" s="1">
        <v>32.5</v>
      </c>
      <c r="G142" s="1">
        <v>32.979999999999997</v>
      </c>
      <c r="H142" s="1">
        <v>30.13</v>
      </c>
      <c r="I142" s="1">
        <v>35.56</v>
      </c>
      <c r="J142" s="1">
        <v>31.95</v>
      </c>
      <c r="K142" s="1">
        <v>29.98</v>
      </c>
      <c r="L142" s="1">
        <v>30.29</v>
      </c>
      <c r="M142" s="1">
        <v>31.82</v>
      </c>
      <c r="N142" s="1">
        <v>40</v>
      </c>
      <c r="O142" s="1">
        <v>40</v>
      </c>
      <c r="P142" s="1">
        <v>40</v>
      </c>
      <c r="R142"/>
      <c r="S142"/>
      <c r="U142"/>
      <c r="V142"/>
    </row>
    <row r="143" spans="1:22" s="1" customFormat="1" x14ac:dyDescent="0.25">
      <c r="A143" s="1">
        <v>31.95</v>
      </c>
      <c r="B143" s="1">
        <v>40</v>
      </c>
      <c r="C143" s="1">
        <v>20.22</v>
      </c>
      <c r="D143" s="1">
        <v>25.06</v>
      </c>
      <c r="E143" s="1">
        <v>35.11</v>
      </c>
      <c r="F143" s="1">
        <v>40</v>
      </c>
      <c r="G143" s="1">
        <v>40</v>
      </c>
      <c r="H143" s="1">
        <v>35.44</v>
      </c>
      <c r="I143" s="1">
        <v>40</v>
      </c>
      <c r="J143" s="1">
        <v>33.96</v>
      </c>
      <c r="K143" s="1">
        <v>29.13</v>
      </c>
      <c r="L143" s="1">
        <v>30.43</v>
      </c>
      <c r="M143" s="1">
        <v>40</v>
      </c>
      <c r="N143" s="1">
        <v>32.950000000000003</v>
      </c>
      <c r="O143" s="1">
        <v>40</v>
      </c>
      <c r="P143" s="1">
        <v>40</v>
      </c>
      <c r="R143"/>
      <c r="S143"/>
      <c r="U143"/>
      <c r="V143"/>
    </row>
    <row r="144" spans="1:22" s="1" customFormat="1" x14ac:dyDescent="0.25">
      <c r="A144" s="1">
        <v>32.590000000000003</v>
      </c>
      <c r="B144" s="1">
        <v>32.700000000000003</v>
      </c>
      <c r="C144" s="1">
        <v>33.299999999999997</v>
      </c>
      <c r="D144" s="1">
        <v>26.75</v>
      </c>
      <c r="E144" s="1">
        <v>34.94</v>
      </c>
      <c r="F144" s="1">
        <v>29.74</v>
      </c>
      <c r="G144" s="1">
        <v>24.15</v>
      </c>
      <c r="H144" s="1">
        <v>32.549999999999997</v>
      </c>
      <c r="I144" s="1">
        <v>40</v>
      </c>
      <c r="J144" s="1">
        <v>29.81</v>
      </c>
      <c r="K144" s="1">
        <v>32.42</v>
      </c>
      <c r="L144" s="1">
        <v>40</v>
      </c>
      <c r="M144" s="1">
        <v>40</v>
      </c>
      <c r="N144" s="1">
        <v>40</v>
      </c>
      <c r="O144" s="1">
        <v>30.58</v>
      </c>
      <c r="P144" s="1">
        <v>40</v>
      </c>
      <c r="R144"/>
      <c r="S144"/>
      <c r="U144"/>
      <c r="V144"/>
    </row>
    <row r="145" spans="1:22" s="1" customFormat="1" x14ac:dyDescent="0.25">
      <c r="A145" s="1">
        <v>26.97</v>
      </c>
      <c r="B145" s="1">
        <v>40</v>
      </c>
      <c r="C145" s="1">
        <v>27.53</v>
      </c>
      <c r="D145" s="1">
        <v>31.01</v>
      </c>
      <c r="E145" s="1">
        <v>26.21</v>
      </c>
      <c r="F145" s="1">
        <v>21.27</v>
      </c>
      <c r="G145" s="1">
        <v>33.729999999999997</v>
      </c>
      <c r="H145" s="1">
        <v>40</v>
      </c>
      <c r="I145" s="1">
        <v>34.15</v>
      </c>
      <c r="J145" s="1">
        <v>34.94</v>
      </c>
      <c r="K145" s="1">
        <v>32.9</v>
      </c>
      <c r="L145" s="1">
        <v>35.17</v>
      </c>
      <c r="M145" s="1">
        <v>26.16</v>
      </c>
      <c r="N145" s="1">
        <v>33.21</v>
      </c>
      <c r="O145" s="1">
        <v>40</v>
      </c>
      <c r="P145" s="1">
        <v>40</v>
      </c>
      <c r="R145"/>
      <c r="S145"/>
      <c r="U145"/>
      <c r="V145"/>
    </row>
    <row r="146" spans="1:22" s="1" customFormat="1" x14ac:dyDescent="0.25">
      <c r="A146" s="1">
        <v>33.97</v>
      </c>
      <c r="B146" s="1">
        <v>34.47</v>
      </c>
      <c r="C146" s="1">
        <v>32.799999999999997</v>
      </c>
      <c r="D146" s="1">
        <v>37.49</v>
      </c>
      <c r="E146" s="1">
        <v>22.38</v>
      </c>
      <c r="F146" s="1">
        <v>40</v>
      </c>
      <c r="G146" s="1">
        <v>18.88</v>
      </c>
      <c r="H146" s="1">
        <v>34.79</v>
      </c>
      <c r="I146" s="1">
        <v>30.78</v>
      </c>
      <c r="J146" s="1">
        <v>30.48</v>
      </c>
      <c r="K146" s="1">
        <v>28.42</v>
      </c>
      <c r="L146" s="1">
        <v>31.23</v>
      </c>
      <c r="M146" s="1">
        <v>40</v>
      </c>
      <c r="N146" s="1">
        <v>40</v>
      </c>
      <c r="O146" s="1">
        <v>40</v>
      </c>
      <c r="P146" s="1">
        <v>40</v>
      </c>
      <c r="R146"/>
      <c r="S146"/>
      <c r="U146"/>
      <c r="V146"/>
    </row>
    <row r="147" spans="1:22" s="1" customFormat="1" x14ac:dyDescent="0.25">
      <c r="A147" s="1">
        <v>26.6</v>
      </c>
      <c r="B147" s="1">
        <v>19.920000000000002</v>
      </c>
      <c r="C147" s="1">
        <v>21.09</v>
      </c>
      <c r="D147" s="1">
        <v>22.51</v>
      </c>
      <c r="E147" s="1">
        <v>40</v>
      </c>
      <c r="F147" s="1">
        <v>40</v>
      </c>
      <c r="G147" s="1">
        <v>40</v>
      </c>
      <c r="H147" s="1">
        <v>33.72</v>
      </c>
      <c r="I147" s="1">
        <v>32.9</v>
      </c>
      <c r="J147" s="1">
        <v>33.18</v>
      </c>
      <c r="K147" s="1">
        <v>35.54</v>
      </c>
      <c r="L147" s="1">
        <v>35.049999999999997</v>
      </c>
      <c r="M147" s="1">
        <v>33.56</v>
      </c>
      <c r="N147" s="1">
        <v>33.950000000000003</v>
      </c>
      <c r="O147" s="1">
        <v>33.56</v>
      </c>
      <c r="P147" s="1">
        <v>40</v>
      </c>
      <c r="R147"/>
      <c r="S147"/>
      <c r="U147"/>
      <c r="V147"/>
    </row>
    <row r="148" spans="1:22" s="1" customFormat="1" x14ac:dyDescent="0.25">
      <c r="A148" s="1">
        <v>29.77</v>
      </c>
      <c r="B148" s="1">
        <v>31.62</v>
      </c>
      <c r="C148" s="1">
        <v>24.95</v>
      </c>
      <c r="D148" s="1">
        <v>40</v>
      </c>
      <c r="E148" s="1">
        <v>40</v>
      </c>
      <c r="F148" s="1">
        <v>27.39</v>
      </c>
      <c r="G148" s="1">
        <v>24.02</v>
      </c>
      <c r="H148" s="1">
        <v>33.409999999999997</v>
      </c>
      <c r="I148" s="1">
        <v>33.770000000000003</v>
      </c>
      <c r="J148" s="1">
        <v>31.6</v>
      </c>
      <c r="K148" s="1">
        <v>35.130000000000003</v>
      </c>
      <c r="L148" s="1">
        <v>36.590000000000003</v>
      </c>
      <c r="M148" s="1">
        <v>30.14</v>
      </c>
      <c r="N148" s="1">
        <v>35.020000000000003</v>
      </c>
      <c r="O148" s="1">
        <v>35.26</v>
      </c>
      <c r="P148" s="1">
        <v>40</v>
      </c>
      <c r="R148"/>
      <c r="S148"/>
      <c r="U148"/>
      <c r="V148"/>
    </row>
    <row r="149" spans="1:22" s="1" customFormat="1" x14ac:dyDescent="0.25">
      <c r="A149" s="1">
        <v>31.9</v>
      </c>
      <c r="B149" s="1">
        <v>29.7</v>
      </c>
      <c r="C149" s="1">
        <v>31.13</v>
      </c>
      <c r="D149" s="1">
        <v>19.91</v>
      </c>
      <c r="E149" s="1">
        <v>22.62</v>
      </c>
      <c r="F149" s="1">
        <v>21.25</v>
      </c>
      <c r="G149" s="1">
        <v>29.77</v>
      </c>
      <c r="H149" s="1">
        <v>28.95</v>
      </c>
      <c r="I149" s="1">
        <v>40</v>
      </c>
      <c r="J149" s="1">
        <v>40</v>
      </c>
      <c r="K149" s="1">
        <v>32.26</v>
      </c>
      <c r="L149" s="1">
        <v>29.94</v>
      </c>
      <c r="M149" s="1">
        <v>32.200000000000003</v>
      </c>
      <c r="N149" s="1">
        <v>34.159999999999997</v>
      </c>
      <c r="O149" s="1">
        <v>31.54</v>
      </c>
      <c r="P149" s="1">
        <v>40</v>
      </c>
      <c r="R149"/>
      <c r="S149"/>
      <c r="U149"/>
      <c r="V149"/>
    </row>
    <row r="150" spans="1:22" s="1" customFormat="1" x14ac:dyDescent="0.25">
      <c r="A150" s="1">
        <v>33.69</v>
      </c>
      <c r="B150" s="1">
        <v>28.66</v>
      </c>
      <c r="C150" s="1">
        <v>22.7</v>
      </c>
      <c r="D150" s="1">
        <v>30.67</v>
      </c>
      <c r="E150" s="1">
        <v>24.66</v>
      </c>
      <c r="F150" s="1">
        <v>30.73</v>
      </c>
      <c r="G150" s="1">
        <v>27.11</v>
      </c>
      <c r="H150" s="1">
        <v>33.46</v>
      </c>
      <c r="I150" s="1">
        <v>36.92</v>
      </c>
      <c r="J150" s="1">
        <v>19.98</v>
      </c>
      <c r="K150" s="1">
        <v>32.770000000000003</v>
      </c>
      <c r="L150" s="1">
        <v>33.03</v>
      </c>
      <c r="M150" s="1">
        <v>40</v>
      </c>
      <c r="N150" s="1">
        <v>40</v>
      </c>
      <c r="O150" s="1">
        <v>40</v>
      </c>
      <c r="P150" s="1">
        <v>33.86</v>
      </c>
      <c r="R150"/>
      <c r="S150"/>
      <c r="U150"/>
      <c r="V150"/>
    </row>
    <row r="151" spans="1:22" s="1" customFormat="1" x14ac:dyDescent="0.25">
      <c r="A151" s="1">
        <v>33.25</v>
      </c>
      <c r="B151" s="1">
        <v>30.6</v>
      </c>
      <c r="C151" s="1">
        <v>22.47</v>
      </c>
      <c r="D151" s="1">
        <v>24.67</v>
      </c>
      <c r="E151" s="1">
        <v>28.8</v>
      </c>
      <c r="F151" s="1">
        <v>27.44</v>
      </c>
      <c r="G151" s="1">
        <v>26.4</v>
      </c>
      <c r="H151" s="1">
        <v>26.69</v>
      </c>
      <c r="I151" s="1">
        <v>38.86</v>
      </c>
      <c r="J151" s="1">
        <v>32.86</v>
      </c>
      <c r="K151" s="1">
        <v>40</v>
      </c>
      <c r="L151" s="1">
        <v>40</v>
      </c>
      <c r="M151" s="1">
        <v>29.5</v>
      </c>
      <c r="N151" s="1">
        <v>34.9</v>
      </c>
      <c r="O151" s="1">
        <v>40</v>
      </c>
      <c r="P151" s="1">
        <v>40</v>
      </c>
      <c r="R151"/>
      <c r="S151"/>
      <c r="U151"/>
      <c r="V151"/>
    </row>
    <row r="152" spans="1:22" s="1" customFormat="1" x14ac:dyDescent="0.25">
      <c r="A152" s="1">
        <v>19.61</v>
      </c>
      <c r="B152" s="1">
        <v>25.34</v>
      </c>
      <c r="C152" s="1">
        <v>18.39</v>
      </c>
      <c r="D152" s="1">
        <v>21.14</v>
      </c>
      <c r="E152" s="1">
        <v>27.43</v>
      </c>
      <c r="F152" s="1">
        <v>40</v>
      </c>
      <c r="G152" s="1">
        <v>22.85</v>
      </c>
      <c r="H152" s="1">
        <v>32.61</v>
      </c>
      <c r="I152" s="1">
        <v>33.74</v>
      </c>
      <c r="J152" s="1">
        <v>40</v>
      </c>
      <c r="K152" s="1">
        <v>32.68</v>
      </c>
      <c r="L152" s="1">
        <v>36.020000000000003</v>
      </c>
      <c r="M152" s="1">
        <v>32.43</v>
      </c>
      <c r="N152" s="1">
        <v>32.97</v>
      </c>
      <c r="O152" s="1">
        <v>33.76</v>
      </c>
      <c r="P152" s="1">
        <v>31.68</v>
      </c>
      <c r="R152"/>
      <c r="S152"/>
      <c r="U152"/>
      <c r="V152"/>
    </row>
    <row r="153" spans="1:22" s="1" customFormat="1" x14ac:dyDescent="0.25">
      <c r="A153" s="1">
        <v>32.520000000000003</v>
      </c>
      <c r="B153" s="1">
        <v>27.56</v>
      </c>
      <c r="C153" s="1">
        <v>30.85</v>
      </c>
      <c r="D153" s="1">
        <v>30.98</v>
      </c>
      <c r="E153" s="1">
        <v>22.74</v>
      </c>
      <c r="F153" s="1">
        <v>31.85</v>
      </c>
      <c r="G153" s="1">
        <v>19.760000000000002</v>
      </c>
      <c r="H153" s="1">
        <v>31.48</v>
      </c>
      <c r="I153" s="1">
        <v>33.78</v>
      </c>
      <c r="J153" s="1">
        <v>29.63</v>
      </c>
      <c r="K153" s="1">
        <v>34.22</v>
      </c>
      <c r="L153" s="1">
        <v>31.1</v>
      </c>
      <c r="M153" s="1">
        <v>35.54</v>
      </c>
      <c r="N153" s="1">
        <v>34.28</v>
      </c>
      <c r="O153" s="1">
        <v>40</v>
      </c>
      <c r="P153" s="1">
        <v>33.159999999999997</v>
      </c>
      <c r="R153"/>
      <c r="S153"/>
      <c r="U153"/>
      <c r="V153"/>
    </row>
    <row r="154" spans="1:22" s="1" customFormat="1" x14ac:dyDescent="0.25">
      <c r="A154" s="1">
        <v>19.75</v>
      </c>
      <c r="B154" s="1">
        <v>24.43</v>
      </c>
      <c r="C154" s="1">
        <v>33.6</v>
      </c>
      <c r="D154" s="1">
        <v>24.82</v>
      </c>
      <c r="E154" s="1">
        <v>40</v>
      </c>
      <c r="F154" s="1">
        <v>22.25</v>
      </c>
      <c r="G154" s="1">
        <v>31.98</v>
      </c>
      <c r="H154" s="1">
        <v>40</v>
      </c>
      <c r="I154" s="1">
        <v>27.59</v>
      </c>
      <c r="J154" s="1">
        <v>28.58</v>
      </c>
      <c r="K154" s="1">
        <v>29.02</v>
      </c>
      <c r="L154" s="1">
        <v>33.69</v>
      </c>
      <c r="M154" s="1">
        <v>33.83</v>
      </c>
      <c r="N154" s="1">
        <v>36.200000000000003</v>
      </c>
      <c r="O154" s="1">
        <v>32.340000000000003</v>
      </c>
      <c r="P154" s="1">
        <v>35.619999999999997</v>
      </c>
      <c r="R154"/>
      <c r="S154"/>
      <c r="U154"/>
      <c r="V154"/>
    </row>
    <row r="155" spans="1:22" s="1" customFormat="1" x14ac:dyDescent="0.25">
      <c r="A155" s="1">
        <v>28.83</v>
      </c>
      <c r="B155" s="1">
        <v>26.58</v>
      </c>
      <c r="C155" s="1">
        <v>21.32</v>
      </c>
      <c r="D155" s="1">
        <v>25.55</v>
      </c>
      <c r="E155" s="1">
        <v>20.11</v>
      </c>
      <c r="F155" s="1">
        <v>21.22</v>
      </c>
      <c r="G155" s="1">
        <v>22.46</v>
      </c>
      <c r="H155" s="1">
        <v>25.57</v>
      </c>
      <c r="I155" s="1">
        <v>36.04</v>
      </c>
      <c r="J155" s="1">
        <v>40</v>
      </c>
      <c r="K155" s="1">
        <v>28.82</v>
      </c>
      <c r="L155" s="1">
        <v>40</v>
      </c>
      <c r="M155" s="1">
        <v>33.85</v>
      </c>
      <c r="N155" s="1">
        <v>35.65</v>
      </c>
      <c r="O155" s="1">
        <v>40</v>
      </c>
      <c r="P155" s="1">
        <v>35.18</v>
      </c>
      <c r="R155"/>
      <c r="S155"/>
      <c r="U155"/>
      <c r="V155"/>
    </row>
    <row r="156" spans="1:22" s="1" customFormat="1" x14ac:dyDescent="0.25">
      <c r="A156" s="1">
        <v>18.309999999999999</v>
      </c>
      <c r="B156" s="1">
        <v>25.75</v>
      </c>
      <c r="C156" s="1">
        <v>40</v>
      </c>
      <c r="D156" s="1">
        <v>40</v>
      </c>
      <c r="E156" s="1">
        <v>27.03</v>
      </c>
      <c r="F156" s="1">
        <v>27.22</v>
      </c>
      <c r="G156" s="1">
        <v>29.21</v>
      </c>
      <c r="H156" s="1">
        <v>37.869999999999997</v>
      </c>
      <c r="I156" s="1">
        <v>40</v>
      </c>
      <c r="J156" s="1">
        <v>33.68</v>
      </c>
      <c r="K156" s="1">
        <v>33.07</v>
      </c>
      <c r="L156" s="1">
        <v>31.92</v>
      </c>
      <c r="M156" s="1">
        <v>40</v>
      </c>
      <c r="N156" s="1">
        <v>40</v>
      </c>
      <c r="O156" s="1">
        <v>33.090000000000003</v>
      </c>
      <c r="P156" s="1">
        <v>40</v>
      </c>
      <c r="R156"/>
      <c r="S156"/>
      <c r="U156"/>
      <c r="V156"/>
    </row>
    <row r="157" spans="1:22" s="1" customFormat="1" x14ac:dyDescent="0.25">
      <c r="A157" s="1">
        <v>25.34</v>
      </c>
      <c r="B157" s="1">
        <v>32.619999999999997</v>
      </c>
      <c r="C157" s="1">
        <v>28.45</v>
      </c>
      <c r="D157" s="1">
        <v>37.770000000000003</v>
      </c>
      <c r="E157" s="1">
        <v>35.99</v>
      </c>
      <c r="F157" s="1">
        <v>22.8</v>
      </c>
      <c r="G157" s="1">
        <v>26.4</v>
      </c>
      <c r="H157" s="1">
        <v>21.48</v>
      </c>
      <c r="I157" s="1">
        <v>34.450000000000003</v>
      </c>
      <c r="J157" s="1">
        <v>35.26</v>
      </c>
      <c r="K157" s="1">
        <v>32.39</v>
      </c>
      <c r="L157" s="1">
        <v>35.549999999999997</v>
      </c>
      <c r="M157" s="1">
        <v>32.67</v>
      </c>
      <c r="N157" s="1">
        <v>40</v>
      </c>
      <c r="O157" s="1">
        <v>30.83</v>
      </c>
      <c r="P157" s="1">
        <v>32.700000000000003</v>
      </c>
      <c r="R157"/>
      <c r="S157"/>
      <c r="U157"/>
      <c r="V157"/>
    </row>
    <row r="158" spans="1:22" s="1" customFormat="1" x14ac:dyDescent="0.25">
      <c r="A158" s="1">
        <v>30.99</v>
      </c>
      <c r="B158" s="1">
        <v>22.29</v>
      </c>
      <c r="C158" s="1">
        <v>32.68</v>
      </c>
      <c r="D158" s="1">
        <v>20.29</v>
      </c>
      <c r="E158" s="1">
        <v>22.35</v>
      </c>
      <c r="F158" s="1">
        <v>37.450000000000003</v>
      </c>
      <c r="G158" s="1">
        <v>25.41</v>
      </c>
      <c r="H158" s="1">
        <v>35.61</v>
      </c>
      <c r="I158" s="1">
        <v>33.92</v>
      </c>
      <c r="J158" s="1">
        <v>26.72</v>
      </c>
      <c r="K158" s="1">
        <v>40</v>
      </c>
      <c r="L158" s="1">
        <v>33.35</v>
      </c>
      <c r="M158" s="1">
        <v>31.43</v>
      </c>
      <c r="N158" s="1">
        <v>40</v>
      </c>
      <c r="O158" s="1">
        <v>40</v>
      </c>
      <c r="P158" s="1">
        <v>35.619999999999997</v>
      </c>
      <c r="R158"/>
      <c r="S158"/>
      <c r="U158"/>
      <c r="V158"/>
    </row>
    <row r="159" spans="1:22" s="1" customFormat="1" x14ac:dyDescent="0.25">
      <c r="A159" s="1">
        <v>31.13</v>
      </c>
      <c r="B159" s="1">
        <v>32.31</v>
      </c>
      <c r="C159" s="1">
        <v>28.99</v>
      </c>
      <c r="D159" s="1">
        <v>26.1</v>
      </c>
      <c r="E159" s="1">
        <v>19.489999999999998</v>
      </c>
      <c r="F159" s="1">
        <v>21.09</v>
      </c>
      <c r="G159" s="1">
        <v>19.11</v>
      </c>
      <c r="H159" s="1">
        <v>21.76</v>
      </c>
      <c r="I159" s="1">
        <v>30.42</v>
      </c>
      <c r="J159" s="1">
        <v>34.74</v>
      </c>
      <c r="K159" s="1">
        <v>28.79</v>
      </c>
      <c r="L159" s="1">
        <v>31.04</v>
      </c>
      <c r="M159" s="1">
        <v>32.479999999999997</v>
      </c>
      <c r="N159" s="1">
        <v>33.82</v>
      </c>
      <c r="O159" s="1">
        <v>32.53</v>
      </c>
      <c r="P159" s="1">
        <v>40</v>
      </c>
      <c r="R159"/>
      <c r="S159"/>
      <c r="U159"/>
      <c r="V159"/>
    </row>
    <row r="160" spans="1:22" s="1" customFormat="1" x14ac:dyDescent="0.25">
      <c r="A160" s="1">
        <v>21.92</v>
      </c>
      <c r="B160" s="1">
        <v>19.86</v>
      </c>
      <c r="C160" s="1">
        <v>26.5</v>
      </c>
      <c r="D160" s="1">
        <v>35.770000000000003</v>
      </c>
      <c r="E160" s="1">
        <v>20.84</v>
      </c>
      <c r="F160" s="1">
        <v>40</v>
      </c>
      <c r="G160" s="1">
        <v>28.07</v>
      </c>
      <c r="H160" s="1">
        <v>32.659999999999997</v>
      </c>
      <c r="I160" s="1">
        <v>40</v>
      </c>
      <c r="J160" s="1">
        <v>33.369999999999997</v>
      </c>
      <c r="K160" s="1">
        <v>28.6</v>
      </c>
      <c r="L160" s="1">
        <v>36.82</v>
      </c>
      <c r="M160" s="1">
        <v>40</v>
      </c>
      <c r="N160" s="1">
        <v>30.36</v>
      </c>
      <c r="O160" s="1">
        <v>30.69</v>
      </c>
      <c r="P160" s="1">
        <v>40</v>
      </c>
      <c r="R160"/>
      <c r="S160"/>
      <c r="U160"/>
      <c r="V160"/>
    </row>
    <row r="161" spans="1:22" s="1" customFormat="1" x14ac:dyDescent="0.25">
      <c r="A161" s="1">
        <v>28.8</v>
      </c>
      <c r="B161" s="1">
        <v>21.76</v>
      </c>
      <c r="C161" s="1">
        <v>25.37</v>
      </c>
      <c r="D161" s="1">
        <v>40</v>
      </c>
      <c r="E161" s="1">
        <v>24.81</v>
      </c>
      <c r="F161" s="1">
        <v>31.06</v>
      </c>
      <c r="G161" s="1">
        <v>33.19</v>
      </c>
      <c r="H161" s="1">
        <v>40</v>
      </c>
      <c r="I161" s="1">
        <v>28.83</v>
      </c>
      <c r="J161" s="1">
        <v>31.41</v>
      </c>
      <c r="K161" s="1">
        <v>33.07</v>
      </c>
      <c r="L161" s="1">
        <v>35.229999999999997</v>
      </c>
      <c r="M161" s="1">
        <v>40</v>
      </c>
      <c r="N161" s="1">
        <v>40</v>
      </c>
      <c r="O161" s="1">
        <v>33.67</v>
      </c>
      <c r="P161" s="1">
        <v>31.83</v>
      </c>
      <c r="R161"/>
      <c r="S161"/>
      <c r="U161"/>
      <c r="V161"/>
    </row>
    <row r="162" spans="1:22" s="1" customFormat="1" x14ac:dyDescent="0.25">
      <c r="A162" s="1">
        <v>32.72</v>
      </c>
      <c r="B162" s="1">
        <v>21.77</v>
      </c>
      <c r="C162" s="1">
        <v>24.07</v>
      </c>
      <c r="D162" s="1">
        <v>29.07</v>
      </c>
      <c r="E162" s="1">
        <v>35.08</v>
      </c>
      <c r="F162" s="1">
        <v>40</v>
      </c>
      <c r="G162" s="1">
        <v>40</v>
      </c>
      <c r="H162" s="1">
        <v>40</v>
      </c>
      <c r="I162" s="1">
        <v>40</v>
      </c>
      <c r="J162" s="1">
        <v>32.340000000000003</v>
      </c>
      <c r="K162" s="1">
        <v>34.44</v>
      </c>
      <c r="L162" s="1">
        <v>34.26</v>
      </c>
      <c r="M162" s="1">
        <v>40</v>
      </c>
      <c r="N162" s="1">
        <v>40</v>
      </c>
      <c r="O162" s="1">
        <v>40</v>
      </c>
      <c r="P162" s="1">
        <v>40</v>
      </c>
      <c r="R162"/>
      <c r="S162"/>
      <c r="U162"/>
      <c r="V162"/>
    </row>
    <row r="163" spans="1:22" s="1" customFormat="1" x14ac:dyDescent="0.25">
      <c r="A163" s="1">
        <v>23.38</v>
      </c>
      <c r="B163" s="1">
        <v>24.06</v>
      </c>
      <c r="C163" s="1">
        <v>25.11</v>
      </c>
      <c r="D163" s="1">
        <v>22.38</v>
      </c>
      <c r="E163" s="1">
        <v>21.22</v>
      </c>
      <c r="F163" s="1">
        <v>28.79</v>
      </c>
      <c r="G163" s="1">
        <v>26.3</v>
      </c>
      <c r="H163" s="1">
        <v>21.06</v>
      </c>
      <c r="I163" s="1">
        <v>28.1</v>
      </c>
      <c r="J163" s="1">
        <v>25.2</v>
      </c>
      <c r="K163" s="1">
        <v>31.66</v>
      </c>
      <c r="L163" s="1">
        <v>32.24</v>
      </c>
      <c r="M163" s="1">
        <v>31.85</v>
      </c>
      <c r="N163" s="1">
        <v>40</v>
      </c>
      <c r="O163" s="1">
        <v>36.020000000000003</v>
      </c>
      <c r="P163" s="1">
        <v>40</v>
      </c>
      <c r="R163"/>
      <c r="S163"/>
      <c r="U163"/>
      <c r="V163"/>
    </row>
    <row r="164" spans="1:22" s="1" customFormat="1" x14ac:dyDescent="0.25">
      <c r="A164" s="1">
        <v>40</v>
      </c>
      <c r="B164" s="1">
        <v>40</v>
      </c>
      <c r="C164" s="1">
        <v>31.78</v>
      </c>
      <c r="D164" s="1">
        <v>36.28</v>
      </c>
      <c r="E164" s="1">
        <v>40</v>
      </c>
      <c r="F164" s="1">
        <v>32.130000000000003</v>
      </c>
      <c r="G164" s="1">
        <v>30.67</v>
      </c>
      <c r="H164" s="1">
        <v>34.44</v>
      </c>
      <c r="I164" s="1">
        <v>27.86</v>
      </c>
      <c r="J164" s="1">
        <v>40</v>
      </c>
      <c r="K164" s="1">
        <v>32.46</v>
      </c>
      <c r="L164" s="1">
        <v>29.37</v>
      </c>
      <c r="M164" s="1">
        <v>40</v>
      </c>
      <c r="N164" s="1">
        <v>34.9</v>
      </c>
      <c r="O164" s="1">
        <v>40</v>
      </c>
      <c r="P164" s="1">
        <v>40</v>
      </c>
      <c r="R164"/>
      <c r="S164"/>
      <c r="U164"/>
      <c r="V164"/>
    </row>
    <row r="165" spans="1:22" s="1" customFormat="1" x14ac:dyDescent="0.25">
      <c r="A165" s="1">
        <v>33.19</v>
      </c>
      <c r="B165" s="1">
        <v>17.829999999999998</v>
      </c>
      <c r="C165" s="1">
        <v>33.11</v>
      </c>
      <c r="D165" s="1">
        <v>31.67</v>
      </c>
      <c r="E165" s="1">
        <v>32.07</v>
      </c>
      <c r="F165" s="1">
        <v>33.549999999999997</v>
      </c>
      <c r="G165" s="1">
        <v>40</v>
      </c>
      <c r="H165" s="1">
        <v>35.68</v>
      </c>
      <c r="I165" s="1">
        <v>33.99</v>
      </c>
      <c r="J165" s="1">
        <v>40</v>
      </c>
      <c r="K165" s="1">
        <v>36.520000000000003</v>
      </c>
      <c r="L165" s="1">
        <v>34.56</v>
      </c>
      <c r="M165" s="1">
        <v>32.06</v>
      </c>
      <c r="N165" s="1">
        <v>40</v>
      </c>
      <c r="O165" s="1">
        <v>32.229999999999997</v>
      </c>
      <c r="P165" s="1">
        <v>40</v>
      </c>
      <c r="R165"/>
      <c r="S165"/>
      <c r="U165"/>
      <c r="V165"/>
    </row>
    <row r="166" spans="1:22" s="1" customFormat="1" x14ac:dyDescent="0.25">
      <c r="A166" s="1">
        <v>35.89</v>
      </c>
      <c r="B166" s="1">
        <v>33.479999999999997</v>
      </c>
      <c r="C166" s="1">
        <v>31.66</v>
      </c>
      <c r="D166" s="1">
        <v>27.78</v>
      </c>
      <c r="E166" s="1">
        <v>40</v>
      </c>
      <c r="F166" s="1">
        <v>27.15</v>
      </c>
      <c r="G166" s="1">
        <v>22.29</v>
      </c>
      <c r="H166" s="1">
        <v>40</v>
      </c>
      <c r="I166" s="1">
        <v>28.95</v>
      </c>
      <c r="J166" s="1">
        <v>30.95</v>
      </c>
      <c r="K166" s="1">
        <v>35.270000000000003</v>
      </c>
      <c r="L166" s="1">
        <v>34.159999999999997</v>
      </c>
      <c r="M166" s="1">
        <v>33.380000000000003</v>
      </c>
      <c r="N166" s="1">
        <v>30.38</v>
      </c>
      <c r="O166" s="1">
        <v>34.07</v>
      </c>
      <c r="P166" s="1">
        <v>40</v>
      </c>
      <c r="R166"/>
      <c r="S166"/>
      <c r="U166"/>
      <c r="V166"/>
    </row>
    <row r="167" spans="1:22" s="1" customFormat="1" x14ac:dyDescent="0.25">
      <c r="A167" s="1">
        <v>40</v>
      </c>
      <c r="B167" s="1">
        <v>19.61</v>
      </c>
      <c r="C167" s="1">
        <v>35.19</v>
      </c>
      <c r="D167" s="1">
        <v>33.18</v>
      </c>
      <c r="E167" s="1">
        <v>28.29</v>
      </c>
      <c r="F167" s="1">
        <v>35.47</v>
      </c>
      <c r="G167" s="1">
        <v>18.559999999999999</v>
      </c>
      <c r="H167" s="1">
        <v>21.09</v>
      </c>
      <c r="I167" s="1">
        <v>36.03</v>
      </c>
      <c r="J167" s="1">
        <v>40</v>
      </c>
      <c r="K167" s="1">
        <v>29.84</v>
      </c>
      <c r="L167" s="1">
        <v>40</v>
      </c>
      <c r="M167" s="1">
        <v>40</v>
      </c>
      <c r="N167" s="1">
        <v>40</v>
      </c>
      <c r="O167" s="1">
        <v>40</v>
      </c>
      <c r="P167" s="1">
        <v>40</v>
      </c>
      <c r="R167"/>
      <c r="S167"/>
      <c r="U167"/>
      <c r="V167"/>
    </row>
    <row r="168" spans="1:22" s="1" customFormat="1" x14ac:dyDescent="0.25">
      <c r="A168" s="1">
        <v>33.43</v>
      </c>
      <c r="B168" s="1">
        <v>23.32</v>
      </c>
      <c r="C168" s="1">
        <v>23.65</v>
      </c>
      <c r="D168" s="1">
        <v>17.91</v>
      </c>
      <c r="E168" s="1">
        <v>28.96</v>
      </c>
      <c r="F168" s="1">
        <v>28.33</v>
      </c>
      <c r="G168" s="1">
        <v>40</v>
      </c>
      <c r="H168" s="1">
        <v>29.63</v>
      </c>
      <c r="I168" s="1">
        <v>40</v>
      </c>
      <c r="J168" s="1">
        <v>40</v>
      </c>
      <c r="K168" s="1">
        <v>40</v>
      </c>
      <c r="L168" s="1">
        <v>40</v>
      </c>
      <c r="M168" s="1">
        <v>35.83</v>
      </c>
      <c r="N168" s="1">
        <v>40</v>
      </c>
      <c r="O168" s="1">
        <v>40</v>
      </c>
      <c r="P168" s="1">
        <v>40</v>
      </c>
      <c r="R168"/>
      <c r="S168"/>
      <c r="U168"/>
      <c r="V168"/>
    </row>
    <row r="169" spans="1:22" s="1" customFormat="1" x14ac:dyDescent="0.25">
      <c r="A169" s="1">
        <v>32.96</v>
      </c>
      <c r="B169" s="1">
        <v>36.08</v>
      </c>
      <c r="C169" s="1">
        <v>35.61</v>
      </c>
      <c r="D169" s="1">
        <v>26.53</v>
      </c>
      <c r="E169" s="1">
        <v>29.21</v>
      </c>
      <c r="F169" s="1">
        <v>40</v>
      </c>
      <c r="G169" s="1">
        <v>32.369999999999997</v>
      </c>
      <c r="H169" s="1">
        <v>40</v>
      </c>
      <c r="I169" s="1">
        <v>34.42</v>
      </c>
      <c r="J169" s="1">
        <v>40</v>
      </c>
      <c r="K169" s="1">
        <v>40</v>
      </c>
      <c r="L169" s="1">
        <v>40</v>
      </c>
      <c r="M169" s="1">
        <v>28.19</v>
      </c>
      <c r="N169" s="1">
        <v>32.35</v>
      </c>
      <c r="O169" s="1">
        <v>40</v>
      </c>
      <c r="P169" s="1">
        <v>40</v>
      </c>
      <c r="R169"/>
      <c r="S169"/>
      <c r="U169"/>
      <c r="V169"/>
    </row>
    <row r="170" spans="1:22" s="1" customFormat="1" x14ac:dyDescent="0.25">
      <c r="A170" s="1">
        <v>30.58</v>
      </c>
      <c r="B170" s="1">
        <v>22.71</v>
      </c>
      <c r="C170" s="1">
        <v>28.33</v>
      </c>
      <c r="D170" s="1">
        <v>28.71</v>
      </c>
      <c r="E170" s="1">
        <v>29.52</v>
      </c>
      <c r="F170" s="1">
        <v>19.12</v>
      </c>
      <c r="G170" s="1">
        <v>22.88</v>
      </c>
      <c r="H170" s="1">
        <v>28.47</v>
      </c>
      <c r="I170" s="1">
        <v>23.16</v>
      </c>
      <c r="J170" s="1">
        <v>33.799999999999997</v>
      </c>
      <c r="K170" s="1">
        <v>40</v>
      </c>
      <c r="L170" s="1">
        <v>40</v>
      </c>
      <c r="M170" s="1">
        <v>31</v>
      </c>
      <c r="N170" s="1">
        <v>40</v>
      </c>
      <c r="O170" s="1">
        <v>40</v>
      </c>
      <c r="P170" s="1">
        <v>36.08</v>
      </c>
      <c r="R170"/>
      <c r="S170"/>
      <c r="U170"/>
      <c r="V170"/>
    </row>
    <row r="171" spans="1:22" s="1" customFormat="1" x14ac:dyDescent="0.25">
      <c r="A171" s="1">
        <v>33.68</v>
      </c>
      <c r="B171" s="1">
        <v>34.03</v>
      </c>
      <c r="C171" s="1">
        <v>25.91</v>
      </c>
      <c r="D171" s="1">
        <v>30.63</v>
      </c>
      <c r="E171" s="1">
        <v>31.47</v>
      </c>
      <c r="F171" s="1">
        <v>30.99</v>
      </c>
      <c r="G171" s="1">
        <v>40</v>
      </c>
      <c r="H171" s="1">
        <v>21.61</v>
      </c>
      <c r="I171" s="1">
        <v>28.2</v>
      </c>
      <c r="J171" s="1">
        <v>40</v>
      </c>
      <c r="K171" s="1">
        <v>32.049999999999997</v>
      </c>
      <c r="L171" s="1">
        <v>40</v>
      </c>
      <c r="M171" s="1">
        <v>34.26</v>
      </c>
      <c r="N171" s="1">
        <v>33.89</v>
      </c>
      <c r="O171" s="1">
        <v>40</v>
      </c>
      <c r="P171" s="1">
        <v>40</v>
      </c>
      <c r="R171"/>
      <c r="S171"/>
      <c r="U171"/>
      <c r="V171"/>
    </row>
    <row r="172" spans="1:22" s="1" customFormat="1" x14ac:dyDescent="0.25">
      <c r="A172" s="1">
        <v>30.18</v>
      </c>
      <c r="B172" s="1">
        <v>25.17</v>
      </c>
      <c r="C172" s="1">
        <v>32.369999999999997</v>
      </c>
      <c r="D172" s="1">
        <v>19.47</v>
      </c>
      <c r="E172" s="1">
        <v>28.9</v>
      </c>
      <c r="F172" s="1">
        <v>34.909999999999997</v>
      </c>
      <c r="G172" s="1">
        <v>24.96</v>
      </c>
      <c r="H172" s="1">
        <v>40</v>
      </c>
      <c r="I172" s="1">
        <v>40</v>
      </c>
      <c r="J172" s="1">
        <v>40</v>
      </c>
      <c r="K172" s="1">
        <v>33.590000000000003</v>
      </c>
      <c r="L172" s="1">
        <v>40</v>
      </c>
      <c r="M172" s="1">
        <v>32.590000000000003</v>
      </c>
      <c r="N172" s="1">
        <v>33.07</v>
      </c>
      <c r="O172" s="1">
        <v>40</v>
      </c>
      <c r="P172" s="1">
        <v>33.840000000000003</v>
      </c>
      <c r="R172"/>
      <c r="S172"/>
      <c r="U172"/>
      <c r="V172"/>
    </row>
    <row r="173" spans="1:22" s="1" customFormat="1" x14ac:dyDescent="0.25">
      <c r="A173" s="1">
        <v>32.61</v>
      </c>
      <c r="B173" s="1">
        <v>33.32</v>
      </c>
      <c r="C173" s="1">
        <v>34.590000000000003</v>
      </c>
      <c r="D173" s="1">
        <v>37.79</v>
      </c>
      <c r="E173" s="1">
        <v>40</v>
      </c>
      <c r="F173" s="1">
        <v>25.21</v>
      </c>
      <c r="G173" s="1">
        <v>21.57</v>
      </c>
      <c r="H173" s="1">
        <v>28</v>
      </c>
      <c r="I173" s="1">
        <v>40</v>
      </c>
      <c r="J173" s="1">
        <v>29.09</v>
      </c>
      <c r="K173" s="1">
        <v>31.93</v>
      </c>
      <c r="L173" s="1">
        <v>40</v>
      </c>
      <c r="M173" s="1">
        <v>34.049999999999997</v>
      </c>
      <c r="N173" s="1">
        <v>28.63</v>
      </c>
      <c r="O173" s="1">
        <v>40</v>
      </c>
      <c r="P173" s="1">
        <v>32.17</v>
      </c>
      <c r="R173"/>
      <c r="S173"/>
      <c r="U173"/>
      <c r="V173"/>
    </row>
    <row r="174" spans="1:22" s="1" customFormat="1" x14ac:dyDescent="0.25">
      <c r="A174" s="1">
        <v>21.9</v>
      </c>
      <c r="B174" s="1">
        <v>28.47</v>
      </c>
      <c r="C174" s="1">
        <v>20.67</v>
      </c>
      <c r="D174" s="1">
        <v>21.48</v>
      </c>
      <c r="E174" s="1">
        <v>20.010000000000002</v>
      </c>
      <c r="F174" s="1">
        <v>32.229999999999997</v>
      </c>
      <c r="G174" s="1">
        <v>40</v>
      </c>
      <c r="H174" s="1">
        <v>31.66</v>
      </c>
      <c r="I174" s="1">
        <v>35.54</v>
      </c>
      <c r="J174" s="1">
        <v>32.89</v>
      </c>
      <c r="K174" s="1">
        <v>32.83</v>
      </c>
      <c r="L174" s="1">
        <v>40</v>
      </c>
      <c r="M174" s="1">
        <v>31.25</v>
      </c>
      <c r="N174" s="1">
        <v>35.01</v>
      </c>
      <c r="O174" s="1">
        <v>33.89</v>
      </c>
      <c r="P174" s="1">
        <v>21.77</v>
      </c>
      <c r="R174"/>
      <c r="S174"/>
      <c r="U174"/>
      <c r="V174"/>
    </row>
    <row r="175" spans="1:22" s="1" customFormat="1" x14ac:dyDescent="0.25">
      <c r="A175" s="1">
        <v>30.74</v>
      </c>
      <c r="B175" s="1">
        <v>28.66</v>
      </c>
      <c r="C175" s="1">
        <v>33.450000000000003</v>
      </c>
      <c r="D175" s="1">
        <v>35.380000000000003</v>
      </c>
      <c r="E175" s="1">
        <v>29.65</v>
      </c>
      <c r="F175" s="1">
        <v>31.17</v>
      </c>
      <c r="G175" s="1">
        <v>40</v>
      </c>
      <c r="H175" s="1">
        <v>25.18</v>
      </c>
      <c r="I175" s="1">
        <v>28.26</v>
      </c>
      <c r="J175" s="1">
        <v>33.450000000000003</v>
      </c>
      <c r="K175" s="1">
        <v>29.19</v>
      </c>
      <c r="L175" s="1">
        <v>40</v>
      </c>
      <c r="M175" s="1">
        <v>33.770000000000003</v>
      </c>
      <c r="N175" s="1">
        <v>35.630000000000003</v>
      </c>
      <c r="O175" s="1">
        <v>40</v>
      </c>
      <c r="P175" s="1">
        <v>32.54</v>
      </c>
      <c r="R175"/>
      <c r="S175"/>
      <c r="U175"/>
      <c r="V175"/>
    </row>
    <row r="176" spans="1:22" s="1" customFormat="1" x14ac:dyDescent="0.25">
      <c r="A176" s="1">
        <v>31.18</v>
      </c>
      <c r="B176" s="1">
        <v>32.94</v>
      </c>
      <c r="C176" s="1">
        <v>22.26</v>
      </c>
      <c r="D176" s="1">
        <v>26.51</v>
      </c>
      <c r="E176" s="1">
        <v>22.95</v>
      </c>
      <c r="F176" s="1">
        <v>26.44</v>
      </c>
      <c r="G176" s="1">
        <v>31.41</v>
      </c>
      <c r="H176" s="1">
        <v>32.67</v>
      </c>
      <c r="I176" s="1">
        <v>21.21</v>
      </c>
      <c r="J176" s="1">
        <v>30.1</v>
      </c>
      <c r="K176" s="1">
        <v>27.19</v>
      </c>
      <c r="L176" s="1">
        <v>34.72</v>
      </c>
      <c r="M176" s="1">
        <v>32.82</v>
      </c>
      <c r="N176" s="1">
        <v>40</v>
      </c>
      <c r="O176" s="1">
        <v>40</v>
      </c>
      <c r="P176" s="1">
        <v>40</v>
      </c>
      <c r="R176"/>
      <c r="S176"/>
      <c r="U176"/>
      <c r="V176"/>
    </row>
    <row r="177" spans="1:22" s="1" customFormat="1" x14ac:dyDescent="0.25">
      <c r="A177" s="1">
        <v>40</v>
      </c>
      <c r="B177" s="1">
        <v>32.44</v>
      </c>
      <c r="C177" s="1">
        <v>28.51</v>
      </c>
      <c r="D177" s="1">
        <v>21.17</v>
      </c>
      <c r="E177" s="1">
        <v>33.57</v>
      </c>
      <c r="F177" s="1">
        <v>28.7</v>
      </c>
      <c r="G177" s="1">
        <v>18.82</v>
      </c>
      <c r="H177" s="1">
        <v>29.47</v>
      </c>
      <c r="I177" s="1">
        <v>40</v>
      </c>
      <c r="J177" s="1">
        <v>40</v>
      </c>
      <c r="K177" s="1">
        <v>35.450000000000003</v>
      </c>
      <c r="L177" s="1">
        <v>40</v>
      </c>
      <c r="M177" s="1">
        <v>40</v>
      </c>
      <c r="N177" s="1">
        <v>40</v>
      </c>
      <c r="O177" s="1">
        <v>35.03</v>
      </c>
      <c r="P177" s="1">
        <v>40</v>
      </c>
      <c r="R177"/>
      <c r="S177"/>
      <c r="U177"/>
      <c r="V177"/>
    </row>
    <row r="178" spans="1:22" s="1" customFormat="1" x14ac:dyDescent="0.25">
      <c r="A178" s="1">
        <v>33.49</v>
      </c>
      <c r="B178" s="1">
        <v>20.32</v>
      </c>
      <c r="C178" s="1">
        <v>26.66</v>
      </c>
      <c r="D178" s="1">
        <v>31.56</v>
      </c>
      <c r="E178" s="1">
        <v>28.94</v>
      </c>
      <c r="F178" s="1">
        <v>27.34</v>
      </c>
      <c r="G178" s="1">
        <v>28.9</v>
      </c>
      <c r="H178" s="1">
        <v>33.979999999999997</v>
      </c>
      <c r="I178" s="1">
        <v>28.38</v>
      </c>
      <c r="J178" s="1">
        <v>40</v>
      </c>
      <c r="K178" s="1">
        <v>40</v>
      </c>
      <c r="L178" s="1">
        <v>31.43</v>
      </c>
      <c r="M178" s="1">
        <v>34.89</v>
      </c>
      <c r="N178" s="1">
        <v>40</v>
      </c>
      <c r="O178" s="1">
        <v>40</v>
      </c>
      <c r="P178" s="1">
        <v>33.93</v>
      </c>
      <c r="R178"/>
      <c r="S178"/>
      <c r="U178"/>
      <c r="V178"/>
    </row>
    <row r="179" spans="1:22" s="1" customFormat="1" x14ac:dyDescent="0.25">
      <c r="A179" s="1">
        <v>29.58</v>
      </c>
      <c r="B179" s="1">
        <v>28.05</v>
      </c>
      <c r="C179" s="1">
        <v>21.79</v>
      </c>
      <c r="D179" s="1">
        <v>21.09</v>
      </c>
      <c r="E179" s="1">
        <v>20.9</v>
      </c>
      <c r="F179" s="1">
        <v>25.87</v>
      </c>
      <c r="G179" s="1">
        <v>26.97</v>
      </c>
      <c r="H179" s="1">
        <v>31.62</v>
      </c>
      <c r="I179" s="1">
        <v>30.16</v>
      </c>
      <c r="J179" s="1">
        <v>40</v>
      </c>
      <c r="K179" s="1">
        <v>33.450000000000003</v>
      </c>
      <c r="L179" s="1">
        <v>29.46</v>
      </c>
      <c r="M179" s="1">
        <v>40</v>
      </c>
      <c r="N179" s="1">
        <v>32.04</v>
      </c>
      <c r="O179" s="1">
        <v>33.18</v>
      </c>
      <c r="P179" s="1">
        <v>40</v>
      </c>
      <c r="R179"/>
      <c r="S179"/>
      <c r="U179"/>
      <c r="V179"/>
    </row>
    <row r="180" spans="1:22" s="1" customFormat="1" x14ac:dyDescent="0.25">
      <c r="A180" s="1">
        <v>28.43</v>
      </c>
      <c r="B180" s="1">
        <v>23.73</v>
      </c>
      <c r="C180" s="1">
        <v>26.17</v>
      </c>
      <c r="D180" s="1">
        <v>28.62</v>
      </c>
      <c r="E180" s="1">
        <v>20.14</v>
      </c>
      <c r="F180" s="1">
        <v>22.77</v>
      </c>
      <c r="G180" s="1">
        <v>40</v>
      </c>
      <c r="H180" s="1">
        <v>25.03</v>
      </c>
      <c r="I180" s="1">
        <v>29.83</v>
      </c>
      <c r="J180" s="1">
        <v>32.58</v>
      </c>
      <c r="K180" s="1">
        <v>33.99</v>
      </c>
      <c r="L180" s="1">
        <v>35.19</v>
      </c>
      <c r="M180" s="1">
        <v>40</v>
      </c>
      <c r="N180" s="1">
        <v>40</v>
      </c>
      <c r="O180" s="1">
        <v>31.7</v>
      </c>
      <c r="P180" s="1">
        <v>40</v>
      </c>
      <c r="R180"/>
      <c r="S180"/>
      <c r="U180"/>
      <c r="V180"/>
    </row>
    <row r="181" spans="1:22" s="1" customFormat="1" x14ac:dyDescent="0.25">
      <c r="A181" s="1">
        <v>27.8</v>
      </c>
      <c r="B181" s="1">
        <v>28.06</v>
      </c>
      <c r="C181" s="1">
        <v>17.52</v>
      </c>
      <c r="D181" s="1">
        <v>31.08</v>
      </c>
      <c r="E181" s="1">
        <v>21.93</v>
      </c>
      <c r="F181" s="1">
        <v>21.52</v>
      </c>
      <c r="G181" s="1">
        <v>27.72</v>
      </c>
      <c r="H181" s="1">
        <v>23.03</v>
      </c>
      <c r="I181" s="1">
        <v>28.23</v>
      </c>
      <c r="J181" s="1">
        <v>30.12</v>
      </c>
      <c r="K181" s="1">
        <v>29.98</v>
      </c>
      <c r="L181" s="1">
        <v>32.69</v>
      </c>
      <c r="M181" s="1">
        <v>40</v>
      </c>
      <c r="N181" s="1">
        <v>40</v>
      </c>
      <c r="O181" s="1">
        <v>40</v>
      </c>
      <c r="P181" s="1">
        <v>40</v>
      </c>
      <c r="R181"/>
      <c r="S181"/>
      <c r="U181"/>
      <c r="V181"/>
    </row>
    <row r="182" spans="1:22" s="1" customFormat="1" x14ac:dyDescent="0.25">
      <c r="A182" s="1">
        <v>40</v>
      </c>
      <c r="B182" s="1">
        <v>29.76</v>
      </c>
      <c r="C182" s="1">
        <v>26.81</v>
      </c>
      <c r="D182" s="1">
        <v>40</v>
      </c>
      <c r="E182" s="1">
        <v>20.100000000000001</v>
      </c>
      <c r="F182" s="1">
        <v>22.03</v>
      </c>
      <c r="G182" s="1">
        <v>27.48</v>
      </c>
      <c r="H182" s="1">
        <v>29.24</v>
      </c>
      <c r="I182" s="1">
        <v>27.78</v>
      </c>
      <c r="J182" s="1">
        <v>30.85</v>
      </c>
      <c r="K182" s="1">
        <v>33.409999999999997</v>
      </c>
      <c r="L182" s="1">
        <v>36.270000000000003</v>
      </c>
      <c r="M182" s="1">
        <v>34.25</v>
      </c>
      <c r="N182" s="1">
        <v>33.130000000000003</v>
      </c>
      <c r="O182" s="1">
        <v>31.61</v>
      </c>
      <c r="P182" s="1">
        <v>40</v>
      </c>
      <c r="R182"/>
      <c r="S182"/>
      <c r="U182"/>
      <c r="V182"/>
    </row>
    <row r="183" spans="1:22" s="1" customFormat="1" x14ac:dyDescent="0.25">
      <c r="A183" s="1">
        <v>20.46</v>
      </c>
      <c r="B183" s="1">
        <v>32.81</v>
      </c>
      <c r="C183" s="1">
        <v>40</v>
      </c>
      <c r="D183" s="1">
        <v>25.79</v>
      </c>
      <c r="E183" s="1">
        <v>24.36</v>
      </c>
      <c r="F183" s="1">
        <v>22.82</v>
      </c>
      <c r="G183" s="1">
        <v>29.65</v>
      </c>
      <c r="H183" s="1">
        <v>36.69</v>
      </c>
      <c r="I183" s="1">
        <v>24.72</v>
      </c>
      <c r="J183" s="1">
        <v>23.84</v>
      </c>
      <c r="K183" s="1">
        <v>40</v>
      </c>
      <c r="L183" s="1">
        <v>28.97</v>
      </c>
      <c r="M183" s="1">
        <v>40</v>
      </c>
      <c r="N183" s="1">
        <v>40</v>
      </c>
      <c r="O183" s="1">
        <v>40</v>
      </c>
      <c r="P183" s="1">
        <v>40</v>
      </c>
      <c r="R183"/>
      <c r="S183"/>
      <c r="U183"/>
      <c r="V183"/>
    </row>
    <row r="184" spans="1:22" s="1" customFormat="1" x14ac:dyDescent="0.25">
      <c r="A184" s="1">
        <v>33.78</v>
      </c>
      <c r="B184" s="1">
        <v>32.840000000000003</v>
      </c>
      <c r="C184" s="1">
        <v>26.99</v>
      </c>
      <c r="D184" s="1">
        <v>30.06</v>
      </c>
      <c r="E184" s="1">
        <v>37.44</v>
      </c>
      <c r="F184" s="1">
        <v>28.91</v>
      </c>
      <c r="G184" s="1">
        <v>26.74</v>
      </c>
      <c r="H184" s="1">
        <v>28.05</v>
      </c>
      <c r="I184" s="1">
        <v>32.85</v>
      </c>
      <c r="J184" s="1">
        <v>40</v>
      </c>
      <c r="K184" s="1">
        <v>30.78</v>
      </c>
      <c r="L184" s="1">
        <v>29.04</v>
      </c>
      <c r="M184" s="1">
        <v>32.28</v>
      </c>
      <c r="N184" s="1">
        <v>35.04</v>
      </c>
      <c r="O184" s="1">
        <v>40</v>
      </c>
      <c r="P184" s="1">
        <v>34.61</v>
      </c>
      <c r="R184"/>
      <c r="S184"/>
      <c r="U184"/>
      <c r="V184"/>
    </row>
    <row r="185" spans="1:22" s="1" customFormat="1" x14ac:dyDescent="0.25">
      <c r="A185" s="1">
        <v>23.33</v>
      </c>
      <c r="B185" s="1">
        <v>32.08</v>
      </c>
      <c r="C185" s="1">
        <v>30.86</v>
      </c>
      <c r="D185" s="1">
        <v>17.78</v>
      </c>
      <c r="E185" s="1">
        <v>24.08</v>
      </c>
      <c r="F185" s="1">
        <v>24.9</v>
      </c>
      <c r="G185" s="1">
        <v>29.32</v>
      </c>
      <c r="H185" s="1">
        <v>31.76</v>
      </c>
      <c r="I185" s="1">
        <v>29.79</v>
      </c>
      <c r="J185" s="1">
        <v>34.57</v>
      </c>
      <c r="K185" s="1">
        <v>40</v>
      </c>
      <c r="L185" s="1">
        <v>40</v>
      </c>
      <c r="M185" s="1">
        <v>34.700000000000003</v>
      </c>
      <c r="N185" s="1">
        <v>35.56</v>
      </c>
      <c r="O185" s="1">
        <v>40</v>
      </c>
      <c r="P185" s="1">
        <v>40</v>
      </c>
      <c r="R185"/>
      <c r="S185"/>
      <c r="U185"/>
      <c r="V185"/>
    </row>
    <row r="186" spans="1:22" s="1" customFormat="1" x14ac:dyDescent="0.25">
      <c r="A186" s="1">
        <v>30.66</v>
      </c>
      <c r="B186" s="1">
        <v>31.08</v>
      </c>
      <c r="C186" s="1">
        <v>30.42</v>
      </c>
      <c r="D186" s="1">
        <v>34.700000000000003</v>
      </c>
      <c r="E186" s="1">
        <v>24.3</v>
      </c>
      <c r="F186" s="1">
        <v>32.520000000000003</v>
      </c>
      <c r="G186" s="1">
        <v>24.89</v>
      </c>
      <c r="H186" s="1">
        <v>29.22</v>
      </c>
      <c r="I186" s="1">
        <v>28.31</v>
      </c>
      <c r="J186" s="1">
        <v>35.22</v>
      </c>
      <c r="K186" s="1">
        <v>32.97</v>
      </c>
      <c r="L186" s="1">
        <v>34.94</v>
      </c>
      <c r="M186" s="1">
        <v>35.020000000000003</v>
      </c>
      <c r="N186" s="1">
        <v>40</v>
      </c>
      <c r="O186" s="1">
        <v>33.43</v>
      </c>
      <c r="P186" s="1">
        <v>35.119999999999997</v>
      </c>
      <c r="R186"/>
      <c r="S186"/>
      <c r="U186"/>
      <c r="V186"/>
    </row>
    <row r="187" spans="1:22" s="1" customFormat="1" x14ac:dyDescent="0.25">
      <c r="A187" s="1">
        <v>32.35</v>
      </c>
      <c r="B187" s="1">
        <v>30.81</v>
      </c>
      <c r="C187" s="1">
        <v>40</v>
      </c>
      <c r="D187" s="1">
        <v>27.49</v>
      </c>
      <c r="E187" s="1">
        <v>23.58</v>
      </c>
      <c r="F187" s="1">
        <v>33.61</v>
      </c>
      <c r="G187" s="1">
        <v>19.22</v>
      </c>
      <c r="H187" s="1">
        <v>26.11</v>
      </c>
      <c r="I187" s="1">
        <v>22.77</v>
      </c>
      <c r="J187" s="1">
        <v>34.799999999999997</v>
      </c>
      <c r="K187" s="1">
        <v>28.86</v>
      </c>
      <c r="L187" s="1">
        <v>28.74</v>
      </c>
      <c r="M187" s="1">
        <v>36.67</v>
      </c>
      <c r="N187" s="1">
        <v>40</v>
      </c>
      <c r="O187" s="1">
        <v>40</v>
      </c>
      <c r="P187" s="1">
        <v>40</v>
      </c>
      <c r="R187"/>
      <c r="S187"/>
      <c r="U187"/>
      <c r="V187"/>
    </row>
    <row r="188" spans="1:22" s="1" customFormat="1" x14ac:dyDescent="0.25">
      <c r="A188" s="1">
        <v>32.69</v>
      </c>
      <c r="B188" s="1">
        <v>34.78</v>
      </c>
      <c r="C188" s="1">
        <v>40</v>
      </c>
      <c r="D188" s="1">
        <v>26.5</v>
      </c>
      <c r="E188" s="1">
        <v>33.89</v>
      </c>
      <c r="F188" s="1">
        <v>30.6</v>
      </c>
      <c r="G188" s="1">
        <v>35.43</v>
      </c>
      <c r="H188" s="1">
        <v>20.97</v>
      </c>
      <c r="I188" s="1">
        <v>28.44</v>
      </c>
      <c r="J188" s="1">
        <v>35.89</v>
      </c>
      <c r="K188" s="1">
        <v>32.31</v>
      </c>
      <c r="L188" s="1">
        <v>33.85</v>
      </c>
      <c r="M188" s="1">
        <v>35.76</v>
      </c>
      <c r="N188" s="1">
        <v>40</v>
      </c>
      <c r="O188" s="1">
        <v>35.35</v>
      </c>
      <c r="P188" s="1">
        <v>40</v>
      </c>
      <c r="R188"/>
      <c r="S188"/>
      <c r="U188"/>
      <c r="V188"/>
    </row>
    <row r="189" spans="1:22" s="1" customFormat="1" x14ac:dyDescent="0.25">
      <c r="A189" s="1">
        <v>23.57</v>
      </c>
      <c r="B189" s="1">
        <v>17.93</v>
      </c>
      <c r="C189" s="1">
        <v>29.59</v>
      </c>
      <c r="D189" s="1">
        <v>22.15</v>
      </c>
      <c r="E189" s="1">
        <v>32.549999999999997</v>
      </c>
      <c r="F189" s="1">
        <v>34.979999999999997</v>
      </c>
      <c r="G189" s="1">
        <v>24.18</v>
      </c>
      <c r="H189" s="1">
        <v>32.299999999999997</v>
      </c>
      <c r="I189" s="1">
        <v>29.24</v>
      </c>
      <c r="J189" s="1">
        <v>32.090000000000003</v>
      </c>
      <c r="K189" s="1">
        <v>40</v>
      </c>
      <c r="L189" s="1">
        <v>26.94</v>
      </c>
      <c r="M189" s="1">
        <v>40</v>
      </c>
      <c r="N189" s="1">
        <v>35.119999999999997</v>
      </c>
      <c r="O189" s="1">
        <v>30.22</v>
      </c>
      <c r="P189" s="1">
        <v>40</v>
      </c>
      <c r="R189"/>
      <c r="S189"/>
      <c r="U189"/>
      <c r="V189"/>
    </row>
    <row r="190" spans="1:22" s="1" customFormat="1" x14ac:dyDescent="0.25">
      <c r="A190" s="1">
        <v>36.5</v>
      </c>
      <c r="B190" s="1">
        <v>34.729999999999997</v>
      </c>
      <c r="C190" s="1">
        <v>28.53</v>
      </c>
      <c r="D190" s="1">
        <v>26.44</v>
      </c>
      <c r="E190" s="1">
        <v>40</v>
      </c>
      <c r="F190" s="1">
        <v>28.54</v>
      </c>
      <c r="G190" s="1">
        <v>40</v>
      </c>
      <c r="H190" s="1">
        <v>40</v>
      </c>
      <c r="I190" s="1">
        <v>30.58</v>
      </c>
      <c r="J190" s="1">
        <v>34.68</v>
      </c>
      <c r="K190" s="1">
        <v>40</v>
      </c>
      <c r="L190" s="1">
        <v>30.98</v>
      </c>
      <c r="M190" s="1">
        <v>33.619999999999997</v>
      </c>
      <c r="N190" s="1">
        <v>40</v>
      </c>
      <c r="O190" s="1">
        <v>35.049999999999997</v>
      </c>
      <c r="P190" s="1">
        <v>40</v>
      </c>
      <c r="R190"/>
      <c r="S190"/>
      <c r="U190"/>
      <c r="V190"/>
    </row>
    <row r="191" spans="1:22" s="1" customFormat="1" x14ac:dyDescent="0.25">
      <c r="A191" s="1">
        <v>33.93</v>
      </c>
      <c r="B191" s="1">
        <v>23.43</v>
      </c>
      <c r="C191" s="1">
        <v>40</v>
      </c>
      <c r="D191" s="1">
        <v>17.05</v>
      </c>
      <c r="E191" s="1">
        <v>29.32</v>
      </c>
      <c r="F191" s="1">
        <v>38.06</v>
      </c>
      <c r="G191" s="1">
        <v>32.74</v>
      </c>
      <c r="H191" s="1">
        <v>32.64</v>
      </c>
      <c r="I191" s="1">
        <v>26.42</v>
      </c>
      <c r="J191" s="1">
        <v>28.55</v>
      </c>
      <c r="K191" s="1">
        <v>40</v>
      </c>
      <c r="L191" s="1">
        <v>34.79</v>
      </c>
      <c r="M191" s="1">
        <v>40</v>
      </c>
      <c r="N191" s="1">
        <v>40</v>
      </c>
      <c r="O191" s="1">
        <v>40</v>
      </c>
      <c r="P191" s="1">
        <v>40</v>
      </c>
      <c r="R191"/>
      <c r="S191"/>
      <c r="U191"/>
      <c r="V191"/>
    </row>
    <row r="192" spans="1:22" s="1" customFormat="1" x14ac:dyDescent="0.25">
      <c r="A192" s="1">
        <v>33.270000000000003</v>
      </c>
      <c r="B192" s="1">
        <v>27.04</v>
      </c>
      <c r="C192" s="1">
        <v>25.34</v>
      </c>
      <c r="D192" s="1">
        <v>18.850000000000001</v>
      </c>
      <c r="E192" s="1">
        <v>23.5</v>
      </c>
      <c r="F192" s="1">
        <v>22.13</v>
      </c>
      <c r="G192" s="1">
        <v>40</v>
      </c>
      <c r="H192" s="1">
        <v>31.43</v>
      </c>
      <c r="I192" s="1">
        <v>28.46</v>
      </c>
      <c r="J192" s="1">
        <v>34.1</v>
      </c>
      <c r="K192" s="1">
        <v>34.92</v>
      </c>
      <c r="L192" s="1">
        <v>40</v>
      </c>
      <c r="M192" s="1">
        <v>40</v>
      </c>
      <c r="N192" s="1">
        <v>40</v>
      </c>
      <c r="O192" s="1">
        <v>40</v>
      </c>
      <c r="P192" s="1">
        <v>34.700000000000003</v>
      </c>
      <c r="R192"/>
      <c r="S192"/>
      <c r="U192"/>
      <c r="V192"/>
    </row>
    <row r="193" spans="1:22" s="1" customFormat="1" x14ac:dyDescent="0.25">
      <c r="A193" s="1">
        <v>32.47</v>
      </c>
      <c r="B193" s="1">
        <v>32.06</v>
      </c>
      <c r="C193" s="1">
        <v>23.09</v>
      </c>
      <c r="D193" s="1">
        <v>37.03</v>
      </c>
      <c r="E193" s="1">
        <v>40</v>
      </c>
      <c r="F193" s="1">
        <v>30.74</v>
      </c>
      <c r="G193" s="1">
        <v>32.229999999999997</v>
      </c>
      <c r="H193" s="1">
        <v>40</v>
      </c>
      <c r="I193" s="1">
        <v>25.26</v>
      </c>
      <c r="J193" s="1">
        <v>34.58</v>
      </c>
      <c r="K193" s="1">
        <v>34</v>
      </c>
      <c r="L193" s="1">
        <v>40</v>
      </c>
      <c r="M193" s="1">
        <v>33.369999999999997</v>
      </c>
      <c r="N193" s="1">
        <v>40</v>
      </c>
      <c r="O193" s="1">
        <v>28.93</v>
      </c>
      <c r="P193" s="1">
        <v>40</v>
      </c>
      <c r="R193"/>
      <c r="S193"/>
      <c r="U193"/>
      <c r="V193"/>
    </row>
    <row r="194" spans="1:22" s="1" customFormat="1" x14ac:dyDescent="0.25">
      <c r="A194" s="1">
        <v>19.95</v>
      </c>
      <c r="B194" s="1">
        <v>33.75</v>
      </c>
      <c r="C194" s="1">
        <v>24.97</v>
      </c>
      <c r="D194" s="1">
        <v>32.869999999999997</v>
      </c>
      <c r="E194" s="1">
        <v>26.14</v>
      </c>
      <c r="F194" s="1">
        <v>33.32</v>
      </c>
      <c r="G194" s="1">
        <v>40</v>
      </c>
      <c r="H194" s="1">
        <v>24.93</v>
      </c>
      <c r="I194" s="1">
        <v>26.12</v>
      </c>
      <c r="J194" s="1">
        <v>31.43</v>
      </c>
      <c r="K194" s="1">
        <v>40</v>
      </c>
      <c r="L194" s="1">
        <v>32.31</v>
      </c>
      <c r="M194" s="1">
        <v>40</v>
      </c>
      <c r="N194" s="1">
        <v>36.479999999999997</v>
      </c>
      <c r="O194" s="1">
        <v>40</v>
      </c>
      <c r="P194" s="1">
        <v>40</v>
      </c>
      <c r="R194"/>
      <c r="S194"/>
      <c r="U194"/>
      <c r="V194"/>
    </row>
    <row r="195" spans="1:22" s="1" customFormat="1" x14ac:dyDescent="0.25">
      <c r="A195" s="1">
        <v>26.28</v>
      </c>
      <c r="B195" s="1">
        <v>32.17</v>
      </c>
      <c r="C195" s="1">
        <v>32.270000000000003</v>
      </c>
      <c r="D195" s="1">
        <v>25.69</v>
      </c>
      <c r="E195" s="1">
        <v>40</v>
      </c>
      <c r="F195" s="1">
        <v>31.75</v>
      </c>
      <c r="G195" s="1">
        <v>35.31</v>
      </c>
      <c r="H195" s="1">
        <v>40</v>
      </c>
      <c r="I195" s="1">
        <v>21.91</v>
      </c>
      <c r="J195" s="1">
        <v>40</v>
      </c>
      <c r="K195" s="1">
        <v>33.31</v>
      </c>
      <c r="L195" s="1">
        <v>33.71</v>
      </c>
      <c r="M195" s="1">
        <v>40</v>
      </c>
      <c r="N195" s="1">
        <v>40</v>
      </c>
      <c r="O195" s="1">
        <v>40</v>
      </c>
      <c r="P195" s="1">
        <v>40</v>
      </c>
      <c r="R195"/>
      <c r="S195"/>
      <c r="U195"/>
      <c r="V195"/>
    </row>
    <row r="196" spans="1:22" s="1" customFormat="1" x14ac:dyDescent="0.25">
      <c r="A196" s="1">
        <v>31.65</v>
      </c>
      <c r="B196" s="1">
        <v>20.03</v>
      </c>
      <c r="C196" s="1">
        <v>20.34</v>
      </c>
      <c r="D196" s="1">
        <v>37.159999999999997</v>
      </c>
      <c r="E196" s="1">
        <v>31.19</v>
      </c>
      <c r="F196" s="1">
        <v>24.95</v>
      </c>
      <c r="G196" s="1">
        <v>30.24</v>
      </c>
      <c r="H196" s="1">
        <v>31.82</v>
      </c>
      <c r="I196" s="1">
        <v>34.17</v>
      </c>
      <c r="J196" s="1">
        <v>40</v>
      </c>
      <c r="K196" s="1">
        <v>40</v>
      </c>
      <c r="L196" s="1">
        <v>40</v>
      </c>
      <c r="M196" s="1">
        <v>40</v>
      </c>
      <c r="N196" s="1">
        <v>40</v>
      </c>
      <c r="O196" s="1">
        <v>40</v>
      </c>
      <c r="P196" s="1">
        <v>40</v>
      </c>
      <c r="R196"/>
      <c r="S196"/>
      <c r="U196"/>
      <c r="V196"/>
    </row>
    <row r="197" spans="1:22" s="1" customFormat="1" x14ac:dyDescent="0.25">
      <c r="A197" s="1">
        <v>30.41</v>
      </c>
      <c r="B197" s="1">
        <v>28.95</v>
      </c>
      <c r="C197" s="1">
        <v>31.11</v>
      </c>
      <c r="D197" s="1">
        <v>24.02</v>
      </c>
      <c r="E197" s="1">
        <v>30.7</v>
      </c>
      <c r="F197" s="1">
        <v>31.15</v>
      </c>
      <c r="G197" s="1">
        <v>32.94</v>
      </c>
      <c r="H197" s="1">
        <v>32.11</v>
      </c>
      <c r="I197" s="1">
        <v>36.299999999999997</v>
      </c>
      <c r="J197" s="1">
        <v>32</v>
      </c>
      <c r="K197" s="1">
        <v>35.24</v>
      </c>
      <c r="L197" s="1">
        <v>33.75</v>
      </c>
      <c r="M197" s="1">
        <v>34.74</v>
      </c>
      <c r="N197" s="1">
        <v>40</v>
      </c>
      <c r="O197" s="1">
        <v>40</v>
      </c>
      <c r="P197" s="1">
        <v>40</v>
      </c>
      <c r="R197"/>
      <c r="S197"/>
      <c r="U197"/>
      <c r="V197"/>
    </row>
    <row r="198" spans="1:22" s="1" customFormat="1" x14ac:dyDescent="0.25">
      <c r="A198" s="1">
        <v>23</v>
      </c>
      <c r="B198" s="1">
        <v>32.93</v>
      </c>
      <c r="C198" s="1">
        <v>24.23</v>
      </c>
      <c r="D198" s="1">
        <v>24.46</v>
      </c>
      <c r="E198" s="1">
        <v>24.06</v>
      </c>
      <c r="F198" s="1">
        <v>32.65</v>
      </c>
      <c r="G198" s="1">
        <v>28.17</v>
      </c>
      <c r="H198" s="1">
        <v>15.19</v>
      </c>
      <c r="I198" s="1">
        <v>40</v>
      </c>
      <c r="J198" s="1">
        <v>40</v>
      </c>
      <c r="K198" s="1">
        <v>40</v>
      </c>
      <c r="L198" s="1">
        <v>35.74</v>
      </c>
      <c r="M198" s="1">
        <v>35.36</v>
      </c>
      <c r="N198" s="1">
        <v>40</v>
      </c>
      <c r="O198" s="1">
        <v>40</v>
      </c>
      <c r="P198" s="1">
        <v>40</v>
      </c>
      <c r="R198"/>
      <c r="S198"/>
      <c r="U198"/>
      <c r="V198"/>
    </row>
    <row r="199" spans="1:22" s="1" customFormat="1" x14ac:dyDescent="0.25">
      <c r="A199" s="1">
        <v>40</v>
      </c>
      <c r="B199" s="1">
        <v>31.41</v>
      </c>
      <c r="C199" s="1">
        <v>15.75</v>
      </c>
      <c r="D199" s="1">
        <v>30.28</v>
      </c>
      <c r="E199" s="1">
        <v>21.44</v>
      </c>
      <c r="F199" s="1">
        <v>33.72</v>
      </c>
      <c r="G199" s="1">
        <v>40</v>
      </c>
      <c r="H199" s="1">
        <v>40</v>
      </c>
      <c r="I199" s="1">
        <v>34.18</v>
      </c>
      <c r="J199" s="1">
        <v>33.200000000000003</v>
      </c>
      <c r="K199" s="1">
        <v>31.24</v>
      </c>
      <c r="L199" s="1">
        <v>40</v>
      </c>
      <c r="M199" s="1">
        <v>40</v>
      </c>
      <c r="N199" s="1">
        <v>34.54</v>
      </c>
      <c r="O199" s="1">
        <v>40</v>
      </c>
      <c r="P199" s="1">
        <v>32.42</v>
      </c>
      <c r="R199"/>
      <c r="S199"/>
      <c r="U199"/>
      <c r="V199"/>
    </row>
    <row r="200" spans="1:22" s="1" customFormat="1" x14ac:dyDescent="0.25">
      <c r="A200" s="1">
        <v>34.380000000000003</v>
      </c>
      <c r="B200" s="1">
        <v>23.81</v>
      </c>
      <c r="C200" s="1">
        <v>18.8</v>
      </c>
      <c r="D200" s="1">
        <v>27.05</v>
      </c>
      <c r="E200" s="1">
        <v>20.010000000000002</v>
      </c>
      <c r="F200" s="1">
        <v>32.75</v>
      </c>
      <c r="G200" s="1">
        <v>17.27</v>
      </c>
      <c r="H200" s="1">
        <v>34.03</v>
      </c>
      <c r="I200" s="1">
        <v>30.03</v>
      </c>
      <c r="J200" s="1">
        <v>20.37</v>
      </c>
      <c r="K200" s="1">
        <v>31.37</v>
      </c>
      <c r="L200" s="1">
        <v>40</v>
      </c>
      <c r="M200" s="1">
        <v>40</v>
      </c>
      <c r="N200" s="1">
        <v>40</v>
      </c>
      <c r="O200" s="1">
        <v>40</v>
      </c>
      <c r="P200" s="1">
        <v>40</v>
      </c>
      <c r="R200"/>
      <c r="S200"/>
      <c r="U200"/>
      <c r="V200"/>
    </row>
    <row r="201" spans="1:22" s="1" customFormat="1" x14ac:dyDescent="0.25">
      <c r="A201" s="1">
        <v>36.83</v>
      </c>
      <c r="B201" s="1">
        <v>22.01</v>
      </c>
      <c r="C201" s="1">
        <v>30.73</v>
      </c>
      <c r="D201" s="1">
        <v>20.059999999999999</v>
      </c>
      <c r="E201" s="1">
        <v>33.22</v>
      </c>
      <c r="F201" s="1">
        <v>26.72</v>
      </c>
      <c r="G201" s="1">
        <v>20.21</v>
      </c>
      <c r="H201" s="1">
        <v>26.1</v>
      </c>
      <c r="I201" s="1">
        <v>27.99</v>
      </c>
      <c r="J201" s="1">
        <v>33.520000000000003</v>
      </c>
      <c r="K201" s="1">
        <v>34.14</v>
      </c>
      <c r="L201" s="1">
        <v>34.06</v>
      </c>
      <c r="M201" s="1">
        <v>40</v>
      </c>
      <c r="N201" s="1">
        <v>32.81</v>
      </c>
      <c r="O201" s="1">
        <v>40</v>
      </c>
      <c r="P201" s="1">
        <v>40</v>
      </c>
      <c r="R201"/>
      <c r="S201"/>
      <c r="U201"/>
      <c r="V201"/>
    </row>
    <row r="202" spans="1:22" s="1" customFormat="1" x14ac:dyDescent="0.25">
      <c r="A202" s="1">
        <v>20.440000000000001</v>
      </c>
      <c r="B202" s="1">
        <v>18.29</v>
      </c>
      <c r="C202" s="1">
        <v>36.6</v>
      </c>
      <c r="D202" s="1">
        <v>25.16</v>
      </c>
      <c r="E202" s="1">
        <v>23.66</v>
      </c>
      <c r="F202" s="1">
        <v>31.76</v>
      </c>
      <c r="G202" s="1">
        <v>34.76</v>
      </c>
      <c r="H202" s="1">
        <v>40</v>
      </c>
      <c r="I202" s="1">
        <v>30.25</v>
      </c>
      <c r="J202" s="1">
        <v>40</v>
      </c>
      <c r="K202" s="1">
        <v>33.770000000000003</v>
      </c>
      <c r="L202" s="1">
        <v>32.46</v>
      </c>
      <c r="M202" s="1">
        <v>40</v>
      </c>
      <c r="N202" s="1">
        <v>40</v>
      </c>
      <c r="O202" s="1">
        <v>40</v>
      </c>
      <c r="P202" s="1">
        <v>40</v>
      </c>
      <c r="R202"/>
      <c r="S202"/>
      <c r="U202"/>
      <c r="V202"/>
    </row>
    <row r="203" spans="1:22" s="1" customFormat="1" x14ac:dyDescent="0.25">
      <c r="A203" s="1">
        <v>31.86</v>
      </c>
      <c r="B203" s="1">
        <v>27.22</v>
      </c>
      <c r="C203" s="1">
        <v>33.5</v>
      </c>
      <c r="D203" s="1">
        <v>32.22</v>
      </c>
      <c r="E203" s="1">
        <v>23.2</v>
      </c>
      <c r="F203" s="1">
        <v>32.97</v>
      </c>
      <c r="G203" s="1">
        <v>26.45</v>
      </c>
      <c r="H203" s="1">
        <v>40</v>
      </c>
      <c r="I203" s="1">
        <v>40</v>
      </c>
      <c r="J203" s="1">
        <v>40</v>
      </c>
      <c r="K203" s="1">
        <v>36.61</v>
      </c>
      <c r="L203" s="1">
        <v>40</v>
      </c>
      <c r="M203" s="1">
        <v>40</v>
      </c>
      <c r="N203" s="1">
        <v>40</v>
      </c>
      <c r="O203" s="1">
        <v>40</v>
      </c>
      <c r="P203" s="1">
        <v>40</v>
      </c>
      <c r="R203"/>
      <c r="S203"/>
      <c r="U203"/>
      <c r="V203"/>
    </row>
    <row r="204" spans="1:22" s="1" customFormat="1" x14ac:dyDescent="0.25">
      <c r="A204" s="1">
        <v>34.57</v>
      </c>
      <c r="B204" s="1">
        <v>26.54</v>
      </c>
      <c r="C204" s="1">
        <v>28.05</v>
      </c>
      <c r="D204" s="1">
        <v>20.02</v>
      </c>
      <c r="E204" s="1">
        <v>34.880000000000003</v>
      </c>
      <c r="G204" s="1">
        <v>30.31</v>
      </c>
      <c r="H204" s="1">
        <v>40</v>
      </c>
      <c r="I204" s="1">
        <v>33.74</v>
      </c>
      <c r="J204" s="1">
        <v>40</v>
      </c>
      <c r="K204" s="1">
        <v>40</v>
      </c>
      <c r="L204" s="1">
        <v>30.97</v>
      </c>
      <c r="M204" s="1">
        <v>34.65</v>
      </c>
      <c r="N204" s="1">
        <v>35.57</v>
      </c>
      <c r="O204" s="1">
        <v>40</v>
      </c>
      <c r="P204" s="1">
        <v>34.479999999999997</v>
      </c>
      <c r="R204"/>
      <c r="S204"/>
      <c r="U204"/>
      <c r="V204"/>
    </row>
    <row r="205" spans="1:22" s="1" customFormat="1" x14ac:dyDescent="0.25">
      <c r="A205" s="1">
        <v>18.34</v>
      </c>
      <c r="B205" s="1">
        <v>33.56</v>
      </c>
      <c r="C205" s="1">
        <v>24.34</v>
      </c>
      <c r="D205" s="1">
        <v>40</v>
      </c>
      <c r="E205" s="1">
        <v>26.72</v>
      </c>
      <c r="G205" s="1">
        <v>31.77</v>
      </c>
      <c r="H205" s="1">
        <v>26.52</v>
      </c>
      <c r="I205" s="1">
        <v>31.68</v>
      </c>
      <c r="J205" s="1">
        <v>23.67</v>
      </c>
      <c r="K205" s="1">
        <v>36.97</v>
      </c>
      <c r="L205" s="1">
        <v>32.85</v>
      </c>
      <c r="M205" s="1">
        <v>32</v>
      </c>
      <c r="N205" s="1">
        <v>40</v>
      </c>
      <c r="O205" s="1">
        <v>40</v>
      </c>
      <c r="P205" s="1">
        <v>40</v>
      </c>
      <c r="R205"/>
      <c r="S205"/>
      <c r="U205"/>
      <c r="V205"/>
    </row>
    <row r="206" spans="1:22" s="1" customFormat="1" x14ac:dyDescent="0.25">
      <c r="A206" s="1">
        <v>29.15</v>
      </c>
      <c r="B206" s="1">
        <v>40</v>
      </c>
      <c r="C206" s="1">
        <v>36.01</v>
      </c>
      <c r="D206" s="1">
        <v>26.66</v>
      </c>
      <c r="G206" s="1">
        <v>25.21</v>
      </c>
      <c r="H206" s="1">
        <v>24.77</v>
      </c>
      <c r="I206" s="1">
        <v>40</v>
      </c>
      <c r="J206" s="1">
        <v>31.53</v>
      </c>
      <c r="K206" s="1">
        <v>40</v>
      </c>
      <c r="L206" s="1">
        <v>40</v>
      </c>
      <c r="M206" s="1">
        <v>40</v>
      </c>
      <c r="N206" s="1">
        <v>40</v>
      </c>
      <c r="O206" s="1">
        <v>36.14</v>
      </c>
      <c r="P206" s="1">
        <v>40</v>
      </c>
      <c r="R206"/>
      <c r="S206"/>
      <c r="U206"/>
      <c r="V206"/>
    </row>
    <row r="207" spans="1:22" s="1" customFormat="1" x14ac:dyDescent="0.25">
      <c r="A207" s="1">
        <v>27.36</v>
      </c>
      <c r="B207" s="1">
        <v>22.54</v>
      </c>
      <c r="C207" s="1">
        <v>35.659999999999997</v>
      </c>
      <c r="D207" s="1">
        <v>31.7</v>
      </c>
      <c r="G207" s="1">
        <v>31.17</v>
      </c>
      <c r="H207" s="1">
        <v>34.07</v>
      </c>
      <c r="I207" s="1">
        <v>36.03</v>
      </c>
      <c r="J207" s="1">
        <v>27.13</v>
      </c>
      <c r="K207" s="1">
        <v>40</v>
      </c>
      <c r="L207" s="1">
        <v>40</v>
      </c>
      <c r="M207" s="1">
        <v>40</v>
      </c>
      <c r="N207" s="1">
        <v>32</v>
      </c>
      <c r="O207" s="1">
        <v>40</v>
      </c>
      <c r="P207" s="1">
        <v>40</v>
      </c>
      <c r="R207"/>
      <c r="S207"/>
      <c r="U207"/>
      <c r="V207"/>
    </row>
    <row r="208" spans="1:22" s="1" customFormat="1" x14ac:dyDescent="0.25">
      <c r="A208" s="1">
        <v>29.43</v>
      </c>
      <c r="B208" s="1">
        <v>17.93</v>
      </c>
      <c r="C208" s="1">
        <v>29.84</v>
      </c>
      <c r="D208" s="1">
        <v>36.93</v>
      </c>
      <c r="G208" s="1">
        <v>24.18</v>
      </c>
      <c r="H208" s="1">
        <v>40</v>
      </c>
      <c r="I208" s="1">
        <v>33.33</v>
      </c>
      <c r="J208" s="1">
        <v>40</v>
      </c>
      <c r="K208" s="1">
        <v>37.46</v>
      </c>
      <c r="L208" s="1">
        <v>40</v>
      </c>
      <c r="M208" s="1">
        <v>40</v>
      </c>
      <c r="N208" s="1">
        <v>40</v>
      </c>
      <c r="O208" s="1">
        <v>40</v>
      </c>
      <c r="P208" s="1">
        <v>40</v>
      </c>
      <c r="R208"/>
      <c r="S208"/>
      <c r="U208"/>
      <c r="V208"/>
    </row>
    <row r="209" spans="1:22" s="1" customFormat="1" x14ac:dyDescent="0.25">
      <c r="A209" s="1">
        <v>40</v>
      </c>
      <c r="B209" s="1">
        <v>27.74</v>
      </c>
      <c r="C209" s="1">
        <v>35.49</v>
      </c>
      <c r="D209" s="1">
        <v>22.37</v>
      </c>
      <c r="G209" s="1">
        <v>27.02</v>
      </c>
      <c r="H209" s="1">
        <v>29.18</v>
      </c>
      <c r="I209" s="1">
        <v>31.14</v>
      </c>
      <c r="J209" s="1">
        <v>29.91</v>
      </c>
      <c r="K209" s="1">
        <v>30.97</v>
      </c>
      <c r="L209" s="1">
        <v>40</v>
      </c>
      <c r="M209" s="1">
        <v>36.31</v>
      </c>
      <c r="N209" s="1">
        <v>40</v>
      </c>
      <c r="O209" s="1">
        <v>36.11</v>
      </c>
      <c r="P209" s="1">
        <v>40</v>
      </c>
      <c r="R209"/>
      <c r="S209"/>
      <c r="U209"/>
      <c r="V209"/>
    </row>
    <row r="210" spans="1:22" s="1" customFormat="1" x14ac:dyDescent="0.25">
      <c r="A210" s="1">
        <v>22.91</v>
      </c>
      <c r="B210" s="1">
        <v>27.75</v>
      </c>
      <c r="C210" s="1">
        <v>26.93</v>
      </c>
      <c r="D210" s="1">
        <v>29.06</v>
      </c>
      <c r="G210" s="1">
        <v>36.340000000000003</v>
      </c>
      <c r="H210" s="1">
        <v>29.34</v>
      </c>
      <c r="I210" s="1">
        <v>24.78</v>
      </c>
      <c r="J210" s="1">
        <v>28.57</v>
      </c>
      <c r="K210" s="1">
        <v>22.72</v>
      </c>
      <c r="L210" s="1">
        <v>32.950000000000003</v>
      </c>
      <c r="M210" s="1">
        <v>33.94</v>
      </c>
      <c r="N210" s="1">
        <v>40</v>
      </c>
      <c r="O210" s="1">
        <v>40</v>
      </c>
      <c r="P210" s="1">
        <v>40</v>
      </c>
      <c r="R210"/>
      <c r="S210"/>
      <c r="U210"/>
      <c r="V210"/>
    </row>
    <row r="211" spans="1:22" s="1" customFormat="1" x14ac:dyDescent="0.25">
      <c r="A211" s="1">
        <v>33.44</v>
      </c>
      <c r="B211" s="1">
        <v>32.57</v>
      </c>
      <c r="C211" s="1">
        <v>32.89</v>
      </c>
      <c r="D211" s="1">
        <v>20.9</v>
      </c>
      <c r="G211" s="1">
        <v>18.670000000000002</v>
      </c>
      <c r="H211" s="1">
        <v>22.79</v>
      </c>
      <c r="I211" s="1">
        <v>40</v>
      </c>
      <c r="J211" s="1">
        <v>28.76</v>
      </c>
      <c r="K211" s="1">
        <v>40</v>
      </c>
      <c r="L211" s="1">
        <v>32.99</v>
      </c>
      <c r="M211" s="1">
        <v>40</v>
      </c>
      <c r="N211" s="1">
        <v>40</v>
      </c>
      <c r="O211" s="1">
        <v>40</v>
      </c>
      <c r="P211" s="1">
        <v>40</v>
      </c>
      <c r="R211"/>
      <c r="S211"/>
      <c r="U211"/>
      <c r="V211"/>
    </row>
    <row r="212" spans="1:22" s="1" customFormat="1" x14ac:dyDescent="0.25">
      <c r="A212" s="1">
        <v>26.68</v>
      </c>
      <c r="B212" s="1">
        <v>25.73</v>
      </c>
      <c r="C212" s="1">
        <v>40</v>
      </c>
      <c r="D212" s="1">
        <v>24.19</v>
      </c>
      <c r="G212" s="1">
        <v>32.43</v>
      </c>
      <c r="H212" s="1">
        <v>35.94</v>
      </c>
      <c r="I212" s="1">
        <v>26.03</v>
      </c>
      <c r="J212" s="1">
        <v>32.75</v>
      </c>
      <c r="K212" s="1">
        <v>33.369999999999997</v>
      </c>
      <c r="L212" s="1">
        <v>40</v>
      </c>
      <c r="M212" s="1">
        <v>40</v>
      </c>
      <c r="N212" s="1">
        <v>40</v>
      </c>
      <c r="O212" s="1">
        <v>37.869999999999997</v>
      </c>
      <c r="P212" s="1">
        <v>37.03</v>
      </c>
      <c r="R212"/>
      <c r="S212"/>
      <c r="U212"/>
      <c r="V212"/>
    </row>
    <row r="213" spans="1:22" s="1" customFormat="1" x14ac:dyDescent="0.25">
      <c r="A213" s="1">
        <v>31.08</v>
      </c>
      <c r="B213" s="1">
        <v>40</v>
      </c>
      <c r="C213" s="1">
        <v>22.3</v>
      </c>
      <c r="D213" s="1">
        <v>22.19</v>
      </c>
      <c r="G213" s="1">
        <v>34.54</v>
      </c>
      <c r="H213" s="1">
        <v>31.83</v>
      </c>
      <c r="I213" s="1">
        <v>33.72</v>
      </c>
      <c r="J213" s="1">
        <v>34.47</v>
      </c>
      <c r="K213" s="1">
        <v>35.33</v>
      </c>
      <c r="L213" s="1">
        <v>40</v>
      </c>
      <c r="M213" s="1">
        <v>34.76</v>
      </c>
      <c r="N213" s="1">
        <v>40</v>
      </c>
      <c r="O213" s="1">
        <v>37.630000000000003</v>
      </c>
      <c r="P213" s="1">
        <v>29.86</v>
      </c>
      <c r="R213"/>
      <c r="S213"/>
      <c r="U213"/>
      <c r="V213"/>
    </row>
    <row r="214" spans="1:22" s="1" customFormat="1" x14ac:dyDescent="0.25">
      <c r="A214" s="1">
        <v>34.53</v>
      </c>
      <c r="B214" s="1">
        <v>26.96</v>
      </c>
      <c r="C214" s="1">
        <v>32.799999999999997</v>
      </c>
      <c r="D214" s="1">
        <v>21.06</v>
      </c>
      <c r="G214" s="1">
        <v>40</v>
      </c>
      <c r="H214" s="1">
        <v>24.73</v>
      </c>
      <c r="I214" s="1">
        <v>28</v>
      </c>
      <c r="J214" s="1">
        <v>22.04</v>
      </c>
      <c r="K214" s="1">
        <v>33.11</v>
      </c>
      <c r="L214" s="1">
        <v>32.4</v>
      </c>
      <c r="M214" s="1">
        <v>37.75</v>
      </c>
      <c r="N214" s="1">
        <v>29.73</v>
      </c>
      <c r="O214" s="1">
        <v>40</v>
      </c>
      <c r="P214" s="1">
        <v>34.270000000000003</v>
      </c>
      <c r="R214"/>
      <c r="S214"/>
      <c r="U214"/>
      <c r="V214"/>
    </row>
    <row r="215" spans="1:22" s="1" customFormat="1" x14ac:dyDescent="0.25">
      <c r="A215" s="1">
        <v>31.65</v>
      </c>
      <c r="B215" s="1">
        <v>29.32</v>
      </c>
      <c r="C215" s="1">
        <v>40</v>
      </c>
      <c r="D215" s="1">
        <v>30.26</v>
      </c>
      <c r="G215" s="1">
        <v>34.450000000000003</v>
      </c>
      <c r="H215" s="1">
        <v>28.89</v>
      </c>
      <c r="I215" s="1">
        <v>26.54</v>
      </c>
      <c r="J215" s="1">
        <v>32.659999999999997</v>
      </c>
      <c r="K215" s="1">
        <v>40</v>
      </c>
      <c r="L215" s="1">
        <v>40</v>
      </c>
      <c r="M215" s="1">
        <v>40</v>
      </c>
      <c r="N215" s="1">
        <v>27.65</v>
      </c>
      <c r="O215" s="1">
        <v>40</v>
      </c>
      <c r="P215" s="1">
        <v>40</v>
      </c>
      <c r="R215"/>
      <c r="S215"/>
      <c r="U215"/>
      <c r="V215"/>
    </row>
    <row r="216" spans="1:22" s="1" customFormat="1" x14ac:dyDescent="0.25">
      <c r="A216" s="1">
        <v>30.83</v>
      </c>
      <c r="B216" s="1">
        <v>29.48</v>
      </c>
      <c r="C216" s="1">
        <v>31.39</v>
      </c>
      <c r="D216" s="1">
        <v>16.920000000000002</v>
      </c>
      <c r="G216" s="1">
        <v>31.08</v>
      </c>
      <c r="H216" s="1">
        <v>24.46</v>
      </c>
      <c r="I216" s="1">
        <v>40</v>
      </c>
      <c r="J216" s="1">
        <v>33.58</v>
      </c>
      <c r="K216" s="1">
        <v>34.69</v>
      </c>
      <c r="L216" s="1">
        <v>40</v>
      </c>
      <c r="M216" s="1">
        <v>40</v>
      </c>
      <c r="N216" s="1">
        <v>37.31</v>
      </c>
      <c r="O216" s="1">
        <v>40</v>
      </c>
      <c r="P216" s="1">
        <v>40</v>
      </c>
      <c r="R216"/>
      <c r="S216"/>
      <c r="U216"/>
      <c r="V216"/>
    </row>
    <row r="217" spans="1:22" s="1" customFormat="1" x14ac:dyDescent="0.25">
      <c r="A217" s="1">
        <v>27.98</v>
      </c>
      <c r="B217" s="1">
        <v>22.3</v>
      </c>
      <c r="C217" s="1">
        <v>40</v>
      </c>
      <c r="D217" s="1">
        <v>26.64</v>
      </c>
      <c r="G217" s="1">
        <v>33.17</v>
      </c>
      <c r="H217" s="1">
        <v>27.88</v>
      </c>
      <c r="I217" s="1">
        <v>40</v>
      </c>
      <c r="J217" s="1">
        <v>35.520000000000003</v>
      </c>
      <c r="K217" s="1">
        <v>40</v>
      </c>
      <c r="L217" s="1">
        <v>32.15</v>
      </c>
      <c r="M217" s="1">
        <v>40</v>
      </c>
      <c r="N217" s="1">
        <v>40</v>
      </c>
      <c r="O217" s="1">
        <v>40</v>
      </c>
      <c r="P217" s="1">
        <v>40</v>
      </c>
      <c r="R217"/>
      <c r="S217"/>
      <c r="U217"/>
      <c r="V217"/>
    </row>
    <row r="218" spans="1:22" s="1" customFormat="1" x14ac:dyDescent="0.25">
      <c r="A218" s="1">
        <v>33.39</v>
      </c>
      <c r="B218" s="1">
        <v>25.69</v>
      </c>
      <c r="C218" s="1">
        <v>28.78</v>
      </c>
      <c r="D218" s="1">
        <v>26.35</v>
      </c>
      <c r="G218" s="1">
        <v>28.95</v>
      </c>
      <c r="H218" s="1">
        <v>29.95</v>
      </c>
      <c r="I218" s="1">
        <v>34.090000000000003</v>
      </c>
      <c r="J218" s="1">
        <v>34.049999999999997</v>
      </c>
      <c r="K218" s="1">
        <v>27.67</v>
      </c>
      <c r="L218" s="1">
        <v>28.73</v>
      </c>
      <c r="M218" s="1">
        <v>36.520000000000003</v>
      </c>
      <c r="N218" s="1">
        <v>40</v>
      </c>
      <c r="O218" s="1">
        <v>40</v>
      </c>
      <c r="P218" s="1">
        <v>34.61</v>
      </c>
      <c r="R218"/>
      <c r="S218"/>
      <c r="U218"/>
      <c r="V218"/>
    </row>
    <row r="219" spans="1:22" s="1" customFormat="1" x14ac:dyDescent="0.25">
      <c r="A219" s="1">
        <v>26.5</v>
      </c>
      <c r="B219" s="1">
        <v>31.85</v>
      </c>
      <c r="C219" s="1">
        <v>23.07</v>
      </c>
      <c r="D219" s="1">
        <v>26.24</v>
      </c>
      <c r="G219" s="1">
        <v>28.14</v>
      </c>
      <c r="H219" s="1">
        <v>33.94</v>
      </c>
      <c r="I219" s="1">
        <v>31.36</v>
      </c>
      <c r="J219" s="1">
        <v>30.26</v>
      </c>
      <c r="K219" s="1">
        <v>40</v>
      </c>
      <c r="L219" s="1">
        <v>35.85</v>
      </c>
      <c r="M219" s="1">
        <v>23.15</v>
      </c>
      <c r="N219" s="1">
        <v>40</v>
      </c>
      <c r="O219" s="1">
        <v>33.72</v>
      </c>
      <c r="P219" s="1">
        <v>40</v>
      </c>
      <c r="R219"/>
      <c r="S219"/>
      <c r="U219"/>
      <c r="V219"/>
    </row>
    <row r="220" spans="1:22" s="1" customFormat="1" x14ac:dyDescent="0.25">
      <c r="A220" s="1">
        <v>19.64</v>
      </c>
      <c r="B220" s="1">
        <v>31.58</v>
      </c>
      <c r="C220" s="1">
        <v>26.33</v>
      </c>
      <c r="D220" s="1">
        <v>30.55</v>
      </c>
      <c r="G220" s="1">
        <v>40</v>
      </c>
      <c r="H220" s="1">
        <v>26.91</v>
      </c>
      <c r="I220" s="1">
        <v>25.67</v>
      </c>
      <c r="J220" s="1">
        <v>21.97</v>
      </c>
      <c r="K220" s="1">
        <v>31.86</v>
      </c>
      <c r="L220" s="1">
        <v>40</v>
      </c>
      <c r="M220" s="1">
        <v>28.4</v>
      </c>
      <c r="N220" s="1">
        <v>34.4</v>
      </c>
      <c r="O220" s="1">
        <v>29.96</v>
      </c>
      <c r="P220" s="1">
        <v>40</v>
      </c>
      <c r="R220"/>
      <c r="S220"/>
      <c r="U220"/>
      <c r="V220"/>
    </row>
    <row r="221" spans="1:22" s="1" customFormat="1" x14ac:dyDescent="0.25">
      <c r="A221" s="1">
        <v>30.69</v>
      </c>
      <c r="B221" s="1">
        <v>28.23</v>
      </c>
      <c r="C221" s="1">
        <v>34.64</v>
      </c>
      <c r="D221" s="1">
        <v>25.37</v>
      </c>
      <c r="G221" s="1">
        <v>40</v>
      </c>
      <c r="H221" s="1">
        <v>40</v>
      </c>
      <c r="I221" s="1">
        <v>29.73</v>
      </c>
      <c r="J221" s="1">
        <v>31.85</v>
      </c>
      <c r="K221" s="1">
        <v>33.86</v>
      </c>
      <c r="L221" s="1">
        <v>37.65</v>
      </c>
      <c r="M221" s="1">
        <v>35.85</v>
      </c>
      <c r="N221" s="1">
        <v>40</v>
      </c>
      <c r="O221" s="1">
        <v>40</v>
      </c>
      <c r="P221" s="1">
        <v>40</v>
      </c>
      <c r="R221"/>
      <c r="S221"/>
      <c r="U221"/>
      <c r="V221"/>
    </row>
    <row r="222" spans="1:22" s="1" customFormat="1" x14ac:dyDescent="0.25">
      <c r="A222" s="1">
        <v>30.72</v>
      </c>
      <c r="B222" s="1">
        <v>28.83</v>
      </c>
      <c r="C222" s="1">
        <v>34.39</v>
      </c>
      <c r="G222" s="1">
        <v>40</v>
      </c>
      <c r="H222" s="1">
        <v>32.380000000000003</v>
      </c>
      <c r="I222" s="1">
        <v>29.06</v>
      </c>
      <c r="J222" s="1">
        <v>29.43</v>
      </c>
      <c r="K222" s="1">
        <v>40</v>
      </c>
      <c r="L222" s="1">
        <v>40</v>
      </c>
      <c r="M222" s="1">
        <v>40</v>
      </c>
      <c r="N222" s="1">
        <v>40</v>
      </c>
      <c r="O222" s="1">
        <v>40</v>
      </c>
      <c r="P222" s="1">
        <v>32.6</v>
      </c>
      <c r="R222"/>
      <c r="S222"/>
      <c r="U222"/>
      <c r="V222"/>
    </row>
    <row r="223" spans="1:22" s="1" customFormat="1" x14ac:dyDescent="0.25">
      <c r="A223" s="1">
        <v>24.68</v>
      </c>
      <c r="B223" s="1">
        <v>23.38</v>
      </c>
      <c r="C223" s="1">
        <v>25.21</v>
      </c>
      <c r="G223" s="1">
        <v>34.4</v>
      </c>
      <c r="H223" s="1">
        <v>32.56</v>
      </c>
      <c r="I223" s="1">
        <v>34.68</v>
      </c>
      <c r="J223" s="1">
        <v>33.29</v>
      </c>
      <c r="K223" s="1">
        <v>40</v>
      </c>
      <c r="L223" s="1">
        <v>40</v>
      </c>
      <c r="M223" s="1">
        <v>32.49</v>
      </c>
      <c r="N223" s="1">
        <v>40</v>
      </c>
      <c r="O223" s="1">
        <v>40</v>
      </c>
      <c r="P223" s="1">
        <v>40</v>
      </c>
      <c r="R223"/>
      <c r="S223"/>
      <c r="U223"/>
      <c r="V223"/>
    </row>
    <row r="224" spans="1:22" s="1" customFormat="1" x14ac:dyDescent="0.25">
      <c r="A224" s="1">
        <v>40</v>
      </c>
      <c r="B224" s="1">
        <v>29.13</v>
      </c>
      <c r="C224" s="1">
        <v>24.5</v>
      </c>
      <c r="G224" s="1">
        <v>32.4</v>
      </c>
      <c r="H224" s="1">
        <v>40</v>
      </c>
      <c r="I224" s="1">
        <v>40</v>
      </c>
      <c r="J224" s="1">
        <v>35.64</v>
      </c>
      <c r="K224" s="1">
        <v>29.98</v>
      </c>
      <c r="L224" s="1">
        <v>36.700000000000003</v>
      </c>
      <c r="M224" s="1">
        <v>40</v>
      </c>
      <c r="N224" s="1">
        <v>34.299999999999997</v>
      </c>
      <c r="O224" s="1">
        <v>40</v>
      </c>
      <c r="P224" s="1">
        <v>37.47</v>
      </c>
      <c r="R224"/>
      <c r="S224"/>
      <c r="U224"/>
      <c r="V224"/>
    </row>
    <row r="225" spans="1:22" s="1" customFormat="1" x14ac:dyDescent="0.25">
      <c r="A225" s="1">
        <v>30.99</v>
      </c>
      <c r="B225" s="1">
        <v>33.659999999999997</v>
      </c>
      <c r="C225" s="1">
        <v>28.15</v>
      </c>
      <c r="G225" s="1">
        <v>28.82</v>
      </c>
      <c r="H225" s="1">
        <v>30.62</v>
      </c>
      <c r="I225" s="1">
        <v>35.299999999999997</v>
      </c>
      <c r="J225" s="1">
        <v>28.77</v>
      </c>
      <c r="K225" s="1">
        <v>35.79</v>
      </c>
      <c r="L225" s="1">
        <v>40</v>
      </c>
      <c r="M225" s="1">
        <v>31.46</v>
      </c>
      <c r="N225" s="1">
        <v>40</v>
      </c>
      <c r="O225" s="1">
        <v>40</v>
      </c>
      <c r="P225" s="1">
        <v>40</v>
      </c>
      <c r="R225"/>
      <c r="S225"/>
      <c r="U225"/>
      <c r="V225"/>
    </row>
    <row r="226" spans="1:22" s="1" customFormat="1" x14ac:dyDescent="0.25">
      <c r="A226" s="1">
        <v>33.71</v>
      </c>
      <c r="B226" s="1">
        <v>34.26</v>
      </c>
      <c r="C226" s="1">
        <v>30.15</v>
      </c>
      <c r="G226" s="1">
        <v>33.75</v>
      </c>
      <c r="H226" s="1">
        <v>37.299999999999997</v>
      </c>
      <c r="I226" s="1">
        <v>33.33</v>
      </c>
      <c r="J226" s="1">
        <v>34.229999999999997</v>
      </c>
      <c r="K226" s="1">
        <v>40</v>
      </c>
      <c r="L226" s="1">
        <v>32.729999999999997</v>
      </c>
      <c r="M226" s="1">
        <v>37.99</v>
      </c>
      <c r="N226" s="1">
        <v>32.380000000000003</v>
      </c>
      <c r="O226" s="1">
        <v>32.79</v>
      </c>
      <c r="P226" s="1">
        <v>40</v>
      </c>
      <c r="R226"/>
      <c r="S226"/>
      <c r="U226"/>
      <c r="V226"/>
    </row>
    <row r="227" spans="1:22" s="1" customFormat="1" x14ac:dyDescent="0.25">
      <c r="A227" s="1">
        <v>31.05</v>
      </c>
      <c r="B227" s="1">
        <v>27.44</v>
      </c>
      <c r="C227" s="1">
        <v>40</v>
      </c>
      <c r="G227" s="1">
        <v>40</v>
      </c>
      <c r="H227" s="1">
        <v>33.33</v>
      </c>
      <c r="I227" s="1">
        <v>25.28</v>
      </c>
      <c r="J227" s="1">
        <v>29.04</v>
      </c>
      <c r="K227" s="1">
        <v>34.9</v>
      </c>
      <c r="L227" s="1">
        <v>24.05</v>
      </c>
      <c r="M227" s="1">
        <v>30.78</v>
      </c>
      <c r="N227" s="1">
        <v>37.69</v>
      </c>
      <c r="O227" s="1">
        <v>40</v>
      </c>
      <c r="P227" s="1">
        <v>40</v>
      </c>
      <c r="R227"/>
      <c r="S227"/>
      <c r="U227"/>
      <c r="V227"/>
    </row>
    <row r="228" spans="1:22" s="1" customFormat="1" x14ac:dyDescent="0.25">
      <c r="A228" s="1">
        <v>33.71</v>
      </c>
      <c r="B228" s="1">
        <v>19.91</v>
      </c>
      <c r="C228" s="1">
        <v>40</v>
      </c>
      <c r="G228" s="1">
        <v>32.020000000000003</v>
      </c>
      <c r="H228" s="1">
        <v>34.409999999999997</v>
      </c>
      <c r="I228" s="1">
        <v>28.46</v>
      </c>
      <c r="J228" s="1">
        <v>31.72</v>
      </c>
      <c r="K228" s="1">
        <v>30.23</v>
      </c>
      <c r="L228" s="1">
        <v>40</v>
      </c>
      <c r="M228" s="1">
        <v>40</v>
      </c>
      <c r="N228" s="1">
        <v>40</v>
      </c>
      <c r="O228" s="1">
        <v>40</v>
      </c>
      <c r="P228" s="1">
        <v>40</v>
      </c>
      <c r="R228"/>
      <c r="S228"/>
      <c r="U228"/>
      <c r="V228"/>
    </row>
    <row r="229" spans="1:22" s="1" customFormat="1" x14ac:dyDescent="0.25">
      <c r="A229" s="1">
        <v>26.13</v>
      </c>
      <c r="B229" s="1">
        <v>34.270000000000003</v>
      </c>
      <c r="C229" s="1">
        <v>24.97</v>
      </c>
      <c r="G229" s="1">
        <v>25.16</v>
      </c>
      <c r="H229" s="1">
        <v>29.98</v>
      </c>
      <c r="I229" s="1">
        <v>32.630000000000003</v>
      </c>
      <c r="J229" s="1">
        <v>26.62</v>
      </c>
      <c r="K229" s="1">
        <v>35.799999999999997</v>
      </c>
      <c r="L229" s="1">
        <v>40</v>
      </c>
      <c r="M229" s="1">
        <v>35.090000000000003</v>
      </c>
      <c r="N229" s="1">
        <v>40</v>
      </c>
      <c r="O229" s="1">
        <v>40</v>
      </c>
      <c r="P229" s="1">
        <v>40</v>
      </c>
      <c r="R229"/>
      <c r="S229"/>
      <c r="U229"/>
      <c r="V229"/>
    </row>
    <row r="230" spans="1:22" s="1" customFormat="1" x14ac:dyDescent="0.25">
      <c r="A230" s="1">
        <v>18.940000000000001</v>
      </c>
      <c r="B230" s="1">
        <v>32.86</v>
      </c>
      <c r="C230" s="1">
        <v>23.25</v>
      </c>
      <c r="G230" s="1">
        <v>27.64</v>
      </c>
      <c r="H230" s="1">
        <v>40</v>
      </c>
      <c r="I230" s="1">
        <v>33.57</v>
      </c>
      <c r="J230" s="1">
        <v>40</v>
      </c>
      <c r="K230" s="1">
        <v>35.909999999999997</v>
      </c>
      <c r="L230" s="1">
        <v>29.87</v>
      </c>
      <c r="M230" s="1">
        <v>33.979999999999997</v>
      </c>
      <c r="N230" s="1">
        <v>35.049999999999997</v>
      </c>
      <c r="O230" s="1">
        <v>36.07</v>
      </c>
      <c r="P230" s="1">
        <v>40</v>
      </c>
      <c r="R230"/>
      <c r="S230"/>
      <c r="U230"/>
      <c r="V230"/>
    </row>
    <row r="231" spans="1:22" s="1" customFormat="1" x14ac:dyDescent="0.25">
      <c r="A231" s="1">
        <v>28.81</v>
      </c>
      <c r="B231" s="1">
        <v>19.84</v>
      </c>
      <c r="C231" s="1">
        <v>23.99</v>
      </c>
      <c r="G231" s="1">
        <v>33.020000000000003</v>
      </c>
      <c r="H231" s="1">
        <v>30.05</v>
      </c>
      <c r="I231" s="1">
        <v>27.7</v>
      </c>
      <c r="J231" s="1">
        <v>40</v>
      </c>
      <c r="K231" s="1">
        <v>40</v>
      </c>
      <c r="L231" s="1">
        <v>40</v>
      </c>
      <c r="M231" s="1">
        <v>40</v>
      </c>
      <c r="N231" s="1">
        <v>37.07</v>
      </c>
      <c r="O231" s="1">
        <v>40</v>
      </c>
      <c r="P231" s="1">
        <v>40</v>
      </c>
      <c r="R231"/>
      <c r="S231"/>
      <c r="U231"/>
      <c r="V231"/>
    </row>
    <row r="232" spans="1:22" s="1" customFormat="1" x14ac:dyDescent="0.25">
      <c r="A232" s="1">
        <v>23.33</v>
      </c>
      <c r="B232" s="1">
        <v>33.6</v>
      </c>
      <c r="C232" s="1">
        <v>17.57</v>
      </c>
      <c r="G232" s="1">
        <v>36.36</v>
      </c>
      <c r="H232" s="1">
        <v>40</v>
      </c>
      <c r="I232" s="1">
        <v>27.6</v>
      </c>
      <c r="J232" s="1">
        <v>32.93</v>
      </c>
      <c r="K232" s="1">
        <v>40</v>
      </c>
      <c r="L232" s="1">
        <v>32.229999999999997</v>
      </c>
      <c r="M232" s="1">
        <v>40</v>
      </c>
      <c r="N232" s="1">
        <v>40</v>
      </c>
      <c r="O232" s="1">
        <v>40</v>
      </c>
      <c r="P232" s="1">
        <v>40</v>
      </c>
      <c r="R232"/>
      <c r="S232"/>
      <c r="U232"/>
      <c r="V232"/>
    </row>
    <row r="233" spans="1:22" s="1" customFormat="1" x14ac:dyDescent="0.25">
      <c r="A233" s="1">
        <v>27.12</v>
      </c>
      <c r="B233" s="1">
        <v>31.97</v>
      </c>
      <c r="C233" s="1">
        <v>33.28</v>
      </c>
      <c r="G233" s="1">
        <v>34.4</v>
      </c>
      <c r="H233" s="1">
        <v>37.74</v>
      </c>
      <c r="I233" s="1">
        <v>30.74</v>
      </c>
      <c r="J233" s="1">
        <v>34.78</v>
      </c>
      <c r="K233" s="1">
        <v>32.299999999999997</v>
      </c>
      <c r="L233" s="1">
        <v>40</v>
      </c>
      <c r="M233" s="1">
        <v>30.84</v>
      </c>
      <c r="N233" s="1">
        <v>33.340000000000003</v>
      </c>
      <c r="O233" s="1">
        <v>35.200000000000003</v>
      </c>
      <c r="P233" s="1">
        <v>37.49</v>
      </c>
      <c r="R233"/>
      <c r="S233"/>
      <c r="U233"/>
      <c r="V233"/>
    </row>
    <row r="234" spans="1:22" s="1" customFormat="1" x14ac:dyDescent="0.25">
      <c r="A234" s="1">
        <v>34.32</v>
      </c>
      <c r="B234" s="1">
        <v>16.100000000000001</v>
      </c>
      <c r="C234" s="1">
        <v>24.15</v>
      </c>
      <c r="G234" s="1">
        <v>40</v>
      </c>
      <c r="H234" s="1">
        <v>19.64</v>
      </c>
      <c r="I234" s="1">
        <v>24.91</v>
      </c>
      <c r="J234" s="1">
        <v>27.11</v>
      </c>
      <c r="K234" s="1">
        <v>32.78</v>
      </c>
      <c r="L234" s="1">
        <v>32.68</v>
      </c>
      <c r="M234" s="1">
        <v>37.729999999999997</v>
      </c>
      <c r="N234" s="1">
        <v>31.84</v>
      </c>
      <c r="O234" s="1">
        <v>40</v>
      </c>
      <c r="P234" s="1">
        <v>40</v>
      </c>
      <c r="R234"/>
      <c r="S234"/>
      <c r="U234"/>
      <c r="V234"/>
    </row>
    <row r="235" spans="1:22" s="1" customFormat="1" x14ac:dyDescent="0.25">
      <c r="A235" s="1">
        <v>34.15</v>
      </c>
      <c r="B235" s="1">
        <v>16.75</v>
      </c>
      <c r="C235" s="1">
        <v>40</v>
      </c>
      <c r="G235" s="1">
        <v>33.03</v>
      </c>
      <c r="H235" s="1">
        <v>27.75</v>
      </c>
      <c r="I235" s="1">
        <v>28.03</v>
      </c>
      <c r="J235" s="1">
        <v>33.28</v>
      </c>
      <c r="K235" s="1">
        <v>30.22</v>
      </c>
      <c r="L235" s="1">
        <v>40</v>
      </c>
      <c r="M235" s="1">
        <v>35.18</v>
      </c>
      <c r="N235" s="1">
        <v>34.31</v>
      </c>
      <c r="O235" s="1">
        <v>40</v>
      </c>
      <c r="P235" s="1">
        <v>37.25</v>
      </c>
      <c r="R235"/>
      <c r="S235"/>
      <c r="U235"/>
      <c r="V235"/>
    </row>
    <row r="236" spans="1:22" s="1" customFormat="1" x14ac:dyDescent="0.25">
      <c r="A236" s="1">
        <v>28.45</v>
      </c>
      <c r="B236" s="1">
        <v>28.44</v>
      </c>
      <c r="C236" s="1">
        <v>40</v>
      </c>
      <c r="G236" s="1">
        <v>37.31</v>
      </c>
      <c r="H236" s="1">
        <v>19.510000000000002</v>
      </c>
      <c r="I236" s="1">
        <v>34.380000000000003</v>
      </c>
      <c r="J236" s="1">
        <v>40</v>
      </c>
      <c r="K236" s="1">
        <v>32.46</v>
      </c>
      <c r="L236" s="1">
        <v>34.78</v>
      </c>
      <c r="M236" s="1">
        <v>34.700000000000003</v>
      </c>
      <c r="N236" s="1">
        <v>33.020000000000003</v>
      </c>
      <c r="O236" s="1">
        <v>35.380000000000003</v>
      </c>
      <c r="P236" s="1">
        <v>40</v>
      </c>
      <c r="R236"/>
      <c r="S236"/>
      <c r="U236"/>
      <c r="V236"/>
    </row>
    <row r="237" spans="1:22" s="1" customFormat="1" x14ac:dyDescent="0.25">
      <c r="A237" s="1">
        <v>31.48</v>
      </c>
      <c r="B237" s="1">
        <v>25.6</v>
      </c>
      <c r="C237" s="1">
        <v>25.94</v>
      </c>
      <c r="G237" s="1">
        <v>40</v>
      </c>
      <c r="H237" s="1">
        <v>36.369999999999997</v>
      </c>
      <c r="I237" s="1">
        <v>35.83</v>
      </c>
      <c r="J237" s="1">
        <v>35.229999999999997</v>
      </c>
      <c r="K237" s="1">
        <v>40</v>
      </c>
      <c r="L237" s="1">
        <v>34.93</v>
      </c>
      <c r="M237" s="1">
        <v>36.799999999999997</v>
      </c>
      <c r="N237" s="1">
        <v>32.69</v>
      </c>
      <c r="O237" s="1">
        <v>40</v>
      </c>
      <c r="P237" s="1">
        <v>40</v>
      </c>
      <c r="R237"/>
      <c r="S237"/>
      <c r="U237"/>
      <c r="V237"/>
    </row>
    <row r="238" spans="1:22" s="1" customFormat="1" x14ac:dyDescent="0.25">
      <c r="A238" s="1">
        <v>22.06</v>
      </c>
      <c r="B238" s="1">
        <v>25.2</v>
      </c>
      <c r="C238" s="1">
        <v>31</v>
      </c>
      <c r="H238" s="1">
        <v>26.99</v>
      </c>
      <c r="I238" s="1">
        <v>28.33</v>
      </c>
      <c r="J238" s="1">
        <v>33.31</v>
      </c>
      <c r="K238" s="1">
        <v>33.11</v>
      </c>
      <c r="L238" s="1">
        <v>33.89</v>
      </c>
      <c r="M238" s="1">
        <v>34.04</v>
      </c>
      <c r="N238" s="1">
        <v>40</v>
      </c>
      <c r="O238" s="1">
        <v>40</v>
      </c>
      <c r="P238" s="1">
        <v>40</v>
      </c>
      <c r="R238"/>
      <c r="S238"/>
      <c r="U238"/>
      <c r="V238"/>
    </row>
    <row r="239" spans="1:22" s="1" customFormat="1" x14ac:dyDescent="0.25">
      <c r="A239" s="1">
        <v>28.65</v>
      </c>
      <c r="B239" s="1">
        <v>18.149999999999999</v>
      </c>
      <c r="C239" s="1">
        <v>33.94</v>
      </c>
      <c r="H239" s="1">
        <v>37.119999999999997</v>
      </c>
      <c r="I239" s="1">
        <v>40</v>
      </c>
      <c r="J239" s="1">
        <v>30.31</v>
      </c>
      <c r="K239" s="1">
        <v>33.54</v>
      </c>
      <c r="L239" s="1">
        <v>40</v>
      </c>
      <c r="M239" s="1">
        <v>37</v>
      </c>
      <c r="N239" s="1">
        <v>40</v>
      </c>
      <c r="O239" s="1">
        <v>34.409999999999997</v>
      </c>
      <c r="P239" s="1">
        <v>35.659999999999997</v>
      </c>
      <c r="R239"/>
      <c r="S239"/>
      <c r="U239"/>
      <c r="V239"/>
    </row>
    <row r="240" spans="1:22" s="1" customFormat="1" x14ac:dyDescent="0.25">
      <c r="A240" s="1">
        <v>27.72</v>
      </c>
      <c r="B240" s="1">
        <v>24.95</v>
      </c>
      <c r="C240" s="1">
        <v>40</v>
      </c>
      <c r="H240" s="1">
        <v>34.299999999999997</v>
      </c>
      <c r="I240" s="1">
        <v>34.56</v>
      </c>
      <c r="J240" s="1">
        <v>34.020000000000003</v>
      </c>
      <c r="K240" s="1">
        <v>31.12</v>
      </c>
      <c r="L240" s="1">
        <v>40</v>
      </c>
      <c r="M240" s="1">
        <v>34.630000000000003</v>
      </c>
      <c r="N240" s="1">
        <v>32.92</v>
      </c>
      <c r="O240" s="1">
        <v>40</v>
      </c>
      <c r="P240" s="1">
        <v>40</v>
      </c>
      <c r="R240"/>
      <c r="S240"/>
      <c r="U240"/>
      <c r="V240"/>
    </row>
    <row r="241" spans="1:22" s="1" customFormat="1" x14ac:dyDescent="0.25">
      <c r="A241" s="1">
        <v>26.22</v>
      </c>
      <c r="B241" s="1">
        <v>25.56</v>
      </c>
      <c r="C241" s="1">
        <v>14.58</v>
      </c>
      <c r="H241" s="1">
        <v>32.57</v>
      </c>
      <c r="I241" s="1">
        <v>40</v>
      </c>
      <c r="J241" s="1">
        <v>33.33</v>
      </c>
      <c r="K241" s="1">
        <v>33.4</v>
      </c>
      <c r="L241" s="1">
        <v>40</v>
      </c>
      <c r="M241" s="1">
        <v>40</v>
      </c>
      <c r="N241" s="1">
        <v>40</v>
      </c>
      <c r="O241" s="1">
        <v>36.81</v>
      </c>
      <c r="P241" s="1">
        <v>33.85</v>
      </c>
      <c r="R241"/>
      <c r="S241"/>
      <c r="U241"/>
      <c r="V241"/>
    </row>
    <row r="242" spans="1:22" s="1" customFormat="1" x14ac:dyDescent="0.25">
      <c r="A242" s="1">
        <v>26.71</v>
      </c>
      <c r="B242" s="1">
        <v>31.24</v>
      </c>
      <c r="C242" s="1">
        <v>24.12</v>
      </c>
      <c r="H242" s="1">
        <v>28.9</v>
      </c>
      <c r="I242" s="1">
        <v>29.05</v>
      </c>
      <c r="J242" s="1">
        <v>34.76</v>
      </c>
      <c r="K242" s="1">
        <v>30.23</v>
      </c>
      <c r="L242" s="1">
        <v>33.04</v>
      </c>
      <c r="M242" s="1">
        <v>33.01</v>
      </c>
      <c r="N242" s="1">
        <v>34.32</v>
      </c>
      <c r="O242" s="1">
        <v>40</v>
      </c>
      <c r="P242" s="1">
        <v>40</v>
      </c>
      <c r="R242"/>
      <c r="S242"/>
      <c r="U242"/>
      <c r="V242"/>
    </row>
    <row r="243" spans="1:22" s="1" customFormat="1" x14ac:dyDescent="0.25">
      <c r="A243" s="1">
        <v>31.17</v>
      </c>
      <c r="B243" s="1">
        <v>26.33</v>
      </c>
      <c r="C243" s="1">
        <v>29.88</v>
      </c>
      <c r="H243" s="1">
        <v>36.450000000000003</v>
      </c>
      <c r="I243" s="1">
        <v>36.619999999999997</v>
      </c>
      <c r="J243" s="1">
        <v>29.14</v>
      </c>
      <c r="K243" s="1">
        <v>35.79</v>
      </c>
      <c r="L243" s="1">
        <v>40</v>
      </c>
      <c r="M243" s="1">
        <v>40</v>
      </c>
      <c r="N243" s="1">
        <v>40</v>
      </c>
      <c r="O243" s="1">
        <v>40</v>
      </c>
      <c r="P243" s="1">
        <v>37.71</v>
      </c>
      <c r="R243"/>
      <c r="S243"/>
      <c r="U243"/>
      <c r="V243"/>
    </row>
    <row r="244" spans="1:22" s="1" customFormat="1" x14ac:dyDescent="0.25">
      <c r="A244" s="1">
        <v>32.380000000000003</v>
      </c>
      <c r="B244" s="1">
        <v>22.44</v>
      </c>
      <c r="C244" s="1">
        <v>36.94</v>
      </c>
      <c r="H244" s="1">
        <v>20.97</v>
      </c>
      <c r="I244" s="1">
        <v>34.5</v>
      </c>
      <c r="J244" s="1">
        <v>33.76</v>
      </c>
      <c r="K244" s="1">
        <v>34.450000000000003</v>
      </c>
      <c r="L244" s="1">
        <v>33.9</v>
      </c>
      <c r="M244" s="1">
        <v>40</v>
      </c>
      <c r="N244" s="1">
        <v>38.06</v>
      </c>
      <c r="O244" s="1">
        <v>40</v>
      </c>
      <c r="P244" s="1">
        <v>37.79</v>
      </c>
      <c r="R244"/>
      <c r="S244"/>
      <c r="U244"/>
      <c r="V244"/>
    </row>
    <row r="245" spans="1:22" s="1" customFormat="1" x14ac:dyDescent="0.25">
      <c r="A245" s="1">
        <v>31.23</v>
      </c>
      <c r="B245" s="1">
        <v>25.17</v>
      </c>
      <c r="C245" s="1">
        <v>19.62</v>
      </c>
      <c r="H245" s="1">
        <v>33.15</v>
      </c>
      <c r="I245" s="1">
        <v>36.36</v>
      </c>
      <c r="J245" s="1">
        <v>34.33</v>
      </c>
      <c r="K245" s="1">
        <v>35.94</v>
      </c>
      <c r="L245" s="1">
        <v>40</v>
      </c>
      <c r="M245" s="1">
        <v>37.58</v>
      </c>
      <c r="N245" s="1">
        <v>37.28</v>
      </c>
      <c r="O245" s="1">
        <v>40</v>
      </c>
      <c r="P245" s="1">
        <v>40</v>
      </c>
      <c r="R245"/>
      <c r="S245"/>
      <c r="U245"/>
      <c r="V245"/>
    </row>
    <row r="246" spans="1:22" s="1" customFormat="1" x14ac:dyDescent="0.25">
      <c r="A246" s="1">
        <v>22.06</v>
      </c>
      <c r="B246" s="1">
        <v>16.239999999999998</v>
      </c>
      <c r="C246" s="1">
        <v>31.29</v>
      </c>
      <c r="H246" s="1">
        <v>22.99</v>
      </c>
      <c r="I246" s="1">
        <v>29.9</v>
      </c>
      <c r="J246" s="1">
        <v>30.1</v>
      </c>
      <c r="K246" s="1">
        <v>40</v>
      </c>
      <c r="L246" s="1">
        <v>31.26</v>
      </c>
      <c r="M246" s="1">
        <v>40</v>
      </c>
      <c r="N246" s="1">
        <v>40</v>
      </c>
      <c r="O246" s="1">
        <v>35.86</v>
      </c>
      <c r="P246" s="1">
        <v>40</v>
      </c>
      <c r="R246"/>
      <c r="S246"/>
      <c r="U246"/>
      <c r="V246"/>
    </row>
    <row r="247" spans="1:22" s="1" customFormat="1" x14ac:dyDescent="0.25">
      <c r="A247" s="1">
        <v>25.8</v>
      </c>
      <c r="B247" s="1">
        <v>33.96</v>
      </c>
      <c r="C247" s="1">
        <v>19.39</v>
      </c>
      <c r="H247" s="1">
        <v>40</v>
      </c>
      <c r="I247" s="1">
        <v>31.47</v>
      </c>
      <c r="J247" s="1">
        <v>35.82</v>
      </c>
      <c r="K247" s="1">
        <v>33.65</v>
      </c>
      <c r="L247" s="1">
        <v>34.479999999999997</v>
      </c>
      <c r="M247" s="1">
        <v>29.8</v>
      </c>
      <c r="N247" s="1">
        <v>32.549999999999997</v>
      </c>
      <c r="O247" s="1">
        <v>34.020000000000003</v>
      </c>
      <c r="P247" s="1">
        <v>40</v>
      </c>
      <c r="R247"/>
      <c r="S247"/>
      <c r="U247"/>
      <c r="V247"/>
    </row>
    <row r="248" spans="1:22" s="1" customFormat="1" x14ac:dyDescent="0.25">
      <c r="A248" s="1">
        <v>24.24</v>
      </c>
      <c r="B248" s="1">
        <v>29.87</v>
      </c>
      <c r="C248" s="1">
        <v>19.71</v>
      </c>
      <c r="H248" s="1">
        <v>32.92</v>
      </c>
      <c r="I248" s="1">
        <v>30.87</v>
      </c>
      <c r="J248" s="1">
        <v>31.53</v>
      </c>
      <c r="K248" s="1">
        <v>31.56</v>
      </c>
      <c r="L248" s="1">
        <v>27.37</v>
      </c>
      <c r="M248" s="1">
        <v>34.29</v>
      </c>
      <c r="N248" s="1">
        <v>35.78</v>
      </c>
      <c r="O248" s="1">
        <v>40</v>
      </c>
      <c r="P248" s="1">
        <v>35.42</v>
      </c>
      <c r="R248"/>
      <c r="S248"/>
      <c r="U248"/>
      <c r="V248"/>
    </row>
    <row r="249" spans="1:22" s="1" customFormat="1" x14ac:dyDescent="0.25">
      <c r="A249" s="1">
        <v>27.2</v>
      </c>
      <c r="B249" s="1">
        <v>24.44</v>
      </c>
      <c r="C249" s="1">
        <v>22.41</v>
      </c>
      <c r="H249" s="1">
        <v>40</v>
      </c>
      <c r="I249" s="1">
        <v>40</v>
      </c>
      <c r="J249" s="1">
        <v>23.66</v>
      </c>
      <c r="K249" s="1">
        <v>28.14</v>
      </c>
      <c r="L249" s="1">
        <v>40</v>
      </c>
      <c r="M249" s="1">
        <v>40</v>
      </c>
      <c r="N249" s="1">
        <v>33.26</v>
      </c>
      <c r="O249" s="1">
        <v>40</v>
      </c>
      <c r="P249" s="1">
        <v>37.54</v>
      </c>
      <c r="R249"/>
      <c r="S249"/>
      <c r="U249"/>
      <c r="V249"/>
    </row>
    <row r="250" spans="1:22" s="1" customFormat="1" x14ac:dyDescent="0.25">
      <c r="A250" s="1">
        <v>26.63</v>
      </c>
      <c r="B250" s="1">
        <v>29.41</v>
      </c>
      <c r="C250" s="1">
        <v>31</v>
      </c>
      <c r="H250" s="1">
        <v>19.82</v>
      </c>
      <c r="I250" s="1">
        <v>36.86</v>
      </c>
      <c r="J250" s="1">
        <v>40</v>
      </c>
      <c r="K250" s="1">
        <v>36.53</v>
      </c>
      <c r="L250" s="1">
        <v>40</v>
      </c>
      <c r="M250" s="1">
        <v>35.93</v>
      </c>
      <c r="N250" s="1">
        <v>40</v>
      </c>
      <c r="O250" s="1">
        <v>40</v>
      </c>
      <c r="P250" s="1">
        <v>37.58</v>
      </c>
      <c r="R250"/>
      <c r="S250"/>
      <c r="U250"/>
      <c r="V250"/>
    </row>
    <row r="251" spans="1:22" s="1" customFormat="1" x14ac:dyDescent="0.25">
      <c r="A251" s="1">
        <v>23.92</v>
      </c>
      <c r="B251" s="1">
        <v>26.64</v>
      </c>
      <c r="C251" s="1">
        <v>25.04</v>
      </c>
      <c r="H251" s="1">
        <v>28.99</v>
      </c>
      <c r="I251" s="1">
        <v>18.920000000000002</v>
      </c>
      <c r="J251" s="1">
        <v>40</v>
      </c>
      <c r="K251" s="1">
        <v>40</v>
      </c>
      <c r="L251" s="1">
        <v>33.33</v>
      </c>
      <c r="M251" s="1">
        <v>40</v>
      </c>
      <c r="N251" s="1">
        <v>40</v>
      </c>
      <c r="O251" s="1">
        <v>37.81</v>
      </c>
      <c r="P251" s="1">
        <v>37.770000000000003</v>
      </c>
      <c r="R251"/>
      <c r="S251"/>
      <c r="U251"/>
      <c r="V251"/>
    </row>
    <row r="252" spans="1:22" s="1" customFormat="1" x14ac:dyDescent="0.25">
      <c r="A252" s="1">
        <v>16.48</v>
      </c>
      <c r="B252" s="1">
        <v>24.62</v>
      </c>
      <c r="C252" s="1">
        <v>37.75</v>
      </c>
      <c r="H252" s="1">
        <v>40</v>
      </c>
      <c r="I252" s="1">
        <v>38.020000000000003</v>
      </c>
      <c r="J252" s="1">
        <v>31.59</v>
      </c>
      <c r="K252" s="1">
        <v>26.65</v>
      </c>
      <c r="L252" s="1">
        <v>40</v>
      </c>
      <c r="M252" s="1">
        <v>35.86</v>
      </c>
      <c r="N252" s="1">
        <v>34.229999999999997</v>
      </c>
      <c r="O252" s="1">
        <v>35.57</v>
      </c>
      <c r="P252" s="1">
        <v>40</v>
      </c>
      <c r="R252"/>
      <c r="S252"/>
      <c r="U252"/>
      <c r="V252"/>
    </row>
    <row r="253" spans="1:22" s="1" customFormat="1" x14ac:dyDescent="0.25">
      <c r="A253" s="1">
        <v>24.15</v>
      </c>
      <c r="B253" s="1">
        <v>34.35</v>
      </c>
      <c r="C253" s="1">
        <v>19.72</v>
      </c>
      <c r="H253" s="1">
        <v>25.81</v>
      </c>
      <c r="I253" s="1">
        <v>25.38</v>
      </c>
      <c r="J253" s="1">
        <v>30.64</v>
      </c>
      <c r="K253" s="1">
        <v>35.79</v>
      </c>
      <c r="L253" s="1">
        <v>33.869999999999997</v>
      </c>
      <c r="M253" s="1">
        <v>34.130000000000003</v>
      </c>
      <c r="N253" s="1">
        <v>40</v>
      </c>
      <c r="O253" s="1">
        <v>40</v>
      </c>
      <c r="P253" s="1">
        <v>40</v>
      </c>
      <c r="R253"/>
      <c r="S253"/>
      <c r="U253"/>
      <c r="V253"/>
    </row>
    <row r="254" spans="1:22" s="1" customFormat="1" x14ac:dyDescent="0.25">
      <c r="A254" s="1">
        <v>34.119999999999997</v>
      </c>
      <c r="B254" s="1">
        <v>24.04</v>
      </c>
      <c r="C254" s="1">
        <v>24.42</v>
      </c>
      <c r="H254" s="1">
        <v>35.909999999999997</v>
      </c>
      <c r="I254" s="1">
        <v>30.74</v>
      </c>
      <c r="J254" s="1">
        <v>28.04</v>
      </c>
      <c r="K254" s="1">
        <v>32.729999999999997</v>
      </c>
      <c r="L254" s="1">
        <v>26.85</v>
      </c>
      <c r="M254" s="1">
        <v>35.96</v>
      </c>
      <c r="N254" s="1">
        <v>40</v>
      </c>
      <c r="O254" s="1">
        <v>31.62</v>
      </c>
      <c r="P254" s="1">
        <v>40</v>
      </c>
      <c r="R254"/>
      <c r="S254"/>
      <c r="U254"/>
      <c r="V254"/>
    </row>
    <row r="255" spans="1:22" s="1" customFormat="1" x14ac:dyDescent="0.25">
      <c r="A255" s="1">
        <v>25.64</v>
      </c>
      <c r="B255" s="1">
        <v>21.05</v>
      </c>
      <c r="C255" s="1">
        <v>40</v>
      </c>
      <c r="H255" s="1">
        <v>35.83</v>
      </c>
      <c r="I255" s="1">
        <v>32.450000000000003</v>
      </c>
      <c r="J255" s="1">
        <v>32.22</v>
      </c>
      <c r="K255" s="1">
        <v>33.44</v>
      </c>
      <c r="L255" s="1">
        <v>32.950000000000003</v>
      </c>
      <c r="M255" s="1">
        <v>33.58</v>
      </c>
      <c r="N255" s="1">
        <v>35.25</v>
      </c>
      <c r="O255" s="1">
        <v>40</v>
      </c>
      <c r="P255" s="1">
        <v>37.479999999999997</v>
      </c>
      <c r="R255"/>
      <c r="S255"/>
      <c r="U255"/>
      <c r="V255"/>
    </row>
    <row r="256" spans="1:22" s="1" customFormat="1" x14ac:dyDescent="0.25">
      <c r="A256" s="1">
        <v>40</v>
      </c>
      <c r="B256" s="1">
        <v>36.93</v>
      </c>
      <c r="C256" s="1">
        <v>34.130000000000003</v>
      </c>
      <c r="H256" s="1">
        <v>35.159999999999997</v>
      </c>
      <c r="I256" s="1">
        <v>32.090000000000003</v>
      </c>
      <c r="J256" s="1">
        <v>25.74</v>
      </c>
      <c r="K256" s="1">
        <v>30.61</v>
      </c>
      <c r="L256" s="1">
        <v>31.8</v>
      </c>
      <c r="M256" s="1">
        <v>40</v>
      </c>
      <c r="N256" s="1">
        <v>40</v>
      </c>
      <c r="O256" s="1">
        <v>34.5</v>
      </c>
      <c r="P256" s="1">
        <v>30.2</v>
      </c>
      <c r="R256"/>
      <c r="S256"/>
      <c r="U256"/>
      <c r="V256"/>
    </row>
    <row r="257" spans="1:22" s="1" customFormat="1" x14ac:dyDescent="0.25">
      <c r="A257" s="1">
        <v>21.32</v>
      </c>
      <c r="B257" s="1">
        <v>22.32</v>
      </c>
      <c r="C257" s="1">
        <v>18.579999999999998</v>
      </c>
      <c r="H257" s="1">
        <v>29.34</v>
      </c>
      <c r="I257" s="1">
        <v>27.7</v>
      </c>
      <c r="J257" s="1">
        <v>40</v>
      </c>
      <c r="K257" s="1">
        <v>31.9</v>
      </c>
      <c r="L257" s="1">
        <v>40</v>
      </c>
      <c r="M257" s="1">
        <v>33.159999999999997</v>
      </c>
      <c r="N257" s="1">
        <v>37.93</v>
      </c>
      <c r="O257" s="1">
        <v>40</v>
      </c>
      <c r="P257" s="1">
        <v>40</v>
      </c>
      <c r="R257"/>
      <c r="S257"/>
      <c r="U257"/>
      <c r="V257"/>
    </row>
    <row r="258" spans="1:22" s="1" customFormat="1" x14ac:dyDescent="0.25">
      <c r="A258" s="1">
        <v>23.48</v>
      </c>
      <c r="B258" s="1">
        <v>31.94</v>
      </c>
      <c r="C258" s="1">
        <v>34.729999999999997</v>
      </c>
      <c r="H258" s="1">
        <v>35.020000000000003</v>
      </c>
      <c r="I258" s="1">
        <v>40</v>
      </c>
      <c r="J258" s="1">
        <v>40</v>
      </c>
      <c r="K258" s="1">
        <v>34.659999999999997</v>
      </c>
      <c r="L258" s="1">
        <v>40</v>
      </c>
      <c r="M258" s="1">
        <v>35.909999999999997</v>
      </c>
      <c r="N258" s="1">
        <v>24.13</v>
      </c>
      <c r="O258" s="1">
        <v>37.549999999999997</v>
      </c>
      <c r="P258" s="1">
        <v>37.46</v>
      </c>
      <c r="R258"/>
      <c r="S258"/>
      <c r="U258"/>
      <c r="V258"/>
    </row>
    <row r="259" spans="1:22" s="1" customFormat="1" x14ac:dyDescent="0.25">
      <c r="A259" s="1">
        <v>30.17</v>
      </c>
      <c r="B259" s="1">
        <v>22.06</v>
      </c>
      <c r="C259" s="1">
        <v>22.77</v>
      </c>
      <c r="H259" s="1">
        <v>36.97</v>
      </c>
      <c r="I259" s="1">
        <v>34.11</v>
      </c>
      <c r="J259" s="1">
        <v>27.35</v>
      </c>
      <c r="K259" s="1">
        <v>32.659999999999997</v>
      </c>
      <c r="L259" s="1">
        <v>32.700000000000003</v>
      </c>
      <c r="M259" s="1">
        <v>35.630000000000003</v>
      </c>
      <c r="N259" s="1">
        <v>34.32</v>
      </c>
      <c r="O259" s="1">
        <v>36.840000000000003</v>
      </c>
      <c r="P259" s="1">
        <v>40</v>
      </c>
      <c r="R259"/>
      <c r="S259"/>
      <c r="U259"/>
      <c r="V259"/>
    </row>
    <row r="260" spans="1:22" s="1" customFormat="1" x14ac:dyDescent="0.25">
      <c r="A260" s="1">
        <v>22.95</v>
      </c>
      <c r="B260" s="1">
        <v>34.799999999999997</v>
      </c>
      <c r="C260" s="1">
        <v>31.25</v>
      </c>
      <c r="H260" s="1">
        <v>33.97</v>
      </c>
      <c r="I260" s="1">
        <v>25.53</v>
      </c>
      <c r="J260" s="1">
        <v>28.69</v>
      </c>
      <c r="K260" s="1">
        <v>30.7</v>
      </c>
      <c r="L260" s="1">
        <v>31.85</v>
      </c>
      <c r="M260" s="1">
        <v>40</v>
      </c>
      <c r="N260" s="1">
        <v>36.9</v>
      </c>
      <c r="O260" s="1">
        <v>36.93</v>
      </c>
      <c r="P260" s="1">
        <v>40</v>
      </c>
      <c r="R260"/>
      <c r="S260"/>
      <c r="U260"/>
      <c r="V260"/>
    </row>
    <row r="261" spans="1:22" s="1" customFormat="1" x14ac:dyDescent="0.25">
      <c r="A261" s="1">
        <v>21.74</v>
      </c>
      <c r="B261" s="1">
        <v>29.74</v>
      </c>
      <c r="C261" s="1">
        <v>32</v>
      </c>
      <c r="H261" s="1">
        <v>30.43</v>
      </c>
      <c r="I261" s="1">
        <v>30.9</v>
      </c>
      <c r="J261" s="1">
        <v>40</v>
      </c>
      <c r="K261" s="1">
        <v>40</v>
      </c>
      <c r="L261" s="1">
        <v>33.67</v>
      </c>
      <c r="M261" s="1">
        <v>36.99</v>
      </c>
      <c r="N261" s="1">
        <v>35.659999999999997</v>
      </c>
      <c r="O261" s="1">
        <v>40</v>
      </c>
      <c r="P261" s="1">
        <v>38.479999999999997</v>
      </c>
      <c r="R261"/>
      <c r="S261"/>
      <c r="U261"/>
      <c r="V261"/>
    </row>
    <row r="262" spans="1:22" s="1" customFormat="1" x14ac:dyDescent="0.25">
      <c r="A262" s="1">
        <v>22.53</v>
      </c>
      <c r="B262" s="1">
        <v>23.84</v>
      </c>
      <c r="C262" s="1">
        <v>37.78</v>
      </c>
      <c r="H262" s="1">
        <v>31.57</v>
      </c>
      <c r="I262" s="1">
        <v>35.97</v>
      </c>
      <c r="J262" s="1">
        <v>19.84</v>
      </c>
      <c r="K262" s="1">
        <v>40</v>
      </c>
      <c r="L262" s="1">
        <v>28.44</v>
      </c>
      <c r="M262" s="1">
        <v>35.03</v>
      </c>
      <c r="N262" s="1">
        <v>40</v>
      </c>
      <c r="O262" s="1">
        <v>40</v>
      </c>
      <c r="P262" s="1">
        <v>36.090000000000003</v>
      </c>
      <c r="R262"/>
      <c r="S262"/>
      <c r="U262"/>
      <c r="V262"/>
    </row>
    <row r="263" spans="1:22" s="1" customFormat="1" x14ac:dyDescent="0.25">
      <c r="A263" s="1">
        <v>19.61</v>
      </c>
      <c r="B263" s="1">
        <v>21.84</v>
      </c>
      <c r="C263" s="1">
        <v>40</v>
      </c>
      <c r="H263" s="1">
        <v>27.51</v>
      </c>
      <c r="I263" s="1">
        <v>28.78</v>
      </c>
      <c r="J263" s="1">
        <v>30.09</v>
      </c>
      <c r="K263" s="1">
        <v>40</v>
      </c>
      <c r="L263" s="1">
        <v>35.18</v>
      </c>
      <c r="M263" s="1">
        <v>25.87</v>
      </c>
      <c r="N263" s="1">
        <v>40</v>
      </c>
      <c r="O263" s="1">
        <v>40</v>
      </c>
      <c r="P263" s="1">
        <v>40</v>
      </c>
      <c r="R263"/>
      <c r="S263"/>
      <c r="U263"/>
      <c r="V263"/>
    </row>
    <row r="264" spans="1:22" s="1" customFormat="1" x14ac:dyDescent="0.25">
      <c r="A264" s="1">
        <v>40</v>
      </c>
      <c r="B264" s="1">
        <v>28.51</v>
      </c>
      <c r="C264" s="1">
        <v>31.7</v>
      </c>
      <c r="H264" s="1">
        <v>31.53</v>
      </c>
      <c r="I264" s="1">
        <v>40</v>
      </c>
      <c r="J264" s="1">
        <v>35</v>
      </c>
      <c r="K264" s="1">
        <v>32.82</v>
      </c>
      <c r="L264" s="1">
        <v>40</v>
      </c>
      <c r="M264" s="1">
        <v>40</v>
      </c>
      <c r="N264" s="1">
        <v>31.44</v>
      </c>
      <c r="O264" s="1">
        <v>37.75</v>
      </c>
      <c r="P264" s="1">
        <v>33.590000000000003</v>
      </c>
      <c r="R264"/>
      <c r="S264"/>
      <c r="U264"/>
      <c r="V264"/>
    </row>
    <row r="265" spans="1:22" s="1" customFormat="1" x14ac:dyDescent="0.25">
      <c r="A265" s="1">
        <v>31.6</v>
      </c>
      <c r="B265" s="1">
        <v>21.09</v>
      </c>
      <c r="C265" s="1">
        <v>35.130000000000003</v>
      </c>
      <c r="H265" s="1">
        <v>35.26</v>
      </c>
      <c r="I265" s="1">
        <v>31.09</v>
      </c>
      <c r="J265" s="1">
        <v>35.770000000000003</v>
      </c>
      <c r="K265" s="1">
        <v>40</v>
      </c>
      <c r="L265" s="1">
        <v>36.93</v>
      </c>
      <c r="M265" s="1">
        <v>40</v>
      </c>
      <c r="N265" s="1">
        <v>33.78</v>
      </c>
      <c r="O265" s="1">
        <v>26.31</v>
      </c>
      <c r="P265" s="1">
        <v>40</v>
      </c>
      <c r="R265"/>
      <c r="S265"/>
      <c r="U265"/>
      <c r="V265"/>
    </row>
    <row r="266" spans="1:22" s="1" customFormat="1" x14ac:dyDescent="0.25">
      <c r="A266" s="1">
        <v>30.3</v>
      </c>
      <c r="B266" s="1">
        <v>28.02</v>
      </c>
      <c r="C266" s="1">
        <v>35.130000000000003</v>
      </c>
      <c r="H266" s="1">
        <v>34.76</v>
      </c>
      <c r="I266" s="1">
        <v>30.65</v>
      </c>
      <c r="J266" s="1">
        <v>30.8</v>
      </c>
      <c r="K266" s="1">
        <v>33.880000000000003</v>
      </c>
      <c r="L266" s="1">
        <v>40</v>
      </c>
      <c r="M266" s="1">
        <v>34.36</v>
      </c>
      <c r="N266" s="1">
        <v>30.36</v>
      </c>
      <c r="O266" s="1">
        <v>34.56</v>
      </c>
      <c r="P266" s="1">
        <v>40</v>
      </c>
      <c r="R266"/>
      <c r="S266"/>
      <c r="U266"/>
      <c r="V266"/>
    </row>
    <row r="267" spans="1:22" s="1" customFormat="1" x14ac:dyDescent="0.25">
      <c r="A267" s="1">
        <v>24.16</v>
      </c>
      <c r="B267" s="1">
        <v>21.41</v>
      </c>
      <c r="C267" s="1">
        <v>24.2</v>
      </c>
      <c r="H267" s="1">
        <v>34.08</v>
      </c>
      <c r="I267" s="1">
        <v>40</v>
      </c>
      <c r="J267" s="1">
        <v>32.35</v>
      </c>
      <c r="K267" s="1">
        <v>34.79</v>
      </c>
      <c r="L267" s="1">
        <v>33.5</v>
      </c>
      <c r="M267" s="1">
        <v>36.06</v>
      </c>
      <c r="N267" s="1">
        <v>37.86</v>
      </c>
      <c r="O267" s="1">
        <v>40</v>
      </c>
      <c r="P267" s="1">
        <v>40</v>
      </c>
      <c r="R267"/>
      <c r="S267"/>
      <c r="U267"/>
      <c r="V267"/>
    </row>
    <row r="268" spans="1:22" s="1" customFormat="1" x14ac:dyDescent="0.25">
      <c r="A268" s="1">
        <v>22.26</v>
      </c>
      <c r="B268" s="1">
        <v>32.78</v>
      </c>
      <c r="C268" s="1">
        <v>36.83</v>
      </c>
      <c r="H268" s="1">
        <v>31.2</v>
      </c>
      <c r="I268" s="1">
        <v>32.89</v>
      </c>
      <c r="J268" s="1">
        <v>29.44</v>
      </c>
      <c r="K268" s="1">
        <v>33.92</v>
      </c>
      <c r="L268" s="1">
        <v>27.9</v>
      </c>
      <c r="M268" s="1">
        <v>35.9</v>
      </c>
      <c r="N268" s="1">
        <v>40</v>
      </c>
      <c r="O268" s="1">
        <v>40</v>
      </c>
      <c r="P268" s="1">
        <v>40</v>
      </c>
      <c r="R268"/>
      <c r="S268"/>
      <c r="U268"/>
      <c r="V268"/>
    </row>
    <row r="269" spans="1:22" s="1" customFormat="1" x14ac:dyDescent="0.25">
      <c r="A269" s="1">
        <v>21.88</v>
      </c>
      <c r="B269" s="1">
        <v>30.97</v>
      </c>
      <c r="C269" s="1">
        <v>30.54</v>
      </c>
      <c r="H269" s="1">
        <v>33.299999999999997</v>
      </c>
      <c r="I269" s="1">
        <v>33.9</v>
      </c>
      <c r="J269" s="1">
        <v>29.09</v>
      </c>
      <c r="K269" s="1">
        <v>33.950000000000003</v>
      </c>
      <c r="L269" s="1">
        <v>40</v>
      </c>
      <c r="M269" s="1">
        <v>40</v>
      </c>
      <c r="N269" s="1">
        <v>40</v>
      </c>
      <c r="O269" s="1">
        <v>40</v>
      </c>
      <c r="P269" s="1">
        <v>37.39</v>
      </c>
      <c r="R269"/>
      <c r="S269"/>
      <c r="U269"/>
      <c r="V269"/>
    </row>
    <row r="270" spans="1:22" s="1" customFormat="1" x14ac:dyDescent="0.25">
      <c r="A270" s="1">
        <v>40</v>
      </c>
      <c r="B270" s="1">
        <v>21.15</v>
      </c>
      <c r="C270" s="1">
        <v>28.94</v>
      </c>
      <c r="H270" s="1">
        <v>26.96</v>
      </c>
      <c r="I270" s="1">
        <v>40</v>
      </c>
      <c r="J270" s="1">
        <v>33.729999999999997</v>
      </c>
      <c r="K270" s="1">
        <v>33.06</v>
      </c>
      <c r="L270" s="1">
        <v>35.94</v>
      </c>
      <c r="M270" s="1">
        <v>32.25</v>
      </c>
      <c r="N270" s="1">
        <v>33.6</v>
      </c>
      <c r="O270" s="1">
        <v>38.01</v>
      </c>
      <c r="P270" s="1">
        <v>36.31</v>
      </c>
      <c r="R270"/>
      <c r="S270"/>
      <c r="U270"/>
      <c r="V270"/>
    </row>
    <row r="271" spans="1:22" s="1" customFormat="1" x14ac:dyDescent="0.25">
      <c r="A271" s="1">
        <v>31.45</v>
      </c>
      <c r="B271" s="1">
        <v>19.28</v>
      </c>
      <c r="C271" s="1">
        <v>20.16</v>
      </c>
      <c r="H271" s="1">
        <v>29.82</v>
      </c>
      <c r="I271" s="1">
        <v>36.380000000000003</v>
      </c>
      <c r="J271" s="1">
        <v>33.71</v>
      </c>
      <c r="K271" s="1">
        <v>40</v>
      </c>
      <c r="L271" s="1">
        <v>33.880000000000003</v>
      </c>
      <c r="M271" s="1">
        <v>34.24</v>
      </c>
      <c r="N271" s="1">
        <v>40</v>
      </c>
      <c r="O271" s="1">
        <v>40</v>
      </c>
      <c r="P271" s="1">
        <v>40</v>
      </c>
      <c r="R271"/>
      <c r="S271"/>
      <c r="U271"/>
      <c r="V271"/>
    </row>
    <row r="272" spans="1:22" s="1" customFormat="1" x14ac:dyDescent="0.25">
      <c r="A272" s="1">
        <v>32.549999999999997</v>
      </c>
      <c r="B272" s="1">
        <v>23.95</v>
      </c>
      <c r="C272" s="1">
        <v>24.92</v>
      </c>
      <c r="H272" s="1">
        <v>31.89</v>
      </c>
      <c r="I272" s="1">
        <v>33.200000000000003</v>
      </c>
      <c r="J272" s="1">
        <v>35.130000000000003</v>
      </c>
      <c r="K272" s="1">
        <v>35.21</v>
      </c>
      <c r="L272" s="1">
        <v>37.520000000000003</v>
      </c>
      <c r="M272" s="1">
        <v>35.119999999999997</v>
      </c>
      <c r="N272" s="1">
        <v>40</v>
      </c>
      <c r="O272" s="1">
        <v>32.68</v>
      </c>
      <c r="P272" s="1">
        <v>40</v>
      </c>
      <c r="R272"/>
      <c r="S272"/>
      <c r="U272"/>
      <c r="V272"/>
    </row>
    <row r="273" spans="1:22" s="1" customFormat="1" x14ac:dyDescent="0.25">
      <c r="A273" s="1">
        <v>31.92</v>
      </c>
      <c r="B273" s="1">
        <v>40</v>
      </c>
      <c r="C273" s="1">
        <v>24.64</v>
      </c>
      <c r="H273" s="1">
        <v>28.17</v>
      </c>
      <c r="I273" s="1">
        <v>25.98</v>
      </c>
      <c r="J273" s="1">
        <v>26.98</v>
      </c>
      <c r="K273" s="1">
        <v>33.83</v>
      </c>
      <c r="L273" s="1">
        <v>37.700000000000003</v>
      </c>
      <c r="M273" s="1">
        <v>36.33</v>
      </c>
      <c r="N273" s="1">
        <v>35.880000000000003</v>
      </c>
      <c r="O273" s="1">
        <v>40</v>
      </c>
      <c r="P273" s="1">
        <v>40</v>
      </c>
      <c r="R273"/>
      <c r="S273"/>
      <c r="U273"/>
      <c r="V273"/>
    </row>
    <row r="274" spans="1:22" s="1" customFormat="1" x14ac:dyDescent="0.25">
      <c r="A274" s="1">
        <v>32.909999999999997</v>
      </c>
      <c r="B274" s="1">
        <v>20.14</v>
      </c>
      <c r="C274" s="1">
        <v>29.58</v>
      </c>
      <c r="H274" s="1">
        <v>35.01</v>
      </c>
      <c r="I274" s="1">
        <v>34.49</v>
      </c>
      <c r="J274" s="1">
        <v>40</v>
      </c>
      <c r="K274" s="1">
        <v>30.35</v>
      </c>
      <c r="L274" s="1">
        <v>33.880000000000003</v>
      </c>
      <c r="M274" s="1">
        <v>35.69</v>
      </c>
      <c r="N274" s="1">
        <v>36.520000000000003</v>
      </c>
      <c r="O274" s="1">
        <v>40</v>
      </c>
      <c r="P274" s="1">
        <v>40</v>
      </c>
      <c r="R274"/>
      <c r="S274"/>
      <c r="U274"/>
      <c r="V274"/>
    </row>
    <row r="275" spans="1:22" s="1" customFormat="1" x14ac:dyDescent="0.25">
      <c r="A275" s="1">
        <v>34.1</v>
      </c>
      <c r="B275" s="1">
        <v>32.83</v>
      </c>
      <c r="C275" s="1">
        <v>19.559999999999999</v>
      </c>
      <c r="H275" s="1">
        <v>35.31</v>
      </c>
      <c r="I275" s="1">
        <v>40</v>
      </c>
      <c r="J275" s="1">
        <v>34.64</v>
      </c>
      <c r="K275" s="1">
        <v>40</v>
      </c>
      <c r="L275" s="1">
        <v>33.32</v>
      </c>
      <c r="M275" s="1">
        <v>30.85</v>
      </c>
      <c r="N275" s="1">
        <v>40</v>
      </c>
      <c r="O275" s="1">
        <v>40</v>
      </c>
      <c r="P275" s="1">
        <v>40</v>
      </c>
      <c r="R275"/>
      <c r="S275"/>
      <c r="U275"/>
      <c r="V275"/>
    </row>
    <row r="276" spans="1:22" s="1" customFormat="1" x14ac:dyDescent="0.25">
      <c r="A276" s="1">
        <v>40</v>
      </c>
      <c r="B276" s="1">
        <v>28.92</v>
      </c>
      <c r="C276" s="1">
        <v>27.86</v>
      </c>
      <c r="H276" s="1">
        <v>37.840000000000003</v>
      </c>
      <c r="I276" s="1">
        <v>32.29</v>
      </c>
      <c r="J276" s="1">
        <v>31.71</v>
      </c>
      <c r="K276" s="1">
        <v>35.32</v>
      </c>
      <c r="L276" s="1">
        <v>32.69</v>
      </c>
      <c r="M276" s="1">
        <v>40</v>
      </c>
      <c r="N276" s="1">
        <v>37.82</v>
      </c>
      <c r="O276" s="1">
        <v>40</v>
      </c>
      <c r="P276" s="1">
        <v>35.76</v>
      </c>
      <c r="R276"/>
      <c r="S276"/>
      <c r="U276"/>
      <c r="V276"/>
    </row>
    <row r="277" spans="1:22" s="1" customFormat="1" x14ac:dyDescent="0.25">
      <c r="A277" s="1">
        <v>27.95</v>
      </c>
      <c r="B277" s="1">
        <v>20.149999999999999</v>
      </c>
      <c r="C277" s="1">
        <v>37.5</v>
      </c>
      <c r="H277" s="1">
        <v>40</v>
      </c>
      <c r="I277" s="1">
        <v>40</v>
      </c>
      <c r="J277" s="1">
        <v>33.17</v>
      </c>
      <c r="K277" s="1">
        <v>31.45</v>
      </c>
      <c r="L277" s="1">
        <v>32.619999999999997</v>
      </c>
      <c r="M277" s="1">
        <v>40</v>
      </c>
      <c r="N277" s="1">
        <v>35.049999999999997</v>
      </c>
      <c r="O277" s="1">
        <v>40</v>
      </c>
      <c r="P277" s="1">
        <v>40</v>
      </c>
      <c r="R277"/>
      <c r="S277"/>
      <c r="U277"/>
      <c r="V277"/>
    </row>
    <row r="278" spans="1:22" s="1" customFormat="1" x14ac:dyDescent="0.25">
      <c r="A278" s="1">
        <v>19.350000000000001</v>
      </c>
      <c r="B278" s="1">
        <v>28.17</v>
      </c>
      <c r="C278" s="1">
        <v>25.25</v>
      </c>
      <c r="H278" s="1">
        <v>37.53</v>
      </c>
      <c r="I278" s="1">
        <v>36.380000000000003</v>
      </c>
      <c r="J278" s="1">
        <v>40</v>
      </c>
      <c r="K278" s="1">
        <v>33.97</v>
      </c>
      <c r="L278" s="1">
        <v>32.090000000000003</v>
      </c>
      <c r="M278" s="1">
        <v>32.72</v>
      </c>
      <c r="N278" s="1">
        <v>40</v>
      </c>
      <c r="O278" s="1">
        <v>40</v>
      </c>
      <c r="P278" s="1">
        <v>32.130000000000003</v>
      </c>
      <c r="R278"/>
      <c r="S278"/>
      <c r="U278"/>
      <c r="V278"/>
    </row>
    <row r="279" spans="1:22" s="1" customFormat="1" x14ac:dyDescent="0.25">
      <c r="A279" s="1">
        <v>27.79</v>
      </c>
      <c r="B279" s="1">
        <v>28.37</v>
      </c>
      <c r="C279" s="1">
        <v>34</v>
      </c>
      <c r="H279" s="1">
        <v>32.270000000000003</v>
      </c>
      <c r="I279" s="1">
        <v>29.43</v>
      </c>
      <c r="J279" s="1">
        <v>31.08</v>
      </c>
      <c r="K279" s="1">
        <v>31.65</v>
      </c>
      <c r="L279" s="1">
        <v>40</v>
      </c>
      <c r="M279" s="1">
        <v>35.49</v>
      </c>
      <c r="N279" s="1">
        <v>40</v>
      </c>
      <c r="O279" s="1">
        <v>40</v>
      </c>
      <c r="P279" s="1">
        <v>32.6</v>
      </c>
      <c r="R279"/>
      <c r="S279"/>
      <c r="U279"/>
      <c r="V279"/>
    </row>
    <row r="280" spans="1:22" s="1" customFormat="1" x14ac:dyDescent="0.25">
      <c r="A280" s="1">
        <v>40</v>
      </c>
      <c r="B280" s="1">
        <v>29.52</v>
      </c>
      <c r="C280" s="1">
        <v>34.29</v>
      </c>
      <c r="I280" s="1">
        <v>32.619999999999997</v>
      </c>
      <c r="J280" s="1">
        <v>40</v>
      </c>
      <c r="K280" s="1">
        <v>25.68</v>
      </c>
      <c r="L280" s="1">
        <v>40</v>
      </c>
      <c r="M280" s="1">
        <v>40</v>
      </c>
      <c r="N280" s="1">
        <v>40</v>
      </c>
      <c r="O280" s="1">
        <v>40</v>
      </c>
      <c r="P280" s="1">
        <v>33.25</v>
      </c>
      <c r="R280"/>
      <c r="S280"/>
      <c r="U280"/>
      <c r="V280"/>
    </row>
    <row r="281" spans="1:22" s="1" customFormat="1" x14ac:dyDescent="0.25">
      <c r="A281" s="1">
        <v>28.03</v>
      </c>
      <c r="B281" s="1">
        <v>25.77</v>
      </c>
      <c r="C281" s="1">
        <v>40</v>
      </c>
      <c r="I281" s="1">
        <v>40</v>
      </c>
      <c r="J281" s="1">
        <v>36.51</v>
      </c>
      <c r="K281" s="1">
        <v>35.06</v>
      </c>
      <c r="L281" s="1">
        <v>34.799999999999997</v>
      </c>
      <c r="M281" s="1">
        <v>36.07</v>
      </c>
      <c r="N281" s="1">
        <v>37.26</v>
      </c>
      <c r="O281" s="1">
        <v>36.299999999999997</v>
      </c>
      <c r="P281" s="1">
        <v>37.42</v>
      </c>
      <c r="R281"/>
      <c r="S281"/>
      <c r="U281"/>
      <c r="V281"/>
    </row>
    <row r="282" spans="1:22" s="1" customFormat="1" x14ac:dyDescent="0.25">
      <c r="A282" s="1">
        <v>32.53</v>
      </c>
      <c r="B282" s="1">
        <v>24.52</v>
      </c>
      <c r="C282" s="1">
        <v>24.82</v>
      </c>
      <c r="I282" s="1">
        <v>40</v>
      </c>
      <c r="J282" s="1">
        <v>36.380000000000003</v>
      </c>
      <c r="K282" s="1">
        <v>30.99</v>
      </c>
      <c r="L282" s="1">
        <v>40</v>
      </c>
      <c r="M282" s="1">
        <v>40</v>
      </c>
      <c r="N282" s="1">
        <v>40</v>
      </c>
      <c r="O282" s="1">
        <v>33.72</v>
      </c>
      <c r="P282" s="1">
        <v>40</v>
      </c>
      <c r="R282"/>
      <c r="S282"/>
      <c r="U282"/>
      <c r="V282"/>
    </row>
    <row r="283" spans="1:22" s="1" customFormat="1" x14ac:dyDescent="0.25">
      <c r="A283" s="1">
        <v>30.3</v>
      </c>
      <c r="B283" s="1">
        <v>32.409999999999997</v>
      </c>
      <c r="C283" s="1">
        <v>22.11</v>
      </c>
      <c r="I283" s="1">
        <v>33.96</v>
      </c>
      <c r="J283" s="1">
        <v>40</v>
      </c>
      <c r="K283" s="1">
        <v>40</v>
      </c>
      <c r="L283" s="1">
        <v>36.36</v>
      </c>
      <c r="M283" s="1">
        <v>32.450000000000003</v>
      </c>
      <c r="N283" s="1">
        <v>40</v>
      </c>
      <c r="O283" s="1">
        <v>40</v>
      </c>
      <c r="P283" s="1">
        <v>40</v>
      </c>
      <c r="R283"/>
      <c r="S283"/>
      <c r="U283"/>
      <c r="V283"/>
    </row>
    <row r="284" spans="1:22" s="1" customFormat="1" x14ac:dyDescent="0.25">
      <c r="A284" s="1">
        <v>25.91</v>
      </c>
      <c r="B284" s="1">
        <v>27.06</v>
      </c>
      <c r="C284" s="1">
        <v>20.83</v>
      </c>
      <c r="I284" s="1">
        <v>32.42</v>
      </c>
      <c r="J284" s="1">
        <v>30.08</v>
      </c>
      <c r="K284" s="1">
        <v>29.98</v>
      </c>
      <c r="L284" s="1">
        <v>31.77</v>
      </c>
      <c r="M284" s="1">
        <v>37.619999999999997</v>
      </c>
      <c r="N284" s="1">
        <v>37.81</v>
      </c>
      <c r="O284" s="1">
        <v>36.22</v>
      </c>
      <c r="P284" s="1">
        <v>34.29</v>
      </c>
      <c r="R284"/>
      <c r="S284"/>
      <c r="U284"/>
      <c r="V284"/>
    </row>
    <row r="285" spans="1:22" s="1" customFormat="1" x14ac:dyDescent="0.25">
      <c r="A285" s="1">
        <v>40</v>
      </c>
      <c r="B285" s="1">
        <v>20.51</v>
      </c>
      <c r="C285" s="1">
        <v>33.86</v>
      </c>
      <c r="I285" s="1">
        <v>34.32</v>
      </c>
      <c r="J285" s="1">
        <v>34.18</v>
      </c>
      <c r="K285" s="1">
        <v>40</v>
      </c>
      <c r="L285" s="1">
        <v>27.41</v>
      </c>
      <c r="M285" s="1">
        <v>40</v>
      </c>
      <c r="N285" s="1">
        <v>40</v>
      </c>
      <c r="O285" s="1">
        <v>40</v>
      </c>
      <c r="P285" s="1">
        <v>40</v>
      </c>
      <c r="R285"/>
      <c r="S285"/>
      <c r="U285"/>
      <c r="V285"/>
    </row>
    <row r="286" spans="1:22" s="1" customFormat="1" x14ac:dyDescent="0.25">
      <c r="A286" s="1">
        <v>30.89</v>
      </c>
      <c r="B286" s="1">
        <v>33.4</v>
      </c>
      <c r="C286" s="1">
        <v>29</v>
      </c>
      <c r="I286" s="1">
        <v>40</v>
      </c>
      <c r="J286" s="1">
        <v>30.99</v>
      </c>
      <c r="K286" s="1">
        <v>40</v>
      </c>
      <c r="L286" s="1">
        <v>34.4</v>
      </c>
      <c r="M286" s="1">
        <v>35.85</v>
      </c>
      <c r="N286" s="1">
        <v>31.49</v>
      </c>
      <c r="O286" s="1">
        <v>40</v>
      </c>
      <c r="P286" s="1">
        <v>40</v>
      </c>
      <c r="R286"/>
      <c r="S286"/>
      <c r="U286"/>
      <c r="V286"/>
    </row>
    <row r="287" spans="1:22" s="1" customFormat="1" x14ac:dyDescent="0.25">
      <c r="A287" s="1">
        <v>30.55</v>
      </c>
      <c r="B287" s="1">
        <v>22.98</v>
      </c>
      <c r="C287" s="1">
        <v>30.79</v>
      </c>
      <c r="I287" s="1">
        <v>40</v>
      </c>
      <c r="J287" s="1">
        <v>40</v>
      </c>
      <c r="K287" s="1">
        <v>38.65</v>
      </c>
      <c r="L287" s="1">
        <v>40</v>
      </c>
      <c r="M287" s="1">
        <v>35.49</v>
      </c>
      <c r="N287" s="1">
        <v>37.6</v>
      </c>
      <c r="O287" s="1">
        <v>37.549999999999997</v>
      </c>
      <c r="P287" s="1">
        <v>31.46</v>
      </c>
      <c r="R287"/>
      <c r="S287"/>
      <c r="U287"/>
      <c r="V287"/>
    </row>
    <row r="288" spans="1:22" s="1" customFormat="1" x14ac:dyDescent="0.25">
      <c r="A288" s="1">
        <v>29.63</v>
      </c>
      <c r="B288" s="1">
        <v>30.11</v>
      </c>
      <c r="C288" s="1">
        <v>40</v>
      </c>
      <c r="I288" s="1">
        <v>40</v>
      </c>
      <c r="J288" s="1">
        <v>26.4</v>
      </c>
      <c r="K288" s="1">
        <v>32.89</v>
      </c>
      <c r="L288" s="1">
        <v>36.4</v>
      </c>
      <c r="M288" s="1">
        <v>34.92</v>
      </c>
      <c r="N288" s="1">
        <v>31.62</v>
      </c>
      <c r="O288" s="1">
        <v>38.47</v>
      </c>
      <c r="P288" s="1">
        <v>40</v>
      </c>
      <c r="R288"/>
      <c r="S288"/>
      <c r="U288"/>
      <c r="V288"/>
    </row>
    <row r="289" spans="1:22" s="1" customFormat="1" x14ac:dyDescent="0.25">
      <c r="A289" s="1">
        <v>31.04</v>
      </c>
      <c r="B289" s="1">
        <v>28.91</v>
      </c>
      <c r="C289" s="1">
        <v>25.1</v>
      </c>
      <c r="I289" s="1">
        <v>36.21</v>
      </c>
      <c r="J289" s="1">
        <v>30.47</v>
      </c>
      <c r="K289" s="1">
        <v>31.01</v>
      </c>
      <c r="L289" s="1">
        <v>33.630000000000003</v>
      </c>
      <c r="M289" s="1">
        <v>40</v>
      </c>
      <c r="N289" s="1">
        <v>35.049999999999997</v>
      </c>
      <c r="O289" s="1">
        <v>40</v>
      </c>
      <c r="P289" s="1">
        <v>40</v>
      </c>
      <c r="R289"/>
      <c r="S289"/>
      <c r="U289"/>
      <c r="V289"/>
    </row>
    <row r="290" spans="1:22" s="1" customFormat="1" x14ac:dyDescent="0.25">
      <c r="A290" s="1">
        <v>33.57</v>
      </c>
      <c r="B290" s="1">
        <v>24.91</v>
      </c>
      <c r="C290" s="1">
        <v>21.54</v>
      </c>
      <c r="J290" s="1">
        <v>27.15</v>
      </c>
      <c r="K290" s="1">
        <v>40</v>
      </c>
      <c r="L290" s="1">
        <v>40</v>
      </c>
      <c r="M290" s="1">
        <v>35.94</v>
      </c>
      <c r="N290" s="1">
        <v>40</v>
      </c>
      <c r="O290" s="1">
        <v>40</v>
      </c>
      <c r="P290" s="1">
        <v>31.51</v>
      </c>
      <c r="R290"/>
      <c r="S290"/>
      <c r="U290"/>
      <c r="V290"/>
    </row>
    <row r="291" spans="1:22" s="1" customFormat="1" x14ac:dyDescent="0.25">
      <c r="A291" s="1">
        <v>24.24</v>
      </c>
      <c r="B291" s="1">
        <v>36.369999999999997</v>
      </c>
      <c r="C291" s="1">
        <v>30.03</v>
      </c>
      <c r="J291" s="1">
        <v>40</v>
      </c>
      <c r="K291" s="1">
        <v>29.7</v>
      </c>
      <c r="L291" s="1">
        <v>40</v>
      </c>
      <c r="M291" s="1">
        <v>34.72</v>
      </c>
      <c r="N291" s="1">
        <v>40</v>
      </c>
      <c r="O291" s="1">
        <v>36.94</v>
      </c>
      <c r="P291" s="1">
        <v>40</v>
      </c>
      <c r="R291"/>
      <c r="S291"/>
      <c r="U291"/>
      <c r="V291"/>
    </row>
    <row r="292" spans="1:22" s="1" customFormat="1" x14ac:dyDescent="0.25">
      <c r="A292" s="1">
        <v>31.48</v>
      </c>
      <c r="B292" s="1">
        <v>27.55</v>
      </c>
      <c r="C292" s="1">
        <v>24.89</v>
      </c>
      <c r="J292" s="1">
        <v>23.54</v>
      </c>
      <c r="K292" s="1">
        <v>32.799999999999997</v>
      </c>
      <c r="L292" s="1">
        <v>29.31</v>
      </c>
      <c r="M292" s="1">
        <v>40</v>
      </c>
      <c r="N292" s="1">
        <v>40</v>
      </c>
      <c r="O292" s="1">
        <v>36.43</v>
      </c>
      <c r="P292" s="1">
        <v>40</v>
      </c>
      <c r="R292"/>
      <c r="S292"/>
      <c r="U292"/>
      <c r="V292"/>
    </row>
    <row r="293" spans="1:22" s="1" customFormat="1" x14ac:dyDescent="0.25">
      <c r="A293" s="1">
        <v>35.17</v>
      </c>
      <c r="B293" s="1">
        <v>18.25</v>
      </c>
      <c r="C293" s="1">
        <v>34.31</v>
      </c>
      <c r="J293" s="1">
        <v>27.58</v>
      </c>
      <c r="K293" s="1">
        <v>40</v>
      </c>
      <c r="L293" s="1">
        <v>40</v>
      </c>
      <c r="M293" s="1">
        <v>35.840000000000003</v>
      </c>
      <c r="N293" s="1">
        <v>40</v>
      </c>
      <c r="O293" s="1">
        <v>40</v>
      </c>
      <c r="P293" s="1">
        <v>37.92</v>
      </c>
      <c r="R293"/>
      <c r="S293"/>
      <c r="U293"/>
      <c r="V293"/>
    </row>
    <row r="294" spans="1:22" s="1" customFormat="1" x14ac:dyDescent="0.25">
      <c r="A294" s="1">
        <v>34.200000000000003</v>
      </c>
      <c r="B294" s="1">
        <v>30.24</v>
      </c>
      <c r="C294" s="1">
        <v>36.21</v>
      </c>
      <c r="J294" s="1">
        <v>24.6</v>
      </c>
      <c r="K294" s="1">
        <v>35.229999999999997</v>
      </c>
      <c r="L294" s="1">
        <v>37.04</v>
      </c>
      <c r="M294" s="1">
        <v>35.97</v>
      </c>
      <c r="N294" s="1">
        <v>40</v>
      </c>
      <c r="O294" s="1">
        <v>40</v>
      </c>
      <c r="P294" s="1">
        <v>35.35</v>
      </c>
      <c r="R294"/>
      <c r="S294"/>
      <c r="U294"/>
      <c r="V294"/>
    </row>
    <row r="295" spans="1:22" s="1" customFormat="1" x14ac:dyDescent="0.25">
      <c r="A295" s="1">
        <v>34.869999999999997</v>
      </c>
      <c r="B295" s="1">
        <v>40</v>
      </c>
      <c r="C295" s="1">
        <v>22.5</v>
      </c>
      <c r="J295" s="1">
        <v>25.12</v>
      </c>
      <c r="K295" s="1">
        <v>31.96</v>
      </c>
      <c r="L295" s="1">
        <v>36.049999999999997</v>
      </c>
      <c r="M295" s="1">
        <v>29.76</v>
      </c>
      <c r="N295" s="1">
        <v>36.840000000000003</v>
      </c>
      <c r="O295" s="1">
        <v>34.44</v>
      </c>
      <c r="P295" s="1">
        <v>40</v>
      </c>
      <c r="R295"/>
      <c r="S295"/>
      <c r="U295"/>
      <c r="V295"/>
    </row>
    <row r="296" spans="1:22" s="1" customFormat="1" x14ac:dyDescent="0.25">
      <c r="A296" s="1">
        <v>33.799999999999997</v>
      </c>
      <c r="B296" s="1">
        <v>35.03</v>
      </c>
      <c r="C296" s="1">
        <v>37.229999999999997</v>
      </c>
      <c r="J296" s="1">
        <v>33.97</v>
      </c>
      <c r="K296" s="1">
        <v>32.33</v>
      </c>
      <c r="L296" s="1">
        <v>27.57</v>
      </c>
      <c r="M296" s="1">
        <v>36.56</v>
      </c>
      <c r="N296" s="1">
        <v>34.99</v>
      </c>
      <c r="O296" s="1">
        <v>40</v>
      </c>
      <c r="P296" s="1">
        <v>40</v>
      </c>
      <c r="R296"/>
      <c r="S296"/>
      <c r="U296"/>
      <c r="V296"/>
    </row>
    <row r="297" spans="1:22" s="1" customFormat="1" x14ac:dyDescent="0.25">
      <c r="A297" s="1">
        <v>28.13</v>
      </c>
      <c r="B297" s="1">
        <v>27.37</v>
      </c>
      <c r="C297" s="1">
        <v>27.87</v>
      </c>
      <c r="J297" s="1">
        <v>33.25</v>
      </c>
      <c r="K297" s="1">
        <v>33.39</v>
      </c>
      <c r="L297" s="1">
        <v>33.869999999999997</v>
      </c>
      <c r="M297" s="1">
        <v>40</v>
      </c>
      <c r="N297" s="1">
        <v>40</v>
      </c>
      <c r="O297" s="1">
        <v>40</v>
      </c>
      <c r="P297" s="1">
        <v>37.47</v>
      </c>
      <c r="R297"/>
      <c r="S297"/>
      <c r="U297"/>
      <c r="V297"/>
    </row>
    <row r="298" spans="1:22" s="1" customFormat="1" x14ac:dyDescent="0.25">
      <c r="A298" s="1">
        <v>27.46</v>
      </c>
      <c r="B298" s="1">
        <v>40</v>
      </c>
      <c r="C298" s="1">
        <v>28.94</v>
      </c>
      <c r="J298" s="1">
        <v>34.479999999999997</v>
      </c>
      <c r="K298" s="1">
        <v>27.97</v>
      </c>
      <c r="L298" s="1">
        <v>40</v>
      </c>
      <c r="M298" s="1">
        <v>33.08</v>
      </c>
      <c r="N298" s="1">
        <v>40</v>
      </c>
      <c r="O298" s="1">
        <v>32.909999999999997</v>
      </c>
      <c r="P298" s="1">
        <v>40</v>
      </c>
      <c r="R298"/>
      <c r="S298"/>
      <c r="U298"/>
      <c r="V298"/>
    </row>
    <row r="299" spans="1:22" s="1" customFormat="1" x14ac:dyDescent="0.25">
      <c r="A299" s="1">
        <v>34.450000000000003</v>
      </c>
      <c r="B299" s="1">
        <v>31.64</v>
      </c>
      <c r="C299" s="1">
        <v>40</v>
      </c>
      <c r="J299" s="1">
        <v>28.54</v>
      </c>
      <c r="K299" s="1">
        <v>40</v>
      </c>
      <c r="L299" s="1">
        <v>33.520000000000003</v>
      </c>
      <c r="M299" s="1">
        <v>32.880000000000003</v>
      </c>
      <c r="N299" s="1">
        <v>34.92</v>
      </c>
      <c r="O299" s="1">
        <v>40</v>
      </c>
      <c r="P299" s="1">
        <v>40</v>
      </c>
      <c r="R299"/>
      <c r="S299"/>
      <c r="U299"/>
      <c r="V299"/>
    </row>
    <row r="300" spans="1:22" s="1" customFormat="1" x14ac:dyDescent="0.25">
      <c r="A300" s="1">
        <v>27.64</v>
      </c>
      <c r="B300" s="1">
        <v>37.39</v>
      </c>
      <c r="C300" s="1">
        <v>28.91</v>
      </c>
      <c r="J300" s="1">
        <v>40</v>
      </c>
      <c r="K300" s="1">
        <v>40</v>
      </c>
      <c r="L300" s="1">
        <v>32.08</v>
      </c>
      <c r="M300" s="1">
        <v>40</v>
      </c>
      <c r="N300" s="1">
        <v>40</v>
      </c>
      <c r="O300" s="1">
        <v>40</v>
      </c>
      <c r="P300" s="1">
        <v>40</v>
      </c>
      <c r="R300"/>
      <c r="S300"/>
      <c r="U300"/>
      <c r="V300"/>
    </row>
    <row r="301" spans="1:22" s="1" customFormat="1" x14ac:dyDescent="0.25">
      <c r="A301" s="1">
        <v>23.43</v>
      </c>
      <c r="B301" s="1">
        <v>29.72</v>
      </c>
      <c r="C301" s="1">
        <v>20.74</v>
      </c>
      <c r="J301" s="1">
        <v>40</v>
      </c>
      <c r="K301" s="1">
        <v>33.89</v>
      </c>
      <c r="L301" s="1">
        <v>40</v>
      </c>
      <c r="M301" s="1">
        <v>40</v>
      </c>
      <c r="N301" s="1">
        <v>40</v>
      </c>
      <c r="O301" s="1">
        <v>36.78</v>
      </c>
      <c r="P301" s="1">
        <v>40</v>
      </c>
      <c r="R301"/>
      <c r="S301"/>
      <c r="U301"/>
      <c r="V301"/>
    </row>
    <row r="302" spans="1:22" s="1" customFormat="1" x14ac:dyDescent="0.25">
      <c r="A302" s="1">
        <v>31.99</v>
      </c>
      <c r="B302" s="1">
        <v>34.26</v>
      </c>
      <c r="C302" s="1">
        <v>34.5</v>
      </c>
      <c r="J302" s="1">
        <v>34.72</v>
      </c>
      <c r="K302" s="1">
        <v>38.369999999999997</v>
      </c>
      <c r="L302" s="1">
        <v>35.950000000000003</v>
      </c>
      <c r="M302" s="1">
        <v>31.53</v>
      </c>
      <c r="N302" s="1">
        <v>40</v>
      </c>
      <c r="O302" s="1">
        <v>38.46</v>
      </c>
      <c r="P302" s="1">
        <v>40</v>
      </c>
      <c r="R302"/>
      <c r="S302"/>
      <c r="U302"/>
      <c r="V302"/>
    </row>
    <row r="303" spans="1:22" s="1" customFormat="1" x14ac:dyDescent="0.25">
      <c r="A303" s="1">
        <v>31.21</v>
      </c>
      <c r="B303" s="1">
        <v>34.72</v>
      </c>
      <c r="C303" s="1">
        <v>28.15</v>
      </c>
      <c r="J303" s="1">
        <v>29.97</v>
      </c>
      <c r="K303" s="1">
        <v>33.26</v>
      </c>
      <c r="L303" s="1">
        <v>33.68</v>
      </c>
      <c r="M303" s="1">
        <v>40</v>
      </c>
      <c r="N303" s="1">
        <v>37.770000000000003</v>
      </c>
      <c r="O303" s="1">
        <v>35.93</v>
      </c>
      <c r="P303" s="1">
        <v>36.880000000000003</v>
      </c>
      <c r="R303"/>
      <c r="S303"/>
      <c r="U303"/>
      <c r="V303"/>
    </row>
    <row r="304" spans="1:22" s="1" customFormat="1" x14ac:dyDescent="0.25">
      <c r="A304" s="1">
        <v>29.68</v>
      </c>
      <c r="B304" s="1">
        <v>31.06</v>
      </c>
      <c r="C304" s="1">
        <v>33.630000000000003</v>
      </c>
      <c r="J304" s="1">
        <v>31.07</v>
      </c>
      <c r="K304" s="1">
        <v>31.77</v>
      </c>
      <c r="L304" s="1">
        <v>33.31</v>
      </c>
      <c r="M304" s="1">
        <v>40</v>
      </c>
      <c r="N304" s="1">
        <v>34.61</v>
      </c>
      <c r="O304" s="1">
        <v>40</v>
      </c>
      <c r="P304" s="1">
        <v>32.270000000000003</v>
      </c>
      <c r="R304"/>
      <c r="S304"/>
      <c r="U304"/>
      <c r="V304"/>
    </row>
    <row r="305" spans="1:22" s="1" customFormat="1" x14ac:dyDescent="0.25">
      <c r="A305" s="1">
        <v>19.28</v>
      </c>
      <c r="B305" s="1">
        <v>40</v>
      </c>
      <c r="C305" s="1">
        <v>21.08</v>
      </c>
      <c r="J305" s="1">
        <v>33.01</v>
      </c>
      <c r="K305" s="1">
        <v>40</v>
      </c>
      <c r="L305" s="1">
        <v>40</v>
      </c>
      <c r="M305" s="1">
        <v>40</v>
      </c>
      <c r="N305" s="1">
        <v>34.200000000000003</v>
      </c>
      <c r="O305" s="1">
        <v>40</v>
      </c>
      <c r="P305" s="1">
        <v>34.880000000000003</v>
      </c>
      <c r="R305"/>
      <c r="S305"/>
      <c r="U305"/>
      <c r="V305"/>
    </row>
    <row r="306" spans="1:22" s="1" customFormat="1" x14ac:dyDescent="0.25">
      <c r="A306" s="1">
        <v>32.58</v>
      </c>
      <c r="B306" s="1">
        <v>22.6</v>
      </c>
      <c r="C306" s="1">
        <v>25.62</v>
      </c>
      <c r="J306" s="1">
        <v>30.35</v>
      </c>
      <c r="K306" s="1">
        <v>37.979999999999997</v>
      </c>
      <c r="L306" s="1">
        <v>35.770000000000003</v>
      </c>
      <c r="M306" s="1">
        <v>40</v>
      </c>
      <c r="N306" s="1">
        <v>31.96</v>
      </c>
      <c r="O306" s="1">
        <v>36.4</v>
      </c>
      <c r="P306" s="1">
        <v>31.26</v>
      </c>
      <c r="R306"/>
      <c r="S306"/>
      <c r="U306"/>
      <c r="V306"/>
    </row>
    <row r="307" spans="1:22" s="1" customFormat="1" x14ac:dyDescent="0.25">
      <c r="A307" s="1">
        <v>17.07</v>
      </c>
      <c r="B307" s="1">
        <v>32.89</v>
      </c>
      <c r="C307" s="1">
        <v>31.68</v>
      </c>
      <c r="J307" s="1">
        <v>32.86</v>
      </c>
      <c r="K307" s="1">
        <v>21.38</v>
      </c>
      <c r="L307" s="1">
        <v>35.229999999999997</v>
      </c>
      <c r="M307" s="1">
        <v>35.909999999999997</v>
      </c>
      <c r="N307" s="1">
        <v>31.98</v>
      </c>
      <c r="O307" s="1">
        <v>38.130000000000003</v>
      </c>
      <c r="P307" s="1">
        <v>40</v>
      </c>
      <c r="R307"/>
      <c r="S307"/>
      <c r="U307"/>
      <c r="V307"/>
    </row>
    <row r="308" spans="1:22" s="1" customFormat="1" x14ac:dyDescent="0.25">
      <c r="A308" s="1">
        <v>22.82</v>
      </c>
      <c r="B308" s="1">
        <v>28.17</v>
      </c>
      <c r="C308" s="1">
        <v>23.11</v>
      </c>
      <c r="J308" s="1">
        <v>40</v>
      </c>
      <c r="K308" s="1">
        <v>29.91</v>
      </c>
      <c r="L308" s="1">
        <v>33.65</v>
      </c>
      <c r="M308" s="1">
        <v>40</v>
      </c>
      <c r="N308" s="1">
        <v>29.33</v>
      </c>
      <c r="O308" s="1">
        <v>40</v>
      </c>
      <c r="P308" s="1">
        <v>40</v>
      </c>
      <c r="R308"/>
      <c r="S308"/>
      <c r="U308"/>
      <c r="V308"/>
    </row>
    <row r="309" spans="1:22" s="1" customFormat="1" x14ac:dyDescent="0.25">
      <c r="A309" s="1">
        <v>26.91</v>
      </c>
      <c r="B309" s="1">
        <v>40</v>
      </c>
      <c r="C309" s="1">
        <v>22.91</v>
      </c>
      <c r="J309" s="1">
        <v>27.7</v>
      </c>
      <c r="K309" s="1">
        <v>36.880000000000003</v>
      </c>
      <c r="L309" s="1">
        <v>40</v>
      </c>
      <c r="M309" s="1">
        <v>33.380000000000003</v>
      </c>
      <c r="N309" s="1">
        <v>34.53</v>
      </c>
      <c r="O309" s="1">
        <v>40</v>
      </c>
      <c r="P309" s="1">
        <v>40</v>
      </c>
      <c r="R309"/>
      <c r="S309"/>
      <c r="U309"/>
      <c r="V309"/>
    </row>
    <row r="310" spans="1:22" s="1" customFormat="1" x14ac:dyDescent="0.25">
      <c r="A310" s="1">
        <v>19.34</v>
      </c>
      <c r="B310" s="1">
        <v>27.36</v>
      </c>
      <c r="C310" s="1">
        <v>18.579999999999998</v>
      </c>
      <c r="J310" s="1">
        <v>33.01</v>
      </c>
      <c r="K310" s="1">
        <v>37.770000000000003</v>
      </c>
      <c r="L310" s="1">
        <v>29.39</v>
      </c>
      <c r="M310" s="1">
        <v>32.130000000000003</v>
      </c>
      <c r="N310" s="1">
        <v>34.1</v>
      </c>
      <c r="O310" s="1">
        <v>40</v>
      </c>
      <c r="P310" s="1">
        <v>40</v>
      </c>
      <c r="R310"/>
      <c r="S310"/>
      <c r="U310"/>
      <c r="V310"/>
    </row>
    <row r="311" spans="1:22" s="1" customFormat="1" x14ac:dyDescent="0.25">
      <c r="A311" s="1">
        <v>30.69</v>
      </c>
      <c r="B311" s="1">
        <v>30.55</v>
      </c>
      <c r="C311" s="1">
        <v>31.74</v>
      </c>
      <c r="J311" s="1">
        <v>29.8</v>
      </c>
      <c r="K311" s="1">
        <v>34.21</v>
      </c>
      <c r="L311" s="1">
        <v>33.33</v>
      </c>
      <c r="M311" s="1">
        <v>33.46</v>
      </c>
      <c r="N311" s="1">
        <v>40</v>
      </c>
      <c r="O311" s="1">
        <v>40</v>
      </c>
      <c r="P311" s="1">
        <v>38.369999999999997</v>
      </c>
      <c r="R311"/>
      <c r="S311"/>
      <c r="U311"/>
      <c r="V311"/>
    </row>
    <row r="312" spans="1:22" s="1" customFormat="1" x14ac:dyDescent="0.25">
      <c r="A312" s="1">
        <v>18.79</v>
      </c>
      <c r="B312" s="1">
        <v>33.92</v>
      </c>
      <c r="C312" s="1">
        <v>35.54</v>
      </c>
      <c r="J312" s="1">
        <v>40</v>
      </c>
      <c r="K312" s="1">
        <v>27.83</v>
      </c>
      <c r="L312" s="1">
        <v>32.81</v>
      </c>
      <c r="M312" s="1">
        <v>25.88</v>
      </c>
      <c r="N312" s="1">
        <v>36.08</v>
      </c>
      <c r="O312" s="1">
        <v>37.68</v>
      </c>
      <c r="P312" s="1">
        <v>33.869999999999997</v>
      </c>
      <c r="R312"/>
      <c r="S312"/>
      <c r="U312"/>
      <c r="V312"/>
    </row>
    <row r="313" spans="1:22" s="1" customFormat="1" x14ac:dyDescent="0.25">
      <c r="A313" s="1">
        <v>19.13</v>
      </c>
      <c r="B313" s="1">
        <v>32.229999999999997</v>
      </c>
      <c r="C313" s="1">
        <v>21.67</v>
      </c>
      <c r="J313" s="1">
        <v>33.119999999999997</v>
      </c>
      <c r="K313" s="1">
        <v>38.11</v>
      </c>
      <c r="L313" s="1">
        <v>31.67</v>
      </c>
      <c r="M313" s="1">
        <v>40</v>
      </c>
      <c r="N313" s="1">
        <v>40</v>
      </c>
      <c r="O313" s="1">
        <v>33.36</v>
      </c>
      <c r="P313" s="1">
        <v>40</v>
      </c>
      <c r="R313"/>
      <c r="S313"/>
      <c r="U313"/>
      <c r="V313"/>
    </row>
    <row r="314" spans="1:22" s="1" customFormat="1" x14ac:dyDescent="0.25">
      <c r="A314" s="1">
        <v>29.35</v>
      </c>
      <c r="B314" s="1">
        <v>34.56</v>
      </c>
      <c r="C314" s="1">
        <v>40</v>
      </c>
      <c r="J314" s="1">
        <v>35.97</v>
      </c>
      <c r="K314" s="1">
        <v>34.81</v>
      </c>
      <c r="L314" s="1">
        <v>40</v>
      </c>
      <c r="M314" s="1">
        <v>40</v>
      </c>
      <c r="N314" s="1">
        <v>40</v>
      </c>
      <c r="O314" s="1">
        <v>40</v>
      </c>
      <c r="P314" s="1">
        <v>37.18</v>
      </c>
      <c r="R314"/>
      <c r="S314"/>
      <c r="U314"/>
      <c r="V314"/>
    </row>
    <row r="315" spans="1:22" s="1" customFormat="1" x14ac:dyDescent="0.25">
      <c r="A315" s="1">
        <v>34.68</v>
      </c>
      <c r="B315" s="1">
        <v>24.9</v>
      </c>
      <c r="C315" s="1">
        <v>28.57</v>
      </c>
      <c r="J315" s="1">
        <v>30.98</v>
      </c>
      <c r="K315" s="1">
        <v>33.869999999999997</v>
      </c>
      <c r="L315" s="1">
        <v>40</v>
      </c>
      <c r="M315" s="1">
        <v>32.25</v>
      </c>
      <c r="N315" s="1">
        <v>40</v>
      </c>
      <c r="O315" s="1">
        <v>29.89</v>
      </c>
      <c r="P315" s="1">
        <v>35.86</v>
      </c>
      <c r="R315"/>
      <c r="S315"/>
      <c r="U315"/>
      <c r="V315"/>
    </row>
    <row r="316" spans="1:22" s="1" customFormat="1" x14ac:dyDescent="0.25">
      <c r="A316" s="1">
        <v>30.89</v>
      </c>
      <c r="B316" s="1">
        <v>40</v>
      </c>
      <c r="C316" s="1">
        <v>33.22</v>
      </c>
      <c r="J316" s="1">
        <v>36.590000000000003</v>
      </c>
      <c r="K316" s="1">
        <v>33.229999999999997</v>
      </c>
      <c r="L316" s="1">
        <v>32.74</v>
      </c>
      <c r="M316" s="1">
        <v>35.340000000000003</v>
      </c>
      <c r="N316" s="1">
        <v>35.89</v>
      </c>
      <c r="O316" s="1">
        <v>34.950000000000003</v>
      </c>
      <c r="P316" s="1">
        <v>40</v>
      </c>
      <c r="R316"/>
      <c r="S316"/>
      <c r="U316"/>
      <c r="V316"/>
    </row>
    <row r="317" spans="1:22" s="1" customFormat="1" x14ac:dyDescent="0.25">
      <c r="A317" s="1">
        <v>19.71</v>
      </c>
      <c r="B317" s="1">
        <v>30.46</v>
      </c>
      <c r="C317" s="1">
        <v>29.62</v>
      </c>
      <c r="J317" s="1">
        <v>31.33</v>
      </c>
      <c r="K317" s="1">
        <v>32.96</v>
      </c>
      <c r="L317" s="1">
        <v>36.35</v>
      </c>
      <c r="M317" s="1">
        <v>40</v>
      </c>
      <c r="N317" s="1">
        <v>37.78</v>
      </c>
      <c r="O317" s="1">
        <v>34.65</v>
      </c>
      <c r="P317" s="1">
        <v>36.57</v>
      </c>
      <c r="R317"/>
      <c r="S317"/>
      <c r="U317"/>
      <c r="V317"/>
    </row>
    <row r="318" spans="1:22" s="1" customFormat="1" x14ac:dyDescent="0.25">
      <c r="A318" s="1">
        <v>28.68</v>
      </c>
      <c r="B318" s="1">
        <v>23.25</v>
      </c>
      <c r="J318" s="1">
        <v>33.96</v>
      </c>
      <c r="K318" s="1">
        <v>37.69</v>
      </c>
      <c r="L318" s="1">
        <v>40</v>
      </c>
      <c r="M318" s="1">
        <v>36.380000000000003</v>
      </c>
      <c r="N318" s="1">
        <v>40</v>
      </c>
      <c r="O318" s="1">
        <v>32.700000000000003</v>
      </c>
      <c r="P318" s="1">
        <v>40</v>
      </c>
      <c r="R318"/>
      <c r="S318"/>
      <c r="U318"/>
      <c r="V318"/>
    </row>
    <row r="319" spans="1:22" s="1" customFormat="1" x14ac:dyDescent="0.25">
      <c r="A319" s="1">
        <v>31.82</v>
      </c>
      <c r="B319" s="1">
        <v>34.520000000000003</v>
      </c>
      <c r="J319" s="1">
        <v>32.61</v>
      </c>
      <c r="K319" s="1">
        <v>36.049999999999997</v>
      </c>
      <c r="L319" s="1">
        <v>33.909999999999997</v>
      </c>
      <c r="M319" s="1">
        <v>40</v>
      </c>
      <c r="N319" s="1">
        <v>35.72</v>
      </c>
      <c r="O319" s="1">
        <v>40</v>
      </c>
      <c r="P319" s="1">
        <v>35.33</v>
      </c>
      <c r="R319"/>
      <c r="S319"/>
      <c r="U319"/>
      <c r="V319"/>
    </row>
    <row r="320" spans="1:22" s="1" customFormat="1" x14ac:dyDescent="0.25">
      <c r="A320" s="1">
        <v>30.71</v>
      </c>
      <c r="B320" s="1">
        <v>32.97</v>
      </c>
      <c r="J320" s="1">
        <v>38.15</v>
      </c>
      <c r="K320" s="1">
        <v>35.21</v>
      </c>
      <c r="L320" s="1">
        <v>35.97</v>
      </c>
      <c r="M320" s="1">
        <v>37.97</v>
      </c>
      <c r="N320" s="1">
        <v>40</v>
      </c>
      <c r="O320" s="1">
        <v>40</v>
      </c>
      <c r="P320" s="1">
        <v>32.25</v>
      </c>
      <c r="R320"/>
      <c r="S320"/>
      <c r="U320"/>
      <c r="V320"/>
    </row>
    <row r="321" spans="1:22" s="1" customFormat="1" x14ac:dyDescent="0.25">
      <c r="A321" s="1">
        <v>30.35</v>
      </c>
      <c r="B321" s="1">
        <v>30.88</v>
      </c>
      <c r="J321" s="1">
        <v>20.49</v>
      </c>
      <c r="K321" s="1">
        <v>33.79</v>
      </c>
      <c r="L321" s="1">
        <v>37.85</v>
      </c>
      <c r="M321" s="1">
        <v>40</v>
      </c>
      <c r="N321" s="1">
        <v>40</v>
      </c>
      <c r="O321" s="1">
        <v>40</v>
      </c>
      <c r="P321" s="1">
        <v>40</v>
      </c>
      <c r="R321"/>
      <c r="S321"/>
      <c r="U321"/>
      <c r="V321"/>
    </row>
    <row r="322" spans="1:22" s="1" customFormat="1" x14ac:dyDescent="0.25">
      <c r="A322" s="1">
        <v>34.03</v>
      </c>
      <c r="B322" s="1">
        <v>40</v>
      </c>
      <c r="J322" s="1">
        <v>35.06</v>
      </c>
      <c r="K322" s="1">
        <v>40</v>
      </c>
      <c r="L322" s="1">
        <v>37.26</v>
      </c>
      <c r="M322" s="1">
        <v>29.98</v>
      </c>
      <c r="N322" s="1">
        <v>37.700000000000003</v>
      </c>
      <c r="O322" s="1">
        <v>35.68</v>
      </c>
      <c r="P322" s="1">
        <v>40</v>
      </c>
      <c r="R322"/>
      <c r="S322"/>
      <c r="U322"/>
      <c r="V322"/>
    </row>
    <row r="323" spans="1:22" s="1" customFormat="1" x14ac:dyDescent="0.25">
      <c r="A323" s="1">
        <v>20.73</v>
      </c>
      <c r="B323" s="1">
        <v>27.52</v>
      </c>
      <c r="J323" s="1">
        <v>35.81</v>
      </c>
      <c r="K323" s="1">
        <v>40</v>
      </c>
      <c r="L323" s="1">
        <v>22.4</v>
      </c>
      <c r="M323" s="1">
        <v>32.659999999999997</v>
      </c>
      <c r="N323" s="1">
        <v>34.76</v>
      </c>
      <c r="O323" s="1">
        <v>37.450000000000003</v>
      </c>
      <c r="P323" s="1">
        <v>34.47</v>
      </c>
      <c r="R323"/>
      <c r="S323"/>
      <c r="U323"/>
      <c r="V323"/>
    </row>
    <row r="324" spans="1:22" s="1" customFormat="1" x14ac:dyDescent="0.25">
      <c r="A324" s="1">
        <v>32.74</v>
      </c>
      <c r="B324" s="1">
        <v>36.51</v>
      </c>
      <c r="J324" s="1">
        <v>30.17</v>
      </c>
      <c r="K324" s="1">
        <v>31.94</v>
      </c>
      <c r="L324" s="1">
        <v>31.84</v>
      </c>
      <c r="M324" s="1">
        <v>40</v>
      </c>
      <c r="N324" s="1">
        <v>35.090000000000003</v>
      </c>
      <c r="O324" s="1">
        <v>40</v>
      </c>
      <c r="P324" s="1">
        <v>40</v>
      </c>
      <c r="R324"/>
      <c r="S324"/>
      <c r="U324"/>
      <c r="V324"/>
    </row>
    <row r="325" spans="1:22" s="1" customFormat="1" x14ac:dyDescent="0.25">
      <c r="A325" s="1">
        <v>31.75</v>
      </c>
      <c r="B325" s="1">
        <v>40</v>
      </c>
      <c r="J325" s="1">
        <v>29.74</v>
      </c>
      <c r="K325" s="1">
        <v>34.229999999999997</v>
      </c>
      <c r="L325" s="1">
        <v>40</v>
      </c>
      <c r="M325" s="1">
        <v>31.58</v>
      </c>
      <c r="N325" s="1">
        <v>40</v>
      </c>
      <c r="O325" s="1">
        <v>37.880000000000003</v>
      </c>
      <c r="P325" s="1">
        <v>37.72</v>
      </c>
      <c r="R325"/>
      <c r="S325"/>
      <c r="U325"/>
      <c r="V325"/>
    </row>
    <row r="326" spans="1:22" s="1" customFormat="1" x14ac:dyDescent="0.25">
      <c r="A326" s="1">
        <v>40</v>
      </c>
      <c r="B326" s="1">
        <v>33.840000000000003</v>
      </c>
      <c r="J326" s="1">
        <v>40</v>
      </c>
      <c r="K326" s="1">
        <v>40</v>
      </c>
      <c r="L326" s="1">
        <v>36.090000000000003</v>
      </c>
      <c r="M326" s="1">
        <v>25.38</v>
      </c>
      <c r="N326" s="1">
        <v>37.880000000000003</v>
      </c>
      <c r="O326" s="1">
        <v>36.76</v>
      </c>
      <c r="P326" s="1">
        <v>40</v>
      </c>
      <c r="R326"/>
      <c r="S326"/>
      <c r="U326"/>
      <c r="V326"/>
    </row>
    <row r="327" spans="1:22" s="1" customFormat="1" x14ac:dyDescent="0.25">
      <c r="A327" s="1">
        <v>40</v>
      </c>
      <c r="B327" s="1">
        <v>40</v>
      </c>
      <c r="J327" s="1">
        <v>34.200000000000003</v>
      </c>
      <c r="K327" s="1">
        <v>40</v>
      </c>
      <c r="L327" s="1">
        <v>36.25</v>
      </c>
      <c r="M327" s="1">
        <v>35.979999999999997</v>
      </c>
      <c r="N327" s="1">
        <v>36.72</v>
      </c>
      <c r="O327" s="1">
        <v>40</v>
      </c>
      <c r="P327" s="1">
        <v>36.89</v>
      </c>
      <c r="R327"/>
      <c r="S327"/>
      <c r="U327"/>
      <c r="V327"/>
    </row>
    <row r="328" spans="1:22" s="1" customFormat="1" x14ac:dyDescent="0.25">
      <c r="A328" s="1">
        <v>30.74</v>
      </c>
      <c r="B328" s="1">
        <v>33.630000000000003</v>
      </c>
      <c r="J328" s="1">
        <v>36.81</v>
      </c>
      <c r="K328" s="1">
        <v>30.27</v>
      </c>
      <c r="L328" s="1">
        <v>33.57</v>
      </c>
      <c r="M328" s="1">
        <v>40</v>
      </c>
      <c r="N328" s="1">
        <v>40</v>
      </c>
      <c r="O328" s="1">
        <v>34.35</v>
      </c>
      <c r="P328" s="1">
        <v>35.71</v>
      </c>
      <c r="R328"/>
      <c r="S328"/>
      <c r="U328"/>
      <c r="V328"/>
    </row>
    <row r="329" spans="1:22" s="1" customFormat="1" x14ac:dyDescent="0.25">
      <c r="A329" s="1">
        <v>32.57</v>
      </c>
      <c r="B329" s="1">
        <v>30.94</v>
      </c>
      <c r="J329" s="1">
        <v>27.22</v>
      </c>
      <c r="K329" s="1">
        <v>40</v>
      </c>
      <c r="L329" s="1">
        <v>35.31</v>
      </c>
      <c r="M329" s="1">
        <v>32.76</v>
      </c>
      <c r="N329" s="1">
        <v>36.97</v>
      </c>
      <c r="O329" s="1">
        <v>34.450000000000003</v>
      </c>
      <c r="P329" s="1">
        <v>40</v>
      </c>
      <c r="R329"/>
      <c r="S329"/>
      <c r="U329"/>
      <c r="V329"/>
    </row>
    <row r="330" spans="1:22" s="1" customFormat="1" x14ac:dyDescent="0.25">
      <c r="A330" s="1">
        <v>20.010000000000002</v>
      </c>
      <c r="B330" s="1">
        <v>22.53</v>
      </c>
      <c r="J330" s="1">
        <v>40</v>
      </c>
      <c r="K330" s="1">
        <v>37.85</v>
      </c>
      <c r="L330" s="1">
        <v>38.380000000000003</v>
      </c>
      <c r="M330" s="1">
        <v>34.29</v>
      </c>
      <c r="N330" s="1">
        <v>34.08</v>
      </c>
      <c r="O330" s="1">
        <v>40</v>
      </c>
      <c r="P330" s="1">
        <v>36</v>
      </c>
      <c r="R330"/>
      <c r="S330"/>
      <c r="U330"/>
      <c r="V330"/>
    </row>
    <row r="331" spans="1:22" s="1" customFormat="1" x14ac:dyDescent="0.25">
      <c r="A331" s="1">
        <v>34.31</v>
      </c>
      <c r="B331" s="1">
        <v>29.42</v>
      </c>
      <c r="J331" s="1">
        <v>34.92</v>
      </c>
      <c r="K331" s="1">
        <v>37.840000000000003</v>
      </c>
      <c r="L331" s="1">
        <v>34.4</v>
      </c>
      <c r="M331" s="1">
        <v>34.57</v>
      </c>
      <c r="N331" s="1">
        <v>40</v>
      </c>
      <c r="O331" s="1">
        <v>40</v>
      </c>
      <c r="P331" s="1">
        <v>40</v>
      </c>
      <c r="R331"/>
      <c r="S331"/>
      <c r="U331"/>
      <c r="V331"/>
    </row>
    <row r="332" spans="1:22" s="1" customFormat="1" x14ac:dyDescent="0.25">
      <c r="A332" s="1">
        <v>24.16</v>
      </c>
      <c r="B332" s="1">
        <v>36.17</v>
      </c>
      <c r="J332" s="1">
        <v>32.340000000000003</v>
      </c>
      <c r="K332" s="1">
        <v>37.74</v>
      </c>
      <c r="L332" s="1">
        <v>34.130000000000003</v>
      </c>
      <c r="M332" s="1">
        <v>35.39</v>
      </c>
      <c r="N332" s="1">
        <v>34.57</v>
      </c>
      <c r="O332" s="1">
        <v>33.4</v>
      </c>
      <c r="P332" s="1">
        <v>35.04</v>
      </c>
      <c r="R332"/>
      <c r="S332"/>
      <c r="U332"/>
      <c r="V332"/>
    </row>
    <row r="333" spans="1:22" s="1" customFormat="1" x14ac:dyDescent="0.25">
      <c r="A333" s="1">
        <v>19.010000000000002</v>
      </c>
      <c r="B333" s="1">
        <v>35.020000000000003</v>
      </c>
      <c r="J333" s="1">
        <v>33.340000000000003</v>
      </c>
      <c r="K333" s="1">
        <v>35.21</v>
      </c>
      <c r="L333" s="1">
        <v>34.56</v>
      </c>
      <c r="M333" s="1">
        <v>33.590000000000003</v>
      </c>
      <c r="N333" s="1">
        <v>40</v>
      </c>
      <c r="O333" s="1">
        <v>37.14</v>
      </c>
      <c r="P333" s="1">
        <v>35.979999999999997</v>
      </c>
      <c r="R333"/>
      <c r="S333"/>
      <c r="U333"/>
      <c r="V333"/>
    </row>
    <row r="334" spans="1:22" s="1" customFormat="1" x14ac:dyDescent="0.25">
      <c r="A334" s="1">
        <v>28.42</v>
      </c>
      <c r="B334" s="1">
        <v>28.99</v>
      </c>
      <c r="J334" s="1">
        <v>25.31</v>
      </c>
      <c r="K334" s="1">
        <v>35.35</v>
      </c>
      <c r="L334" s="1">
        <v>40</v>
      </c>
      <c r="M334" s="1">
        <v>40</v>
      </c>
      <c r="N334" s="1">
        <v>40</v>
      </c>
      <c r="O334" s="1">
        <v>40</v>
      </c>
      <c r="P334" s="1">
        <v>40</v>
      </c>
      <c r="R334"/>
      <c r="S334"/>
      <c r="U334"/>
      <c r="V334"/>
    </row>
    <row r="335" spans="1:22" s="1" customFormat="1" x14ac:dyDescent="0.25">
      <c r="A335" s="1">
        <v>34.29</v>
      </c>
      <c r="B335" s="1">
        <v>22.96</v>
      </c>
      <c r="J335" s="1">
        <v>40</v>
      </c>
      <c r="K335" s="1">
        <v>33.49</v>
      </c>
      <c r="L335" s="1">
        <v>34.61</v>
      </c>
      <c r="M335" s="1">
        <v>32.86</v>
      </c>
      <c r="N335" s="1">
        <v>40</v>
      </c>
      <c r="O335" s="1">
        <v>40</v>
      </c>
      <c r="P335" s="1">
        <v>40</v>
      </c>
      <c r="R335"/>
      <c r="S335"/>
      <c r="U335"/>
      <c r="V335"/>
    </row>
    <row r="336" spans="1:22" s="1" customFormat="1" x14ac:dyDescent="0.25">
      <c r="A336" s="1">
        <v>31.42</v>
      </c>
      <c r="B336" s="1">
        <v>28.39</v>
      </c>
      <c r="J336" s="1">
        <v>40</v>
      </c>
      <c r="K336" s="1">
        <v>40</v>
      </c>
      <c r="L336" s="1">
        <v>40</v>
      </c>
      <c r="M336" s="1">
        <v>36.61</v>
      </c>
      <c r="N336" s="1">
        <v>32.71</v>
      </c>
      <c r="O336" s="1">
        <v>38.54</v>
      </c>
      <c r="P336" s="1">
        <v>34.659999999999997</v>
      </c>
      <c r="R336"/>
      <c r="S336"/>
      <c r="U336"/>
      <c r="V336"/>
    </row>
    <row r="337" spans="1:22" s="1" customFormat="1" x14ac:dyDescent="0.25">
      <c r="A337" s="1">
        <v>19.010000000000002</v>
      </c>
      <c r="B337" s="1">
        <v>31.74</v>
      </c>
      <c r="J337" s="1">
        <v>31.95</v>
      </c>
      <c r="K337" s="1">
        <v>28.64</v>
      </c>
      <c r="L337" s="1">
        <v>30.95</v>
      </c>
      <c r="M337" s="1">
        <v>40</v>
      </c>
      <c r="N337" s="1">
        <v>38.53</v>
      </c>
      <c r="O337" s="1">
        <v>37.880000000000003</v>
      </c>
      <c r="P337" s="1">
        <v>40</v>
      </c>
      <c r="R337"/>
      <c r="S337"/>
      <c r="U337"/>
      <c r="V337"/>
    </row>
    <row r="338" spans="1:22" s="1" customFormat="1" x14ac:dyDescent="0.25">
      <c r="A338" s="1">
        <v>34.270000000000003</v>
      </c>
      <c r="B338" s="1">
        <v>32.31</v>
      </c>
      <c r="J338" s="1">
        <v>40</v>
      </c>
      <c r="K338" s="1">
        <v>33.06</v>
      </c>
      <c r="L338" s="1">
        <v>40</v>
      </c>
      <c r="M338" s="1">
        <v>40</v>
      </c>
      <c r="N338" s="1">
        <v>35.35</v>
      </c>
      <c r="O338" s="1">
        <v>40</v>
      </c>
      <c r="P338" s="1">
        <v>40</v>
      </c>
      <c r="R338"/>
      <c r="S338"/>
      <c r="U338"/>
      <c r="V338"/>
    </row>
    <row r="339" spans="1:22" s="1" customFormat="1" x14ac:dyDescent="0.25">
      <c r="A339" s="1">
        <v>29.89</v>
      </c>
      <c r="B339" s="1">
        <v>40</v>
      </c>
      <c r="J339" s="1">
        <v>40</v>
      </c>
      <c r="K339" s="1">
        <v>33.46</v>
      </c>
      <c r="L339" s="1">
        <v>40</v>
      </c>
      <c r="M339" s="1">
        <v>33.64</v>
      </c>
      <c r="N339" s="1">
        <v>40</v>
      </c>
      <c r="O339" s="1">
        <v>34.49</v>
      </c>
      <c r="P339" s="1">
        <v>40</v>
      </c>
      <c r="R339"/>
      <c r="S339"/>
      <c r="U339"/>
      <c r="V339"/>
    </row>
    <row r="340" spans="1:22" s="1" customFormat="1" x14ac:dyDescent="0.25">
      <c r="A340" s="1">
        <v>30.6</v>
      </c>
      <c r="B340" s="1">
        <v>30.57</v>
      </c>
      <c r="J340" s="1">
        <v>35.950000000000003</v>
      </c>
      <c r="K340" s="1">
        <v>40</v>
      </c>
      <c r="L340" s="1">
        <v>40</v>
      </c>
      <c r="M340" s="1">
        <v>35.450000000000003</v>
      </c>
      <c r="N340" s="1">
        <v>40</v>
      </c>
      <c r="O340" s="1">
        <v>40</v>
      </c>
      <c r="P340" s="1">
        <v>40</v>
      </c>
      <c r="R340"/>
      <c r="S340"/>
      <c r="U340"/>
      <c r="V340"/>
    </row>
    <row r="341" spans="1:22" s="1" customFormat="1" x14ac:dyDescent="0.25">
      <c r="A341" s="1">
        <v>27.26</v>
      </c>
      <c r="B341" s="1">
        <v>34.61</v>
      </c>
      <c r="J341" s="1">
        <v>36.340000000000003</v>
      </c>
      <c r="K341" s="1">
        <v>30.77</v>
      </c>
      <c r="L341" s="1">
        <v>34.56</v>
      </c>
      <c r="M341" s="1">
        <v>40</v>
      </c>
      <c r="N341" s="1">
        <v>31.06</v>
      </c>
      <c r="O341" s="1">
        <v>34.520000000000003</v>
      </c>
      <c r="P341" s="1">
        <v>35.29</v>
      </c>
      <c r="R341"/>
      <c r="S341"/>
      <c r="U341"/>
      <c r="V341"/>
    </row>
    <row r="342" spans="1:22" s="1" customFormat="1" x14ac:dyDescent="0.25">
      <c r="A342" s="1">
        <v>36.08</v>
      </c>
      <c r="B342" s="1">
        <v>25.33</v>
      </c>
      <c r="J342" s="1">
        <v>40</v>
      </c>
      <c r="K342" s="1">
        <v>30.14</v>
      </c>
      <c r="L342" s="1">
        <v>36.200000000000003</v>
      </c>
      <c r="M342" s="1">
        <v>32.57</v>
      </c>
      <c r="N342" s="1">
        <v>40</v>
      </c>
      <c r="O342" s="1">
        <v>40</v>
      </c>
      <c r="P342" s="1">
        <v>40</v>
      </c>
      <c r="R342"/>
      <c r="S342"/>
      <c r="U342"/>
      <c r="V342"/>
    </row>
    <row r="343" spans="1:22" s="1" customFormat="1" x14ac:dyDescent="0.25">
      <c r="A343" s="1">
        <v>32.22</v>
      </c>
      <c r="B343" s="1">
        <v>40</v>
      </c>
      <c r="J343" s="1">
        <v>40</v>
      </c>
      <c r="K343" s="1">
        <v>34.85</v>
      </c>
      <c r="L343" s="1">
        <v>40</v>
      </c>
      <c r="M343" s="1">
        <v>40</v>
      </c>
      <c r="N343" s="1">
        <v>36.56</v>
      </c>
      <c r="O343" s="1">
        <v>40</v>
      </c>
      <c r="P343" s="1">
        <v>40</v>
      </c>
      <c r="R343"/>
      <c r="S343"/>
      <c r="U343"/>
      <c r="V343"/>
    </row>
    <row r="344" spans="1:22" s="1" customFormat="1" x14ac:dyDescent="0.25">
      <c r="A344" s="1">
        <v>34.880000000000003</v>
      </c>
      <c r="B344" s="1">
        <v>25.76</v>
      </c>
      <c r="K344" s="1">
        <v>34.03</v>
      </c>
      <c r="L344" s="1">
        <v>30.63</v>
      </c>
      <c r="M344" s="1">
        <v>40</v>
      </c>
      <c r="N344" s="1">
        <v>40</v>
      </c>
      <c r="O344" s="1">
        <v>40</v>
      </c>
      <c r="P344" s="1">
        <v>40</v>
      </c>
      <c r="R344"/>
      <c r="S344"/>
      <c r="U344"/>
      <c r="V344"/>
    </row>
    <row r="345" spans="1:22" s="1" customFormat="1" x14ac:dyDescent="0.25">
      <c r="A345" s="1">
        <v>34.700000000000003</v>
      </c>
      <c r="B345" s="1">
        <v>23.48</v>
      </c>
      <c r="K345" s="1">
        <v>28.87</v>
      </c>
      <c r="L345" s="1">
        <v>40</v>
      </c>
      <c r="M345" s="1">
        <v>29.19</v>
      </c>
      <c r="N345" s="1">
        <v>33.450000000000003</v>
      </c>
      <c r="O345" s="1">
        <v>32.76</v>
      </c>
      <c r="P345" s="1">
        <v>40</v>
      </c>
      <c r="R345"/>
      <c r="S345"/>
      <c r="U345"/>
      <c r="V345"/>
    </row>
    <row r="346" spans="1:22" s="1" customFormat="1" x14ac:dyDescent="0.25">
      <c r="A346" s="1">
        <v>27.45</v>
      </c>
      <c r="B346" s="1">
        <v>36.72</v>
      </c>
      <c r="K346" s="1">
        <v>37.68</v>
      </c>
      <c r="L346" s="1">
        <v>40</v>
      </c>
      <c r="M346" s="1">
        <v>40</v>
      </c>
      <c r="N346" s="1">
        <v>40</v>
      </c>
      <c r="O346" s="1">
        <v>40</v>
      </c>
      <c r="P346" s="1">
        <v>40</v>
      </c>
      <c r="R346"/>
      <c r="S346"/>
      <c r="U346"/>
      <c r="V346"/>
    </row>
    <row r="347" spans="1:22" s="1" customFormat="1" x14ac:dyDescent="0.25">
      <c r="A347" s="1">
        <v>32.89</v>
      </c>
      <c r="B347" s="1">
        <v>25.57</v>
      </c>
      <c r="K347" s="1">
        <v>38.39</v>
      </c>
      <c r="L347" s="1">
        <v>23.7</v>
      </c>
      <c r="M347" s="1">
        <v>40</v>
      </c>
      <c r="N347" s="1">
        <v>35.26</v>
      </c>
      <c r="O347" s="1">
        <v>40</v>
      </c>
      <c r="P347" s="1">
        <v>40</v>
      </c>
      <c r="R347"/>
      <c r="S347"/>
      <c r="U347"/>
      <c r="V347"/>
    </row>
    <row r="348" spans="1:22" s="1" customFormat="1" x14ac:dyDescent="0.25">
      <c r="A348" s="1">
        <v>33.33</v>
      </c>
      <c r="B348" s="1">
        <v>30.79</v>
      </c>
      <c r="K348" s="1">
        <v>33.840000000000003</v>
      </c>
      <c r="L348" s="1">
        <v>40</v>
      </c>
      <c r="M348" s="1">
        <v>40</v>
      </c>
      <c r="N348" s="1">
        <v>40</v>
      </c>
      <c r="O348" s="1">
        <v>33.880000000000003</v>
      </c>
      <c r="P348" s="1">
        <v>40</v>
      </c>
      <c r="R348"/>
      <c r="S348"/>
      <c r="U348"/>
      <c r="V348"/>
    </row>
    <row r="349" spans="1:22" s="1" customFormat="1" x14ac:dyDescent="0.25">
      <c r="A349" s="1">
        <v>25.47</v>
      </c>
      <c r="B349" s="1">
        <v>26.25</v>
      </c>
      <c r="K349" s="1">
        <v>33.56</v>
      </c>
      <c r="L349" s="1">
        <v>33.25</v>
      </c>
      <c r="M349" s="1">
        <v>33.57</v>
      </c>
      <c r="N349" s="1">
        <v>36.81</v>
      </c>
      <c r="O349" s="1">
        <v>40</v>
      </c>
      <c r="P349" s="1">
        <v>37.69</v>
      </c>
      <c r="R349"/>
      <c r="S349"/>
      <c r="U349"/>
      <c r="V349"/>
    </row>
    <row r="350" spans="1:22" s="1" customFormat="1" x14ac:dyDescent="0.25">
      <c r="A350" s="1">
        <v>27.24</v>
      </c>
      <c r="B350" s="1">
        <v>36.58</v>
      </c>
      <c r="K350" s="1">
        <v>40</v>
      </c>
      <c r="L350" s="1">
        <v>40</v>
      </c>
      <c r="M350" s="1">
        <v>40</v>
      </c>
      <c r="N350" s="1">
        <v>36.409999999999997</v>
      </c>
      <c r="O350" s="1">
        <v>40</v>
      </c>
      <c r="P350" s="1">
        <v>35.659999999999997</v>
      </c>
      <c r="R350"/>
      <c r="S350"/>
      <c r="U350"/>
      <c r="V350"/>
    </row>
    <row r="351" spans="1:22" s="1" customFormat="1" x14ac:dyDescent="0.25">
      <c r="A351" s="1">
        <v>26.3</v>
      </c>
      <c r="B351" s="1">
        <v>22.01</v>
      </c>
      <c r="K351" s="1">
        <v>33.880000000000003</v>
      </c>
      <c r="L351" s="1">
        <v>40</v>
      </c>
      <c r="M351" s="1">
        <v>40</v>
      </c>
      <c r="N351" s="1">
        <v>38.06</v>
      </c>
      <c r="O351" s="1">
        <v>32.75</v>
      </c>
      <c r="P351" s="1">
        <v>36.979999999999997</v>
      </c>
      <c r="R351"/>
      <c r="S351"/>
      <c r="U351"/>
      <c r="V351"/>
    </row>
    <row r="352" spans="1:22" s="1" customFormat="1" x14ac:dyDescent="0.25">
      <c r="A352" s="1">
        <v>30.83</v>
      </c>
      <c r="B352" s="1">
        <v>33.700000000000003</v>
      </c>
      <c r="K352" s="1">
        <v>35.909999999999997</v>
      </c>
      <c r="L352" s="1">
        <v>28.56</v>
      </c>
      <c r="M352" s="1">
        <v>27.04</v>
      </c>
      <c r="N352" s="1">
        <v>40</v>
      </c>
      <c r="O352" s="1">
        <v>40</v>
      </c>
      <c r="P352" s="1">
        <v>40</v>
      </c>
      <c r="R352"/>
      <c r="S352"/>
      <c r="U352"/>
      <c r="V352"/>
    </row>
    <row r="353" spans="1:22" s="1" customFormat="1" x14ac:dyDescent="0.25">
      <c r="A353" s="1">
        <v>20.62</v>
      </c>
      <c r="B353" s="1">
        <v>32.49</v>
      </c>
      <c r="K353" s="1">
        <v>29.72</v>
      </c>
      <c r="L353" s="1">
        <v>40</v>
      </c>
      <c r="M353" s="1">
        <v>40</v>
      </c>
      <c r="N353" s="1">
        <v>37.72</v>
      </c>
      <c r="O353" s="1">
        <v>40</v>
      </c>
      <c r="P353" s="1">
        <v>33.08</v>
      </c>
      <c r="R353"/>
      <c r="S353"/>
      <c r="U353"/>
      <c r="V353"/>
    </row>
    <row r="354" spans="1:22" s="1" customFormat="1" x14ac:dyDescent="0.25">
      <c r="A354" s="1">
        <v>35.18</v>
      </c>
      <c r="B354" s="1">
        <v>33.049999999999997</v>
      </c>
      <c r="K354" s="1">
        <v>29.81</v>
      </c>
      <c r="L354" s="1">
        <v>32.72</v>
      </c>
      <c r="M354" s="1">
        <v>34.97</v>
      </c>
      <c r="N354" s="1">
        <v>34.659999999999997</v>
      </c>
      <c r="O354" s="1">
        <v>36.68</v>
      </c>
      <c r="P354" s="1">
        <v>36.72</v>
      </c>
      <c r="R354"/>
      <c r="S354"/>
      <c r="U354"/>
      <c r="V354"/>
    </row>
    <row r="355" spans="1:22" s="1" customFormat="1" x14ac:dyDescent="0.25">
      <c r="A355" s="1">
        <v>30.14</v>
      </c>
      <c r="B355" s="1">
        <v>35.01</v>
      </c>
      <c r="K355" s="1">
        <v>33.950000000000003</v>
      </c>
      <c r="L355" s="1">
        <v>40</v>
      </c>
      <c r="M355" s="1">
        <v>31.63</v>
      </c>
      <c r="N355" s="1">
        <v>36.15</v>
      </c>
      <c r="O355" s="1">
        <v>40</v>
      </c>
      <c r="P355" s="1">
        <v>36.57</v>
      </c>
      <c r="R355"/>
      <c r="S355"/>
      <c r="U355"/>
      <c r="V355"/>
    </row>
    <row r="356" spans="1:22" s="1" customFormat="1" x14ac:dyDescent="0.25">
      <c r="A356" s="1">
        <v>31.04</v>
      </c>
      <c r="B356" s="1">
        <v>29.93</v>
      </c>
      <c r="K356" s="1">
        <v>33.08</v>
      </c>
      <c r="L356" s="1">
        <v>40</v>
      </c>
      <c r="M356" s="1">
        <v>34.270000000000003</v>
      </c>
      <c r="N356" s="1">
        <v>36.85</v>
      </c>
      <c r="O356" s="1">
        <v>32.17</v>
      </c>
      <c r="P356" s="1">
        <v>40</v>
      </c>
      <c r="R356"/>
      <c r="S356"/>
      <c r="U356"/>
      <c r="V356"/>
    </row>
    <row r="357" spans="1:22" s="1" customFormat="1" x14ac:dyDescent="0.25">
      <c r="A357" s="1">
        <v>30.81</v>
      </c>
      <c r="B357" s="1">
        <v>32.24</v>
      </c>
      <c r="K357" s="1">
        <v>40</v>
      </c>
      <c r="L357" s="1">
        <v>30.92</v>
      </c>
      <c r="M357" s="1">
        <v>40</v>
      </c>
      <c r="N357" s="1">
        <v>36.35</v>
      </c>
      <c r="O357" s="1">
        <v>40</v>
      </c>
      <c r="P357" s="1">
        <v>40</v>
      </c>
      <c r="R357"/>
      <c r="S357"/>
      <c r="U357"/>
      <c r="V357"/>
    </row>
    <row r="358" spans="1:22" s="1" customFormat="1" x14ac:dyDescent="0.25">
      <c r="A358" s="1">
        <v>22.46</v>
      </c>
      <c r="B358" s="1">
        <v>29.74</v>
      </c>
      <c r="K358" s="1">
        <v>29.71</v>
      </c>
      <c r="L358" s="1">
        <v>32.26</v>
      </c>
      <c r="M358" s="1">
        <v>30.53</v>
      </c>
      <c r="N358" s="1">
        <v>40</v>
      </c>
      <c r="O358" s="1">
        <v>40</v>
      </c>
      <c r="P358" s="1">
        <v>34.49</v>
      </c>
      <c r="R358"/>
      <c r="S358"/>
      <c r="U358"/>
      <c r="V358"/>
    </row>
    <row r="359" spans="1:22" s="1" customFormat="1" x14ac:dyDescent="0.25">
      <c r="A359" s="1">
        <v>22.83</v>
      </c>
      <c r="B359" s="1">
        <v>32.26</v>
      </c>
      <c r="K359" s="1">
        <v>29.37</v>
      </c>
      <c r="L359" s="1">
        <v>38.11</v>
      </c>
      <c r="M359" s="1">
        <v>34.15</v>
      </c>
      <c r="N359" s="1">
        <v>40</v>
      </c>
      <c r="O359" s="1">
        <v>37.590000000000003</v>
      </c>
      <c r="P359" s="1">
        <v>38.89</v>
      </c>
      <c r="R359"/>
      <c r="S359"/>
      <c r="U359"/>
      <c r="V359"/>
    </row>
    <row r="360" spans="1:22" s="1" customFormat="1" x14ac:dyDescent="0.25">
      <c r="A360" s="1">
        <v>31.32</v>
      </c>
      <c r="B360" s="1">
        <v>40</v>
      </c>
      <c r="K360" s="1">
        <v>34.86</v>
      </c>
      <c r="L360" s="1">
        <v>36.71</v>
      </c>
      <c r="M360" s="1">
        <v>37.200000000000003</v>
      </c>
      <c r="N360" s="1">
        <v>40</v>
      </c>
      <c r="O360" s="1">
        <v>40</v>
      </c>
      <c r="P360" s="1">
        <v>40</v>
      </c>
      <c r="R360"/>
      <c r="S360"/>
      <c r="U360"/>
      <c r="V360"/>
    </row>
    <row r="361" spans="1:22" s="1" customFormat="1" x14ac:dyDescent="0.25">
      <c r="A361" s="1">
        <v>30</v>
      </c>
      <c r="B361" s="1">
        <v>36.22</v>
      </c>
      <c r="K361" s="1">
        <v>37.04</v>
      </c>
      <c r="L361" s="1">
        <v>31.7</v>
      </c>
      <c r="M361" s="1">
        <v>34.880000000000003</v>
      </c>
      <c r="N361" s="1">
        <v>36.24</v>
      </c>
      <c r="O361" s="1">
        <v>33.79</v>
      </c>
      <c r="P361" s="1">
        <v>37.979999999999997</v>
      </c>
      <c r="R361"/>
      <c r="S361"/>
      <c r="U361"/>
      <c r="V361"/>
    </row>
    <row r="362" spans="1:22" s="1" customFormat="1" x14ac:dyDescent="0.25">
      <c r="A362" s="1">
        <v>17.96</v>
      </c>
      <c r="B362" s="1">
        <v>24.46</v>
      </c>
      <c r="K362" s="1">
        <v>33.28</v>
      </c>
      <c r="L362" s="1">
        <v>36.69</v>
      </c>
      <c r="M362" s="1">
        <v>36.03</v>
      </c>
      <c r="N362" s="1">
        <v>32.28</v>
      </c>
      <c r="O362" s="1">
        <v>40</v>
      </c>
      <c r="P362" s="1">
        <v>32.67</v>
      </c>
      <c r="R362"/>
      <c r="S362"/>
      <c r="U362"/>
      <c r="V362"/>
    </row>
    <row r="363" spans="1:22" s="1" customFormat="1" x14ac:dyDescent="0.25">
      <c r="A363" s="1">
        <v>26.01</v>
      </c>
      <c r="B363" s="1">
        <v>31.02</v>
      </c>
      <c r="K363" s="1">
        <v>33.42</v>
      </c>
      <c r="L363" s="1">
        <v>40</v>
      </c>
      <c r="M363" s="1">
        <v>40</v>
      </c>
      <c r="N363" s="1">
        <v>40</v>
      </c>
      <c r="O363" s="1">
        <v>34.6</v>
      </c>
      <c r="P363" s="1">
        <v>40</v>
      </c>
      <c r="R363"/>
      <c r="S363"/>
      <c r="U363"/>
      <c r="V363"/>
    </row>
    <row r="364" spans="1:22" s="1" customFormat="1" x14ac:dyDescent="0.25">
      <c r="A364" s="1">
        <v>35.19</v>
      </c>
      <c r="B364" s="1">
        <v>40</v>
      </c>
      <c r="K364" s="1">
        <v>40</v>
      </c>
      <c r="L364" s="1">
        <v>31.03</v>
      </c>
      <c r="M364" s="1">
        <v>33.909999999999997</v>
      </c>
      <c r="N364" s="1">
        <v>40</v>
      </c>
      <c r="O364" s="1">
        <v>32.79</v>
      </c>
      <c r="P364" s="1">
        <v>40</v>
      </c>
      <c r="R364"/>
      <c r="S364"/>
      <c r="U364"/>
      <c r="V364"/>
    </row>
    <row r="365" spans="1:22" s="1" customFormat="1" x14ac:dyDescent="0.25">
      <c r="A365" s="1">
        <v>21.18</v>
      </c>
      <c r="B365" s="1">
        <v>26.11</v>
      </c>
      <c r="K365" s="1">
        <v>40</v>
      </c>
      <c r="L365" s="1">
        <v>34.799999999999997</v>
      </c>
      <c r="M365" s="1">
        <v>32.96</v>
      </c>
      <c r="N365" s="1">
        <v>40</v>
      </c>
      <c r="O365" s="1">
        <v>40</v>
      </c>
      <c r="P365" s="1">
        <v>40</v>
      </c>
      <c r="R365"/>
      <c r="S365"/>
      <c r="U365"/>
      <c r="V365"/>
    </row>
    <row r="366" spans="1:22" s="1" customFormat="1" x14ac:dyDescent="0.25">
      <c r="A366" s="1">
        <v>19.239999999999998</v>
      </c>
      <c r="B366" s="1">
        <v>24.05</v>
      </c>
      <c r="K366" s="1">
        <v>30.57</v>
      </c>
      <c r="L366" s="1">
        <v>37.58</v>
      </c>
      <c r="M366" s="1">
        <v>33.69</v>
      </c>
      <c r="N366" s="1">
        <v>36.950000000000003</v>
      </c>
      <c r="O366" s="1">
        <v>33.799999999999997</v>
      </c>
      <c r="P366" s="1">
        <v>40</v>
      </c>
      <c r="R366"/>
      <c r="S366"/>
      <c r="U366"/>
      <c r="V366"/>
    </row>
    <row r="367" spans="1:22" s="1" customFormat="1" x14ac:dyDescent="0.25">
      <c r="A367" s="1">
        <v>19.48</v>
      </c>
      <c r="B367" s="1">
        <v>32.159999999999997</v>
      </c>
      <c r="K367" s="1">
        <v>35.729999999999997</v>
      </c>
      <c r="L367" s="1">
        <v>37.69</v>
      </c>
      <c r="M367" s="1">
        <v>34.67</v>
      </c>
      <c r="N367" s="1">
        <v>40</v>
      </c>
      <c r="O367" s="1">
        <v>33</v>
      </c>
      <c r="P367" s="1">
        <v>40</v>
      </c>
      <c r="R367"/>
      <c r="S367"/>
      <c r="U367"/>
      <c r="V367"/>
    </row>
    <row r="368" spans="1:22" s="1" customFormat="1" x14ac:dyDescent="0.25">
      <c r="A368" s="1">
        <v>32.479999999999997</v>
      </c>
      <c r="B368" s="1">
        <v>21.99</v>
      </c>
      <c r="K368" s="1">
        <v>36.39</v>
      </c>
      <c r="L368" s="1">
        <v>33.020000000000003</v>
      </c>
      <c r="M368" s="1">
        <v>36.46</v>
      </c>
      <c r="N368" s="1">
        <v>31.08</v>
      </c>
      <c r="O368" s="1">
        <v>35.590000000000003</v>
      </c>
      <c r="P368" s="1">
        <v>40</v>
      </c>
      <c r="R368"/>
      <c r="S368"/>
      <c r="U368"/>
      <c r="V368"/>
    </row>
    <row r="369" spans="1:22" s="1" customFormat="1" x14ac:dyDescent="0.25">
      <c r="A369" s="1">
        <v>26.97</v>
      </c>
      <c r="B369" s="1">
        <v>35.65</v>
      </c>
      <c r="K369" s="1">
        <v>36.909999999999997</v>
      </c>
      <c r="L369" s="1">
        <v>35.22</v>
      </c>
      <c r="M369" s="1">
        <v>40</v>
      </c>
      <c r="N369" s="1">
        <v>40</v>
      </c>
      <c r="O369" s="1">
        <v>37.630000000000003</v>
      </c>
      <c r="P369" s="1">
        <v>40</v>
      </c>
      <c r="R369"/>
      <c r="S369"/>
      <c r="U369"/>
      <c r="V369"/>
    </row>
    <row r="370" spans="1:22" s="1" customFormat="1" x14ac:dyDescent="0.25">
      <c r="A370" s="1">
        <v>18.420000000000002</v>
      </c>
      <c r="B370" s="1">
        <v>32</v>
      </c>
      <c r="K370" s="1">
        <v>32.71</v>
      </c>
      <c r="L370" s="1">
        <v>40</v>
      </c>
      <c r="M370" s="1">
        <v>33.43</v>
      </c>
      <c r="N370" s="1">
        <v>37.67</v>
      </c>
      <c r="O370" s="1">
        <v>38.380000000000003</v>
      </c>
      <c r="P370" s="1">
        <v>40</v>
      </c>
      <c r="R370"/>
      <c r="S370"/>
      <c r="U370"/>
      <c r="V370"/>
    </row>
    <row r="371" spans="1:22" s="1" customFormat="1" x14ac:dyDescent="0.25">
      <c r="A371" s="1">
        <v>29.36</v>
      </c>
      <c r="B371" s="1">
        <v>25.83</v>
      </c>
      <c r="K371" s="1">
        <v>35.82</v>
      </c>
      <c r="L371" s="1">
        <v>33.700000000000003</v>
      </c>
      <c r="M371" s="1">
        <v>40</v>
      </c>
      <c r="N371" s="1">
        <v>33.43</v>
      </c>
      <c r="O371" s="1">
        <v>40</v>
      </c>
      <c r="P371" s="1">
        <v>37.61</v>
      </c>
      <c r="R371"/>
      <c r="S371"/>
      <c r="U371"/>
      <c r="V371"/>
    </row>
    <row r="372" spans="1:22" s="1" customFormat="1" x14ac:dyDescent="0.25">
      <c r="A372" s="1">
        <v>33.869999999999997</v>
      </c>
      <c r="B372" s="1">
        <v>30.76</v>
      </c>
      <c r="K372" s="1">
        <v>33.31</v>
      </c>
      <c r="L372" s="1">
        <v>38.21</v>
      </c>
      <c r="M372" s="1">
        <v>33.89</v>
      </c>
      <c r="N372" s="1">
        <v>40</v>
      </c>
      <c r="O372" s="1">
        <v>34.43</v>
      </c>
      <c r="P372" s="1">
        <v>37.65</v>
      </c>
      <c r="R372"/>
      <c r="S372"/>
      <c r="U372"/>
      <c r="V372"/>
    </row>
    <row r="373" spans="1:22" s="1" customFormat="1" x14ac:dyDescent="0.25">
      <c r="A373" s="1">
        <v>19.73</v>
      </c>
      <c r="B373" s="1">
        <v>40</v>
      </c>
      <c r="K373" s="1">
        <v>34.18</v>
      </c>
      <c r="L373" s="1">
        <v>34.32</v>
      </c>
      <c r="M373" s="1">
        <v>34.85</v>
      </c>
      <c r="N373" s="1">
        <v>38.340000000000003</v>
      </c>
      <c r="O373" s="1">
        <v>36.270000000000003</v>
      </c>
      <c r="P373" s="1">
        <v>36.61</v>
      </c>
      <c r="R373"/>
      <c r="S373"/>
      <c r="U373"/>
      <c r="V373"/>
    </row>
    <row r="374" spans="1:22" s="1" customFormat="1" x14ac:dyDescent="0.25">
      <c r="A374" s="1">
        <v>30.28</v>
      </c>
      <c r="B374" s="1">
        <v>29.24</v>
      </c>
      <c r="K374" s="1">
        <v>29.92</v>
      </c>
      <c r="L374" s="1">
        <v>32.76</v>
      </c>
      <c r="M374" s="1">
        <v>40</v>
      </c>
      <c r="N374" s="1">
        <v>35.54</v>
      </c>
      <c r="O374" s="1">
        <v>40</v>
      </c>
      <c r="P374" s="1">
        <v>32.92</v>
      </c>
      <c r="R374"/>
      <c r="S374"/>
      <c r="U374"/>
      <c r="V374"/>
    </row>
    <row r="375" spans="1:22" s="1" customFormat="1" x14ac:dyDescent="0.25">
      <c r="A375" s="1">
        <v>18.600000000000001</v>
      </c>
      <c r="B375" s="1">
        <v>31.68</v>
      </c>
      <c r="K375" s="1">
        <v>27.9</v>
      </c>
      <c r="L375" s="1">
        <v>38.29</v>
      </c>
      <c r="M375" s="1">
        <v>36.56</v>
      </c>
      <c r="N375" s="1">
        <v>29.56</v>
      </c>
      <c r="O375" s="1">
        <v>40</v>
      </c>
      <c r="P375" s="1">
        <v>22.03</v>
      </c>
      <c r="R375"/>
      <c r="S375"/>
      <c r="U375"/>
      <c r="V375"/>
    </row>
    <row r="376" spans="1:22" s="1" customFormat="1" x14ac:dyDescent="0.25">
      <c r="A376" s="1">
        <v>35.64</v>
      </c>
      <c r="B376" s="1">
        <v>23.14</v>
      </c>
      <c r="K376" s="1">
        <v>36.979999999999997</v>
      </c>
      <c r="L376" s="1">
        <v>40</v>
      </c>
      <c r="M376" s="1">
        <v>28.72</v>
      </c>
      <c r="N376" s="1">
        <v>37.71</v>
      </c>
      <c r="O376" s="1">
        <v>40</v>
      </c>
      <c r="P376" s="1">
        <v>35</v>
      </c>
      <c r="R376"/>
      <c r="S376"/>
      <c r="U376"/>
      <c r="V376"/>
    </row>
    <row r="377" spans="1:22" s="1" customFormat="1" x14ac:dyDescent="0.25">
      <c r="A377" s="1">
        <v>26.76</v>
      </c>
      <c r="B377" s="1">
        <v>34.08</v>
      </c>
      <c r="K377" s="1">
        <v>40</v>
      </c>
      <c r="L377" s="1">
        <v>36.229999999999997</v>
      </c>
      <c r="M377" s="1">
        <v>31.73</v>
      </c>
      <c r="N377" s="1">
        <v>40</v>
      </c>
      <c r="O377" s="1">
        <v>40</v>
      </c>
      <c r="P377" s="1">
        <v>40</v>
      </c>
      <c r="R377"/>
      <c r="S377"/>
      <c r="U377"/>
      <c r="V377"/>
    </row>
    <row r="378" spans="1:22" s="1" customFormat="1" x14ac:dyDescent="0.25">
      <c r="A378" s="1">
        <v>24.85</v>
      </c>
      <c r="B378" s="1">
        <v>30.31</v>
      </c>
      <c r="K378" s="1">
        <v>36.31</v>
      </c>
      <c r="L378" s="1">
        <v>33.380000000000003</v>
      </c>
      <c r="M378" s="1">
        <v>35.82</v>
      </c>
      <c r="N378" s="1">
        <v>40</v>
      </c>
      <c r="O378" s="1">
        <v>36.6</v>
      </c>
      <c r="P378" s="1">
        <v>40</v>
      </c>
      <c r="R378"/>
      <c r="S378"/>
      <c r="U378"/>
      <c r="V378"/>
    </row>
    <row r="379" spans="1:22" s="1" customFormat="1" x14ac:dyDescent="0.25">
      <c r="A379" s="1">
        <v>31.97</v>
      </c>
      <c r="B379" s="1">
        <v>32.57</v>
      </c>
      <c r="K379" s="1">
        <v>37.17</v>
      </c>
      <c r="L379" s="1">
        <v>31.07</v>
      </c>
      <c r="M379" s="1">
        <v>34.729999999999997</v>
      </c>
      <c r="N379" s="1">
        <v>40</v>
      </c>
      <c r="O379" s="1">
        <v>40</v>
      </c>
      <c r="P379" s="1">
        <v>35.94</v>
      </c>
      <c r="R379"/>
      <c r="S379"/>
      <c r="U379"/>
      <c r="V379"/>
    </row>
    <row r="380" spans="1:22" s="1" customFormat="1" x14ac:dyDescent="0.25">
      <c r="A380" s="1">
        <v>28.85</v>
      </c>
      <c r="B380" s="1">
        <v>40</v>
      </c>
      <c r="K380" s="1">
        <v>30.93</v>
      </c>
      <c r="L380" s="1">
        <v>37.020000000000003</v>
      </c>
      <c r="M380" s="1">
        <v>35.22</v>
      </c>
      <c r="N380" s="1">
        <v>40</v>
      </c>
      <c r="O380" s="1">
        <v>40</v>
      </c>
      <c r="P380" s="1">
        <v>40</v>
      </c>
      <c r="R380"/>
      <c r="S380"/>
      <c r="U380"/>
      <c r="V380"/>
    </row>
    <row r="381" spans="1:22" s="1" customFormat="1" x14ac:dyDescent="0.25">
      <c r="A381" s="1">
        <v>32.25</v>
      </c>
      <c r="B381" s="1">
        <v>35.65</v>
      </c>
      <c r="K381" s="1">
        <v>34.39</v>
      </c>
      <c r="L381" s="1">
        <v>36.619999999999997</v>
      </c>
      <c r="M381" s="1">
        <v>32.840000000000003</v>
      </c>
      <c r="N381" s="1">
        <v>32.89</v>
      </c>
      <c r="O381" s="1">
        <v>35.15</v>
      </c>
      <c r="P381" s="1">
        <v>34.479999999999997</v>
      </c>
      <c r="R381"/>
      <c r="S381"/>
      <c r="U381"/>
      <c r="V381"/>
    </row>
    <row r="382" spans="1:22" s="1" customFormat="1" x14ac:dyDescent="0.25">
      <c r="A382" s="1">
        <v>22.95</v>
      </c>
      <c r="B382" s="1">
        <v>19.54</v>
      </c>
      <c r="K382" s="1">
        <v>40</v>
      </c>
      <c r="L382" s="1">
        <v>38.14</v>
      </c>
      <c r="M382" s="1">
        <v>35.76</v>
      </c>
      <c r="N382" s="1">
        <v>40</v>
      </c>
      <c r="O382" s="1">
        <v>40</v>
      </c>
      <c r="P382" s="1">
        <v>40</v>
      </c>
      <c r="R382"/>
      <c r="S382"/>
      <c r="U382"/>
      <c r="V382"/>
    </row>
    <row r="383" spans="1:22" s="1" customFormat="1" x14ac:dyDescent="0.25">
      <c r="A383" s="1">
        <v>34.85</v>
      </c>
      <c r="B383" s="1">
        <v>25.15</v>
      </c>
      <c r="K383" s="1">
        <v>32.22</v>
      </c>
      <c r="L383" s="1">
        <v>40</v>
      </c>
      <c r="M383" s="1">
        <v>34.28</v>
      </c>
      <c r="N383" s="1">
        <v>36.880000000000003</v>
      </c>
      <c r="O383" s="1">
        <v>40</v>
      </c>
      <c r="P383" s="1">
        <v>40</v>
      </c>
      <c r="R383"/>
      <c r="S383"/>
      <c r="U383"/>
      <c r="V383"/>
    </row>
    <row r="384" spans="1:22" s="1" customFormat="1" x14ac:dyDescent="0.25">
      <c r="A384" s="1">
        <v>29.34</v>
      </c>
      <c r="B384" s="1">
        <v>33.340000000000003</v>
      </c>
      <c r="K384" s="1">
        <v>40</v>
      </c>
      <c r="L384" s="1">
        <v>40</v>
      </c>
      <c r="M384" s="1">
        <v>40</v>
      </c>
      <c r="N384" s="1">
        <v>35.130000000000003</v>
      </c>
      <c r="O384" s="1">
        <v>37.36</v>
      </c>
      <c r="P384" s="1">
        <v>40</v>
      </c>
      <c r="R384"/>
      <c r="S384"/>
      <c r="U384"/>
      <c r="V384"/>
    </row>
    <row r="385" spans="1:22" s="1" customFormat="1" x14ac:dyDescent="0.25">
      <c r="A385" s="1">
        <v>31.09</v>
      </c>
      <c r="B385" s="1">
        <v>26.3</v>
      </c>
      <c r="K385" s="1">
        <v>34.71</v>
      </c>
      <c r="L385" s="1">
        <v>40</v>
      </c>
      <c r="M385" s="1">
        <v>38.01</v>
      </c>
      <c r="N385" s="1">
        <v>40</v>
      </c>
      <c r="O385" s="1">
        <v>40</v>
      </c>
      <c r="P385" s="1">
        <v>36.56</v>
      </c>
      <c r="R385"/>
      <c r="S385"/>
      <c r="U385"/>
      <c r="V385"/>
    </row>
    <row r="386" spans="1:22" s="1" customFormat="1" x14ac:dyDescent="0.25">
      <c r="A386" s="1">
        <v>31.44</v>
      </c>
      <c r="B386" s="1">
        <v>40</v>
      </c>
      <c r="K386" s="1">
        <v>29.53</v>
      </c>
      <c r="L386" s="1">
        <v>40</v>
      </c>
      <c r="M386" s="1">
        <v>40</v>
      </c>
      <c r="N386" s="1">
        <v>37.9</v>
      </c>
      <c r="O386" s="1">
        <v>34.6</v>
      </c>
      <c r="P386" s="1">
        <v>40</v>
      </c>
      <c r="R386"/>
      <c r="S386"/>
      <c r="U386"/>
      <c r="V386"/>
    </row>
    <row r="387" spans="1:22" s="1" customFormat="1" x14ac:dyDescent="0.25">
      <c r="A387" s="1">
        <v>22.94</v>
      </c>
      <c r="B387" s="1">
        <v>18.75</v>
      </c>
      <c r="K387" s="1">
        <v>37.69</v>
      </c>
      <c r="L387" s="1">
        <v>40</v>
      </c>
      <c r="M387" s="1">
        <v>35.99</v>
      </c>
      <c r="N387" s="1">
        <v>36.99</v>
      </c>
      <c r="O387" s="1">
        <v>34.369999999999997</v>
      </c>
      <c r="P387" s="1">
        <v>36.61</v>
      </c>
      <c r="R387"/>
      <c r="S387"/>
      <c r="U387"/>
      <c r="V387"/>
    </row>
    <row r="388" spans="1:22" s="1" customFormat="1" x14ac:dyDescent="0.25">
      <c r="A388" s="1">
        <v>38.72</v>
      </c>
      <c r="B388" s="1">
        <v>28.37</v>
      </c>
      <c r="K388" s="1">
        <v>40</v>
      </c>
      <c r="L388" s="1">
        <v>40</v>
      </c>
      <c r="M388" s="1">
        <v>40</v>
      </c>
      <c r="N388" s="1">
        <v>40</v>
      </c>
      <c r="O388" s="1">
        <v>40</v>
      </c>
      <c r="P388" s="1">
        <v>40</v>
      </c>
      <c r="R388"/>
      <c r="S388"/>
      <c r="U388"/>
      <c r="V388"/>
    </row>
    <row r="389" spans="1:22" s="1" customFormat="1" x14ac:dyDescent="0.25">
      <c r="A389" s="1">
        <v>36.979999999999997</v>
      </c>
      <c r="B389" s="1">
        <v>40</v>
      </c>
      <c r="K389" s="1">
        <v>40</v>
      </c>
      <c r="L389" s="1">
        <v>37.67</v>
      </c>
      <c r="M389" s="1">
        <v>35.92</v>
      </c>
      <c r="N389" s="1">
        <v>37.869999999999997</v>
      </c>
      <c r="O389" s="1">
        <v>32.94</v>
      </c>
      <c r="P389" s="1">
        <v>40</v>
      </c>
      <c r="R389"/>
      <c r="S389"/>
      <c r="U389"/>
      <c r="V389"/>
    </row>
    <row r="390" spans="1:22" s="1" customFormat="1" x14ac:dyDescent="0.25">
      <c r="A390" s="1">
        <v>32.22</v>
      </c>
      <c r="B390" s="1">
        <v>34.83</v>
      </c>
      <c r="K390" s="1">
        <v>40</v>
      </c>
      <c r="L390" s="1">
        <v>40</v>
      </c>
      <c r="M390" s="1">
        <v>40</v>
      </c>
      <c r="N390" s="1">
        <v>40</v>
      </c>
      <c r="O390" s="1">
        <v>40</v>
      </c>
      <c r="P390" s="1">
        <v>37.47</v>
      </c>
      <c r="R390"/>
      <c r="S390"/>
      <c r="U390"/>
      <c r="V390"/>
    </row>
    <row r="391" spans="1:22" s="1" customFormat="1" x14ac:dyDescent="0.25">
      <c r="A391" s="1">
        <v>31.29</v>
      </c>
      <c r="B391" s="1">
        <v>36.78</v>
      </c>
      <c r="K391" s="1">
        <v>36.08</v>
      </c>
      <c r="L391" s="1">
        <v>40</v>
      </c>
      <c r="M391" s="1">
        <v>34.71</v>
      </c>
      <c r="N391" s="1">
        <v>36.11</v>
      </c>
      <c r="O391" s="1">
        <v>40</v>
      </c>
      <c r="P391" s="1">
        <v>37.72</v>
      </c>
      <c r="R391"/>
      <c r="S391"/>
      <c r="U391"/>
      <c r="V391"/>
    </row>
    <row r="392" spans="1:22" s="1" customFormat="1" x14ac:dyDescent="0.25">
      <c r="A392" s="1">
        <v>24.84</v>
      </c>
      <c r="B392" s="1">
        <v>37.630000000000003</v>
      </c>
      <c r="K392" s="1">
        <v>36.65</v>
      </c>
      <c r="L392" s="1">
        <v>40</v>
      </c>
      <c r="M392" s="1">
        <v>36.880000000000003</v>
      </c>
      <c r="N392" s="1">
        <v>40</v>
      </c>
      <c r="O392" s="1">
        <v>40</v>
      </c>
      <c r="P392" s="1">
        <v>40</v>
      </c>
      <c r="R392"/>
      <c r="S392"/>
      <c r="U392"/>
      <c r="V392"/>
    </row>
    <row r="393" spans="1:22" s="1" customFormat="1" x14ac:dyDescent="0.25">
      <c r="A393" s="1">
        <v>29.73</v>
      </c>
      <c r="B393" s="1">
        <v>33.54</v>
      </c>
      <c r="K393" s="1">
        <v>40</v>
      </c>
      <c r="L393" s="1">
        <v>32.340000000000003</v>
      </c>
      <c r="M393" s="1">
        <v>37.549999999999997</v>
      </c>
      <c r="N393" s="1">
        <v>40</v>
      </c>
      <c r="O393" s="1">
        <v>40</v>
      </c>
      <c r="P393" s="1">
        <v>35.200000000000003</v>
      </c>
      <c r="R393"/>
      <c r="S393"/>
      <c r="U393"/>
      <c r="V393"/>
    </row>
    <row r="394" spans="1:22" s="1" customFormat="1" x14ac:dyDescent="0.25">
      <c r="A394" s="1">
        <v>25.66</v>
      </c>
      <c r="B394" s="1">
        <v>31.13</v>
      </c>
      <c r="K394" s="1">
        <v>35.18</v>
      </c>
      <c r="L394" s="1">
        <v>30.62</v>
      </c>
      <c r="M394" s="1">
        <v>40</v>
      </c>
      <c r="N394" s="1">
        <v>40</v>
      </c>
      <c r="O394" s="1">
        <v>40</v>
      </c>
      <c r="P394" s="1">
        <v>40</v>
      </c>
      <c r="R394"/>
      <c r="S394"/>
      <c r="U394"/>
      <c r="V394"/>
    </row>
    <row r="395" spans="1:22" s="1" customFormat="1" x14ac:dyDescent="0.25">
      <c r="A395" s="1">
        <v>36.630000000000003</v>
      </c>
      <c r="B395" s="1">
        <v>36.35</v>
      </c>
      <c r="K395" s="1">
        <v>40</v>
      </c>
      <c r="L395" s="1">
        <v>40</v>
      </c>
      <c r="M395" s="1">
        <v>40</v>
      </c>
      <c r="N395" s="1">
        <v>40</v>
      </c>
      <c r="O395" s="1">
        <v>36.659999999999997</v>
      </c>
      <c r="P395" s="1">
        <v>40</v>
      </c>
      <c r="R395"/>
      <c r="S395"/>
      <c r="U395"/>
      <c r="V395"/>
    </row>
    <row r="396" spans="1:22" s="1" customFormat="1" x14ac:dyDescent="0.25">
      <c r="A396" s="1">
        <v>35.89</v>
      </c>
      <c r="B396" s="1">
        <v>33.61</v>
      </c>
      <c r="K396" s="1">
        <v>40</v>
      </c>
      <c r="L396" s="1">
        <v>34.78</v>
      </c>
      <c r="M396" s="1">
        <v>40</v>
      </c>
      <c r="N396" s="1">
        <v>38.67</v>
      </c>
      <c r="O396" s="1">
        <v>31.89</v>
      </c>
      <c r="P396" s="1">
        <v>40</v>
      </c>
      <c r="R396"/>
      <c r="S396"/>
      <c r="U396"/>
      <c r="V396"/>
    </row>
    <row r="397" spans="1:22" s="1" customFormat="1" x14ac:dyDescent="0.25">
      <c r="A397" s="1">
        <v>28.2</v>
      </c>
      <c r="B397" s="1">
        <v>28.61</v>
      </c>
      <c r="K397" s="1">
        <v>40</v>
      </c>
      <c r="L397" s="1">
        <v>40</v>
      </c>
      <c r="M397" s="1">
        <v>34.83</v>
      </c>
      <c r="N397" s="1">
        <v>40</v>
      </c>
      <c r="O397" s="1">
        <v>38.090000000000003</v>
      </c>
      <c r="P397" s="1">
        <v>40</v>
      </c>
      <c r="R397"/>
      <c r="S397"/>
      <c r="U397"/>
      <c r="V397"/>
    </row>
    <row r="398" spans="1:22" s="1" customFormat="1" x14ac:dyDescent="0.25">
      <c r="A398" s="1">
        <v>40</v>
      </c>
      <c r="B398" s="1">
        <v>27.42</v>
      </c>
      <c r="K398" s="1">
        <v>33.340000000000003</v>
      </c>
      <c r="L398" s="1">
        <v>30.23</v>
      </c>
      <c r="M398" s="1">
        <v>40</v>
      </c>
      <c r="N398" s="1">
        <v>40</v>
      </c>
      <c r="O398" s="1">
        <v>40</v>
      </c>
      <c r="P398" s="1">
        <v>40</v>
      </c>
      <c r="R398"/>
      <c r="S398"/>
      <c r="U398"/>
      <c r="V398"/>
    </row>
    <row r="399" spans="1:22" s="1" customFormat="1" x14ac:dyDescent="0.25">
      <c r="A399" s="1">
        <v>37.04</v>
      </c>
      <c r="B399" s="1">
        <v>36.83</v>
      </c>
      <c r="K399" s="1">
        <v>33</v>
      </c>
      <c r="L399" s="1">
        <v>30.03</v>
      </c>
      <c r="M399" s="1">
        <v>40</v>
      </c>
      <c r="N399" s="1">
        <v>40</v>
      </c>
      <c r="O399" s="1">
        <v>40</v>
      </c>
      <c r="P399" s="1">
        <v>40</v>
      </c>
      <c r="R399"/>
      <c r="S399"/>
      <c r="U399"/>
      <c r="V399"/>
    </row>
    <row r="400" spans="1:22" s="1" customFormat="1" x14ac:dyDescent="0.25">
      <c r="A400" s="1">
        <v>40</v>
      </c>
      <c r="B400" s="1">
        <v>26.18</v>
      </c>
      <c r="L400" s="1">
        <v>40</v>
      </c>
      <c r="M400" s="1">
        <v>34.56</v>
      </c>
      <c r="N400" s="1">
        <v>40</v>
      </c>
      <c r="O400" s="1">
        <v>29.59</v>
      </c>
      <c r="P400" s="1">
        <v>33.89</v>
      </c>
      <c r="R400"/>
      <c r="S400"/>
      <c r="U400"/>
      <c r="V400"/>
    </row>
    <row r="401" spans="1:22" s="1" customFormat="1" x14ac:dyDescent="0.25">
      <c r="A401" s="1">
        <v>31.92</v>
      </c>
      <c r="B401" s="1">
        <v>36.380000000000003</v>
      </c>
      <c r="L401" s="1">
        <v>37.17</v>
      </c>
      <c r="M401" s="1">
        <v>40</v>
      </c>
      <c r="N401" s="1">
        <v>36.54</v>
      </c>
      <c r="O401" s="1">
        <v>36.950000000000003</v>
      </c>
      <c r="P401" s="1">
        <v>40</v>
      </c>
      <c r="R401"/>
      <c r="S401"/>
      <c r="U401"/>
      <c r="V401"/>
    </row>
    <row r="402" spans="1:22" s="1" customFormat="1" x14ac:dyDescent="0.25">
      <c r="A402" s="1">
        <v>38.28</v>
      </c>
      <c r="B402" s="1">
        <v>25.92</v>
      </c>
      <c r="L402" s="1">
        <v>29.45</v>
      </c>
      <c r="M402" s="1">
        <v>40</v>
      </c>
      <c r="N402" s="1">
        <v>40</v>
      </c>
      <c r="O402" s="1">
        <v>40</v>
      </c>
      <c r="P402" s="1">
        <v>37.909999999999997</v>
      </c>
      <c r="R402"/>
      <c r="S402"/>
      <c r="U402"/>
      <c r="V402"/>
    </row>
    <row r="403" spans="1:22" s="1" customFormat="1" x14ac:dyDescent="0.25">
      <c r="A403" s="1">
        <v>36.049999999999997</v>
      </c>
      <c r="B403" s="1">
        <v>27.15</v>
      </c>
      <c r="L403" s="1">
        <v>35.6</v>
      </c>
      <c r="M403" s="1">
        <v>40</v>
      </c>
      <c r="N403" s="1">
        <v>35.299999999999997</v>
      </c>
      <c r="O403" s="1">
        <v>40</v>
      </c>
      <c r="P403" s="1">
        <v>40</v>
      </c>
      <c r="R403"/>
      <c r="S403"/>
      <c r="U403"/>
      <c r="V403"/>
    </row>
    <row r="404" spans="1:22" s="1" customFormat="1" x14ac:dyDescent="0.25">
      <c r="A404" s="1">
        <v>35.450000000000003</v>
      </c>
      <c r="B404" s="1">
        <v>34.78</v>
      </c>
      <c r="L404" s="1">
        <v>27.56</v>
      </c>
      <c r="M404" s="1">
        <v>37.549999999999997</v>
      </c>
      <c r="N404" s="1">
        <v>40</v>
      </c>
      <c r="O404" s="1">
        <v>40</v>
      </c>
      <c r="R404"/>
      <c r="S404"/>
      <c r="U404"/>
      <c r="V404"/>
    </row>
    <row r="405" spans="1:22" s="1" customFormat="1" x14ac:dyDescent="0.25">
      <c r="A405" s="1">
        <v>32.380000000000003</v>
      </c>
      <c r="B405" s="1">
        <v>23.23</v>
      </c>
      <c r="L405" s="1">
        <v>31.83</v>
      </c>
      <c r="M405" s="1">
        <v>40</v>
      </c>
      <c r="N405" s="1">
        <v>37.96</v>
      </c>
      <c r="O405" s="1">
        <v>40</v>
      </c>
      <c r="R405"/>
      <c r="S405"/>
      <c r="U405"/>
      <c r="V405"/>
    </row>
    <row r="406" spans="1:22" s="1" customFormat="1" x14ac:dyDescent="0.25">
      <c r="A406" s="1">
        <v>35.69</v>
      </c>
      <c r="B406" s="1">
        <v>35.64</v>
      </c>
      <c r="L406" s="1">
        <v>36.57</v>
      </c>
      <c r="M406" s="1">
        <v>36.1</v>
      </c>
      <c r="O406" s="1">
        <v>35.78</v>
      </c>
      <c r="R406"/>
      <c r="S406"/>
      <c r="U406"/>
      <c r="V406"/>
    </row>
    <row r="407" spans="1:22" s="1" customFormat="1" x14ac:dyDescent="0.25">
      <c r="A407" s="1">
        <v>34.22</v>
      </c>
      <c r="B407" s="1">
        <v>22.64</v>
      </c>
      <c r="L407" s="1">
        <v>40</v>
      </c>
      <c r="M407" s="1">
        <v>40</v>
      </c>
      <c r="O407" s="1">
        <v>40</v>
      </c>
      <c r="R407"/>
      <c r="S407"/>
      <c r="U407"/>
      <c r="V407"/>
    </row>
    <row r="408" spans="1:22" s="1" customFormat="1" x14ac:dyDescent="0.25">
      <c r="A408" s="1">
        <v>35.92</v>
      </c>
      <c r="B408" s="1">
        <v>40</v>
      </c>
      <c r="L408" s="1">
        <v>38.71</v>
      </c>
      <c r="M408" s="1">
        <v>40</v>
      </c>
      <c r="O408" s="1">
        <v>40</v>
      </c>
      <c r="R408"/>
      <c r="S408"/>
      <c r="U408"/>
      <c r="V408"/>
    </row>
    <row r="409" spans="1:22" s="1" customFormat="1" x14ac:dyDescent="0.25">
      <c r="A409" s="1">
        <v>32.6</v>
      </c>
      <c r="B409" s="1">
        <v>26.81</v>
      </c>
      <c r="L409" s="1">
        <v>33.92</v>
      </c>
      <c r="M409" s="1">
        <v>40</v>
      </c>
      <c r="O409" s="1">
        <v>40</v>
      </c>
      <c r="R409"/>
      <c r="S409"/>
      <c r="U409"/>
      <c r="V409"/>
    </row>
    <row r="410" spans="1:22" s="1" customFormat="1" x14ac:dyDescent="0.25">
      <c r="A410" s="1">
        <v>36.020000000000003</v>
      </c>
      <c r="B410" s="1">
        <v>27.74</v>
      </c>
      <c r="L410" s="1">
        <v>35.659999999999997</v>
      </c>
      <c r="M410" s="1">
        <v>40</v>
      </c>
      <c r="O410" s="1">
        <v>40</v>
      </c>
      <c r="R410"/>
      <c r="S410"/>
      <c r="U410"/>
      <c r="V410"/>
    </row>
    <row r="411" spans="1:22" s="1" customFormat="1" x14ac:dyDescent="0.25">
      <c r="A411" s="1">
        <v>36.19</v>
      </c>
      <c r="B411" s="1">
        <v>32.51</v>
      </c>
      <c r="L411" s="1">
        <v>40</v>
      </c>
      <c r="M411" s="1">
        <v>36.1</v>
      </c>
      <c r="O411" s="1">
        <v>40</v>
      </c>
      <c r="R411"/>
      <c r="S411"/>
      <c r="U411"/>
      <c r="V411"/>
    </row>
    <row r="412" spans="1:22" s="1" customFormat="1" x14ac:dyDescent="0.25">
      <c r="A412" s="1">
        <v>33.659999999999997</v>
      </c>
      <c r="B412" s="1">
        <v>32.630000000000003</v>
      </c>
      <c r="L412" s="1">
        <v>34.71</v>
      </c>
      <c r="M412" s="1">
        <v>34.19</v>
      </c>
      <c r="O412" s="1">
        <v>40</v>
      </c>
      <c r="R412"/>
      <c r="S412"/>
      <c r="U412"/>
      <c r="V412"/>
    </row>
    <row r="413" spans="1:22" s="1" customFormat="1" x14ac:dyDescent="0.25">
      <c r="A413" s="1">
        <v>36.9</v>
      </c>
      <c r="B413" s="1">
        <v>40</v>
      </c>
      <c r="L413" s="1">
        <v>36.72</v>
      </c>
      <c r="M413" s="1">
        <v>40</v>
      </c>
      <c r="O413" s="1">
        <v>37.65</v>
      </c>
      <c r="R413"/>
      <c r="S413"/>
      <c r="U413"/>
      <c r="V413"/>
    </row>
    <row r="414" spans="1:22" s="1" customFormat="1" x14ac:dyDescent="0.25">
      <c r="A414" s="1">
        <v>37.840000000000003</v>
      </c>
      <c r="B414" s="1">
        <v>19.95</v>
      </c>
      <c r="L414" s="1">
        <v>40</v>
      </c>
      <c r="M414" s="1">
        <v>40</v>
      </c>
      <c r="O414" s="1">
        <v>40</v>
      </c>
      <c r="R414"/>
      <c r="S414"/>
      <c r="U414"/>
      <c r="V414"/>
    </row>
    <row r="415" spans="1:22" s="1" customFormat="1" x14ac:dyDescent="0.25">
      <c r="A415" s="1">
        <v>40</v>
      </c>
      <c r="B415" s="1">
        <v>31.21</v>
      </c>
      <c r="L415" s="1">
        <v>40</v>
      </c>
      <c r="M415" s="1">
        <v>40</v>
      </c>
      <c r="O415" s="1">
        <v>40</v>
      </c>
      <c r="R415"/>
      <c r="S415"/>
      <c r="U415"/>
      <c r="V415"/>
    </row>
    <row r="416" spans="1:22" s="1" customFormat="1" x14ac:dyDescent="0.25">
      <c r="A416" s="1">
        <v>20.49</v>
      </c>
      <c r="B416" s="1">
        <v>40</v>
      </c>
      <c r="L416" s="1">
        <v>34.75</v>
      </c>
      <c r="R416"/>
      <c r="S416"/>
      <c r="U416"/>
      <c r="V416"/>
    </row>
    <row r="417" spans="1:22" s="1" customFormat="1" x14ac:dyDescent="0.25">
      <c r="A417" s="1">
        <v>35.83</v>
      </c>
      <c r="B417" s="1">
        <v>40</v>
      </c>
      <c r="L417" s="1">
        <v>36.86</v>
      </c>
      <c r="R417"/>
      <c r="S417"/>
      <c r="U417"/>
      <c r="V417"/>
    </row>
    <row r="418" spans="1:22" s="1" customFormat="1" x14ac:dyDescent="0.25">
      <c r="A418" s="1">
        <v>30.24</v>
      </c>
      <c r="B418" s="1">
        <v>25.81</v>
      </c>
      <c r="L418" s="1">
        <v>40</v>
      </c>
      <c r="R418"/>
      <c r="S418"/>
      <c r="U418"/>
      <c r="V418"/>
    </row>
    <row r="419" spans="1:22" s="1" customFormat="1" x14ac:dyDescent="0.25">
      <c r="A419" s="1">
        <v>34.020000000000003</v>
      </c>
      <c r="B419" s="1">
        <v>34.479999999999997</v>
      </c>
      <c r="L419" s="1">
        <v>32.1</v>
      </c>
      <c r="R419"/>
      <c r="S419"/>
      <c r="U419"/>
      <c r="V419"/>
    </row>
    <row r="420" spans="1:22" s="1" customFormat="1" x14ac:dyDescent="0.25">
      <c r="A420" s="1">
        <v>27.78</v>
      </c>
      <c r="B420" s="1">
        <v>26.68</v>
      </c>
      <c r="L420" s="1">
        <v>34.14</v>
      </c>
      <c r="R420"/>
      <c r="S420"/>
      <c r="U420"/>
      <c r="V420"/>
    </row>
    <row r="421" spans="1:22" s="1" customFormat="1" x14ac:dyDescent="0.25">
      <c r="A421" s="1">
        <v>37.450000000000003</v>
      </c>
      <c r="B421" s="1">
        <v>31.55</v>
      </c>
      <c r="L421" s="1">
        <v>37.97</v>
      </c>
      <c r="R421"/>
      <c r="S421"/>
      <c r="U421"/>
      <c r="V421"/>
    </row>
    <row r="422" spans="1:22" s="1" customFormat="1" x14ac:dyDescent="0.25">
      <c r="A422" s="1">
        <v>37.65</v>
      </c>
      <c r="B422" s="1">
        <v>29.79</v>
      </c>
      <c r="L422" s="1">
        <v>38.200000000000003</v>
      </c>
      <c r="R422"/>
      <c r="S422"/>
      <c r="U422"/>
      <c r="V422"/>
    </row>
    <row r="423" spans="1:22" s="1" customFormat="1" x14ac:dyDescent="0.25">
      <c r="A423" s="1">
        <v>35.049999999999997</v>
      </c>
      <c r="B423" s="1">
        <v>26.26</v>
      </c>
      <c r="L423" s="1">
        <v>40</v>
      </c>
      <c r="R423"/>
      <c r="S423"/>
      <c r="U423"/>
      <c r="V423"/>
    </row>
    <row r="424" spans="1:22" s="1" customFormat="1" x14ac:dyDescent="0.25">
      <c r="A424" s="1">
        <v>25.8</v>
      </c>
      <c r="B424" s="1">
        <v>20.73</v>
      </c>
      <c r="L424" s="1">
        <v>36.58</v>
      </c>
      <c r="R424"/>
      <c r="S424"/>
      <c r="U424"/>
      <c r="V424"/>
    </row>
    <row r="425" spans="1:22" s="1" customFormat="1" x14ac:dyDescent="0.25">
      <c r="A425" s="1">
        <v>36.93</v>
      </c>
      <c r="B425" s="1">
        <v>29.25</v>
      </c>
      <c r="L425" s="1">
        <v>35.17</v>
      </c>
      <c r="R425"/>
      <c r="S425"/>
      <c r="U425"/>
      <c r="V425"/>
    </row>
    <row r="426" spans="1:22" s="1" customFormat="1" x14ac:dyDescent="0.25">
      <c r="A426" s="1">
        <v>37.409999999999997</v>
      </c>
      <c r="B426" s="1">
        <v>32.78</v>
      </c>
      <c r="L426" s="1">
        <v>34.44</v>
      </c>
      <c r="R426"/>
      <c r="S426"/>
      <c r="U426"/>
      <c r="V426"/>
    </row>
    <row r="427" spans="1:22" s="1" customFormat="1" x14ac:dyDescent="0.25">
      <c r="A427" s="1">
        <v>34.979999999999997</v>
      </c>
      <c r="B427" s="1">
        <v>26.89</v>
      </c>
      <c r="L427" s="1">
        <v>40</v>
      </c>
      <c r="R427"/>
      <c r="S427"/>
      <c r="U427"/>
      <c r="V427"/>
    </row>
    <row r="428" spans="1:22" s="1" customFormat="1" x14ac:dyDescent="0.25">
      <c r="A428" s="1">
        <v>37.25</v>
      </c>
      <c r="B428" s="1">
        <v>18.079999999999998</v>
      </c>
      <c r="L428" s="1">
        <v>40</v>
      </c>
      <c r="R428"/>
      <c r="S428"/>
      <c r="U428"/>
      <c r="V428"/>
    </row>
    <row r="429" spans="1:22" s="1" customFormat="1" x14ac:dyDescent="0.25">
      <c r="A429" s="1">
        <v>27.87</v>
      </c>
      <c r="B429" s="1">
        <v>35.909999999999997</v>
      </c>
      <c r="L429" s="1">
        <v>34.83</v>
      </c>
      <c r="R429"/>
      <c r="S429"/>
      <c r="U429"/>
      <c r="V429"/>
    </row>
    <row r="430" spans="1:22" s="1" customFormat="1" x14ac:dyDescent="0.25">
      <c r="A430" s="1">
        <v>36.369999999999997</v>
      </c>
      <c r="B430" s="1">
        <v>27.55</v>
      </c>
      <c r="L430" s="1">
        <v>40</v>
      </c>
      <c r="R430"/>
      <c r="S430"/>
      <c r="U430"/>
      <c r="V430"/>
    </row>
    <row r="431" spans="1:22" s="1" customFormat="1" x14ac:dyDescent="0.25">
      <c r="A431" s="1">
        <v>20.95</v>
      </c>
      <c r="B431" s="1">
        <v>25.76</v>
      </c>
      <c r="L431" s="1">
        <v>40</v>
      </c>
      <c r="R431"/>
      <c r="S431"/>
      <c r="U431"/>
      <c r="V431"/>
    </row>
    <row r="432" spans="1:22" s="1" customFormat="1" x14ac:dyDescent="0.25">
      <c r="A432" s="1">
        <v>29.84</v>
      </c>
      <c r="B432" s="1">
        <v>40</v>
      </c>
      <c r="R432"/>
      <c r="S432"/>
      <c r="U432"/>
      <c r="V432"/>
    </row>
    <row r="433" spans="1:22" s="1" customFormat="1" x14ac:dyDescent="0.25">
      <c r="A433" s="1">
        <v>38.79</v>
      </c>
      <c r="B433" s="1">
        <v>34.24</v>
      </c>
      <c r="R433"/>
      <c r="S433"/>
      <c r="U433"/>
      <c r="V433"/>
    </row>
    <row r="434" spans="1:22" s="1" customFormat="1" x14ac:dyDescent="0.25">
      <c r="A434" s="1">
        <v>35.64</v>
      </c>
      <c r="B434" s="1">
        <v>36.58</v>
      </c>
      <c r="R434"/>
      <c r="S434"/>
      <c r="U434"/>
      <c r="V434"/>
    </row>
    <row r="435" spans="1:22" s="1" customFormat="1" x14ac:dyDescent="0.25">
      <c r="A435" s="1">
        <v>37.92</v>
      </c>
      <c r="B435" s="1">
        <v>36.19</v>
      </c>
      <c r="R435"/>
      <c r="S435"/>
      <c r="U435"/>
      <c r="V435"/>
    </row>
    <row r="436" spans="1:22" s="1" customFormat="1" x14ac:dyDescent="0.25">
      <c r="A436" s="1">
        <v>24.51</v>
      </c>
      <c r="B436" s="1">
        <v>19.8</v>
      </c>
      <c r="R436"/>
      <c r="S436"/>
      <c r="U436"/>
      <c r="V436"/>
    </row>
    <row r="437" spans="1:22" s="1" customFormat="1" x14ac:dyDescent="0.25">
      <c r="A437" s="1">
        <v>35.549999999999997</v>
      </c>
      <c r="B437" s="1">
        <v>32.39</v>
      </c>
      <c r="R437"/>
      <c r="S437"/>
      <c r="U437"/>
      <c r="V437"/>
    </row>
    <row r="438" spans="1:22" s="1" customFormat="1" x14ac:dyDescent="0.25">
      <c r="A438" s="1">
        <v>35.159999999999997</v>
      </c>
      <c r="B438" s="1">
        <v>30.41</v>
      </c>
      <c r="R438"/>
      <c r="S438"/>
      <c r="U438"/>
      <c r="V438"/>
    </row>
    <row r="439" spans="1:22" s="1" customFormat="1" x14ac:dyDescent="0.25">
      <c r="A439" s="1">
        <v>31.84</v>
      </c>
      <c r="B439" s="1">
        <v>28.88</v>
      </c>
      <c r="R439"/>
      <c r="S439"/>
      <c r="U439"/>
      <c r="V439"/>
    </row>
    <row r="440" spans="1:22" s="1" customFormat="1" x14ac:dyDescent="0.25">
      <c r="A440" s="1">
        <v>34.6</v>
      </c>
      <c r="B440" s="1">
        <v>31.58</v>
      </c>
      <c r="R440"/>
      <c r="S440"/>
      <c r="U440"/>
      <c r="V440"/>
    </row>
    <row r="441" spans="1:22" s="1" customFormat="1" x14ac:dyDescent="0.25">
      <c r="A441" s="1">
        <v>34.11</v>
      </c>
      <c r="B441" s="1">
        <v>25.67</v>
      </c>
      <c r="R441"/>
      <c r="S441"/>
      <c r="U441"/>
      <c r="V441"/>
    </row>
    <row r="442" spans="1:22" s="1" customFormat="1" x14ac:dyDescent="0.25">
      <c r="A442" s="1">
        <v>34.43</v>
      </c>
      <c r="B442" s="1">
        <v>27.91</v>
      </c>
      <c r="R442"/>
      <c r="S442"/>
      <c r="U442"/>
      <c r="V442"/>
    </row>
    <row r="443" spans="1:22" s="1" customFormat="1" x14ac:dyDescent="0.25">
      <c r="A443" s="1">
        <v>31.77</v>
      </c>
      <c r="B443" s="1">
        <v>25.09</v>
      </c>
      <c r="R443"/>
      <c r="S443"/>
      <c r="U443"/>
      <c r="V443"/>
    </row>
    <row r="444" spans="1:22" s="1" customFormat="1" x14ac:dyDescent="0.25">
      <c r="A444" s="1">
        <v>34.46</v>
      </c>
      <c r="B444" s="1">
        <v>27.1</v>
      </c>
      <c r="R444"/>
      <c r="S444"/>
      <c r="U444"/>
      <c r="V444"/>
    </row>
    <row r="445" spans="1:22" s="1" customFormat="1" x14ac:dyDescent="0.25">
      <c r="A445" s="1">
        <v>40</v>
      </c>
      <c r="B445" s="1">
        <v>26.42</v>
      </c>
      <c r="R445"/>
      <c r="S445"/>
      <c r="U445"/>
      <c r="V445"/>
    </row>
    <row r="446" spans="1:22" s="1" customFormat="1" x14ac:dyDescent="0.25">
      <c r="A446" s="1">
        <v>32.42</v>
      </c>
      <c r="B446" s="1">
        <v>34.07</v>
      </c>
      <c r="R446"/>
      <c r="S446"/>
      <c r="U446"/>
      <c r="V446"/>
    </row>
    <row r="447" spans="1:22" s="1" customFormat="1" x14ac:dyDescent="0.25">
      <c r="A447" s="1">
        <v>35.18</v>
      </c>
      <c r="B447" s="1">
        <v>22.57</v>
      </c>
      <c r="R447"/>
      <c r="S447"/>
      <c r="U447"/>
      <c r="V447"/>
    </row>
    <row r="448" spans="1:22" s="1" customFormat="1" x14ac:dyDescent="0.25">
      <c r="A448" s="1">
        <v>31.61</v>
      </c>
      <c r="B448" s="1">
        <v>33.89</v>
      </c>
      <c r="R448"/>
      <c r="S448"/>
      <c r="U448"/>
      <c r="V448"/>
    </row>
    <row r="449" spans="1:22" s="1" customFormat="1" x14ac:dyDescent="0.25">
      <c r="A449" s="1">
        <v>36.65</v>
      </c>
      <c r="B449" s="1">
        <v>20.25</v>
      </c>
      <c r="R449"/>
      <c r="S449"/>
      <c r="U449"/>
      <c r="V449"/>
    </row>
    <row r="450" spans="1:22" s="1" customFormat="1" x14ac:dyDescent="0.25">
      <c r="A450" s="1">
        <v>26.74</v>
      </c>
      <c r="B450" s="1">
        <v>22.15</v>
      </c>
      <c r="R450"/>
      <c r="S450"/>
      <c r="U450"/>
      <c r="V450"/>
    </row>
    <row r="451" spans="1:22" s="1" customFormat="1" x14ac:dyDescent="0.25">
      <c r="A451" s="1">
        <v>31.36</v>
      </c>
      <c r="B451" s="1">
        <v>22.21</v>
      </c>
      <c r="R451"/>
      <c r="S451"/>
      <c r="U451"/>
      <c r="V451"/>
    </row>
    <row r="452" spans="1:22" s="1" customFormat="1" x14ac:dyDescent="0.25">
      <c r="A452" s="1">
        <v>33.340000000000003</v>
      </c>
      <c r="B452" s="1">
        <v>24.49</v>
      </c>
      <c r="R452"/>
      <c r="S452"/>
      <c r="U452"/>
      <c r="V452"/>
    </row>
    <row r="453" spans="1:22" s="1" customFormat="1" x14ac:dyDescent="0.25">
      <c r="A453" s="1">
        <v>34.18</v>
      </c>
      <c r="B453" s="1">
        <v>40</v>
      </c>
      <c r="R453"/>
      <c r="S453"/>
      <c r="U453"/>
      <c r="V453"/>
    </row>
    <row r="454" spans="1:22" s="1" customFormat="1" x14ac:dyDescent="0.25">
      <c r="A454" s="1">
        <v>33</v>
      </c>
      <c r="B454" s="1">
        <v>18.07</v>
      </c>
      <c r="R454"/>
      <c r="S454"/>
      <c r="U454"/>
      <c r="V454"/>
    </row>
    <row r="455" spans="1:22" s="1" customFormat="1" x14ac:dyDescent="0.25">
      <c r="A455" s="1">
        <v>36.799999999999997</v>
      </c>
      <c r="B455" s="1">
        <v>35.19</v>
      </c>
      <c r="R455"/>
      <c r="S455"/>
      <c r="U455"/>
      <c r="V455"/>
    </row>
    <row r="456" spans="1:22" s="1" customFormat="1" x14ac:dyDescent="0.25">
      <c r="A456" s="1">
        <v>20.83</v>
      </c>
      <c r="B456" s="1">
        <v>20.010000000000002</v>
      </c>
      <c r="R456"/>
      <c r="S456"/>
      <c r="U456"/>
      <c r="V456"/>
    </row>
    <row r="457" spans="1:22" s="1" customFormat="1" x14ac:dyDescent="0.25">
      <c r="A457" s="1">
        <v>40</v>
      </c>
      <c r="B457" s="1">
        <v>23.77</v>
      </c>
      <c r="R457"/>
      <c r="S457"/>
      <c r="U457"/>
      <c r="V457"/>
    </row>
    <row r="458" spans="1:22" s="1" customFormat="1" x14ac:dyDescent="0.25">
      <c r="A458" s="1">
        <v>37.9</v>
      </c>
      <c r="B458" s="1">
        <v>40</v>
      </c>
      <c r="R458"/>
      <c r="S458"/>
      <c r="U458"/>
      <c r="V458"/>
    </row>
    <row r="459" spans="1:22" s="1" customFormat="1" x14ac:dyDescent="0.25">
      <c r="A459" s="1">
        <v>40</v>
      </c>
      <c r="B459" s="1">
        <v>23.01</v>
      </c>
      <c r="R459"/>
      <c r="S459"/>
      <c r="U459"/>
      <c r="V459"/>
    </row>
    <row r="460" spans="1:22" s="1" customFormat="1" x14ac:dyDescent="0.25">
      <c r="A460" s="1">
        <v>28.03</v>
      </c>
      <c r="B460" s="1">
        <v>35.409999999999997</v>
      </c>
      <c r="R460"/>
      <c r="S460"/>
      <c r="U460"/>
      <c r="V460"/>
    </row>
    <row r="461" spans="1:22" s="1" customFormat="1" x14ac:dyDescent="0.25">
      <c r="A461" s="1">
        <v>34.340000000000003</v>
      </c>
      <c r="B461" s="1">
        <v>25.53</v>
      </c>
      <c r="R461"/>
      <c r="S461"/>
      <c r="U461"/>
      <c r="V461"/>
    </row>
    <row r="462" spans="1:22" s="1" customFormat="1" x14ac:dyDescent="0.25">
      <c r="A462" s="1">
        <v>33.5</v>
      </c>
      <c r="B462" s="1">
        <v>34.950000000000003</v>
      </c>
      <c r="R462"/>
      <c r="S462"/>
      <c r="U462"/>
      <c r="V462"/>
    </row>
    <row r="463" spans="1:22" s="1" customFormat="1" x14ac:dyDescent="0.25">
      <c r="A463" s="1">
        <v>32.770000000000003</v>
      </c>
      <c r="B463" s="1">
        <v>28.93</v>
      </c>
      <c r="R463"/>
      <c r="S463"/>
      <c r="U463"/>
      <c r="V463"/>
    </row>
    <row r="464" spans="1:22" s="1" customFormat="1" x14ac:dyDescent="0.25">
      <c r="A464" s="1">
        <v>33.65</v>
      </c>
      <c r="B464" s="1">
        <v>29.17</v>
      </c>
      <c r="R464"/>
      <c r="S464"/>
      <c r="U464"/>
      <c r="V464"/>
    </row>
    <row r="465" spans="1:22" s="1" customFormat="1" x14ac:dyDescent="0.25">
      <c r="A465" s="1">
        <v>32.880000000000003</v>
      </c>
      <c r="B465" s="1">
        <v>33.85</v>
      </c>
      <c r="R465"/>
      <c r="S465"/>
      <c r="U465"/>
      <c r="V465"/>
    </row>
    <row r="466" spans="1:22" s="1" customFormat="1" x14ac:dyDescent="0.25">
      <c r="A466" s="1">
        <v>36.729999999999997</v>
      </c>
      <c r="B466" s="1">
        <v>33.44</v>
      </c>
      <c r="R466"/>
      <c r="S466"/>
      <c r="U466"/>
      <c r="V466"/>
    </row>
    <row r="467" spans="1:22" s="1" customFormat="1" x14ac:dyDescent="0.25">
      <c r="A467" s="1">
        <v>32.29</v>
      </c>
      <c r="B467" s="1">
        <v>20.309999999999999</v>
      </c>
      <c r="R467"/>
      <c r="S467"/>
      <c r="U467"/>
      <c r="V467"/>
    </row>
    <row r="468" spans="1:22" s="1" customFormat="1" x14ac:dyDescent="0.25">
      <c r="A468" s="1">
        <v>30.78</v>
      </c>
      <c r="B468" s="1">
        <v>28.37</v>
      </c>
      <c r="R468"/>
      <c r="S468"/>
      <c r="U468"/>
      <c r="V468"/>
    </row>
    <row r="469" spans="1:22" s="1" customFormat="1" x14ac:dyDescent="0.25">
      <c r="A469" s="1">
        <v>36.14</v>
      </c>
      <c r="B469" s="1">
        <v>23.89</v>
      </c>
      <c r="R469"/>
      <c r="S469"/>
      <c r="U469"/>
      <c r="V469"/>
    </row>
    <row r="470" spans="1:22" s="1" customFormat="1" x14ac:dyDescent="0.25">
      <c r="A470" s="1">
        <v>35.770000000000003</v>
      </c>
      <c r="B470" s="1">
        <v>28.59</v>
      </c>
      <c r="R470"/>
      <c r="S470"/>
      <c r="U470"/>
      <c r="V470"/>
    </row>
    <row r="471" spans="1:22" s="1" customFormat="1" x14ac:dyDescent="0.25">
      <c r="A471" s="1">
        <v>31.91</v>
      </c>
      <c r="B471" s="1">
        <v>20.14</v>
      </c>
      <c r="R471"/>
      <c r="S471"/>
      <c r="U471"/>
      <c r="V471"/>
    </row>
    <row r="472" spans="1:22" s="1" customFormat="1" x14ac:dyDescent="0.25">
      <c r="A472" s="1">
        <v>38.04</v>
      </c>
      <c r="B472" s="1">
        <v>34.01</v>
      </c>
      <c r="R472"/>
      <c r="S472"/>
      <c r="U472"/>
      <c r="V472"/>
    </row>
    <row r="473" spans="1:22" s="1" customFormat="1" x14ac:dyDescent="0.25">
      <c r="A473" s="1">
        <v>26.63</v>
      </c>
      <c r="B473" s="1">
        <v>34.96</v>
      </c>
      <c r="R473"/>
      <c r="S473"/>
      <c r="U473"/>
      <c r="V473"/>
    </row>
    <row r="474" spans="1:22" s="1" customFormat="1" x14ac:dyDescent="0.25">
      <c r="A474" s="1">
        <v>40</v>
      </c>
      <c r="B474" s="1">
        <v>22.99</v>
      </c>
      <c r="R474"/>
      <c r="S474"/>
      <c r="U474"/>
      <c r="V474"/>
    </row>
    <row r="475" spans="1:22" s="1" customFormat="1" x14ac:dyDescent="0.25">
      <c r="A475" s="1">
        <v>35.049999999999997</v>
      </c>
      <c r="B475" s="1">
        <v>23.35</v>
      </c>
      <c r="R475"/>
      <c r="S475"/>
      <c r="U475"/>
      <c r="V475"/>
    </row>
    <row r="476" spans="1:22" s="1" customFormat="1" x14ac:dyDescent="0.25">
      <c r="A476" s="1">
        <v>35.76</v>
      </c>
      <c r="B476" s="1">
        <v>31.53</v>
      </c>
      <c r="R476"/>
      <c r="S476"/>
      <c r="U476"/>
      <c r="V476"/>
    </row>
    <row r="477" spans="1:22" s="1" customFormat="1" x14ac:dyDescent="0.25">
      <c r="A477" s="1">
        <v>34.5</v>
      </c>
      <c r="B477" s="1">
        <v>35.96</v>
      </c>
      <c r="R477"/>
      <c r="S477"/>
      <c r="U477"/>
      <c r="V477"/>
    </row>
    <row r="478" spans="1:22" s="1" customFormat="1" x14ac:dyDescent="0.25">
      <c r="A478" s="1">
        <v>36.35</v>
      </c>
      <c r="B478" s="1">
        <v>17.88</v>
      </c>
      <c r="R478"/>
      <c r="S478"/>
      <c r="U478"/>
      <c r="V478"/>
    </row>
    <row r="479" spans="1:22" s="1" customFormat="1" x14ac:dyDescent="0.25">
      <c r="A479" s="1">
        <v>31.92</v>
      </c>
      <c r="B479" s="1">
        <v>37.15</v>
      </c>
      <c r="R479"/>
      <c r="S479"/>
      <c r="U479"/>
      <c r="V479"/>
    </row>
    <row r="480" spans="1:22" s="1" customFormat="1" x14ac:dyDescent="0.25">
      <c r="A480" s="1">
        <v>35.61</v>
      </c>
      <c r="B480" s="1">
        <v>23.9</v>
      </c>
      <c r="R480"/>
      <c r="S480"/>
      <c r="U480"/>
      <c r="V480"/>
    </row>
    <row r="481" spans="1:22" s="1" customFormat="1" x14ac:dyDescent="0.25">
      <c r="A481" s="1">
        <v>27.09</v>
      </c>
      <c r="B481" s="1">
        <v>27.68</v>
      </c>
      <c r="R481"/>
      <c r="S481"/>
      <c r="U481"/>
      <c r="V481"/>
    </row>
    <row r="482" spans="1:22" s="1" customFormat="1" x14ac:dyDescent="0.25">
      <c r="A482" s="1">
        <v>40</v>
      </c>
      <c r="B482" s="1">
        <v>32.96</v>
      </c>
      <c r="R482"/>
      <c r="S482"/>
      <c r="U482"/>
      <c r="V482"/>
    </row>
    <row r="483" spans="1:22" s="1" customFormat="1" x14ac:dyDescent="0.25">
      <c r="A483" s="1">
        <v>34.07</v>
      </c>
      <c r="B483" s="1">
        <v>35.11</v>
      </c>
      <c r="R483"/>
      <c r="S483"/>
      <c r="U483"/>
      <c r="V483"/>
    </row>
    <row r="484" spans="1:22" s="1" customFormat="1" x14ac:dyDescent="0.25">
      <c r="A484" s="1">
        <v>31.82</v>
      </c>
      <c r="B484" s="1">
        <v>34.200000000000003</v>
      </c>
      <c r="R484"/>
      <c r="S484"/>
      <c r="U484"/>
      <c r="V484"/>
    </row>
    <row r="485" spans="1:22" s="1" customFormat="1" x14ac:dyDescent="0.25">
      <c r="A485" s="1">
        <v>34.119999999999997</v>
      </c>
      <c r="B485" s="1">
        <v>20.51</v>
      </c>
      <c r="R485"/>
      <c r="S485"/>
      <c r="U485"/>
      <c r="V485"/>
    </row>
    <row r="486" spans="1:22" s="1" customFormat="1" x14ac:dyDescent="0.25">
      <c r="A486" s="1">
        <v>25.39</v>
      </c>
      <c r="B486" s="1">
        <v>29.56</v>
      </c>
      <c r="R486"/>
      <c r="S486"/>
      <c r="U486"/>
      <c r="V486"/>
    </row>
    <row r="487" spans="1:22" s="1" customFormat="1" x14ac:dyDescent="0.25">
      <c r="A487" s="1">
        <v>35.99</v>
      </c>
      <c r="B487" s="1">
        <v>33.96</v>
      </c>
      <c r="R487"/>
      <c r="S487"/>
      <c r="U487"/>
      <c r="V487"/>
    </row>
    <row r="488" spans="1:22" s="1" customFormat="1" x14ac:dyDescent="0.25">
      <c r="A488" s="1">
        <v>33.479999999999997</v>
      </c>
      <c r="B488" s="1">
        <v>34.119999999999997</v>
      </c>
      <c r="R488"/>
      <c r="S488"/>
      <c r="U488"/>
      <c r="V488"/>
    </row>
    <row r="489" spans="1:22" s="1" customFormat="1" x14ac:dyDescent="0.25">
      <c r="A489" s="1">
        <v>34.65</v>
      </c>
      <c r="B489" s="1">
        <v>24.3</v>
      </c>
      <c r="R489"/>
      <c r="S489"/>
      <c r="U489"/>
      <c r="V489"/>
    </row>
    <row r="490" spans="1:22" s="1" customFormat="1" x14ac:dyDescent="0.25">
      <c r="A490" s="1">
        <v>28.31</v>
      </c>
      <c r="B490" s="1">
        <v>22.44</v>
      </c>
      <c r="R490"/>
      <c r="S490"/>
      <c r="U490"/>
      <c r="V490"/>
    </row>
    <row r="491" spans="1:22" s="1" customFormat="1" x14ac:dyDescent="0.25">
      <c r="A491" s="1">
        <v>32.78</v>
      </c>
      <c r="B491" s="1">
        <v>18.07</v>
      </c>
      <c r="R491"/>
      <c r="S491"/>
      <c r="U491"/>
      <c r="V491"/>
    </row>
    <row r="492" spans="1:22" s="1" customFormat="1" x14ac:dyDescent="0.25">
      <c r="A492" s="1">
        <v>33.950000000000003</v>
      </c>
      <c r="B492" s="1">
        <v>27.77</v>
      </c>
      <c r="R492"/>
      <c r="S492"/>
      <c r="U492"/>
      <c r="V492"/>
    </row>
    <row r="493" spans="1:22" s="1" customFormat="1" x14ac:dyDescent="0.25">
      <c r="A493" s="1">
        <v>38.44</v>
      </c>
      <c r="B493" s="1">
        <v>27.15</v>
      </c>
      <c r="R493"/>
      <c r="S493"/>
      <c r="U493"/>
      <c r="V493"/>
    </row>
    <row r="494" spans="1:22" s="1" customFormat="1" x14ac:dyDescent="0.25">
      <c r="A494" s="1">
        <v>33.020000000000003</v>
      </c>
      <c r="B494" s="1">
        <v>35.21</v>
      </c>
      <c r="R494"/>
      <c r="S494"/>
      <c r="U494"/>
      <c r="V494"/>
    </row>
    <row r="495" spans="1:22" s="1" customFormat="1" x14ac:dyDescent="0.25">
      <c r="A495" s="1">
        <v>36.909999999999997</v>
      </c>
      <c r="B495" s="1">
        <v>36.479999999999997</v>
      </c>
      <c r="R495"/>
      <c r="S495"/>
      <c r="U495"/>
      <c r="V495"/>
    </row>
    <row r="496" spans="1:22" s="1" customFormat="1" x14ac:dyDescent="0.25">
      <c r="A496" s="1">
        <v>38.18</v>
      </c>
      <c r="B496" s="1">
        <v>23.04</v>
      </c>
      <c r="R496"/>
      <c r="S496"/>
      <c r="U496"/>
      <c r="V496"/>
    </row>
    <row r="497" spans="1:22" s="1" customFormat="1" x14ac:dyDescent="0.25">
      <c r="A497" s="1">
        <v>34</v>
      </c>
      <c r="B497" s="1">
        <v>18.260000000000002</v>
      </c>
      <c r="R497"/>
      <c r="S497"/>
      <c r="U497"/>
      <c r="V497"/>
    </row>
    <row r="498" spans="1:22" s="1" customFormat="1" x14ac:dyDescent="0.25">
      <c r="A498" s="1">
        <v>37.08</v>
      </c>
      <c r="B498" s="1">
        <v>27.66</v>
      </c>
      <c r="R498"/>
      <c r="S498"/>
      <c r="U498"/>
      <c r="V498"/>
    </row>
    <row r="499" spans="1:22" s="1" customFormat="1" x14ac:dyDescent="0.25">
      <c r="A499" s="1">
        <v>36.19</v>
      </c>
      <c r="B499" s="1">
        <v>28.14</v>
      </c>
      <c r="R499"/>
      <c r="S499"/>
      <c r="U499"/>
      <c r="V499"/>
    </row>
    <row r="500" spans="1:22" s="1" customFormat="1" x14ac:dyDescent="0.25">
      <c r="A500" s="1">
        <v>40</v>
      </c>
      <c r="B500" s="1">
        <v>33.86</v>
      </c>
      <c r="R500"/>
      <c r="S500"/>
      <c r="U500"/>
      <c r="V500"/>
    </row>
    <row r="501" spans="1:22" s="1" customFormat="1" x14ac:dyDescent="0.25">
      <c r="A501" s="1">
        <v>34.840000000000003</v>
      </c>
      <c r="B501" s="1">
        <v>26.15</v>
      </c>
      <c r="R501"/>
      <c r="S501"/>
      <c r="U501"/>
      <c r="V501"/>
    </row>
    <row r="502" spans="1:22" s="1" customFormat="1" x14ac:dyDescent="0.25">
      <c r="A502" s="1">
        <v>27.5</v>
      </c>
      <c r="B502" s="1">
        <v>37.340000000000003</v>
      </c>
      <c r="R502"/>
      <c r="S502"/>
      <c r="U502"/>
      <c r="V502"/>
    </row>
    <row r="503" spans="1:22" s="1" customFormat="1" x14ac:dyDescent="0.25">
      <c r="A503" s="1">
        <v>25.69</v>
      </c>
      <c r="B503" s="1">
        <v>27.61</v>
      </c>
      <c r="R503"/>
      <c r="S503"/>
      <c r="U503"/>
      <c r="V503"/>
    </row>
    <row r="504" spans="1:22" s="1" customFormat="1" x14ac:dyDescent="0.25">
      <c r="A504" s="1">
        <v>29.93</v>
      </c>
      <c r="B504" s="1">
        <v>30.32</v>
      </c>
      <c r="R504"/>
      <c r="S504"/>
      <c r="U504"/>
      <c r="V504"/>
    </row>
    <row r="505" spans="1:22" s="1" customFormat="1" x14ac:dyDescent="0.25">
      <c r="A505" s="1">
        <v>35.549999999999997</v>
      </c>
      <c r="B505" s="1">
        <v>30.07</v>
      </c>
      <c r="R505"/>
      <c r="S505"/>
      <c r="U505"/>
      <c r="V505"/>
    </row>
    <row r="506" spans="1:22" s="1" customFormat="1" x14ac:dyDescent="0.25">
      <c r="A506" s="1">
        <v>33.28</v>
      </c>
      <c r="B506" s="1">
        <v>22.71</v>
      </c>
      <c r="R506"/>
      <c r="S506"/>
      <c r="U506"/>
      <c r="V506"/>
    </row>
    <row r="507" spans="1:22" s="1" customFormat="1" x14ac:dyDescent="0.25">
      <c r="A507" s="1">
        <v>26.21</v>
      </c>
      <c r="B507" s="1">
        <v>26.1</v>
      </c>
      <c r="R507"/>
      <c r="S507"/>
      <c r="U507"/>
      <c r="V507"/>
    </row>
    <row r="508" spans="1:22" s="1" customFormat="1" x14ac:dyDescent="0.25">
      <c r="A508" s="1">
        <v>37.479999999999997</v>
      </c>
      <c r="B508" s="1">
        <v>33.299999999999997</v>
      </c>
      <c r="R508"/>
      <c r="S508"/>
      <c r="U508"/>
      <c r="V508"/>
    </row>
    <row r="509" spans="1:22" s="1" customFormat="1" x14ac:dyDescent="0.25">
      <c r="A509" s="1">
        <v>35.58</v>
      </c>
      <c r="B509" s="1">
        <v>32.880000000000003</v>
      </c>
      <c r="R509"/>
      <c r="S509"/>
      <c r="U509"/>
      <c r="V509"/>
    </row>
    <row r="510" spans="1:22" s="1" customFormat="1" x14ac:dyDescent="0.25">
      <c r="A510" s="1">
        <v>31.23</v>
      </c>
      <c r="B510" s="1">
        <v>29.43</v>
      </c>
      <c r="R510"/>
      <c r="S510"/>
      <c r="U510"/>
      <c r="V510"/>
    </row>
    <row r="511" spans="1:22" s="1" customFormat="1" x14ac:dyDescent="0.25">
      <c r="A511" s="1">
        <v>34.380000000000003</v>
      </c>
      <c r="B511" s="1">
        <v>29.51</v>
      </c>
      <c r="R511"/>
      <c r="S511"/>
      <c r="U511"/>
      <c r="V511"/>
    </row>
    <row r="512" spans="1:22" s="1" customFormat="1" x14ac:dyDescent="0.25">
      <c r="A512" s="1">
        <v>32.19</v>
      </c>
      <c r="B512" s="1">
        <v>23.68</v>
      </c>
      <c r="R512"/>
      <c r="S512"/>
      <c r="U512"/>
      <c r="V512"/>
    </row>
    <row r="513" spans="1:22" s="1" customFormat="1" x14ac:dyDescent="0.25">
      <c r="A513" s="1">
        <v>36.4</v>
      </c>
      <c r="B513" s="1">
        <v>30.04</v>
      </c>
      <c r="R513"/>
      <c r="S513"/>
      <c r="U513"/>
      <c r="V513"/>
    </row>
    <row r="514" spans="1:22" s="1" customFormat="1" x14ac:dyDescent="0.25">
      <c r="A514" s="1">
        <v>25.71</v>
      </c>
      <c r="B514" s="1">
        <v>35.24</v>
      </c>
      <c r="R514"/>
      <c r="S514"/>
      <c r="U514"/>
      <c r="V514"/>
    </row>
    <row r="515" spans="1:22" s="1" customFormat="1" x14ac:dyDescent="0.25">
      <c r="A515" s="1">
        <v>36.26</v>
      </c>
      <c r="B515" s="1">
        <v>36.049999999999997</v>
      </c>
      <c r="R515"/>
      <c r="S515"/>
      <c r="U515"/>
      <c r="V515"/>
    </row>
    <row r="516" spans="1:22" s="1" customFormat="1" x14ac:dyDescent="0.25">
      <c r="A516" s="1">
        <v>31.59</v>
      </c>
      <c r="B516" s="1">
        <v>27.89</v>
      </c>
      <c r="R516"/>
      <c r="S516"/>
      <c r="U516"/>
      <c r="V516"/>
    </row>
    <row r="517" spans="1:22" s="1" customFormat="1" x14ac:dyDescent="0.25">
      <c r="A517" s="1">
        <v>31.64</v>
      </c>
      <c r="B517" s="1">
        <v>20.239999999999998</v>
      </c>
      <c r="R517"/>
      <c r="S517"/>
      <c r="U517"/>
      <c r="V517"/>
    </row>
    <row r="518" spans="1:22" s="1" customFormat="1" x14ac:dyDescent="0.25">
      <c r="A518" s="1">
        <v>37.82</v>
      </c>
      <c r="B518" s="1">
        <v>35.82</v>
      </c>
      <c r="R518"/>
      <c r="S518"/>
      <c r="U518"/>
      <c r="V518"/>
    </row>
    <row r="519" spans="1:22" s="1" customFormat="1" x14ac:dyDescent="0.25">
      <c r="A519" s="1">
        <v>35.200000000000003</v>
      </c>
      <c r="B519" s="1">
        <v>33.9</v>
      </c>
      <c r="R519"/>
      <c r="S519"/>
      <c r="U519"/>
      <c r="V519"/>
    </row>
    <row r="520" spans="1:22" s="1" customFormat="1" x14ac:dyDescent="0.25">
      <c r="A520" s="1">
        <v>37.729999999999997</v>
      </c>
      <c r="B520" s="1">
        <v>20.2</v>
      </c>
      <c r="R520"/>
      <c r="S520"/>
      <c r="U520"/>
      <c r="V520"/>
    </row>
    <row r="521" spans="1:22" s="1" customFormat="1" x14ac:dyDescent="0.25">
      <c r="A521" s="1">
        <v>33.75</v>
      </c>
      <c r="B521" s="1">
        <v>35.6</v>
      </c>
      <c r="R521"/>
      <c r="S521"/>
      <c r="U521"/>
      <c r="V521"/>
    </row>
    <row r="522" spans="1:22" s="1" customFormat="1" x14ac:dyDescent="0.25">
      <c r="A522" s="1">
        <v>32.28</v>
      </c>
      <c r="B522" s="1">
        <v>33.869999999999997</v>
      </c>
      <c r="R522"/>
      <c r="S522"/>
      <c r="U522"/>
      <c r="V522"/>
    </row>
    <row r="523" spans="1:22" s="1" customFormat="1" x14ac:dyDescent="0.25">
      <c r="A523" s="1">
        <v>34</v>
      </c>
      <c r="B523" s="1">
        <v>16.28</v>
      </c>
      <c r="R523"/>
      <c r="S523"/>
      <c r="U523"/>
      <c r="V523"/>
    </row>
    <row r="524" spans="1:22" s="1" customFormat="1" x14ac:dyDescent="0.25">
      <c r="A524" s="1">
        <v>35.35</v>
      </c>
      <c r="B524" s="1">
        <v>17.04</v>
      </c>
      <c r="R524"/>
      <c r="S524"/>
      <c r="U524"/>
      <c r="V524"/>
    </row>
    <row r="525" spans="1:22" s="1" customFormat="1" x14ac:dyDescent="0.25">
      <c r="A525" s="1">
        <v>35.479999999999997</v>
      </c>
      <c r="B525" s="1">
        <v>29.34</v>
      </c>
      <c r="R525"/>
      <c r="S525"/>
      <c r="U525"/>
      <c r="V525"/>
    </row>
    <row r="526" spans="1:22" s="1" customFormat="1" x14ac:dyDescent="0.25">
      <c r="A526" s="1">
        <v>31.2</v>
      </c>
      <c r="B526" s="1">
        <v>25.66</v>
      </c>
      <c r="R526"/>
      <c r="S526"/>
      <c r="U526"/>
      <c r="V526"/>
    </row>
    <row r="527" spans="1:22" s="1" customFormat="1" x14ac:dyDescent="0.25">
      <c r="A527" s="1">
        <v>35.369999999999997</v>
      </c>
      <c r="B527" s="1">
        <v>25.57</v>
      </c>
      <c r="R527"/>
      <c r="S527"/>
      <c r="U527"/>
      <c r="V527"/>
    </row>
    <row r="528" spans="1:22" s="1" customFormat="1" x14ac:dyDescent="0.25">
      <c r="A528" s="1">
        <v>32.83</v>
      </c>
      <c r="B528" s="1">
        <v>18.5</v>
      </c>
      <c r="R528"/>
      <c r="S528"/>
      <c r="U528"/>
      <c r="V528"/>
    </row>
    <row r="529" spans="1:22" s="1" customFormat="1" x14ac:dyDescent="0.25">
      <c r="A529" s="1">
        <v>32.93</v>
      </c>
      <c r="B529" s="1">
        <v>25.18</v>
      </c>
      <c r="R529"/>
      <c r="S529"/>
      <c r="U529"/>
      <c r="V529"/>
    </row>
    <row r="530" spans="1:22" s="1" customFormat="1" x14ac:dyDescent="0.25">
      <c r="A530" s="1">
        <v>33.75</v>
      </c>
      <c r="B530" s="1">
        <v>25.91</v>
      </c>
      <c r="R530"/>
      <c r="S530"/>
      <c r="U530"/>
      <c r="V530"/>
    </row>
    <row r="531" spans="1:22" s="1" customFormat="1" x14ac:dyDescent="0.25">
      <c r="A531" s="1">
        <v>27.52</v>
      </c>
      <c r="B531" s="1">
        <v>32.29</v>
      </c>
      <c r="R531"/>
      <c r="S531"/>
      <c r="U531"/>
      <c r="V531"/>
    </row>
    <row r="532" spans="1:22" s="1" customFormat="1" x14ac:dyDescent="0.25">
      <c r="A532" s="1">
        <v>35.21</v>
      </c>
      <c r="B532" s="1">
        <v>26.45</v>
      </c>
      <c r="R532"/>
      <c r="S532"/>
      <c r="U532"/>
      <c r="V532"/>
    </row>
    <row r="533" spans="1:22" s="1" customFormat="1" x14ac:dyDescent="0.25">
      <c r="A533" s="1">
        <v>26.96</v>
      </c>
      <c r="B533" s="1">
        <v>22.73</v>
      </c>
      <c r="R533"/>
      <c r="S533"/>
      <c r="U533"/>
      <c r="V533"/>
    </row>
    <row r="534" spans="1:22" s="1" customFormat="1" x14ac:dyDescent="0.25">
      <c r="A534" s="1">
        <v>30.34</v>
      </c>
      <c r="B534" s="1">
        <v>25.69</v>
      </c>
      <c r="R534"/>
      <c r="S534"/>
      <c r="U534"/>
      <c r="V534"/>
    </row>
    <row r="535" spans="1:22" s="1" customFormat="1" x14ac:dyDescent="0.25">
      <c r="A535" s="1">
        <v>33.28</v>
      </c>
      <c r="B535" s="1">
        <v>16.48</v>
      </c>
      <c r="R535"/>
      <c r="S535"/>
      <c r="U535"/>
      <c r="V535"/>
    </row>
    <row r="536" spans="1:22" s="1" customFormat="1" x14ac:dyDescent="0.25">
      <c r="A536" s="1">
        <v>37.659999999999997</v>
      </c>
      <c r="B536" s="1">
        <v>36</v>
      </c>
      <c r="R536"/>
      <c r="S536"/>
      <c r="U536"/>
      <c r="V536"/>
    </row>
    <row r="537" spans="1:22" s="1" customFormat="1" x14ac:dyDescent="0.25">
      <c r="A537" s="1">
        <v>34.42</v>
      </c>
      <c r="B537" s="1">
        <v>30.24</v>
      </c>
      <c r="R537"/>
      <c r="S537"/>
      <c r="U537"/>
      <c r="V537"/>
    </row>
    <row r="538" spans="1:22" s="1" customFormat="1" x14ac:dyDescent="0.25">
      <c r="A538" s="1">
        <v>19.82</v>
      </c>
      <c r="B538" s="1">
        <v>24.94</v>
      </c>
      <c r="R538"/>
      <c r="S538"/>
      <c r="U538"/>
      <c r="V538"/>
    </row>
    <row r="539" spans="1:22" s="1" customFormat="1" x14ac:dyDescent="0.25">
      <c r="A539" s="1">
        <v>33.72</v>
      </c>
      <c r="B539" s="1">
        <v>30.28</v>
      </c>
      <c r="R539"/>
      <c r="S539"/>
      <c r="U539"/>
      <c r="V539"/>
    </row>
    <row r="540" spans="1:22" s="1" customFormat="1" x14ac:dyDescent="0.25">
      <c r="A540" s="1">
        <v>20.09</v>
      </c>
      <c r="B540" s="1">
        <v>27.2</v>
      </c>
      <c r="R540"/>
      <c r="S540"/>
      <c r="U540"/>
      <c r="V540"/>
    </row>
    <row r="541" spans="1:22" s="1" customFormat="1" x14ac:dyDescent="0.25">
      <c r="A541" s="1">
        <v>29.36</v>
      </c>
      <c r="B541" s="1">
        <v>25.2</v>
      </c>
      <c r="R541"/>
      <c r="S541"/>
      <c r="U541"/>
      <c r="V541"/>
    </row>
    <row r="542" spans="1:22" s="1" customFormat="1" x14ac:dyDescent="0.25">
      <c r="A542" s="1">
        <v>18.68</v>
      </c>
      <c r="B542" s="1">
        <v>37.659999999999997</v>
      </c>
      <c r="R542"/>
      <c r="S542"/>
      <c r="U542"/>
      <c r="V542"/>
    </row>
    <row r="543" spans="1:22" s="1" customFormat="1" x14ac:dyDescent="0.25">
      <c r="A543" s="1">
        <v>25.84</v>
      </c>
      <c r="B543" s="1">
        <v>24.39</v>
      </c>
      <c r="R543"/>
      <c r="S543"/>
      <c r="U543"/>
      <c r="V543"/>
    </row>
    <row r="544" spans="1:22" s="1" customFormat="1" x14ac:dyDescent="0.25">
      <c r="A544" s="1">
        <v>31.97</v>
      </c>
      <c r="B544" s="1">
        <v>21.44</v>
      </c>
      <c r="R544"/>
      <c r="S544"/>
      <c r="U544"/>
      <c r="V544"/>
    </row>
    <row r="545" spans="1:22" s="1" customFormat="1" x14ac:dyDescent="0.25">
      <c r="A545" s="1">
        <v>32.78</v>
      </c>
      <c r="B545" s="1">
        <v>40</v>
      </c>
      <c r="R545"/>
      <c r="S545"/>
      <c r="U545"/>
      <c r="V545"/>
    </row>
    <row r="546" spans="1:22" s="1" customFormat="1" x14ac:dyDescent="0.25">
      <c r="A546" s="1">
        <v>22.16</v>
      </c>
      <c r="B546" s="1">
        <v>22.97</v>
      </c>
      <c r="R546"/>
      <c r="S546"/>
      <c r="U546"/>
      <c r="V546"/>
    </row>
    <row r="547" spans="1:22" s="1" customFormat="1" x14ac:dyDescent="0.25">
      <c r="A547" s="1">
        <v>29.59</v>
      </c>
      <c r="B547" s="1">
        <v>32.79</v>
      </c>
      <c r="R547"/>
      <c r="S547"/>
      <c r="U547"/>
      <c r="V547"/>
    </row>
    <row r="548" spans="1:22" s="1" customFormat="1" x14ac:dyDescent="0.25">
      <c r="A548" s="1">
        <v>33.96</v>
      </c>
      <c r="B548" s="1">
        <v>22.25</v>
      </c>
      <c r="R548"/>
      <c r="S548"/>
      <c r="U548"/>
      <c r="V548"/>
    </row>
    <row r="549" spans="1:22" s="1" customFormat="1" x14ac:dyDescent="0.25">
      <c r="A549" s="1">
        <v>23.66</v>
      </c>
      <c r="B549" s="1">
        <v>36.159999999999997</v>
      </c>
      <c r="R549"/>
      <c r="S549"/>
      <c r="U549"/>
      <c r="V549"/>
    </row>
    <row r="550" spans="1:22" s="1" customFormat="1" x14ac:dyDescent="0.25">
      <c r="A550" s="1">
        <v>36.22</v>
      </c>
      <c r="B550" s="1">
        <v>30.28</v>
      </c>
      <c r="R550"/>
      <c r="S550"/>
      <c r="U550"/>
      <c r="V550"/>
    </row>
    <row r="551" spans="1:22" s="1" customFormat="1" x14ac:dyDescent="0.25">
      <c r="A551" s="1">
        <v>35.18</v>
      </c>
      <c r="B551" s="1">
        <v>24.03</v>
      </c>
      <c r="R551"/>
      <c r="S551"/>
      <c r="U551"/>
      <c r="V551"/>
    </row>
    <row r="552" spans="1:22" s="1" customFormat="1" x14ac:dyDescent="0.25">
      <c r="A552" s="1">
        <v>40</v>
      </c>
      <c r="B552" s="1">
        <v>22.12</v>
      </c>
      <c r="R552"/>
      <c r="S552"/>
      <c r="U552"/>
      <c r="V552"/>
    </row>
    <row r="553" spans="1:22" s="1" customFormat="1" x14ac:dyDescent="0.25">
      <c r="A553" s="1">
        <v>35.200000000000003</v>
      </c>
      <c r="B553" s="1">
        <v>29.39</v>
      </c>
      <c r="R553"/>
      <c r="S553"/>
      <c r="U553"/>
      <c r="V553"/>
    </row>
    <row r="554" spans="1:22" s="1" customFormat="1" x14ac:dyDescent="0.25">
      <c r="A554" s="1">
        <v>35.28</v>
      </c>
      <c r="B554" s="1">
        <v>21.65</v>
      </c>
      <c r="R554"/>
      <c r="S554"/>
      <c r="U554"/>
      <c r="V554"/>
    </row>
    <row r="555" spans="1:22" s="1" customFormat="1" x14ac:dyDescent="0.25">
      <c r="A555" s="1">
        <v>34.42</v>
      </c>
      <c r="B555" s="1">
        <v>28.77</v>
      </c>
      <c r="R555"/>
      <c r="S555"/>
      <c r="U555"/>
      <c r="V555"/>
    </row>
    <row r="556" spans="1:22" s="1" customFormat="1" x14ac:dyDescent="0.25">
      <c r="A556" s="1">
        <v>31.16</v>
      </c>
      <c r="B556" s="1">
        <v>21.68</v>
      </c>
      <c r="R556"/>
      <c r="S556"/>
      <c r="U556"/>
      <c r="V556"/>
    </row>
    <row r="557" spans="1:22" s="1" customFormat="1" x14ac:dyDescent="0.25">
      <c r="A557" s="1">
        <v>34.630000000000003</v>
      </c>
      <c r="B557" s="1">
        <v>34.119999999999997</v>
      </c>
      <c r="R557"/>
      <c r="S557"/>
      <c r="U557"/>
      <c r="V557"/>
    </row>
    <row r="558" spans="1:22" s="1" customFormat="1" x14ac:dyDescent="0.25">
      <c r="A558" s="1">
        <v>30.82</v>
      </c>
      <c r="B558" s="1">
        <v>32.07</v>
      </c>
      <c r="R558"/>
      <c r="S558"/>
      <c r="U558"/>
      <c r="V558"/>
    </row>
    <row r="559" spans="1:22" s="1" customFormat="1" x14ac:dyDescent="0.25">
      <c r="A559" s="1">
        <v>34.19</v>
      </c>
      <c r="B559" s="1">
        <v>21.45</v>
      </c>
      <c r="R559"/>
      <c r="S559"/>
      <c r="U559"/>
      <c r="V559"/>
    </row>
    <row r="560" spans="1:22" s="1" customFormat="1" x14ac:dyDescent="0.25">
      <c r="A560" s="1">
        <v>22.4</v>
      </c>
      <c r="B560" s="1">
        <v>19.38</v>
      </c>
      <c r="R560"/>
      <c r="S560"/>
      <c r="U560"/>
      <c r="V560"/>
    </row>
    <row r="561" spans="1:22" s="1" customFormat="1" x14ac:dyDescent="0.25">
      <c r="A561" s="1">
        <v>31.55</v>
      </c>
      <c r="B561" s="1">
        <v>24.46</v>
      </c>
      <c r="R561"/>
      <c r="S561"/>
      <c r="U561"/>
      <c r="V561"/>
    </row>
    <row r="562" spans="1:22" s="1" customFormat="1" x14ac:dyDescent="0.25">
      <c r="A562" s="1">
        <v>32.14</v>
      </c>
      <c r="B562" s="1">
        <v>40</v>
      </c>
      <c r="R562"/>
      <c r="S562"/>
      <c r="U562"/>
      <c r="V562"/>
    </row>
    <row r="563" spans="1:22" s="1" customFormat="1" x14ac:dyDescent="0.25">
      <c r="A563" s="1">
        <v>36.01</v>
      </c>
      <c r="B563" s="1">
        <v>19.940000000000001</v>
      </c>
      <c r="R563"/>
      <c r="S563"/>
      <c r="U563"/>
      <c r="V563"/>
    </row>
    <row r="564" spans="1:22" s="1" customFormat="1" x14ac:dyDescent="0.25">
      <c r="A564" s="1">
        <v>34.71</v>
      </c>
      <c r="B564" s="1">
        <v>33.56</v>
      </c>
      <c r="R564"/>
      <c r="S564"/>
      <c r="U564"/>
      <c r="V564"/>
    </row>
    <row r="565" spans="1:22" s="1" customFormat="1" x14ac:dyDescent="0.25">
      <c r="A565" s="1">
        <v>30.32</v>
      </c>
      <c r="B565" s="1">
        <v>29.54</v>
      </c>
      <c r="R565"/>
      <c r="S565"/>
      <c r="U565"/>
      <c r="V565"/>
    </row>
    <row r="566" spans="1:22" s="1" customFormat="1" x14ac:dyDescent="0.25">
      <c r="A566" s="1">
        <v>29.13</v>
      </c>
      <c r="B566" s="1">
        <v>19.84</v>
      </c>
      <c r="R566"/>
      <c r="S566"/>
      <c r="U566"/>
      <c r="V566"/>
    </row>
    <row r="567" spans="1:22" s="1" customFormat="1" x14ac:dyDescent="0.25">
      <c r="A567" s="1">
        <v>28.6</v>
      </c>
      <c r="B567" s="1">
        <v>28.96</v>
      </c>
      <c r="R567"/>
      <c r="S567"/>
      <c r="U567"/>
      <c r="V567"/>
    </row>
    <row r="568" spans="1:22" s="1" customFormat="1" x14ac:dyDescent="0.25">
      <c r="A568" s="1">
        <v>36.76</v>
      </c>
      <c r="B568" s="1">
        <v>28.48</v>
      </c>
      <c r="R568"/>
      <c r="S568"/>
      <c r="U568"/>
      <c r="V568"/>
    </row>
    <row r="569" spans="1:22" s="1" customFormat="1" x14ac:dyDescent="0.25">
      <c r="A569" s="1">
        <v>20.85</v>
      </c>
      <c r="B569" s="1">
        <v>30.23</v>
      </c>
      <c r="R569"/>
      <c r="S569"/>
      <c r="U569"/>
      <c r="V569"/>
    </row>
    <row r="570" spans="1:22" s="1" customFormat="1" x14ac:dyDescent="0.25">
      <c r="A570" s="1">
        <v>35.51</v>
      </c>
      <c r="B570" s="1">
        <v>26.1</v>
      </c>
      <c r="R570"/>
      <c r="S570"/>
      <c r="U570"/>
      <c r="V570"/>
    </row>
    <row r="571" spans="1:22" s="1" customFormat="1" x14ac:dyDescent="0.25">
      <c r="A571" s="1">
        <v>23.72</v>
      </c>
      <c r="B571" s="1">
        <v>24.51</v>
      </c>
      <c r="R571"/>
      <c r="S571"/>
      <c r="U571"/>
      <c r="V571"/>
    </row>
    <row r="572" spans="1:22" s="1" customFormat="1" x14ac:dyDescent="0.25">
      <c r="A572" s="1">
        <v>31.29</v>
      </c>
      <c r="B572" s="1">
        <v>33.26</v>
      </c>
      <c r="R572"/>
      <c r="S572"/>
      <c r="U572"/>
      <c r="V572"/>
    </row>
    <row r="573" spans="1:22" s="1" customFormat="1" x14ac:dyDescent="0.25">
      <c r="A573" s="1">
        <v>33.47</v>
      </c>
      <c r="B573" s="1">
        <v>27.38</v>
      </c>
      <c r="R573"/>
      <c r="S573"/>
      <c r="U573"/>
      <c r="V573"/>
    </row>
    <row r="574" spans="1:22" s="1" customFormat="1" x14ac:dyDescent="0.25">
      <c r="A574" s="1">
        <v>33.92</v>
      </c>
      <c r="B574" s="1">
        <v>20.75</v>
      </c>
      <c r="R574"/>
      <c r="S574"/>
      <c r="U574"/>
      <c r="V574"/>
    </row>
    <row r="575" spans="1:22" s="1" customFormat="1" x14ac:dyDescent="0.25">
      <c r="A575" s="1">
        <v>24.05</v>
      </c>
      <c r="B575" s="1">
        <v>34.46</v>
      </c>
      <c r="R575"/>
      <c r="S575"/>
      <c r="U575"/>
      <c r="V575"/>
    </row>
    <row r="576" spans="1:22" s="1" customFormat="1" x14ac:dyDescent="0.25">
      <c r="A576" s="1">
        <v>40</v>
      </c>
      <c r="B576" s="1">
        <v>23.32</v>
      </c>
      <c r="R576"/>
      <c r="S576"/>
      <c r="U576"/>
      <c r="V576"/>
    </row>
    <row r="577" spans="1:22" s="1" customFormat="1" x14ac:dyDescent="0.25">
      <c r="A577" s="1">
        <v>34.79</v>
      </c>
      <c r="B577" s="1">
        <v>30.74</v>
      </c>
      <c r="R577"/>
      <c r="S577"/>
      <c r="U577"/>
      <c r="V577"/>
    </row>
    <row r="578" spans="1:22" s="1" customFormat="1" x14ac:dyDescent="0.25">
      <c r="A578" s="1">
        <v>35.18</v>
      </c>
      <c r="B578" s="1">
        <v>29.71</v>
      </c>
      <c r="R578"/>
      <c r="S578"/>
      <c r="U578"/>
      <c r="V578"/>
    </row>
    <row r="579" spans="1:22" s="1" customFormat="1" x14ac:dyDescent="0.25">
      <c r="A579" s="1">
        <v>33.049999999999997</v>
      </c>
      <c r="B579" s="1">
        <v>25.17</v>
      </c>
      <c r="R579"/>
      <c r="S579"/>
      <c r="U579"/>
      <c r="V579"/>
    </row>
    <row r="580" spans="1:22" s="1" customFormat="1" x14ac:dyDescent="0.25">
      <c r="A580" s="1">
        <v>20.329999999999998</v>
      </c>
      <c r="R580"/>
      <c r="S580"/>
      <c r="U580"/>
      <c r="V580"/>
    </row>
    <row r="581" spans="1:22" s="1" customFormat="1" x14ac:dyDescent="0.25">
      <c r="A581" s="1">
        <v>26.78</v>
      </c>
      <c r="R581"/>
      <c r="S581"/>
      <c r="U581"/>
      <c r="V581"/>
    </row>
    <row r="582" spans="1:22" s="1" customFormat="1" x14ac:dyDescent="0.25">
      <c r="A582" s="1">
        <v>33.29</v>
      </c>
      <c r="R582"/>
      <c r="S582"/>
      <c r="U582"/>
      <c r="V582"/>
    </row>
    <row r="583" spans="1:22" s="1" customFormat="1" x14ac:dyDescent="0.25">
      <c r="A583" s="1">
        <v>30.98</v>
      </c>
      <c r="R583"/>
      <c r="S583"/>
      <c r="U583"/>
      <c r="V583"/>
    </row>
    <row r="584" spans="1:22" s="1" customFormat="1" x14ac:dyDescent="0.25">
      <c r="A584" s="1">
        <v>23.01</v>
      </c>
      <c r="R584"/>
      <c r="S584"/>
      <c r="U584"/>
      <c r="V584"/>
    </row>
    <row r="585" spans="1:22" s="1" customFormat="1" x14ac:dyDescent="0.25">
      <c r="A585" s="1">
        <v>36.32</v>
      </c>
      <c r="R585"/>
      <c r="S585"/>
      <c r="U585"/>
      <c r="V585"/>
    </row>
    <row r="586" spans="1:22" s="1" customFormat="1" x14ac:dyDescent="0.25">
      <c r="A586" s="1">
        <v>37.880000000000003</v>
      </c>
      <c r="R586"/>
      <c r="S586"/>
      <c r="U586"/>
      <c r="V586"/>
    </row>
    <row r="587" spans="1:22" s="1" customFormat="1" x14ac:dyDescent="0.25">
      <c r="A587" s="1">
        <v>40</v>
      </c>
      <c r="R587"/>
      <c r="S587"/>
      <c r="U587"/>
      <c r="V587"/>
    </row>
    <row r="588" spans="1:22" s="1" customFormat="1" x14ac:dyDescent="0.25">
      <c r="A588" s="1">
        <v>20.92</v>
      </c>
      <c r="R588"/>
      <c r="S588"/>
      <c r="U588"/>
      <c r="V588"/>
    </row>
    <row r="589" spans="1:22" s="1" customFormat="1" x14ac:dyDescent="0.25">
      <c r="A589" s="1">
        <v>34.130000000000003</v>
      </c>
      <c r="R589"/>
      <c r="S589"/>
      <c r="U589"/>
      <c r="V589"/>
    </row>
    <row r="590" spans="1:22" s="1" customFormat="1" x14ac:dyDescent="0.25">
      <c r="A590" s="1">
        <v>35.520000000000003</v>
      </c>
      <c r="R590"/>
      <c r="S590"/>
      <c r="U590"/>
      <c r="V590"/>
    </row>
    <row r="591" spans="1:22" s="1" customFormat="1" x14ac:dyDescent="0.25">
      <c r="A591" s="1">
        <v>18.62</v>
      </c>
      <c r="R591"/>
      <c r="S591"/>
      <c r="U591"/>
      <c r="V591"/>
    </row>
    <row r="592" spans="1:22" s="1" customFormat="1" x14ac:dyDescent="0.25">
      <c r="A592" s="1">
        <v>29.64</v>
      </c>
      <c r="R592"/>
      <c r="S592"/>
      <c r="U592"/>
      <c r="V592"/>
    </row>
    <row r="593" spans="1:22" s="1" customFormat="1" x14ac:dyDescent="0.25">
      <c r="A593" s="1">
        <v>27.73</v>
      </c>
      <c r="R593"/>
      <c r="S593"/>
      <c r="U593"/>
      <c r="V593"/>
    </row>
    <row r="594" spans="1:22" s="1" customFormat="1" x14ac:dyDescent="0.25">
      <c r="A594" s="1">
        <v>19.04</v>
      </c>
      <c r="R594"/>
      <c r="S594"/>
      <c r="U594"/>
      <c r="V594"/>
    </row>
    <row r="595" spans="1:22" s="1" customFormat="1" x14ac:dyDescent="0.25">
      <c r="A595" s="1">
        <v>32.39</v>
      </c>
      <c r="R595"/>
      <c r="S595"/>
      <c r="U595"/>
      <c r="V595"/>
    </row>
    <row r="596" spans="1:22" s="1" customFormat="1" x14ac:dyDescent="0.25">
      <c r="A596" s="1">
        <v>16.489999999999998</v>
      </c>
      <c r="R596"/>
      <c r="S596"/>
      <c r="U596"/>
      <c r="V596"/>
    </row>
    <row r="597" spans="1:22" s="1" customFormat="1" x14ac:dyDescent="0.25">
      <c r="A597" s="1">
        <v>40</v>
      </c>
      <c r="R597"/>
      <c r="S597"/>
      <c r="U597"/>
      <c r="V597"/>
    </row>
    <row r="598" spans="1:22" s="1" customFormat="1" x14ac:dyDescent="0.25">
      <c r="A598" s="1">
        <v>27.05</v>
      </c>
      <c r="R598"/>
      <c r="S598"/>
      <c r="U598"/>
      <c r="V598"/>
    </row>
    <row r="599" spans="1:22" s="1" customFormat="1" x14ac:dyDescent="0.25">
      <c r="A599" s="1">
        <v>31.55</v>
      </c>
      <c r="R599"/>
      <c r="S599"/>
      <c r="U599"/>
      <c r="V599"/>
    </row>
    <row r="600" spans="1:22" s="1" customFormat="1" x14ac:dyDescent="0.25">
      <c r="A600" s="1">
        <v>25.5</v>
      </c>
      <c r="R600"/>
      <c r="S600"/>
      <c r="U600"/>
      <c r="V600"/>
    </row>
    <row r="601" spans="1:22" s="1" customFormat="1" x14ac:dyDescent="0.25">
      <c r="A601" s="1">
        <v>23.57</v>
      </c>
      <c r="R601"/>
      <c r="S601"/>
      <c r="U601"/>
      <c r="V601"/>
    </row>
    <row r="602" spans="1:22" s="1" customFormat="1" x14ac:dyDescent="0.25">
      <c r="A602" s="1">
        <v>32.15</v>
      </c>
      <c r="R602"/>
      <c r="S602"/>
      <c r="U602"/>
      <c r="V602"/>
    </row>
    <row r="603" spans="1:22" s="1" customFormat="1" x14ac:dyDescent="0.25">
      <c r="A603" s="1">
        <v>28.59</v>
      </c>
      <c r="R603"/>
      <c r="S603"/>
      <c r="U603"/>
      <c r="V603"/>
    </row>
    <row r="604" spans="1:22" s="1" customFormat="1" x14ac:dyDescent="0.25">
      <c r="A604" s="1">
        <v>34.67</v>
      </c>
      <c r="R604"/>
      <c r="S604"/>
      <c r="U604"/>
      <c r="V604"/>
    </row>
    <row r="605" spans="1:22" s="1" customFormat="1" x14ac:dyDescent="0.25">
      <c r="A605" s="1">
        <v>26.96</v>
      </c>
      <c r="R605"/>
      <c r="S605"/>
      <c r="U605"/>
      <c r="V605"/>
    </row>
    <row r="606" spans="1:22" s="1" customFormat="1" x14ac:dyDescent="0.25">
      <c r="A606" s="1">
        <v>20.03</v>
      </c>
      <c r="R606"/>
      <c r="S606"/>
      <c r="U606"/>
      <c r="V606"/>
    </row>
    <row r="607" spans="1:22" s="1" customFormat="1" x14ac:dyDescent="0.25">
      <c r="A607" s="1">
        <v>32.51</v>
      </c>
      <c r="R607"/>
      <c r="S607"/>
      <c r="U607"/>
      <c r="V607"/>
    </row>
    <row r="608" spans="1:22" s="1" customFormat="1" x14ac:dyDescent="0.25">
      <c r="A608" s="1">
        <v>31.75</v>
      </c>
      <c r="R608"/>
      <c r="S608"/>
      <c r="U608"/>
      <c r="V608"/>
    </row>
    <row r="609" spans="1:22" s="1" customFormat="1" x14ac:dyDescent="0.25">
      <c r="A609" s="1">
        <v>25.12</v>
      </c>
      <c r="R609"/>
      <c r="S609"/>
      <c r="U609"/>
      <c r="V609"/>
    </row>
    <row r="610" spans="1:22" s="1" customFormat="1" x14ac:dyDescent="0.25">
      <c r="A610" s="1">
        <v>36.130000000000003</v>
      </c>
      <c r="R610"/>
      <c r="S610"/>
      <c r="U610"/>
      <c r="V610"/>
    </row>
    <row r="611" spans="1:22" s="1" customFormat="1" x14ac:dyDescent="0.25">
      <c r="A611" s="1">
        <v>32.42</v>
      </c>
      <c r="R611"/>
      <c r="S611"/>
      <c r="U611"/>
      <c r="V611"/>
    </row>
    <row r="612" spans="1:22" s="1" customFormat="1" x14ac:dyDescent="0.25">
      <c r="A612" s="1">
        <v>34.729999999999997</v>
      </c>
      <c r="R612"/>
      <c r="S612"/>
      <c r="U612"/>
      <c r="V612"/>
    </row>
    <row r="613" spans="1:22" s="1" customFormat="1" x14ac:dyDescent="0.25">
      <c r="A613" s="1">
        <v>31.71</v>
      </c>
      <c r="R613"/>
      <c r="S613"/>
      <c r="U613"/>
      <c r="V613"/>
    </row>
    <row r="614" spans="1:22" s="1" customFormat="1" x14ac:dyDescent="0.25">
      <c r="A614" s="1">
        <v>34.770000000000003</v>
      </c>
      <c r="R614"/>
      <c r="S614"/>
      <c r="U614"/>
      <c r="V614"/>
    </row>
    <row r="615" spans="1:22" s="1" customFormat="1" x14ac:dyDescent="0.25">
      <c r="A615" s="1">
        <v>26.24</v>
      </c>
      <c r="R615"/>
      <c r="S615"/>
      <c r="U615"/>
      <c r="V615"/>
    </row>
    <row r="616" spans="1:22" s="1" customFormat="1" x14ac:dyDescent="0.25">
      <c r="A616" s="1">
        <v>19.440000000000001</v>
      </c>
      <c r="R616"/>
      <c r="S616"/>
      <c r="U616"/>
      <c r="V616"/>
    </row>
    <row r="617" spans="1:22" s="1" customFormat="1" x14ac:dyDescent="0.25">
      <c r="A617" s="1">
        <v>29.44</v>
      </c>
      <c r="R617"/>
      <c r="S617"/>
      <c r="U617"/>
      <c r="V617"/>
    </row>
    <row r="618" spans="1:22" s="1" customFormat="1" x14ac:dyDescent="0.25">
      <c r="A618" s="1">
        <v>23.75</v>
      </c>
      <c r="R618"/>
      <c r="S618"/>
      <c r="U618"/>
      <c r="V618"/>
    </row>
    <row r="619" spans="1:22" s="1" customFormat="1" x14ac:dyDescent="0.25">
      <c r="A619" s="1">
        <v>27.7</v>
      </c>
      <c r="R619"/>
      <c r="S619"/>
      <c r="U619"/>
      <c r="V619"/>
    </row>
    <row r="620" spans="1:22" s="1" customFormat="1" x14ac:dyDescent="0.25">
      <c r="A620" s="1">
        <v>34.76</v>
      </c>
      <c r="R620"/>
      <c r="S620"/>
      <c r="U620"/>
      <c r="V620"/>
    </row>
    <row r="621" spans="1:22" s="1" customFormat="1" x14ac:dyDescent="0.25">
      <c r="A621" s="1">
        <v>35.71</v>
      </c>
      <c r="R621"/>
      <c r="S621"/>
      <c r="U621"/>
      <c r="V621"/>
    </row>
    <row r="622" spans="1:22" s="1" customFormat="1" x14ac:dyDescent="0.25">
      <c r="A622" s="1">
        <v>28.12</v>
      </c>
      <c r="R622"/>
      <c r="S622"/>
      <c r="U622"/>
      <c r="V622"/>
    </row>
    <row r="623" spans="1:22" s="1" customFormat="1" x14ac:dyDescent="0.25">
      <c r="A623" s="1">
        <v>32.47</v>
      </c>
      <c r="R623"/>
      <c r="S623"/>
      <c r="U623"/>
      <c r="V623"/>
    </row>
    <row r="624" spans="1:22" s="1" customFormat="1" x14ac:dyDescent="0.25">
      <c r="A624" s="1">
        <v>22.44</v>
      </c>
      <c r="R624"/>
      <c r="S624"/>
      <c r="U624"/>
      <c r="V624"/>
    </row>
    <row r="625" spans="1:22" s="1" customFormat="1" x14ac:dyDescent="0.25">
      <c r="A625" s="1">
        <v>29.32</v>
      </c>
      <c r="R625"/>
      <c r="S625"/>
      <c r="U625"/>
      <c r="V625"/>
    </row>
    <row r="626" spans="1:22" s="1" customFormat="1" x14ac:dyDescent="0.25">
      <c r="A626" s="1">
        <v>28.53</v>
      </c>
      <c r="R626"/>
      <c r="S626"/>
      <c r="U626"/>
      <c r="V626"/>
    </row>
    <row r="627" spans="1:22" s="1" customFormat="1" x14ac:dyDescent="0.25">
      <c r="A627" s="1">
        <v>26.55</v>
      </c>
      <c r="R627"/>
      <c r="S627"/>
      <c r="U627"/>
      <c r="V627"/>
    </row>
    <row r="628" spans="1:22" s="1" customFormat="1" x14ac:dyDescent="0.25">
      <c r="A628" s="1">
        <v>27.1</v>
      </c>
      <c r="R628"/>
      <c r="S628"/>
      <c r="U628"/>
      <c r="V628"/>
    </row>
    <row r="629" spans="1:22" s="1" customFormat="1" x14ac:dyDescent="0.25">
      <c r="A629" s="1">
        <v>31.73</v>
      </c>
      <c r="R629"/>
      <c r="S629"/>
      <c r="U629"/>
      <c r="V629"/>
    </row>
    <row r="630" spans="1:22" s="1" customFormat="1" x14ac:dyDescent="0.25">
      <c r="A630" s="1">
        <v>33.65</v>
      </c>
      <c r="R630"/>
      <c r="S630"/>
      <c r="U630"/>
      <c r="V630"/>
    </row>
    <row r="631" spans="1:22" s="1" customFormat="1" x14ac:dyDescent="0.25">
      <c r="A631" s="1">
        <v>33.15</v>
      </c>
      <c r="R631"/>
      <c r="S631"/>
      <c r="U631"/>
      <c r="V631"/>
    </row>
    <row r="632" spans="1:22" s="1" customFormat="1" x14ac:dyDescent="0.25">
      <c r="A632" s="1">
        <v>22.5</v>
      </c>
      <c r="R632"/>
      <c r="S632"/>
      <c r="U632"/>
      <c r="V632"/>
    </row>
    <row r="633" spans="1:22" s="1" customFormat="1" x14ac:dyDescent="0.25">
      <c r="A633" s="1">
        <v>26.38</v>
      </c>
      <c r="R633"/>
      <c r="S633"/>
      <c r="U633"/>
      <c r="V633"/>
    </row>
    <row r="634" spans="1:22" s="1" customFormat="1" x14ac:dyDescent="0.25">
      <c r="A634" s="1">
        <v>24.36</v>
      </c>
      <c r="R634"/>
      <c r="S634"/>
      <c r="U634"/>
      <c r="V634"/>
    </row>
    <row r="635" spans="1:22" s="1" customFormat="1" x14ac:dyDescent="0.25">
      <c r="A635" s="1">
        <v>27.92</v>
      </c>
      <c r="R635"/>
      <c r="S635"/>
      <c r="U635"/>
      <c r="V635"/>
    </row>
    <row r="636" spans="1:22" s="1" customFormat="1" x14ac:dyDescent="0.25">
      <c r="A636" s="1">
        <v>27.32</v>
      </c>
      <c r="R636"/>
      <c r="S636"/>
      <c r="U636"/>
      <c r="V636"/>
    </row>
    <row r="637" spans="1:22" s="1" customFormat="1" x14ac:dyDescent="0.25">
      <c r="A637" s="1">
        <v>24.42</v>
      </c>
      <c r="R637"/>
      <c r="S637"/>
      <c r="U637"/>
      <c r="V637"/>
    </row>
    <row r="638" spans="1:22" s="1" customFormat="1" x14ac:dyDescent="0.25">
      <c r="A638" s="1">
        <v>16.670000000000002</v>
      </c>
      <c r="R638"/>
      <c r="S638"/>
      <c r="U638"/>
      <c r="V638"/>
    </row>
    <row r="639" spans="1:22" s="1" customFormat="1" x14ac:dyDescent="0.25">
      <c r="A639" s="1">
        <v>24.78</v>
      </c>
      <c r="R639"/>
      <c r="S639"/>
      <c r="U639"/>
      <c r="V639"/>
    </row>
    <row r="640" spans="1:22" s="1" customFormat="1" x14ac:dyDescent="0.25">
      <c r="A640" s="1">
        <v>37.53</v>
      </c>
      <c r="R640"/>
      <c r="S640"/>
      <c r="U640"/>
      <c r="V640"/>
    </row>
    <row r="641" spans="1:22" s="1" customFormat="1" x14ac:dyDescent="0.25">
      <c r="A641" s="1">
        <v>26.04</v>
      </c>
      <c r="R641"/>
      <c r="S641"/>
      <c r="U641"/>
      <c r="V641"/>
    </row>
    <row r="642" spans="1:22" s="1" customFormat="1" x14ac:dyDescent="0.25">
      <c r="A642" s="1">
        <v>36.67</v>
      </c>
      <c r="R642"/>
      <c r="S642"/>
      <c r="U642"/>
      <c r="V642"/>
    </row>
    <row r="643" spans="1:22" s="1" customFormat="1" x14ac:dyDescent="0.25">
      <c r="A643" s="1">
        <v>21.91</v>
      </c>
      <c r="R643"/>
      <c r="S643"/>
      <c r="U643"/>
      <c r="V643"/>
    </row>
    <row r="644" spans="1:22" s="1" customFormat="1" x14ac:dyDescent="0.25">
      <c r="A644" s="1">
        <v>24.11</v>
      </c>
      <c r="R644"/>
      <c r="S644"/>
      <c r="U644"/>
      <c r="V644"/>
    </row>
    <row r="645" spans="1:22" s="1" customFormat="1" x14ac:dyDescent="0.25">
      <c r="A645" s="1">
        <v>31.92</v>
      </c>
      <c r="R645"/>
      <c r="S645"/>
      <c r="U645"/>
      <c r="V645"/>
    </row>
    <row r="646" spans="1:22" s="1" customFormat="1" x14ac:dyDescent="0.25">
      <c r="A646" s="1">
        <v>23.46</v>
      </c>
      <c r="R646"/>
      <c r="S646"/>
      <c r="U646"/>
      <c r="V646"/>
    </row>
    <row r="647" spans="1:22" s="1" customFormat="1" x14ac:dyDescent="0.25">
      <c r="A647" s="1">
        <v>22.11</v>
      </c>
      <c r="R647"/>
      <c r="S647"/>
      <c r="U647"/>
      <c r="V647"/>
    </row>
    <row r="648" spans="1:22" s="1" customFormat="1" x14ac:dyDescent="0.25">
      <c r="A648" s="1">
        <v>22.22</v>
      </c>
      <c r="R648"/>
      <c r="S648"/>
      <c r="U648"/>
      <c r="V648"/>
    </row>
    <row r="649" spans="1:22" s="1" customFormat="1" x14ac:dyDescent="0.25">
      <c r="A649" s="1">
        <v>19.98</v>
      </c>
      <c r="R649"/>
      <c r="S649"/>
      <c r="U649"/>
      <c r="V649"/>
    </row>
    <row r="650" spans="1:22" s="1" customFormat="1" x14ac:dyDescent="0.25">
      <c r="A650" s="1">
        <v>36.67</v>
      </c>
      <c r="R650"/>
      <c r="S650"/>
      <c r="U650"/>
      <c r="V650"/>
    </row>
    <row r="651" spans="1:22" s="1" customFormat="1" x14ac:dyDescent="0.25">
      <c r="A651" s="1">
        <v>33.130000000000003</v>
      </c>
      <c r="R651"/>
      <c r="S651"/>
      <c r="U651"/>
      <c r="V651"/>
    </row>
    <row r="652" spans="1:22" s="1" customFormat="1" x14ac:dyDescent="0.25">
      <c r="A652" s="1">
        <v>31.15</v>
      </c>
      <c r="R652"/>
      <c r="S652"/>
      <c r="U652"/>
      <c r="V652"/>
    </row>
    <row r="653" spans="1:22" s="1" customFormat="1" x14ac:dyDescent="0.25">
      <c r="A653" s="1">
        <v>24.51</v>
      </c>
      <c r="R653"/>
      <c r="S653"/>
      <c r="U653"/>
      <c r="V653"/>
    </row>
    <row r="654" spans="1:22" s="1" customFormat="1" x14ac:dyDescent="0.25">
      <c r="A654" s="1">
        <v>22.63</v>
      </c>
      <c r="R654"/>
      <c r="S654"/>
      <c r="U654"/>
      <c r="V654"/>
    </row>
    <row r="655" spans="1:22" s="1" customFormat="1" x14ac:dyDescent="0.25">
      <c r="A655" s="1">
        <v>21.44</v>
      </c>
      <c r="R655"/>
      <c r="S655"/>
      <c r="U655"/>
      <c r="V655"/>
    </row>
    <row r="656" spans="1:22" s="1" customFormat="1" x14ac:dyDescent="0.25">
      <c r="A656" s="1">
        <v>37.57</v>
      </c>
      <c r="R656"/>
      <c r="S656"/>
      <c r="U656"/>
      <c r="V656"/>
    </row>
    <row r="657" spans="1:22" s="1" customFormat="1" x14ac:dyDescent="0.25">
      <c r="A657" s="1">
        <v>32.49</v>
      </c>
      <c r="R657"/>
      <c r="S657"/>
      <c r="U657"/>
      <c r="V657"/>
    </row>
    <row r="658" spans="1:22" s="1" customFormat="1" x14ac:dyDescent="0.25">
      <c r="A658" s="1">
        <v>34.159999999999997</v>
      </c>
      <c r="R658"/>
      <c r="S658"/>
      <c r="U658"/>
      <c r="V658"/>
    </row>
    <row r="659" spans="1:22" s="1" customFormat="1" x14ac:dyDescent="0.25">
      <c r="A659" s="1">
        <v>33.36</v>
      </c>
      <c r="R659"/>
      <c r="S659"/>
      <c r="U659"/>
      <c r="V659"/>
    </row>
    <row r="660" spans="1:22" s="1" customFormat="1" x14ac:dyDescent="0.25">
      <c r="A660" s="1">
        <v>34.28</v>
      </c>
      <c r="R660"/>
      <c r="S660"/>
      <c r="U660"/>
      <c r="V660"/>
    </row>
    <row r="661" spans="1:22" s="1" customFormat="1" x14ac:dyDescent="0.25">
      <c r="A661" s="1">
        <v>37</v>
      </c>
      <c r="R661"/>
      <c r="S661"/>
      <c r="U661"/>
      <c r="V661"/>
    </row>
    <row r="662" spans="1:22" s="1" customFormat="1" x14ac:dyDescent="0.25">
      <c r="A662" s="1">
        <v>37.729999999999997</v>
      </c>
      <c r="R662"/>
      <c r="S662"/>
      <c r="U662"/>
      <c r="V662"/>
    </row>
    <row r="663" spans="1:22" s="1" customFormat="1" x14ac:dyDescent="0.25">
      <c r="A663" s="1">
        <v>28.51</v>
      </c>
      <c r="R663"/>
      <c r="S663"/>
      <c r="U663"/>
      <c r="V663"/>
    </row>
    <row r="664" spans="1:22" s="1" customFormat="1" x14ac:dyDescent="0.25">
      <c r="A664" s="1">
        <v>19.829999999999998</v>
      </c>
      <c r="R664"/>
      <c r="S664"/>
      <c r="U664"/>
      <c r="V664"/>
    </row>
    <row r="665" spans="1:22" s="1" customFormat="1" x14ac:dyDescent="0.25">
      <c r="A665" s="1">
        <v>28.33</v>
      </c>
      <c r="R665"/>
      <c r="S665"/>
      <c r="U665"/>
      <c r="V665"/>
    </row>
    <row r="666" spans="1:22" s="1" customFormat="1" x14ac:dyDescent="0.25">
      <c r="A666" s="1">
        <v>36.25</v>
      </c>
      <c r="R666"/>
      <c r="S666"/>
      <c r="U666"/>
      <c r="V666"/>
    </row>
    <row r="667" spans="1:22" s="1" customFormat="1" x14ac:dyDescent="0.25">
      <c r="A667" s="1">
        <v>28.47</v>
      </c>
      <c r="R667"/>
      <c r="S667"/>
      <c r="U667"/>
      <c r="V667"/>
    </row>
    <row r="668" spans="1:22" s="1" customFormat="1" x14ac:dyDescent="0.25">
      <c r="A668" s="1">
        <v>33.67</v>
      </c>
      <c r="R668"/>
      <c r="S668"/>
      <c r="U668"/>
      <c r="V668"/>
    </row>
    <row r="669" spans="1:22" s="1" customFormat="1" x14ac:dyDescent="0.25">
      <c r="A669" s="1">
        <v>31.74</v>
      </c>
      <c r="R669"/>
      <c r="S669"/>
      <c r="U669"/>
      <c r="V669"/>
    </row>
    <row r="670" spans="1:22" s="1" customFormat="1" x14ac:dyDescent="0.25">
      <c r="A670" s="1">
        <v>26.5</v>
      </c>
      <c r="R670"/>
      <c r="S670"/>
      <c r="U670"/>
      <c r="V670"/>
    </row>
    <row r="671" spans="1:22" s="1" customFormat="1" x14ac:dyDescent="0.25">
      <c r="A671" s="1">
        <v>38.93</v>
      </c>
      <c r="R671"/>
      <c r="S671"/>
      <c r="U671"/>
      <c r="V671"/>
    </row>
    <row r="672" spans="1:22" s="1" customFormat="1" x14ac:dyDescent="0.25">
      <c r="A672" s="1">
        <v>31.95</v>
      </c>
      <c r="R672"/>
      <c r="S672"/>
      <c r="U672"/>
      <c r="V672"/>
    </row>
    <row r="673" spans="1:22" s="1" customFormat="1" x14ac:dyDescent="0.25">
      <c r="A673" s="1">
        <v>32.06</v>
      </c>
      <c r="R673"/>
      <c r="S673"/>
      <c r="U673"/>
      <c r="V673"/>
    </row>
    <row r="674" spans="1:22" s="1" customFormat="1" x14ac:dyDescent="0.25">
      <c r="A674" s="1">
        <v>30.61</v>
      </c>
      <c r="R674"/>
      <c r="S674"/>
      <c r="U674"/>
      <c r="V674"/>
    </row>
    <row r="675" spans="1:22" s="1" customFormat="1" x14ac:dyDescent="0.25">
      <c r="A675" s="1">
        <v>32.18</v>
      </c>
      <c r="R675"/>
      <c r="S675"/>
      <c r="U675"/>
      <c r="V675"/>
    </row>
    <row r="676" spans="1:22" s="1" customFormat="1" x14ac:dyDescent="0.25">
      <c r="A676" s="1">
        <v>35.26</v>
      </c>
      <c r="R676"/>
      <c r="S676"/>
      <c r="U676"/>
      <c r="V676"/>
    </row>
    <row r="677" spans="1:22" s="1" customFormat="1" x14ac:dyDescent="0.25">
      <c r="A677" s="1">
        <v>24.67</v>
      </c>
      <c r="R677"/>
      <c r="S677"/>
      <c r="U677"/>
      <c r="V677"/>
    </row>
    <row r="678" spans="1:22" s="1" customFormat="1" x14ac:dyDescent="0.25">
      <c r="A678" s="1">
        <v>32.4</v>
      </c>
      <c r="R678"/>
      <c r="S678"/>
      <c r="U678"/>
      <c r="V678"/>
    </row>
    <row r="679" spans="1:22" s="1" customFormat="1" x14ac:dyDescent="0.25">
      <c r="A679" s="1">
        <v>40</v>
      </c>
      <c r="R679"/>
      <c r="S679"/>
      <c r="U679"/>
      <c r="V679"/>
    </row>
    <row r="680" spans="1:22" s="1" customFormat="1" x14ac:dyDescent="0.25">
      <c r="A680" s="1">
        <v>35.93</v>
      </c>
      <c r="R680"/>
      <c r="S680"/>
      <c r="U680"/>
      <c r="V680"/>
    </row>
    <row r="681" spans="1:22" s="1" customFormat="1" x14ac:dyDescent="0.25">
      <c r="A681" s="1">
        <v>36.380000000000003</v>
      </c>
      <c r="R681"/>
      <c r="S681"/>
      <c r="U681"/>
      <c r="V681"/>
    </row>
    <row r="682" spans="1:22" s="1" customFormat="1" x14ac:dyDescent="0.25">
      <c r="A682" s="1">
        <v>35.82</v>
      </c>
      <c r="R682"/>
      <c r="S682"/>
      <c r="U682"/>
      <c r="V682"/>
    </row>
    <row r="683" spans="1:22" s="1" customFormat="1" x14ac:dyDescent="0.25">
      <c r="A683" s="1">
        <v>28.88</v>
      </c>
      <c r="R683"/>
      <c r="S683"/>
      <c r="U683"/>
      <c r="V683"/>
    </row>
    <row r="684" spans="1:22" s="1" customFormat="1" x14ac:dyDescent="0.25">
      <c r="A684" s="1">
        <v>28.06</v>
      </c>
      <c r="R684"/>
      <c r="S684"/>
      <c r="U684"/>
      <c r="V684"/>
    </row>
    <row r="685" spans="1:22" s="1" customFormat="1" x14ac:dyDescent="0.25">
      <c r="A685" s="1">
        <v>38.020000000000003</v>
      </c>
      <c r="R685"/>
      <c r="S685"/>
      <c r="U685"/>
      <c r="V685"/>
    </row>
    <row r="686" spans="1:22" s="1" customFormat="1" x14ac:dyDescent="0.25">
      <c r="A686" s="1">
        <v>28.31</v>
      </c>
      <c r="R686"/>
      <c r="S686"/>
      <c r="U686"/>
      <c r="V686"/>
    </row>
    <row r="687" spans="1:22" s="1" customFormat="1" x14ac:dyDescent="0.25">
      <c r="A687" s="1">
        <v>23.85</v>
      </c>
      <c r="R687"/>
      <c r="S687"/>
      <c r="U687"/>
      <c r="V687"/>
    </row>
    <row r="688" spans="1:22" s="1" customFormat="1" x14ac:dyDescent="0.25">
      <c r="A688" s="1">
        <v>33.700000000000003</v>
      </c>
      <c r="R688"/>
      <c r="S688"/>
      <c r="U688"/>
      <c r="V688"/>
    </row>
    <row r="689" spans="1:22" s="1" customFormat="1" x14ac:dyDescent="0.25">
      <c r="A689" s="1">
        <v>32.42</v>
      </c>
      <c r="R689"/>
      <c r="S689"/>
      <c r="U689"/>
      <c r="V689"/>
    </row>
    <row r="690" spans="1:22" s="1" customFormat="1" x14ac:dyDescent="0.25">
      <c r="A690" s="1">
        <v>30.33</v>
      </c>
      <c r="R690"/>
      <c r="S690"/>
      <c r="U690"/>
      <c r="V690"/>
    </row>
    <row r="691" spans="1:22" s="1" customFormat="1" x14ac:dyDescent="0.25">
      <c r="A691" s="1">
        <v>19.649999999999999</v>
      </c>
      <c r="R691"/>
      <c r="S691"/>
      <c r="U691"/>
      <c r="V691"/>
    </row>
    <row r="692" spans="1:22" s="1" customFormat="1" x14ac:dyDescent="0.25">
      <c r="A692" s="1">
        <v>34.49</v>
      </c>
      <c r="R692"/>
      <c r="S692"/>
      <c r="U692"/>
      <c r="V692"/>
    </row>
    <row r="693" spans="1:22" s="1" customFormat="1" x14ac:dyDescent="0.25">
      <c r="A693" s="1">
        <v>17.420000000000002</v>
      </c>
      <c r="R693"/>
      <c r="S693"/>
      <c r="U693"/>
      <c r="V693"/>
    </row>
    <row r="694" spans="1:22" s="1" customFormat="1" x14ac:dyDescent="0.25">
      <c r="A694" s="1">
        <v>23.15</v>
      </c>
      <c r="R694"/>
      <c r="S694"/>
      <c r="U694"/>
      <c r="V694"/>
    </row>
    <row r="695" spans="1:22" s="1" customFormat="1" x14ac:dyDescent="0.25">
      <c r="A695" s="1">
        <v>27.48</v>
      </c>
      <c r="R695"/>
      <c r="S695"/>
      <c r="U695"/>
      <c r="V695"/>
    </row>
    <row r="696" spans="1:22" s="1" customFormat="1" x14ac:dyDescent="0.25">
      <c r="A696" s="1">
        <v>19.850000000000001</v>
      </c>
      <c r="R696"/>
      <c r="S696"/>
      <c r="U696"/>
      <c r="V696"/>
    </row>
    <row r="697" spans="1:22" s="1" customFormat="1" x14ac:dyDescent="0.25">
      <c r="A697" s="1">
        <v>31.34</v>
      </c>
      <c r="R697"/>
      <c r="S697"/>
      <c r="U697"/>
      <c r="V697"/>
    </row>
    <row r="698" spans="1:22" s="1" customFormat="1" x14ac:dyDescent="0.25">
      <c r="A698" s="1">
        <v>19.32</v>
      </c>
      <c r="R698"/>
      <c r="S698"/>
      <c r="U698"/>
      <c r="V698"/>
    </row>
    <row r="699" spans="1:22" s="1" customFormat="1" x14ac:dyDescent="0.25">
      <c r="A699" s="1">
        <v>19.510000000000002</v>
      </c>
      <c r="R699"/>
      <c r="S699"/>
      <c r="U699"/>
      <c r="V699"/>
    </row>
    <row r="700" spans="1:22" s="1" customFormat="1" x14ac:dyDescent="0.25">
      <c r="A700" s="1">
        <v>30.11</v>
      </c>
      <c r="R700"/>
      <c r="S700"/>
      <c r="U700"/>
      <c r="V700"/>
    </row>
    <row r="701" spans="1:22" s="1" customFormat="1" x14ac:dyDescent="0.25">
      <c r="A701" s="1">
        <v>36.700000000000003</v>
      </c>
      <c r="R701"/>
      <c r="S701"/>
      <c r="U701"/>
      <c r="V701"/>
    </row>
    <row r="702" spans="1:22" s="1" customFormat="1" x14ac:dyDescent="0.25">
      <c r="A702" s="1">
        <v>31.88</v>
      </c>
      <c r="R702"/>
      <c r="S702"/>
      <c r="U702"/>
      <c r="V702"/>
    </row>
    <row r="703" spans="1:22" s="1" customFormat="1" x14ac:dyDescent="0.25">
      <c r="A703" s="1">
        <v>20.149999999999999</v>
      </c>
      <c r="R703"/>
      <c r="S703"/>
      <c r="U703"/>
      <c r="V703"/>
    </row>
    <row r="704" spans="1:22" s="1" customFormat="1" x14ac:dyDescent="0.25">
      <c r="A704" s="1">
        <v>28.41</v>
      </c>
      <c r="R704"/>
      <c r="S704"/>
      <c r="U704"/>
      <c r="V704"/>
    </row>
    <row r="705" spans="1:22" s="1" customFormat="1" x14ac:dyDescent="0.25">
      <c r="A705" s="1">
        <v>32.89</v>
      </c>
      <c r="R705"/>
      <c r="S705"/>
      <c r="U705"/>
      <c r="V705"/>
    </row>
    <row r="706" spans="1:22" s="1" customFormat="1" x14ac:dyDescent="0.25">
      <c r="A706" s="1">
        <v>31.41</v>
      </c>
      <c r="R706"/>
      <c r="S706"/>
      <c r="U706"/>
      <c r="V706"/>
    </row>
    <row r="707" spans="1:22" s="1" customFormat="1" x14ac:dyDescent="0.25">
      <c r="A707" s="1">
        <v>31.26</v>
      </c>
      <c r="R707"/>
      <c r="S707"/>
      <c r="U707"/>
      <c r="V707"/>
    </row>
    <row r="708" spans="1:22" s="1" customFormat="1" x14ac:dyDescent="0.25">
      <c r="A708" s="1">
        <v>35.549999999999997</v>
      </c>
      <c r="R708"/>
      <c r="S708"/>
      <c r="U708"/>
      <c r="V708"/>
    </row>
    <row r="709" spans="1:22" s="1" customFormat="1" x14ac:dyDescent="0.25">
      <c r="A709" s="1">
        <v>21.21</v>
      </c>
      <c r="R709"/>
      <c r="S709"/>
      <c r="U709"/>
      <c r="V709"/>
    </row>
    <row r="710" spans="1:22" s="1" customFormat="1" x14ac:dyDescent="0.25">
      <c r="A710" s="1">
        <v>34.159999999999997</v>
      </c>
      <c r="R710"/>
      <c r="S710"/>
      <c r="U710"/>
      <c r="V710"/>
    </row>
    <row r="711" spans="1:22" s="1" customFormat="1" x14ac:dyDescent="0.25">
      <c r="A711" s="1">
        <v>32.79</v>
      </c>
      <c r="R711"/>
      <c r="S711"/>
      <c r="U711"/>
      <c r="V711"/>
    </row>
    <row r="712" spans="1:22" s="1" customFormat="1" x14ac:dyDescent="0.25">
      <c r="A712" s="1">
        <v>35.4</v>
      </c>
      <c r="R712"/>
      <c r="S712"/>
      <c r="U712"/>
      <c r="V712"/>
    </row>
    <row r="713" spans="1:22" s="1" customFormat="1" x14ac:dyDescent="0.25">
      <c r="A713" s="1">
        <v>35.67</v>
      </c>
      <c r="R713"/>
      <c r="S713"/>
      <c r="U713"/>
      <c r="V713"/>
    </row>
    <row r="714" spans="1:22" s="1" customFormat="1" x14ac:dyDescent="0.25">
      <c r="A714" s="1">
        <v>31.67</v>
      </c>
      <c r="R714"/>
      <c r="S714"/>
      <c r="U714"/>
      <c r="V714"/>
    </row>
    <row r="715" spans="1:22" s="1" customFormat="1" x14ac:dyDescent="0.25">
      <c r="A715" s="1">
        <v>34.549999999999997</v>
      </c>
      <c r="R715"/>
      <c r="S715"/>
      <c r="U715"/>
      <c r="V715"/>
    </row>
    <row r="716" spans="1:22" s="1" customFormat="1" x14ac:dyDescent="0.25">
      <c r="A716" s="1">
        <v>20.37</v>
      </c>
      <c r="R716"/>
      <c r="S716"/>
      <c r="U716"/>
      <c r="V716"/>
    </row>
    <row r="717" spans="1:22" s="1" customFormat="1" x14ac:dyDescent="0.25">
      <c r="A717" s="1">
        <v>40</v>
      </c>
      <c r="R717"/>
      <c r="S717"/>
      <c r="U717"/>
      <c r="V717"/>
    </row>
    <row r="718" spans="1:22" s="1" customFormat="1" x14ac:dyDescent="0.25">
      <c r="A718" s="1">
        <v>24.89</v>
      </c>
      <c r="R718"/>
      <c r="S718"/>
      <c r="U718"/>
      <c r="V718"/>
    </row>
    <row r="719" spans="1:22" s="1" customFormat="1" x14ac:dyDescent="0.25">
      <c r="A719" s="1">
        <v>19.21</v>
      </c>
      <c r="R719"/>
      <c r="S719"/>
      <c r="U719"/>
      <c r="V719"/>
    </row>
    <row r="720" spans="1:22" s="1" customFormat="1" x14ac:dyDescent="0.25">
      <c r="A720" s="1">
        <v>29.27</v>
      </c>
      <c r="R720"/>
      <c r="S720"/>
      <c r="U720"/>
      <c r="V720"/>
    </row>
    <row r="721" spans="1:22" s="1" customFormat="1" x14ac:dyDescent="0.25">
      <c r="A721" s="1">
        <v>35.46</v>
      </c>
      <c r="R721"/>
      <c r="S721"/>
      <c r="U721"/>
      <c r="V721"/>
    </row>
    <row r="722" spans="1:22" s="1" customFormat="1" x14ac:dyDescent="0.25">
      <c r="A722" s="1">
        <v>32.17</v>
      </c>
      <c r="R722"/>
      <c r="S722"/>
      <c r="U722"/>
      <c r="V722"/>
    </row>
    <row r="723" spans="1:22" s="1" customFormat="1" x14ac:dyDescent="0.25">
      <c r="A723" s="1">
        <v>19.28</v>
      </c>
      <c r="R723"/>
      <c r="S723"/>
      <c r="U723"/>
      <c r="V723"/>
    </row>
    <row r="724" spans="1:22" s="1" customFormat="1" x14ac:dyDescent="0.25">
      <c r="A724" s="1">
        <v>34.909999999999997</v>
      </c>
      <c r="R724"/>
      <c r="S724"/>
      <c r="U724"/>
      <c r="V724"/>
    </row>
    <row r="725" spans="1:22" s="1" customFormat="1" x14ac:dyDescent="0.25">
      <c r="A725" s="1">
        <v>31.02</v>
      </c>
      <c r="R725"/>
      <c r="S725"/>
      <c r="U725"/>
      <c r="V725"/>
    </row>
    <row r="726" spans="1:22" s="1" customFormat="1" x14ac:dyDescent="0.25">
      <c r="A726" s="1">
        <v>31.69</v>
      </c>
      <c r="R726"/>
      <c r="S726"/>
      <c r="U726"/>
      <c r="V726"/>
    </row>
    <row r="727" spans="1:22" s="1" customFormat="1" x14ac:dyDescent="0.25">
      <c r="A727" s="1">
        <v>27.88</v>
      </c>
      <c r="R727"/>
      <c r="S727"/>
      <c r="U727"/>
      <c r="V727"/>
    </row>
    <row r="728" spans="1:22" s="1" customFormat="1" x14ac:dyDescent="0.25">
      <c r="A728" s="1">
        <v>40</v>
      </c>
      <c r="R728"/>
      <c r="S728"/>
      <c r="U728"/>
      <c r="V728"/>
    </row>
    <row r="729" spans="1:22" s="1" customFormat="1" x14ac:dyDescent="0.25">
      <c r="A729" s="1">
        <v>34.07</v>
      </c>
      <c r="R729"/>
      <c r="S729"/>
      <c r="U729"/>
      <c r="V729"/>
    </row>
    <row r="730" spans="1:22" s="1" customFormat="1" x14ac:dyDescent="0.25">
      <c r="A730" s="1">
        <v>36.840000000000003</v>
      </c>
      <c r="R730"/>
      <c r="S730"/>
      <c r="U730"/>
      <c r="V730"/>
    </row>
    <row r="731" spans="1:22" s="1" customFormat="1" x14ac:dyDescent="0.25">
      <c r="A731" s="1">
        <v>35.96</v>
      </c>
      <c r="R731"/>
      <c r="S731"/>
      <c r="U731"/>
      <c r="V731"/>
    </row>
    <row r="732" spans="1:22" s="1" customFormat="1" x14ac:dyDescent="0.25">
      <c r="A732" s="1">
        <v>27.7</v>
      </c>
      <c r="R732"/>
      <c r="S732"/>
      <c r="U732"/>
      <c r="V732"/>
    </row>
    <row r="733" spans="1:22" s="1" customFormat="1" x14ac:dyDescent="0.25">
      <c r="A733" s="1">
        <v>33.44</v>
      </c>
      <c r="R733"/>
      <c r="S733"/>
      <c r="U733"/>
      <c r="V733"/>
    </row>
    <row r="734" spans="1:22" s="1" customFormat="1" x14ac:dyDescent="0.25">
      <c r="A734" s="1">
        <v>34.58</v>
      </c>
      <c r="R734"/>
      <c r="S734"/>
      <c r="U734"/>
      <c r="V734"/>
    </row>
    <row r="735" spans="1:22" s="1" customFormat="1" x14ac:dyDescent="0.25">
      <c r="A735" s="1">
        <v>25.88</v>
      </c>
      <c r="R735"/>
      <c r="S735"/>
      <c r="U735"/>
      <c r="V735"/>
    </row>
    <row r="736" spans="1:22" s="1" customFormat="1" x14ac:dyDescent="0.25">
      <c r="A736" s="1">
        <v>27.59</v>
      </c>
      <c r="R736"/>
      <c r="S736"/>
      <c r="U736"/>
      <c r="V736"/>
    </row>
    <row r="737" spans="1:22" s="1" customFormat="1" x14ac:dyDescent="0.25">
      <c r="A737" s="1">
        <v>26.71</v>
      </c>
      <c r="R737"/>
      <c r="S737"/>
      <c r="U737"/>
      <c r="V737"/>
    </row>
    <row r="738" spans="1:22" s="1" customFormat="1" x14ac:dyDescent="0.25">
      <c r="A738" s="1">
        <v>31.67</v>
      </c>
      <c r="R738"/>
      <c r="S738"/>
      <c r="U738"/>
      <c r="V738"/>
    </row>
    <row r="739" spans="1:22" s="1" customFormat="1" x14ac:dyDescent="0.25">
      <c r="A739" s="1">
        <v>20.73</v>
      </c>
      <c r="R739"/>
      <c r="S739"/>
      <c r="U739"/>
      <c r="V739"/>
    </row>
    <row r="740" spans="1:22" s="1" customFormat="1" x14ac:dyDescent="0.25">
      <c r="A740" s="1">
        <v>40</v>
      </c>
      <c r="R740"/>
      <c r="S740"/>
      <c r="U740"/>
      <c r="V740"/>
    </row>
    <row r="741" spans="1:22" s="1" customFormat="1" x14ac:dyDescent="0.25">
      <c r="A741" s="1">
        <v>30.95</v>
      </c>
      <c r="R741"/>
      <c r="S741"/>
      <c r="U741"/>
      <c r="V741"/>
    </row>
    <row r="742" spans="1:22" s="1" customFormat="1" x14ac:dyDescent="0.25">
      <c r="A742" s="1">
        <v>31.74</v>
      </c>
      <c r="R742"/>
      <c r="S742"/>
      <c r="U742"/>
      <c r="V742"/>
    </row>
    <row r="743" spans="1:22" s="1" customFormat="1" x14ac:dyDescent="0.25">
      <c r="A743" s="1">
        <v>31.75</v>
      </c>
      <c r="R743"/>
      <c r="S743"/>
      <c r="U743"/>
      <c r="V743"/>
    </row>
    <row r="744" spans="1:22" s="1" customFormat="1" x14ac:dyDescent="0.25">
      <c r="A744" s="1">
        <v>22.9</v>
      </c>
      <c r="R744"/>
      <c r="S744"/>
      <c r="U744"/>
      <c r="V744"/>
    </row>
    <row r="745" spans="1:22" s="1" customFormat="1" x14ac:dyDescent="0.25">
      <c r="A745" s="1">
        <v>23.37</v>
      </c>
      <c r="R745"/>
      <c r="S745"/>
      <c r="U745"/>
      <c r="V745"/>
    </row>
    <row r="746" spans="1:22" s="1" customFormat="1" x14ac:dyDescent="0.25">
      <c r="A746" s="1">
        <v>32.729999999999997</v>
      </c>
      <c r="R746"/>
      <c r="S746"/>
      <c r="U746"/>
      <c r="V746"/>
    </row>
    <row r="747" spans="1:22" s="1" customFormat="1" x14ac:dyDescent="0.25">
      <c r="A747" s="1">
        <v>30.94</v>
      </c>
      <c r="R747"/>
      <c r="S747"/>
      <c r="U747"/>
      <c r="V747"/>
    </row>
    <row r="748" spans="1:22" s="1" customFormat="1" x14ac:dyDescent="0.25">
      <c r="A748" s="1">
        <v>18.329999999999998</v>
      </c>
      <c r="R748"/>
      <c r="S748"/>
      <c r="U748"/>
      <c r="V748"/>
    </row>
    <row r="749" spans="1:22" s="1" customFormat="1" x14ac:dyDescent="0.25">
      <c r="A749" s="1">
        <v>26.14</v>
      </c>
      <c r="R749"/>
      <c r="S749"/>
      <c r="U749"/>
      <c r="V749"/>
    </row>
    <row r="750" spans="1:22" s="1" customFormat="1" x14ac:dyDescent="0.25">
      <c r="A750" s="1">
        <v>36.75</v>
      </c>
      <c r="R750"/>
      <c r="S750"/>
      <c r="U750"/>
      <c r="V750"/>
    </row>
    <row r="751" spans="1:22" s="1" customFormat="1" x14ac:dyDescent="0.25">
      <c r="A751" s="1">
        <v>21.66</v>
      </c>
      <c r="R751"/>
      <c r="S751"/>
      <c r="U751"/>
      <c r="V751"/>
    </row>
    <row r="752" spans="1:22" s="1" customFormat="1" x14ac:dyDescent="0.25">
      <c r="A752" s="1">
        <v>19.739999999999998</v>
      </c>
      <c r="R752"/>
      <c r="S752"/>
      <c r="U752"/>
      <c r="V752"/>
    </row>
    <row r="753" spans="1:22" s="1" customFormat="1" x14ac:dyDescent="0.25">
      <c r="A753" s="1">
        <v>19.920000000000002</v>
      </c>
      <c r="R753"/>
      <c r="S753"/>
      <c r="U753"/>
      <c r="V753"/>
    </row>
    <row r="754" spans="1:22" s="1" customFormat="1" x14ac:dyDescent="0.25">
      <c r="A754" s="1">
        <v>34.22</v>
      </c>
      <c r="R754"/>
      <c r="S754"/>
      <c r="U754"/>
      <c r="V754"/>
    </row>
    <row r="755" spans="1:22" s="1" customFormat="1" x14ac:dyDescent="0.25">
      <c r="A755" s="1">
        <v>27.56</v>
      </c>
      <c r="R755"/>
      <c r="S755"/>
      <c r="U755"/>
      <c r="V755"/>
    </row>
    <row r="756" spans="1:22" s="1" customFormat="1" x14ac:dyDescent="0.25">
      <c r="A756" s="1">
        <v>18.18</v>
      </c>
      <c r="R756"/>
      <c r="S756"/>
      <c r="U756"/>
      <c r="V756"/>
    </row>
    <row r="757" spans="1:22" s="1" customFormat="1" x14ac:dyDescent="0.25">
      <c r="A757" s="1">
        <v>29.8</v>
      </c>
      <c r="R757"/>
      <c r="S757"/>
      <c r="U757"/>
      <c r="V757"/>
    </row>
    <row r="758" spans="1:22" s="1" customFormat="1" x14ac:dyDescent="0.25">
      <c r="A758" s="1">
        <v>35.53</v>
      </c>
      <c r="R758"/>
      <c r="S758"/>
      <c r="U758"/>
      <c r="V758"/>
    </row>
    <row r="759" spans="1:22" s="1" customFormat="1" x14ac:dyDescent="0.25">
      <c r="A759" s="1">
        <v>19.559999999999999</v>
      </c>
      <c r="R759"/>
      <c r="S759"/>
      <c r="U759"/>
      <c r="V759"/>
    </row>
    <row r="760" spans="1:22" s="1" customFormat="1" x14ac:dyDescent="0.25">
      <c r="A760" s="1">
        <v>31.23</v>
      </c>
      <c r="R760"/>
      <c r="S760"/>
      <c r="U760"/>
      <c r="V760"/>
    </row>
    <row r="761" spans="1:22" s="1" customFormat="1" x14ac:dyDescent="0.25">
      <c r="A761" s="1">
        <v>18.71</v>
      </c>
      <c r="R761"/>
      <c r="S761"/>
      <c r="U761"/>
      <c r="V761"/>
    </row>
    <row r="762" spans="1:22" s="1" customFormat="1" x14ac:dyDescent="0.25">
      <c r="A762" s="1">
        <v>38.04</v>
      </c>
      <c r="R762"/>
      <c r="S762"/>
      <c r="U762"/>
      <c r="V762"/>
    </row>
    <row r="763" spans="1:22" s="1" customFormat="1" x14ac:dyDescent="0.25">
      <c r="A763" s="1">
        <v>27.09</v>
      </c>
      <c r="R763"/>
      <c r="S763"/>
      <c r="U763"/>
      <c r="V763"/>
    </row>
    <row r="764" spans="1:22" s="1" customFormat="1" x14ac:dyDescent="0.25">
      <c r="A764" s="1">
        <v>25.24</v>
      </c>
      <c r="R764"/>
      <c r="S764"/>
      <c r="U764"/>
      <c r="V764"/>
    </row>
    <row r="765" spans="1:22" s="1" customFormat="1" x14ac:dyDescent="0.25">
      <c r="A765" s="1">
        <v>32.590000000000003</v>
      </c>
      <c r="R765"/>
      <c r="S765"/>
      <c r="U765"/>
      <c r="V765"/>
    </row>
    <row r="766" spans="1:22" s="1" customFormat="1" x14ac:dyDescent="0.25">
      <c r="A766" s="1">
        <v>29.17</v>
      </c>
      <c r="R766"/>
      <c r="S766"/>
      <c r="U766"/>
      <c r="V766"/>
    </row>
    <row r="767" spans="1:22" s="1" customFormat="1" x14ac:dyDescent="0.25">
      <c r="A767" s="1">
        <v>34.36</v>
      </c>
      <c r="R767"/>
      <c r="S767"/>
      <c r="U767"/>
      <c r="V767"/>
    </row>
    <row r="768" spans="1:22" s="1" customFormat="1" x14ac:dyDescent="0.25">
      <c r="A768" s="1">
        <v>23.23</v>
      </c>
      <c r="R768"/>
      <c r="S768"/>
      <c r="U768"/>
      <c r="V768"/>
    </row>
    <row r="769" spans="1:22" s="1" customFormat="1" x14ac:dyDescent="0.25">
      <c r="A769" s="1">
        <v>36.86</v>
      </c>
      <c r="R769"/>
      <c r="S769"/>
      <c r="U769"/>
      <c r="V769"/>
    </row>
    <row r="770" spans="1:22" s="1" customFormat="1" x14ac:dyDescent="0.25">
      <c r="A770" s="1">
        <v>29.3</v>
      </c>
      <c r="R770"/>
      <c r="S770"/>
      <c r="U770"/>
      <c r="V770"/>
    </row>
    <row r="771" spans="1:22" s="1" customFormat="1" x14ac:dyDescent="0.25">
      <c r="A771" s="1">
        <v>31.76</v>
      </c>
      <c r="R771"/>
      <c r="S771"/>
      <c r="U771"/>
      <c r="V771"/>
    </row>
    <row r="772" spans="1:22" s="1" customFormat="1" x14ac:dyDescent="0.25">
      <c r="A772" s="1">
        <v>32.47</v>
      </c>
      <c r="R772"/>
      <c r="S772"/>
      <c r="U772"/>
      <c r="V772"/>
    </row>
    <row r="773" spans="1:22" s="1" customFormat="1" x14ac:dyDescent="0.25">
      <c r="A773" s="1">
        <v>23.2</v>
      </c>
      <c r="R773"/>
      <c r="S773"/>
      <c r="U773"/>
      <c r="V77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AF9B-DFD1-4546-B60D-1E553D6EA5B3}">
  <dimension ref="A1:G1109"/>
  <sheetViews>
    <sheetView workbookViewId="0">
      <selection activeCell="C8" sqref="C8"/>
    </sheetView>
  </sheetViews>
  <sheetFormatPr defaultRowHeight="15.75" x14ac:dyDescent="0.25"/>
  <sheetData>
    <row r="1" spans="1:7" x14ac:dyDescent="0.25">
      <c r="A1" t="s">
        <v>28</v>
      </c>
      <c r="B1">
        <v>5</v>
      </c>
      <c r="C1">
        <v>4</v>
      </c>
      <c r="D1">
        <v>3</v>
      </c>
      <c r="E1">
        <v>2</v>
      </c>
      <c r="F1">
        <v>1</v>
      </c>
      <c r="G1">
        <v>0</v>
      </c>
    </row>
    <row r="2" spans="1:7" x14ac:dyDescent="0.25">
      <c r="A2" t="s">
        <v>25</v>
      </c>
      <c r="B2">
        <v>4.5</v>
      </c>
      <c r="C2">
        <v>-63.88</v>
      </c>
      <c r="D2">
        <v>238.45</v>
      </c>
      <c r="E2">
        <v>-410.95</v>
      </c>
      <c r="F2">
        <v>252.45</v>
      </c>
      <c r="G2">
        <v>-135.52000000000001</v>
      </c>
    </row>
    <row r="3" spans="1:7" x14ac:dyDescent="0.25">
      <c r="A3" t="s">
        <v>26</v>
      </c>
      <c r="B3">
        <v>0</v>
      </c>
      <c r="C3">
        <v>22.5</v>
      </c>
      <c r="D3">
        <v>-255.52</v>
      </c>
      <c r="E3">
        <v>715.35</v>
      </c>
      <c r="F3">
        <v>-821.9</v>
      </c>
      <c r="G3">
        <v>252.45</v>
      </c>
    </row>
    <row r="4" spans="1:7" x14ac:dyDescent="0.25">
      <c r="A4" t="s">
        <v>30</v>
      </c>
      <c r="B4">
        <v>0</v>
      </c>
      <c r="C4">
        <v>0</v>
      </c>
    </row>
    <row r="5" spans="1:7" x14ac:dyDescent="0.25">
      <c r="A5" t="s">
        <v>31</v>
      </c>
      <c r="B5">
        <v>0</v>
      </c>
      <c r="C5">
        <v>0</v>
      </c>
      <c r="D5">
        <v>0</v>
      </c>
    </row>
    <row r="7" spans="1:7" x14ac:dyDescent="0.25">
      <c r="B7" t="s">
        <v>29</v>
      </c>
      <c r="C7" t="s">
        <v>24</v>
      </c>
      <c r="D7" t="s">
        <v>25</v>
      </c>
      <c r="E7" t="s">
        <v>26</v>
      </c>
      <c r="F7" t="s">
        <v>27</v>
      </c>
    </row>
    <row r="8" spans="1:7" x14ac:dyDescent="0.25">
      <c r="B8">
        <v>0</v>
      </c>
      <c r="C8">
        <v>0.01</v>
      </c>
      <c r="D8">
        <f>$B$2*(C8^5)+$C$2*(C8^4)+$D$2*(C8^3)+$E$2*(C8^2)+$F$2*(C8^1)+$G$2</f>
        <v>-133.03635718835002</v>
      </c>
      <c r="E8">
        <f>$C$3*(C8^4)+$D$3*(C8^3)+$E$3*(C8^2)+$F$3*(C8)+$G$3</f>
        <v>244.30227970499999</v>
      </c>
      <c r="F8">
        <f>C8-D8/E8</f>
        <v>0.55455634777126994</v>
      </c>
    </row>
    <row r="9" spans="1:7" x14ac:dyDescent="0.25">
      <c r="B9">
        <v>1</v>
      </c>
      <c r="C9">
        <f>C8+0.01</f>
        <v>0.02</v>
      </c>
      <c r="D9">
        <f t="shared" ref="D9:D72" si="0">$B$2*(C9^5)+$C$2*(C9^4)+$D$2*(C9^3)+$E$2*(C9^2)+$F$2*(C9^1)+$G$2</f>
        <v>-130.63348260640001</v>
      </c>
      <c r="E9">
        <f t="shared" ref="E9:E72" si="1">$C$3*(C9^4)+$D$3*(C9^3)+$E$3*(C9^2)+$F$3*(C9)+$G$3</f>
        <v>236.29609943999998</v>
      </c>
      <c r="F9">
        <f t="shared" ref="F9:F72" si="2">C9-D9/E9</f>
        <v>0.57283808287986704</v>
      </c>
    </row>
    <row r="10" spans="1:7" x14ac:dyDescent="0.25">
      <c r="B10">
        <v>2</v>
      </c>
      <c r="C10">
        <f t="shared" ref="C10:C73" si="3">C9+0.01</f>
        <v>0.03</v>
      </c>
      <c r="D10">
        <f t="shared" si="0"/>
        <v>-128.30996848345001</v>
      </c>
      <c r="E10">
        <f t="shared" si="1"/>
        <v>228.42993418499998</v>
      </c>
      <c r="F10">
        <f t="shared" si="2"/>
        <v>0.59170382809607969</v>
      </c>
    </row>
    <row r="11" spans="1:7" x14ac:dyDescent="0.25">
      <c r="B11">
        <v>3</v>
      </c>
      <c r="C11">
        <f t="shared" si="3"/>
        <v>0.04</v>
      </c>
      <c r="D11">
        <f t="shared" si="0"/>
        <v>-126.06442227200002</v>
      </c>
      <c r="E11">
        <f t="shared" si="1"/>
        <v>220.70226431999998</v>
      </c>
      <c r="F11">
        <f t="shared" si="2"/>
        <v>0.61119677797785099</v>
      </c>
    </row>
    <row r="12" spans="1:7" x14ac:dyDescent="0.25">
      <c r="B12">
        <v>4</v>
      </c>
      <c r="C12">
        <f t="shared" si="3"/>
        <v>0.05</v>
      </c>
      <c r="D12">
        <f t="shared" si="0"/>
        <v>-123.89546659375002</v>
      </c>
      <c r="E12">
        <f t="shared" si="1"/>
        <v>213.111575625</v>
      </c>
      <c r="F12">
        <f t="shared" si="2"/>
        <v>0.63136432162540834</v>
      </c>
    </row>
    <row r="13" spans="1:7" x14ac:dyDescent="0.25">
      <c r="B13">
        <v>5</v>
      </c>
      <c r="C13">
        <f t="shared" si="3"/>
        <v>6.0000000000000005E-2</v>
      </c>
      <c r="D13">
        <f t="shared" si="0"/>
        <v>-121.80173918560001</v>
      </c>
      <c r="E13">
        <f t="shared" si="1"/>
        <v>205.65635928</v>
      </c>
      <c r="F13">
        <f t="shared" si="2"/>
        <v>0.65225855992018034</v>
      </c>
    </row>
    <row r="14" spans="1:7" x14ac:dyDescent="0.25">
      <c r="B14">
        <v>6</v>
      </c>
      <c r="C14">
        <f t="shared" si="3"/>
        <v>7.0000000000000007E-2</v>
      </c>
      <c r="D14">
        <f t="shared" si="0"/>
        <v>-119.78189284565001</v>
      </c>
      <c r="E14">
        <f t="shared" si="1"/>
        <v>198.33511186499999</v>
      </c>
      <c r="F14">
        <f t="shared" si="2"/>
        <v>0.67393690113317661</v>
      </c>
    </row>
    <row r="15" spans="1:7" x14ac:dyDescent="0.25">
      <c r="B15">
        <v>7</v>
      </c>
      <c r="C15">
        <f t="shared" si="3"/>
        <v>0.08</v>
      </c>
      <c r="D15">
        <f t="shared" si="0"/>
        <v>-117.83459537920001</v>
      </c>
      <c r="E15">
        <f t="shared" si="1"/>
        <v>191.14633535999999</v>
      </c>
      <c r="F15">
        <f t="shared" si="2"/>
        <v>0.69646274911456407</v>
      </c>
    </row>
    <row r="16" spans="1:7" x14ac:dyDescent="0.25">
      <c r="B16">
        <v>8</v>
      </c>
      <c r="C16">
        <f t="shared" si="3"/>
        <v>0.09</v>
      </c>
      <c r="D16">
        <f t="shared" si="0"/>
        <v>-115.95852954475001</v>
      </c>
      <c r="E16">
        <f t="shared" si="1"/>
        <v>184.088537145</v>
      </c>
      <c r="F16">
        <f t="shared" si="2"/>
        <v>0.7199063013000836</v>
      </c>
    </row>
    <row r="17" spans="2:6" x14ac:dyDescent="0.25">
      <c r="B17">
        <v>9</v>
      </c>
      <c r="C17">
        <f t="shared" si="3"/>
        <v>9.9999999999999992E-2</v>
      </c>
      <c r="D17">
        <f t="shared" si="0"/>
        <v>-114.15239300000002</v>
      </c>
      <c r="E17">
        <f t="shared" si="1"/>
        <v>177.16022999999998</v>
      </c>
      <c r="F17">
        <f t="shared" si="2"/>
        <v>0.74434547753748137</v>
      </c>
    </row>
    <row r="18" spans="2:6" x14ac:dyDescent="0.25">
      <c r="B18">
        <v>10</v>
      </c>
      <c r="C18">
        <f t="shared" si="3"/>
        <v>0.10999999999999999</v>
      </c>
      <c r="D18">
        <f t="shared" si="0"/>
        <v>-112.41489824785002</v>
      </c>
      <c r="E18">
        <f t="shared" si="1"/>
        <v>170.35993210499998</v>
      </c>
      <c r="F18">
        <f t="shared" si="2"/>
        <v>0.76986700545621245</v>
      </c>
    </row>
    <row r="19" spans="2:6" x14ac:dyDescent="0.25">
      <c r="C19">
        <f t="shared" si="3"/>
        <v>0.11999999999999998</v>
      </c>
      <c r="D19">
        <f t="shared" si="0"/>
        <v>-110.74477258240002</v>
      </c>
      <c r="E19">
        <f t="shared" si="1"/>
        <v>163.68616703999999</v>
      </c>
      <c r="F19">
        <f t="shared" si="2"/>
        <v>0.79656769405161354</v>
      </c>
    </row>
    <row r="20" spans="2:6" x14ac:dyDescent="0.25">
      <c r="C20">
        <f t="shared" si="3"/>
        <v>0.12999999999999998</v>
      </c>
      <c r="D20">
        <f t="shared" si="0"/>
        <v>-109.14075803495001</v>
      </c>
      <c r="E20">
        <f t="shared" si="1"/>
        <v>157.13746378500002</v>
      </c>
      <c r="F20">
        <f t="shared" si="2"/>
        <v>0.82455593469600297</v>
      </c>
    </row>
    <row r="21" spans="2:6" x14ac:dyDescent="0.25">
      <c r="C21">
        <f t="shared" si="3"/>
        <v>0.13999999999999999</v>
      </c>
      <c r="D21">
        <f t="shared" si="0"/>
        <v>-107.60161132000002</v>
      </c>
      <c r="E21">
        <f t="shared" si="1"/>
        <v>150.71235672</v>
      </c>
      <c r="F21">
        <f t="shared" si="2"/>
        <v>0.85395347841256963</v>
      </c>
    </row>
    <row r="22" spans="2:6" x14ac:dyDescent="0.25">
      <c r="C22">
        <f t="shared" si="3"/>
        <v>0.15</v>
      </c>
      <c r="D22">
        <f t="shared" si="0"/>
        <v>-106.12610378125001</v>
      </c>
      <c r="E22">
        <f t="shared" si="1"/>
        <v>144.409385625</v>
      </c>
      <c r="F22">
        <f t="shared" si="2"/>
        <v>0.88489755061237219</v>
      </c>
    </row>
    <row r="23" spans="2:6" x14ac:dyDescent="0.25">
      <c r="C23">
        <f t="shared" si="3"/>
        <v>0.16</v>
      </c>
      <c r="D23">
        <f t="shared" si="0"/>
        <v>-104.71302133760001</v>
      </c>
      <c r="E23">
        <f t="shared" si="1"/>
        <v>138.22709567999999</v>
      </c>
      <c r="F23">
        <f t="shared" si="2"/>
        <v>0.91754338049620821</v>
      </c>
    </row>
    <row r="24" spans="2:6" x14ac:dyDescent="0.25">
      <c r="C24">
        <f t="shared" si="3"/>
        <v>0.17</v>
      </c>
      <c r="D24">
        <f t="shared" si="0"/>
        <v>-103.36116442915001</v>
      </c>
      <c r="E24">
        <f t="shared" si="1"/>
        <v>132.16403746499998</v>
      </c>
      <c r="F24">
        <f t="shared" si="2"/>
        <v>0.95206724319028457</v>
      </c>
    </row>
    <row r="25" spans="2:6" x14ac:dyDescent="0.25">
      <c r="C25">
        <f t="shared" si="3"/>
        <v>0.18000000000000002</v>
      </c>
      <c r="D25">
        <f t="shared" si="0"/>
        <v>-102.06934796320002</v>
      </c>
      <c r="E25">
        <f t="shared" si="1"/>
        <v>126.21876695999998</v>
      </c>
      <c r="F25">
        <f t="shared" si="2"/>
        <v>0.98867014011907473</v>
      </c>
    </row>
    <row r="26" spans="2:6" x14ac:dyDescent="0.25">
      <c r="C26">
        <f t="shared" si="3"/>
        <v>0.19000000000000003</v>
      </c>
      <c r="D26">
        <f t="shared" si="0"/>
        <v>-100.83640126025</v>
      </c>
      <c r="E26">
        <f t="shared" si="1"/>
        <v>120.38984554499996</v>
      </c>
      <c r="F26">
        <f t="shared" si="2"/>
        <v>1.027582279500133</v>
      </c>
    </row>
    <row r="27" spans="2:6" x14ac:dyDescent="0.25">
      <c r="C27">
        <f t="shared" si="3"/>
        <v>0.20000000000000004</v>
      </c>
      <c r="D27">
        <f t="shared" si="0"/>
        <v>-99.661168000000004</v>
      </c>
      <c r="E27">
        <f t="shared" si="1"/>
        <v>114.67583999999997</v>
      </c>
      <c r="F27">
        <f t="shared" si="2"/>
        <v>1.0690685675378531</v>
      </c>
    </row>
    <row r="28" spans="2:6" x14ac:dyDescent="0.25">
      <c r="C28">
        <f t="shared" si="3"/>
        <v>0.21000000000000005</v>
      </c>
      <c r="D28">
        <f t="shared" si="0"/>
        <v>-98.542506167349998</v>
      </c>
      <c r="E28">
        <f t="shared" si="1"/>
        <v>109.07532250499995</v>
      </c>
      <c r="F28">
        <f t="shared" si="2"/>
        <v>1.1134353867056672</v>
      </c>
    </row>
    <row r="29" spans="2:6" x14ac:dyDescent="0.25">
      <c r="C29">
        <f t="shared" si="3"/>
        <v>0.22000000000000006</v>
      </c>
      <c r="D29">
        <f t="shared" si="0"/>
        <v>-97.479287998400011</v>
      </c>
      <c r="E29">
        <f t="shared" si="1"/>
        <v>103.58687063999997</v>
      </c>
      <c r="F29">
        <f t="shared" si="2"/>
        <v>1.1610390273992743</v>
      </c>
    </row>
    <row r="30" spans="2:6" x14ac:dyDescent="0.25">
      <c r="C30">
        <f t="shared" si="3"/>
        <v>0.23000000000000007</v>
      </c>
      <c r="D30">
        <f t="shared" si="0"/>
        <v>-96.47039992645</v>
      </c>
      <c r="E30">
        <f t="shared" si="1"/>
        <v>98.209067384999969</v>
      </c>
      <c r="F30">
        <f t="shared" si="2"/>
        <v>1.2122962634220522</v>
      </c>
    </row>
    <row r="31" spans="2:6" x14ac:dyDescent="0.25">
      <c r="C31">
        <f t="shared" si="3"/>
        <v>0.24000000000000007</v>
      </c>
      <c r="D31">
        <f t="shared" si="0"/>
        <v>-95.514742527999999</v>
      </c>
      <c r="E31">
        <f t="shared" si="1"/>
        <v>92.940501119999965</v>
      </c>
      <c r="F31">
        <f t="shared" si="2"/>
        <v>1.2676977354003751</v>
      </c>
    </row>
    <row r="32" spans="2:6" x14ac:dyDescent="0.25">
      <c r="C32">
        <f t="shared" si="3"/>
        <v>0.25000000000000006</v>
      </c>
      <c r="D32">
        <f t="shared" si="0"/>
        <v>-94.611230468750009</v>
      </c>
      <c r="E32">
        <f t="shared" si="1"/>
        <v>87.779765624999953</v>
      </c>
      <c r="F32">
        <f t="shared" si="2"/>
        <v>1.3278250522214248</v>
      </c>
    </row>
    <row r="33" spans="3:6" x14ac:dyDescent="0.25">
      <c r="C33">
        <f t="shared" si="3"/>
        <v>0.26000000000000006</v>
      </c>
      <c r="D33">
        <f t="shared" si="0"/>
        <v>-93.758792449600008</v>
      </c>
      <c r="E33">
        <f t="shared" si="1"/>
        <v>82.725460079999948</v>
      </c>
      <c r="F33">
        <f t="shared" si="2"/>
        <v>1.3933728740696061</v>
      </c>
    </row>
    <row r="34" spans="3:6" x14ac:dyDescent="0.25">
      <c r="C34">
        <f t="shared" si="3"/>
        <v>0.27000000000000007</v>
      </c>
      <c r="D34">
        <f t="shared" si="0"/>
        <v>-92.956371152650007</v>
      </c>
      <c r="E34">
        <f t="shared" si="1"/>
        <v>77.776189064999954</v>
      </c>
      <c r="F34">
        <f t="shared" si="2"/>
        <v>1.4651777564591588</v>
      </c>
    </row>
    <row r="35" spans="3:6" x14ac:dyDescent="0.25">
      <c r="C35">
        <f t="shared" si="3"/>
        <v>0.28000000000000008</v>
      </c>
      <c r="D35">
        <f t="shared" si="0"/>
        <v>-92.2029231872</v>
      </c>
      <c r="E35">
        <f t="shared" si="1"/>
        <v>72.930562559999942</v>
      </c>
      <c r="F35">
        <f t="shared" si="2"/>
        <v>1.5442563001121059</v>
      </c>
    </row>
    <row r="36" spans="3:6" x14ac:dyDescent="0.25">
      <c r="C36">
        <f t="shared" si="3"/>
        <v>0.29000000000000009</v>
      </c>
      <c r="D36">
        <f t="shared" si="0"/>
        <v>-91.497419035749999</v>
      </c>
      <c r="E36">
        <f t="shared" si="1"/>
        <v>68.187195944999957</v>
      </c>
      <c r="F36">
        <f t="shared" si="2"/>
        <v>1.6318563084710531</v>
      </c>
    </row>
    <row r="37" spans="3:6" x14ac:dyDescent="0.25">
      <c r="C37">
        <f t="shared" si="3"/>
        <v>0.3000000000000001</v>
      </c>
      <c r="D37">
        <f t="shared" si="0"/>
        <v>-90.838842999999997</v>
      </c>
      <c r="E37">
        <f t="shared" si="1"/>
        <v>63.544709999999952</v>
      </c>
      <c r="F37">
        <f t="shared" si="2"/>
        <v>1.7295264389435419</v>
      </c>
    </row>
    <row r="38" spans="3:6" x14ac:dyDescent="0.25">
      <c r="C38">
        <f t="shared" si="3"/>
        <v>0.31000000000000011</v>
      </c>
      <c r="D38">
        <f t="shared" si="0"/>
        <v>-90.226193146850022</v>
      </c>
      <c r="E38">
        <f t="shared" si="1"/>
        <v>59.00173090499996</v>
      </c>
      <c r="F38">
        <f t="shared" si="2"/>
        <v>1.8392126478818951</v>
      </c>
    </row>
    <row r="39" spans="3:6" x14ac:dyDescent="0.25">
      <c r="C39">
        <f t="shared" si="3"/>
        <v>0.32000000000000012</v>
      </c>
      <c r="D39">
        <f t="shared" si="0"/>
        <v>-89.658481254400016</v>
      </c>
      <c r="E39">
        <f t="shared" si="1"/>
        <v>54.556890239999944</v>
      </c>
      <c r="F39">
        <f t="shared" si="2"/>
        <v>1.9633942781559852</v>
      </c>
    </row>
    <row r="40" spans="3:6" x14ac:dyDescent="0.25">
      <c r="C40">
        <f t="shared" si="3"/>
        <v>0.33000000000000013</v>
      </c>
      <c r="D40">
        <f t="shared" si="0"/>
        <v>-89.134732757950019</v>
      </c>
      <c r="E40">
        <f t="shared" si="1"/>
        <v>50.20882498499995</v>
      </c>
      <c r="F40">
        <f t="shared" si="2"/>
        <v>2.1052801979448699</v>
      </c>
    </row>
    <row r="41" spans="3:6" x14ac:dyDescent="0.25">
      <c r="C41">
        <f t="shared" si="3"/>
        <v>0.34000000000000014</v>
      </c>
      <c r="D41">
        <f t="shared" si="0"/>
        <v>-88.653986696000004</v>
      </c>
      <c r="E41">
        <f t="shared" si="1"/>
        <v>45.956177519999954</v>
      </c>
      <c r="F41">
        <f t="shared" si="2"/>
        <v>2.2690983602241097</v>
      </c>
    </row>
    <row r="42" spans="3:6" x14ac:dyDescent="0.25">
      <c r="C42">
        <f t="shared" si="3"/>
        <v>0.35000000000000014</v>
      </c>
      <c r="D42">
        <f t="shared" si="0"/>
        <v>-88.215295656250007</v>
      </c>
      <c r="E42">
        <f t="shared" si="1"/>
        <v>41.797595624999929</v>
      </c>
      <c r="F42">
        <f t="shared" si="2"/>
        <v>2.4605351716328578</v>
      </c>
    </row>
    <row r="43" spans="3:6" x14ac:dyDescent="0.25">
      <c r="C43">
        <f t="shared" si="3"/>
        <v>0.36000000000000015</v>
      </c>
      <c r="D43">
        <f t="shared" si="0"/>
        <v>-87.817725721599999</v>
      </c>
      <c r="E43">
        <f t="shared" si="1"/>
        <v>37.73173247999992</v>
      </c>
      <c r="F43">
        <f t="shared" si="2"/>
        <v>2.6874236285903033</v>
      </c>
    </row>
    <row r="44" spans="3:6" x14ac:dyDescent="0.25">
      <c r="C44">
        <f t="shared" si="3"/>
        <v>0.37000000000000016</v>
      </c>
      <c r="D44">
        <f t="shared" si="0"/>
        <v>-87.460356416150006</v>
      </c>
      <c r="E44">
        <f t="shared" si="1"/>
        <v>33.757246664999968</v>
      </c>
      <c r="F44">
        <f t="shared" si="2"/>
        <v>2.9608616684319298</v>
      </c>
    </row>
    <row r="45" spans="3:6" x14ac:dyDescent="0.25">
      <c r="C45">
        <f t="shared" si="3"/>
        <v>0.38000000000000017</v>
      </c>
      <c r="D45">
        <f t="shared" si="0"/>
        <v>-87.142280651200011</v>
      </c>
      <c r="E45">
        <f t="shared" si="1"/>
        <v>29.872802159999964</v>
      </c>
      <c r="F45">
        <f t="shared" si="2"/>
        <v>3.2971110291047476</v>
      </c>
    </row>
    <row r="46" spans="3:6" x14ac:dyDescent="0.25">
      <c r="C46">
        <f t="shared" si="3"/>
        <v>0.39000000000000018</v>
      </c>
      <c r="D46">
        <f t="shared" si="0"/>
        <v>-86.862604671250011</v>
      </c>
      <c r="E46">
        <f t="shared" si="1"/>
        <v>26.077068344999901</v>
      </c>
      <c r="F46">
        <f t="shared" si="2"/>
        <v>3.7209957822734059</v>
      </c>
    </row>
    <row r="47" spans="3:6" x14ac:dyDescent="0.25">
      <c r="C47">
        <f t="shared" si="3"/>
        <v>0.40000000000000019</v>
      </c>
      <c r="D47">
        <f t="shared" si="0"/>
        <v>-86.620447999999996</v>
      </c>
      <c r="E47">
        <f t="shared" si="1"/>
        <v>22.368719999999911</v>
      </c>
      <c r="F47">
        <f t="shared" si="2"/>
        <v>4.2723918042695486</v>
      </c>
    </row>
    <row r="48" spans="3:6" x14ac:dyDescent="0.25">
      <c r="C48">
        <f t="shared" si="3"/>
        <v>0.4100000000000002</v>
      </c>
      <c r="D48">
        <f t="shared" si="0"/>
        <v>-86.414943386350004</v>
      </c>
      <c r="E48">
        <f t="shared" si="1"/>
        <v>18.746437304999915</v>
      </c>
      <c r="F48">
        <f t="shared" si="2"/>
        <v>5.0196728663905663</v>
      </c>
    </row>
    <row r="49" spans="3:6" x14ac:dyDescent="0.25">
      <c r="C49">
        <f t="shared" si="3"/>
        <v>0.42000000000000021</v>
      </c>
      <c r="D49">
        <f t="shared" si="0"/>
        <v>-86.245236750400011</v>
      </c>
      <c r="E49">
        <f t="shared" si="1"/>
        <v>15.208905839999943</v>
      </c>
      <c r="F49">
        <f t="shared" si="2"/>
        <v>6.0907062071205731</v>
      </c>
    </row>
    <row r="50" spans="3:6" x14ac:dyDescent="0.25">
      <c r="C50">
        <f t="shared" si="3"/>
        <v>0.43000000000000022</v>
      </c>
      <c r="D50">
        <f t="shared" si="0"/>
        <v>-86.110487129450007</v>
      </c>
      <c r="E50">
        <f t="shared" si="1"/>
        <v>11.754816584999958</v>
      </c>
      <c r="F50">
        <f t="shared" si="2"/>
        <v>7.7555491914126131</v>
      </c>
    </row>
    <row r="51" spans="3:6" x14ac:dyDescent="0.25">
      <c r="C51">
        <f t="shared" si="3"/>
        <v>0.44000000000000022</v>
      </c>
      <c r="D51">
        <f t="shared" si="0"/>
        <v>-86.009866624000011</v>
      </c>
      <c r="E51">
        <f t="shared" si="1"/>
        <v>8.3828659199999151</v>
      </c>
      <c r="F51">
        <f t="shared" si="2"/>
        <v>10.70019829552527</v>
      </c>
    </row>
    <row r="52" spans="3:6" x14ac:dyDescent="0.25">
      <c r="C52">
        <f t="shared" si="3"/>
        <v>0.45000000000000023</v>
      </c>
      <c r="D52">
        <f t="shared" si="0"/>
        <v>-85.942560343750017</v>
      </c>
      <c r="E52">
        <f t="shared" si="1"/>
        <v>5.0917556249999336</v>
      </c>
      <c r="F52">
        <f t="shared" si="2"/>
        <v>17.328767692970562</v>
      </c>
    </row>
    <row r="53" spans="3:6" x14ac:dyDescent="0.25">
      <c r="C53">
        <f t="shared" si="3"/>
        <v>0.46000000000000024</v>
      </c>
      <c r="D53">
        <f t="shared" si="0"/>
        <v>-85.907766353600024</v>
      </c>
      <c r="E53">
        <f t="shared" si="1"/>
        <v>1.880192879999953</v>
      </c>
      <c r="F53">
        <f t="shared" si="2"/>
        <v>46.150932705586129</v>
      </c>
    </row>
    <row r="54" spans="3:6" x14ac:dyDescent="0.25">
      <c r="C54">
        <f t="shared" si="3"/>
        <v>0.47000000000000025</v>
      </c>
      <c r="D54">
        <f t="shared" si="0"/>
        <v>-85.904695619650013</v>
      </c>
      <c r="E54">
        <f t="shared" si="1"/>
        <v>-1.2531097350000664</v>
      </c>
      <c r="F54">
        <f t="shared" si="2"/>
        <v>-68.083210640922417</v>
      </c>
    </row>
    <row r="55" spans="3:6" x14ac:dyDescent="0.25">
      <c r="C55">
        <f t="shared" si="3"/>
        <v>0.48000000000000026</v>
      </c>
      <c r="D55">
        <f t="shared" si="0"/>
        <v>-85.932571955200018</v>
      </c>
      <c r="E55">
        <f t="shared" si="1"/>
        <v>-4.3094342400001437</v>
      </c>
      <c r="F55">
        <f t="shared" si="2"/>
        <v>-19.460569264887344</v>
      </c>
    </row>
    <row r="56" spans="3:6" x14ac:dyDescent="0.25">
      <c r="C56">
        <f t="shared" si="3"/>
        <v>0.49000000000000027</v>
      </c>
      <c r="D56">
        <f t="shared" si="0"/>
        <v>-85.990631966750016</v>
      </c>
      <c r="E56">
        <f t="shared" si="1"/>
        <v>-7.2900572550001357</v>
      </c>
      <c r="F56">
        <f t="shared" si="2"/>
        <v>-11.305604473170686</v>
      </c>
    </row>
    <row r="57" spans="3:6" x14ac:dyDescent="0.25">
      <c r="C57">
        <f t="shared" si="3"/>
        <v>0.50000000000000022</v>
      </c>
      <c r="D57">
        <f t="shared" si="0"/>
        <v>-86.078125000000014</v>
      </c>
      <c r="E57">
        <f t="shared" si="1"/>
        <v>-10.19625000000002</v>
      </c>
      <c r="F57">
        <f t="shared" si="2"/>
        <v>-7.9421355890645913</v>
      </c>
    </row>
    <row r="58" spans="3:6" x14ac:dyDescent="0.25">
      <c r="C58">
        <f t="shared" si="3"/>
        <v>0.51000000000000023</v>
      </c>
      <c r="D58">
        <f t="shared" si="0"/>
        <v>-86.194313085850027</v>
      </c>
      <c r="E58">
        <f t="shared" si="1"/>
        <v>-13.02927829500004</v>
      </c>
      <c r="F58">
        <f t="shared" si="2"/>
        <v>-6.1054326536203405</v>
      </c>
    </row>
    <row r="59" spans="3:6" x14ac:dyDescent="0.25">
      <c r="C59">
        <f t="shared" si="3"/>
        <v>0.52000000000000024</v>
      </c>
      <c r="D59">
        <f t="shared" si="0"/>
        <v>-86.338470886400017</v>
      </c>
      <c r="E59">
        <f t="shared" si="1"/>
        <v>-15.790402560000075</v>
      </c>
      <c r="F59">
        <f t="shared" si="2"/>
        <v>-4.9477814931147392</v>
      </c>
    </row>
    <row r="60" spans="3:6" x14ac:dyDescent="0.25">
      <c r="C60">
        <f t="shared" si="3"/>
        <v>0.53000000000000025</v>
      </c>
      <c r="D60">
        <f t="shared" si="0"/>
        <v>-86.509885640950017</v>
      </c>
      <c r="E60">
        <f t="shared" si="1"/>
        <v>-18.480877815000042</v>
      </c>
      <c r="F60">
        <f t="shared" si="2"/>
        <v>-4.1510485144127776</v>
      </c>
    </row>
    <row r="61" spans="3:6" x14ac:dyDescent="0.25">
      <c r="C61">
        <f t="shared" si="3"/>
        <v>0.54000000000000026</v>
      </c>
      <c r="D61">
        <f t="shared" si="0"/>
        <v>-86.707857112000028</v>
      </c>
      <c r="E61">
        <f t="shared" si="1"/>
        <v>-21.101953680000008</v>
      </c>
      <c r="F61">
        <f t="shared" si="2"/>
        <v>-3.5689966562754769</v>
      </c>
    </row>
    <row r="62" spans="3:6" x14ac:dyDescent="0.25">
      <c r="C62">
        <f t="shared" si="3"/>
        <v>0.55000000000000027</v>
      </c>
      <c r="D62">
        <f t="shared" si="0"/>
        <v>-86.931697531250023</v>
      </c>
      <c r="E62">
        <f t="shared" si="1"/>
        <v>-23.654874375000077</v>
      </c>
      <c r="F62">
        <f t="shared" si="2"/>
        <v>-3.1250014459229076</v>
      </c>
    </row>
    <row r="63" spans="3:6" x14ac:dyDescent="0.25">
      <c r="C63">
        <f t="shared" si="3"/>
        <v>0.56000000000000028</v>
      </c>
      <c r="D63">
        <f t="shared" si="0"/>
        <v>-87.180731545600025</v>
      </c>
      <c r="E63">
        <f t="shared" si="1"/>
        <v>-26.140878720000103</v>
      </c>
      <c r="F63">
        <f t="shared" si="2"/>
        <v>-2.7750344676401024</v>
      </c>
    </row>
    <row r="64" spans="3:6" x14ac:dyDescent="0.25">
      <c r="C64">
        <f t="shared" si="3"/>
        <v>0.57000000000000028</v>
      </c>
      <c r="D64">
        <f t="shared" si="0"/>
        <v>-87.454296163150033</v>
      </c>
      <c r="E64">
        <f t="shared" si="1"/>
        <v>-28.561200135000092</v>
      </c>
      <c r="F64">
        <f t="shared" si="2"/>
        <v>-2.4919965460057774</v>
      </c>
    </row>
    <row r="65" spans="3:6" x14ac:dyDescent="0.25">
      <c r="C65">
        <f t="shared" si="3"/>
        <v>0.58000000000000029</v>
      </c>
      <c r="D65">
        <f t="shared" si="0"/>
        <v>-87.751740699200028</v>
      </c>
      <c r="E65">
        <f t="shared" si="1"/>
        <v>-30.917066640000087</v>
      </c>
      <c r="F65">
        <f t="shared" si="2"/>
        <v>-2.2582945161320058</v>
      </c>
    </row>
    <row r="66" spans="3:6" x14ac:dyDescent="0.25">
      <c r="C66">
        <f t="shared" si="3"/>
        <v>0.5900000000000003</v>
      </c>
      <c r="D66">
        <f t="shared" si="0"/>
        <v>-88.072426722250015</v>
      </c>
      <c r="E66">
        <f t="shared" si="1"/>
        <v>-33.209700855000051</v>
      </c>
      <c r="F66">
        <f t="shared" si="2"/>
        <v>-2.0620090351548539</v>
      </c>
    </row>
    <row r="67" spans="3:6" x14ac:dyDescent="0.25">
      <c r="C67">
        <f t="shared" si="3"/>
        <v>0.60000000000000031</v>
      </c>
      <c r="D67">
        <f t="shared" si="0"/>
        <v>-88.415728000000016</v>
      </c>
      <c r="E67">
        <f t="shared" si="1"/>
        <v>-35.440319999999986</v>
      </c>
      <c r="F67">
        <f t="shared" si="2"/>
        <v>-1.8947779252557548</v>
      </c>
    </row>
    <row r="68" spans="3:6" x14ac:dyDescent="0.25">
      <c r="C68">
        <f t="shared" si="3"/>
        <v>0.61000000000000032</v>
      </c>
      <c r="D68">
        <f t="shared" si="0"/>
        <v>-88.781030445350041</v>
      </c>
      <c r="E68">
        <f t="shared" si="1"/>
        <v>-37.610135895000042</v>
      </c>
      <c r="F68">
        <f t="shared" si="2"/>
        <v>-1.750561277768548</v>
      </c>
    </row>
    <row r="69" spans="3:6" x14ac:dyDescent="0.25">
      <c r="C69">
        <f t="shared" si="3"/>
        <v>0.62000000000000033</v>
      </c>
      <c r="D69">
        <f t="shared" si="0"/>
        <v>-89.167732062400034</v>
      </c>
      <c r="E69">
        <f t="shared" si="1"/>
        <v>-39.720354960000066</v>
      </c>
      <c r="F69">
        <f t="shared" si="2"/>
        <v>-1.6248875935825693</v>
      </c>
    </row>
    <row r="70" spans="3:6" x14ac:dyDescent="0.25">
      <c r="C70">
        <f t="shared" si="3"/>
        <v>0.63000000000000034</v>
      </c>
      <c r="D70">
        <f t="shared" si="0"/>
        <v>-89.575242892450021</v>
      </c>
      <c r="E70">
        <f t="shared" si="1"/>
        <v>-41.77217821500011</v>
      </c>
      <c r="F70">
        <f t="shared" si="2"/>
        <v>-1.5143756758723232</v>
      </c>
    </row>
    <row r="71" spans="3:6" x14ac:dyDescent="0.25">
      <c r="C71">
        <f t="shared" si="3"/>
        <v>0.64000000000000035</v>
      </c>
      <c r="D71">
        <f t="shared" si="0"/>
        <v>-90.002984960000063</v>
      </c>
      <c r="E71">
        <f t="shared" si="1"/>
        <v>-43.766801280000095</v>
      </c>
      <c r="F71">
        <f t="shared" si="2"/>
        <v>-1.4164213588331911</v>
      </c>
    </row>
    <row r="72" spans="3:6" x14ac:dyDescent="0.25">
      <c r="C72">
        <f t="shared" si="3"/>
        <v>0.65000000000000036</v>
      </c>
      <c r="D72">
        <f t="shared" si="0"/>
        <v>-90.450392218750039</v>
      </c>
      <c r="E72">
        <f t="shared" si="1"/>
        <v>-45.705414374999975</v>
      </c>
      <c r="F72">
        <f t="shared" si="2"/>
        <v>-1.3289863729629532</v>
      </c>
    </row>
    <row r="73" spans="3:6" x14ac:dyDescent="0.25">
      <c r="C73">
        <f t="shared" si="3"/>
        <v>0.66000000000000036</v>
      </c>
      <c r="D73">
        <f t="shared" ref="D73:D136" si="4">$B$2*(C73^5)+$C$2*(C73^4)+$D$2*(C73^3)+$E$2*(C73^2)+$F$2*(C73^1)+$G$2</f>
        <v>-90.916910497600043</v>
      </c>
      <c r="E73">
        <f t="shared" ref="E73:E136" si="5">$C$3*(C73^4)+$D$3*(C73^3)+$E$3*(C73^2)+$F$3*(C73)+$G$3</f>
        <v>-47.589202320000027</v>
      </c>
      <c r="F73">
        <f t="shared" ref="F73:F136" si="6">C73-D73/E73</f>
        <v>-1.250452498998726</v>
      </c>
    </row>
    <row r="74" spans="3:6" x14ac:dyDescent="0.25">
      <c r="C74">
        <f t="shared" ref="C74:C137" si="7">C73+0.01</f>
        <v>0.67000000000000037</v>
      </c>
      <c r="D74">
        <f t="shared" si="4"/>
        <v>-91.401997446650029</v>
      </c>
      <c r="E74">
        <f t="shared" si="5"/>
        <v>-49.419344535000107</v>
      </c>
      <c r="F74">
        <f t="shared" si="6"/>
        <v>-1.1795186107115738</v>
      </c>
    </row>
    <row r="75" spans="3:6" x14ac:dyDescent="0.25">
      <c r="C75">
        <f t="shared" si="7"/>
        <v>0.68000000000000038</v>
      </c>
      <c r="D75">
        <f t="shared" si="4"/>
        <v>-91.905122483200046</v>
      </c>
      <c r="E75">
        <f t="shared" si="5"/>
        <v>-51.197015040000053</v>
      </c>
      <c r="F75">
        <f t="shared" si="6"/>
        <v>-1.1151265793795764</v>
      </c>
    </row>
    <row r="76" spans="3:6" x14ac:dyDescent="0.25">
      <c r="C76">
        <f t="shared" si="7"/>
        <v>0.69000000000000039</v>
      </c>
      <c r="D76">
        <f t="shared" si="4"/>
        <v>-92.425766737750024</v>
      </c>
      <c r="E76">
        <f t="shared" si="5"/>
        <v>-52.92338245500008</v>
      </c>
      <c r="F76">
        <f t="shared" si="6"/>
        <v>-1.0564070218175903</v>
      </c>
    </row>
    <row r="77" spans="3:6" x14ac:dyDescent="0.25">
      <c r="C77">
        <f t="shared" si="7"/>
        <v>0.7000000000000004</v>
      </c>
      <c r="D77">
        <f t="shared" si="4"/>
        <v>-92.963423000000034</v>
      </c>
      <c r="E77">
        <f t="shared" si="5"/>
        <v>-54.599610000000041</v>
      </c>
      <c r="F77">
        <f t="shared" si="6"/>
        <v>-1.0026389565786265</v>
      </c>
    </row>
    <row r="78" spans="3:6" x14ac:dyDescent="0.25">
      <c r="C78">
        <f t="shared" si="7"/>
        <v>0.71000000000000041</v>
      </c>
      <c r="D78">
        <f t="shared" si="4"/>
        <v>-93.517595664850035</v>
      </c>
      <c r="E78">
        <f t="shared" si="5"/>
        <v>-56.226855495000052</v>
      </c>
      <c r="F78">
        <f t="shared" si="6"/>
        <v>-0.95321937873915119</v>
      </c>
    </row>
    <row r="79" spans="3:6" x14ac:dyDescent="0.25">
      <c r="C79">
        <f t="shared" si="7"/>
        <v>0.72000000000000042</v>
      </c>
      <c r="D79">
        <f t="shared" si="4"/>
        <v>-94.087800678400072</v>
      </c>
      <c r="E79">
        <f t="shared" si="5"/>
        <v>-57.806271360000039</v>
      </c>
      <c r="F79">
        <f t="shared" si="6"/>
        <v>-0.9076400201017909</v>
      </c>
    </row>
    <row r="80" spans="3:6" x14ac:dyDescent="0.25">
      <c r="C80">
        <f t="shared" si="7"/>
        <v>0.73000000000000043</v>
      </c>
      <c r="D80">
        <f t="shared" si="4"/>
        <v>-94.673565483950028</v>
      </c>
      <c r="E80">
        <f t="shared" si="5"/>
        <v>-59.339004615000022</v>
      </c>
      <c r="F80">
        <f t="shared" si="6"/>
        <v>-0.86546938979185239</v>
      </c>
    </row>
    <row r="81" spans="3:6" x14ac:dyDescent="0.25">
      <c r="C81">
        <f t="shared" si="7"/>
        <v>0.74000000000000044</v>
      </c>
      <c r="D81">
        <f t="shared" si="4"/>
        <v>-95.27442896800008</v>
      </c>
      <c r="E81">
        <f t="shared" si="5"/>
        <v>-60.826196880000055</v>
      </c>
      <c r="F81">
        <f t="shared" si="6"/>
        <v>-0.8263387463786469</v>
      </c>
    </row>
    <row r="82" spans="3:6" x14ac:dyDescent="0.25">
      <c r="C82">
        <f t="shared" si="7"/>
        <v>0.75000000000000044</v>
      </c>
      <c r="D82">
        <f t="shared" si="4"/>
        <v>-95.889941406250045</v>
      </c>
      <c r="E82">
        <f t="shared" si="5"/>
        <v>-62.268984375000002</v>
      </c>
      <c r="F82">
        <f t="shared" si="6"/>
        <v>-0.78993103257917108</v>
      </c>
    </row>
    <row r="83" spans="3:6" x14ac:dyDescent="0.25">
      <c r="C83">
        <f t="shared" si="7"/>
        <v>0.76000000000000045</v>
      </c>
      <c r="D83">
        <f t="shared" si="4"/>
        <v>-96.51966440960004</v>
      </c>
      <c r="E83">
        <f t="shared" si="5"/>
        <v>-63.66849792000005</v>
      </c>
      <c r="F83">
        <f t="shared" si="6"/>
        <v>-0.75597206723610322</v>
      </c>
    </row>
    <row r="84" spans="3:6" x14ac:dyDescent="0.25">
      <c r="C84">
        <f t="shared" si="7"/>
        <v>0.77000000000000046</v>
      </c>
      <c r="D84">
        <f t="shared" si="4"/>
        <v>-97.163170870150083</v>
      </c>
      <c r="E84">
        <f t="shared" si="5"/>
        <v>-65.025862935000021</v>
      </c>
      <c r="F84">
        <f t="shared" si="6"/>
        <v>-0.72422347485452909</v>
      </c>
    </row>
    <row r="85" spans="3:6" x14ac:dyDescent="0.25">
      <c r="C85">
        <f t="shared" si="7"/>
        <v>0.78000000000000047</v>
      </c>
      <c r="D85">
        <f t="shared" si="4"/>
        <v>-97.820044907200042</v>
      </c>
      <c r="E85">
        <f t="shared" si="5"/>
        <v>-66.342199440000002</v>
      </c>
      <c r="F85">
        <f t="shared" si="6"/>
        <v>-0.69447696538413117</v>
      </c>
    </row>
    <row r="86" spans="3:6" x14ac:dyDescent="0.25">
      <c r="C86">
        <f t="shared" si="7"/>
        <v>0.79000000000000048</v>
      </c>
      <c r="D86">
        <f t="shared" si="4"/>
        <v>-98.489881813250065</v>
      </c>
      <c r="E86">
        <f t="shared" si="5"/>
        <v>-67.61862205500006</v>
      </c>
      <c r="F86">
        <f t="shared" si="6"/>
        <v>-0.66654967256120234</v>
      </c>
    </row>
    <row r="87" spans="3:6" x14ac:dyDescent="0.25">
      <c r="C87">
        <f t="shared" si="7"/>
        <v>0.80000000000000049</v>
      </c>
      <c r="D87">
        <f t="shared" si="4"/>
        <v>-99.172288000000066</v>
      </c>
      <c r="E87">
        <f t="shared" si="5"/>
        <v>-68.856240000000071</v>
      </c>
      <c r="F87">
        <f t="shared" si="6"/>
        <v>-0.64028032898688525</v>
      </c>
    </row>
    <row r="88" spans="3:6" x14ac:dyDescent="0.25">
      <c r="C88">
        <f t="shared" si="7"/>
        <v>0.8100000000000005</v>
      </c>
      <c r="D88">
        <f t="shared" si="4"/>
        <v>-99.866880944350044</v>
      </c>
      <c r="E88">
        <f t="shared" si="5"/>
        <v>-70.05615709500006</v>
      </c>
      <c r="F88">
        <f t="shared" si="6"/>
        <v>-0.61552610770420846</v>
      </c>
    </row>
    <row r="89" spans="3:6" x14ac:dyDescent="0.25">
      <c r="C89">
        <f t="shared" si="7"/>
        <v>0.82000000000000051</v>
      </c>
      <c r="D89">
        <f t="shared" si="4"/>
        <v>-100.57328913440003</v>
      </c>
      <c r="E89">
        <f t="shared" si="5"/>
        <v>-71.21947176000009</v>
      </c>
      <c r="F89">
        <f t="shared" si="6"/>
        <v>-0.5921599985088104</v>
      </c>
    </row>
    <row r="90" spans="3:6" x14ac:dyDescent="0.25">
      <c r="C90">
        <f t="shared" si="7"/>
        <v>0.83000000000000052</v>
      </c>
      <c r="D90">
        <f t="shared" si="4"/>
        <v>-101.29115201545005</v>
      </c>
      <c r="E90">
        <f t="shared" si="5"/>
        <v>-72.347277014999975</v>
      </c>
      <c r="F90">
        <f t="shared" si="6"/>
        <v>-0.57006861618923166</v>
      </c>
    </row>
    <row r="91" spans="3:6" x14ac:dyDescent="0.25">
      <c r="C91">
        <f t="shared" si="7"/>
        <v>0.84000000000000052</v>
      </c>
      <c r="D91">
        <f t="shared" si="4"/>
        <v>-102.02011993600001</v>
      </c>
      <c r="E91">
        <f t="shared" si="5"/>
        <v>-73.44066048000002</v>
      </c>
      <c r="F91">
        <f t="shared" si="6"/>
        <v>-0.54915035988521588</v>
      </c>
    </row>
    <row r="92" spans="3:6" x14ac:dyDescent="0.25">
      <c r="C92">
        <f t="shared" si="7"/>
        <v>0.85000000000000053</v>
      </c>
      <c r="D92">
        <f t="shared" si="4"/>
        <v>-102.75985409375005</v>
      </c>
      <c r="E92">
        <f t="shared" si="5"/>
        <v>-74.500704375000055</v>
      </c>
      <c r="F92">
        <f t="shared" si="6"/>
        <v>-0.5293138595912763</v>
      </c>
    </row>
    <row r="93" spans="3:6" x14ac:dyDescent="0.25">
      <c r="C93">
        <f t="shared" si="7"/>
        <v>0.86000000000000054</v>
      </c>
      <c r="D93">
        <f t="shared" si="4"/>
        <v>-103.51002648160005</v>
      </c>
      <c r="E93">
        <f t="shared" si="5"/>
        <v>-75.528485520000061</v>
      </c>
      <c r="F93">
        <f t="shared" si="6"/>
        <v>-0.51047665882550231</v>
      </c>
    </row>
    <row r="94" spans="3:6" x14ac:dyDescent="0.25">
      <c r="C94">
        <f t="shared" si="7"/>
        <v>0.87000000000000055</v>
      </c>
      <c r="D94">
        <f t="shared" si="4"/>
        <v>-104.27031983365006</v>
      </c>
      <c r="E94">
        <f t="shared" si="5"/>
        <v>-76.525075335000054</v>
      </c>
      <c r="F94">
        <f t="shared" si="6"/>
        <v>-0.49256409258260736</v>
      </c>
    </row>
    <row r="95" spans="3:6" x14ac:dyDescent="0.25">
      <c r="C95">
        <f t="shared" si="7"/>
        <v>0.88000000000000056</v>
      </c>
      <c r="D95">
        <f t="shared" si="4"/>
        <v>-105.0404275712001</v>
      </c>
      <c r="E95">
        <f t="shared" si="5"/>
        <v>-77.49153984000003</v>
      </c>
      <c r="F95">
        <f t="shared" si="6"/>
        <v>-0.47550832759397155</v>
      </c>
    </row>
    <row r="96" spans="3:6" x14ac:dyDescent="0.25">
      <c r="C96">
        <f t="shared" si="7"/>
        <v>0.89000000000000057</v>
      </c>
      <c r="D96">
        <f t="shared" si="4"/>
        <v>-105.82005374875007</v>
      </c>
      <c r="E96">
        <f t="shared" si="5"/>
        <v>-78.428939654999965</v>
      </c>
      <c r="F96">
        <f t="shared" si="6"/>
        <v>-0.45924753814396158</v>
      </c>
    </row>
    <row r="97" spans="3:6" x14ac:dyDescent="0.25">
      <c r="C97">
        <f t="shared" si="7"/>
        <v>0.90000000000000058</v>
      </c>
      <c r="D97">
        <f t="shared" si="4"/>
        <v>-106.60891300000006</v>
      </c>
      <c r="E97">
        <f t="shared" si="5"/>
        <v>-79.338330000000042</v>
      </c>
      <c r="F97">
        <f t="shared" si="6"/>
        <v>-0.44372519562738399</v>
      </c>
    </row>
    <row r="98" spans="3:6" x14ac:dyDescent="0.25">
      <c r="C98">
        <f t="shared" si="7"/>
        <v>0.91000000000000059</v>
      </c>
      <c r="D98">
        <f t="shared" si="4"/>
        <v>-107.40673048385005</v>
      </c>
      <c r="E98">
        <f t="shared" si="5"/>
        <v>-80.22076069499991</v>
      </c>
      <c r="F98">
        <f t="shared" si="6"/>
        <v>-0.42888945396829903</v>
      </c>
    </row>
    <row r="99" spans="3:6" x14ac:dyDescent="0.25">
      <c r="C99">
        <f t="shared" si="7"/>
        <v>0.9200000000000006</v>
      </c>
      <c r="D99">
        <f t="shared" si="4"/>
        <v>-108.21324183040005</v>
      </c>
      <c r="E99">
        <f t="shared" si="5"/>
        <v>-81.07727616000011</v>
      </c>
      <c r="F99">
        <f t="shared" si="6"/>
        <v>-0.41469261617582021</v>
      </c>
    </row>
    <row r="100" spans="3:6" x14ac:dyDescent="0.25">
      <c r="C100">
        <f t="shared" si="7"/>
        <v>0.9300000000000006</v>
      </c>
      <c r="D100">
        <f t="shared" si="4"/>
        <v>-109.02819308695007</v>
      </c>
      <c r="E100">
        <f t="shared" si="5"/>
        <v>-81.908915415000081</v>
      </c>
      <c r="F100">
        <f t="shared" si="6"/>
        <v>-0.40109066985623332</v>
      </c>
    </row>
    <row r="101" spans="3:6" x14ac:dyDescent="0.25">
      <c r="C101">
        <f t="shared" si="7"/>
        <v>0.94000000000000061</v>
      </c>
      <c r="D101">
        <f t="shared" si="4"/>
        <v>-109.85134066400011</v>
      </c>
      <c r="E101">
        <f t="shared" si="5"/>
        <v>-82.716712079999979</v>
      </c>
      <c r="F101">
        <f t="shared" si="6"/>
        <v>-0.38804288156130595</v>
      </c>
    </row>
    <row r="102" spans="3:6" x14ac:dyDescent="0.25">
      <c r="C102">
        <f t="shared" si="7"/>
        <v>0.95000000000000062</v>
      </c>
      <c r="D102">
        <f t="shared" si="4"/>
        <v>-110.68245128125005</v>
      </c>
      <c r="E102">
        <f t="shared" si="5"/>
        <v>-83.501694375000113</v>
      </c>
      <c r="F102">
        <f t="shared" si="6"/>
        <v>-0.37551144153055227</v>
      </c>
    </row>
    <row r="103" spans="3:6" x14ac:dyDescent="0.25">
      <c r="C103">
        <f t="shared" si="7"/>
        <v>0.96000000000000063</v>
      </c>
      <c r="D103">
        <f t="shared" si="4"/>
        <v>-111.5213019136001</v>
      </c>
      <c r="E103">
        <f t="shared" si="5"/>
        <v>-84.264885120000088</v>
      </c>
      <c r="F103">
        <f t="shared" si="6"/>
        <v>-0.36346115175715954</v>
      </c>
    </row>
    <row r="104" spans="3:6" x14ac:dyDescent="0.25">
      <c r="C104">
        <f t="shared" si="7"/>
        <v>0.97000000000000064</v>
      </c>
      <c r="D104">
        <f t="shared" si="4"/>
        <v>-112.36767973715013</v>
      </c>
      <c r="E104">
        <f t="shared" si="5"/>
        <v>-85.007301735000055</v>
      </c>
      <c r="F104">
        <f t="shared" si="6"/>
        <v>-0.3518591514343401</v>
      </c>
    </row>
    <row r="105" spans="3:6" x14ac:dyDescent="0.25">
      <c r="C105">
        <f t="shared" si="7"/>
        <v>0.98000000000000065</v>
      </c>
      <c r="D105">
        <f t="shared" si="4"/>
        <v>-113.2213820752001</v>
      </c>
      <c r="E105">
        <f t="shared" si="5"/>
        <v>-85.729956240000035</v>
      </c>
      <c r="F105">
        <f t="shared" si="6"/>
        <v>-0.34067467476873636</v>
      </c>
    </row>
    <row r="106" spans="3:6" x14ac:dyDescent="0.25">
      <c r="C106">
        <f t="shared" si="7"/>
        <v>0.99000000000000066</v>
      </c>
      <c r="D106">
        <f t="shared" si="4"/>
        <v>-114.08221634425013</v>
      </c>
      <c r="E106">
        <f t="shared" si="5"/>
        <v>-86.433855254999969</v>
      </c>
      <c r="F106">
        <f t="shared" si="6"/>
        <v>-0.32987883691732844</v>
      </c>
    </row>
    <row r="107" spans="3:6" x14ac:dyDescent="0.25">
      <c r="C107">
        <f t="shared" si="7"/>
        <v>1.0000000000000007</v>
      </c>
      <c r="D107">
        <f t="shared" si="4"/>
        <v>-114.9500000000001</v>
      </c>
      <c r="E107">
        <f t="shared" si="5"/>
        <v>-87.120000000000061</v>
      </c>
      <c r="F107">
        <f t="shared" si="6"/>
        <v>-0.31944444444444398</v>
      </c>
    </row>
    <row r="108" spans="3:6" x14ac:dyDescent="0.25">
      <c r="C108">
        <f t="shared" si="7"/>
        <v>1.0100000000000007</v>
      </c>
      <c r="D108">
        <f t="shared" si="4"/>
        <v>-115.82456048335004</v>
      </c>
      <c r="E108">
        <f t="shared" si="5"/>
        <v>-87.789386294999986</v>
      </c>
      <c r="F108">
        <f t="shared" si="6"/>
        <v>-0.3093458272295353</v>
      </c>
    </row>
    <row r="109" spans="3:6" x14ac:dyDescent="0.25">
      <c r="C109">
        <f t="shared" si="7"/>
        <v>1.0200000000000007</v>
      </c>
      <c r="D109">
        <f t="shared" si="4"/>
        <v>-116.7057351664001</v>
      </c>
      <c r="E109">
        <f t="shared" si="5"/>
        <v>-88.44300456000002</v>
      </c>
      <c r="F109">
        <f t="shared" si="6"/>
        <v>-0.29955868920335571</v>
      </c>
    </row>
    <row r="110" spans="3:6" x14ac:dyDescent="0.25">
      <c r="C110">
        <f t="shared" si="7"/>
        <v>1.0300000000000007</v>
      </c>
      <c r="D110">
        <f t="shared" si="4"/>
        <v>-117.59337129845014</v>
      </c>
      <c r="E110">
        <f t="shared" si="5"/>
        <v>-89.081839815000023</v>
      </c>
      <c r="F110">
        <f t="shared" si="6"/>
        <v>-0.29005997566576025</v>
      </c>
    </row>
    <row r="111" spans="3:6" x14ac:dyDescent="0.25">
      <c r="C111">
        <f t="shared" si="7"/>
        <v>1.0400000000000007</v>
      </c>
      <c r="D111">
        <f t="shared" si="4"/>
        <v>-118.48732595200008</v>
      </c>
      <c r="E111">
        <f t="shared" si="5"/>
        <v>-89.706871680000006</v>
      </c>
      <c r="F111">
        <f t="shared" si="6"/>
        <v>-0.28082775525452375</v>
      </c>
    </row>
    <row r="112" spans="3:6" x14ac:dyDescent="0.25">
      <c r="C112">
        <f t="shared" si="7"/>
        <v>1.0500000000000007</v>
      </c>
      <c r="D112">
        <f t="shared" si="4"/>
        <v>-119.38746596875015</v>
      </c>
      <c r="E112">
        <f t="shared" si="5"/>
        <v>-90.319074374999957</v>
      </c>
      <c r="F112">
        <f t="shared" si="6"/>
        <v>-0.27184111490181717</v>
      </c>
    </row>
    <row r="113" spans="3:6" x14ac:dyDescent="0.25">
      <c r="C113">
        <f t="shared" si="7"/>
        <v>1.0600000000000007</v>
      </c>
      <c r="D113">
        <f t="shared" si="4"/>
        <v>-120.29366790560013</v>
      </c>
      <c r="E113">
        <f t="shared" si="5"/>
        <v>-90.919416720000129</v>
      </c>
      <c r="F113">
        <f t="shared" si="6"/>
        <v>-0.26308006634118986</v>
      </c>
    </row>
    <row r="114" spans="3:6" x14ac:dyDescent="0.25">
      <c r="C114">
        <f t="shared" si="7"/>
        <v>1.0700000000000007</v>
      </c>
      <c r="D114">
        <f t="shared" si="4"/>
        <v>-121.2058179806501</v>
      </c>
      <c r="E114">
        <f t="shared" si="5"/>
        <v>-91.508862135000015</v>
      </c>
      <c r="F114">
        <f t="shared" si="6"/>
        <v>-0.25452546292007283</v>
      </c>
    </row>
    <row r="115" spans="3:6" x14ac:dyDescent="0.25">
      <c r="C115">
        <f t="shared" si="7"/>
        <v>1.0800000000000007</v>
      </c>
      <c r="D115">
        <f t="shared" si="4"/>
        <v>-122.12381201920007</v>
      </c>
      <c r="E115">
        <f t="shared" si="5"/>
        <v>-92.088368639999942</v>
      </c>
      <c r="F115">
        <f t="shared" si="6"/>
        <v>-0.24615892563606256</v>
      </c>
    </row>
    <row r="116" spans="3:6" x14ac:dyDescent="0.25">
      <c r="C116">
        <f t="shared" si="7"/>
        <v>1.0900000000000007</v>
      </c>
      <c r="D116">
        <f t="shared" si="4"/>
        <v>-123.04755539975017</v>
      </c>
      <c r="E116">
        <f t="shared" si="5"/>
        <v>-92.658888854999816</v>
      </c>
      <c r="F116">
        <f t="shared" si="6"/>
        <v>-0.23796277745468042</v>
      </c>
    </row>
    <row r="117" spans="3:6" x14ac:dyDescent="0.25">
      <c r="C117">
        <f t="shared" si="7"/>
        <v>1.1000000000000008</v>
      </c>
      <c r="D117">
        <f t="shared" si="4"/>
        <v>-123.97696300000015</v>
      </c>
      <c r="E117">
        <f t="shared" si="5"/>
        <v>-93.221370000000036</v>
      </c>
      <c r="F117">
        <f t="shared" si="6"/>
        <v>-0.22991998508496536</v>
      </c>
    </row>
    <row r="118" spans="3:6" x14ac:dyDescent="0.25">
      <c r="C118">
        <f t="shared" si="7"/>
        <v>1.1100000000000008</v>
      </c>
      <c r="D118">
        <f t="shared" si="4"/>
        <v>-124.91195914285012</v>
      </c>
      <c r="E118">
        <f t="shared" si="5"/>
        <v>-93.776753895000013</v>
      </c>
      <c r="F118">
        <f t="shared" si="6"/>
        <v>-0.22201410749098338</v>
      </c>
    </row>
    <row r="119" spans="3:6" x14ac:dyDescent="0.25">
      <c r="C119">
        <f t="shared" si="7"/>
        <v>1.1200000000000008</v>
      </c>
      <c r="D119">
        <f t="shared" si="4"/>
        <v>-125.85247754240007</v>
      </c>
      <c r="E119">
        <f t="shared" si="5"/>
        <v>-94.325976959999878</v>
      </c>
      <c r="F119">
        <f t="shared" si="6"/>
        <v>-0.21422925050401886</v>
      </c>
    </row>
    <row r="120" spans="3:6" x14ac:dyDescent="0.25">
      <c r="C120">
        <f t="shared" si="7"/>
        <v>1.1300000000000008</v>
      </c>
      <c r="D120">
        <f t="shared" si="4"/>
        <v>-126.79846124995012</v>
      </c>
      <c r="E120">
        <f t="shared" si="5"/>
        <v>-94.869970215000023</v>
      </c>
      <c r="F120">
        <f t="shared" si="6"/>
        <v>-0.20655002697472935</v>
      </c>
    </row>
    <row r="121" spans="3:6" x14ac:dyDescent="0.25">
      <c r="C121">
        <f t="shared" si="7"/>
        <v>1.1400000000000008</v>
      </c>
      <c r="D121">
        <f t="shared" si="4"/>
        <v>-127.74986260000011</v>
      </c>
      <c r="E121">
        <f t="shared" si="5"/>
        <v>-95.409659279999971</v>
      </c>
      <c r="F121">
        <f t="shared" si="6"/>
        <v>-0.19896152196803096</v>
      </c>
    </row>
    <row r="122" spans="3:6" x14ac:dyDescent="0.25">
      <c r="C122">
        <f t="shared" si="7"/>
        <v>1.1500000000000008</v>
      </c>
      <c r="D122">
        <f t="shared" si="4"/>
        <v>-128.70664315625012</v>
      </c>
      <c r="E122">
        <f t="shared" si="5"/>
        <v>-95.945964375000074</v>
      </c>
      <c r="F122">
        <f t="shared" si="6"/>
        <v>-0.19144926255789629</v>
      </c>
    </row>
    <row r="123" spans="3:6" x14ac:dyDescent="0.25">
      <c r="C123">
        <f t="shared" si="7"/>
        <v>1.1600000000000008</v>
      </c>
      <c r="D123">
        <f t="shared" si="4"/>
        <v>-129.66877365760004</v>
      </c>
      <c r="E123">
        <f t="shared" si="5"/>
        <v>-96.479800320000152</v>
      </c>
      <c r="F123">
        <f t="shared" si="6"/>
        <v>-0.18399919182585389</v>
      </c>
    </row>
    <row r="124" spans="3:6" x14ac:dyDescent="0.25">
      <c r="C124">
        <f t="shared" si="7"/>
        <v>1.1700000000000008</v>
      </c>
      <c r="D124">
        <f t="shared" si="4"/>
        <v>-130.63623396415008</v>
      </c>
      <c r="E124">
        <f t="shared" si="5"/>
        <v>-97.012076534999949</v>
      </c>
      <c r="F124">
        <f t="shared" si="6"/>
        <v>-0.17659764670658462</v>
      </c>
    </row>
    <row r="125" spans="3:6" x14ac:dyDescent="0.25">
      <c r="C125">
        <f t="shared" si="7"/>
        <v>1.1800000000000008</v>
      </c>
      <c r="D125">
        <f t="shared" si="4"/>
        <v>-131.60901300320009</v>
      </c>
      <c r="E125">
        <f t="shared" si="5"/>
        <v>-97.54369704000004</v>
      </c>
      <c r="F125">
        <f t="shared" si="6"/>
        <v>-0.16923133935789525</v>
      </c>
    </row>
    <row r="126" spans="3:6" x14ac:dyDescent="0.25">
      <c r="C126">
        <f t="shared" si="7"/>
        <v>1.1900000000000008</v>
      </c>
      <c r="D126">
        <f t="shared" si="4"/>
        <v>-132.58710871525014</v>
      </c>
      <c r="E126">
        <f t="shared" si="5"/>
        <v>-98.075560455000016</v>
      </c>
      <c r="F126">
        <f t="shared" si="6"/>
        <v>-0.16188734176120234</v>
      </c>
    </row>
    <row r="127" spans="3:6" x14ac:dyDescent="0.25">
      <c r="C127">
        <f t="shared" si="7"/>
        <v>1.2000000000000008</v>
      </c>
      <c r="D127">
        <f t="shared" si="4"/>
        <v>-133.57052800000011</v>
      </c>
      <c r="E127">
        <f t="shared" si="5"/>
        <v>-98.608560000000068</v>
      </c>
      <c r="F127">
        <f t="shared" si="6"/>
        <v>-0.15455307328288681</v>
      </c>
    </row>
    <row r="128" spans="3:6" x14ac:dyDescent="0.25">
      <c r="C128">
        <f t="shared" si="7"/>
        <v>1.2100000000000009</v>
      </c>
      <c r="D128">
        <f t="shared" si="4"/>
        <v>-134.55928666234999</v>
      </c>
      <c r="E128">
        <f t="shared" si="5"/>
        <v>-99.143583495000087</v>
      </c>
      <c r="F128">
        <f t="shared" si="6"/>
        <v>-0.14721629094772304</v>
      </c>
    </row>
    <row r="129" spans="3:6" x14ac:dyDescent="0.25">
      <c r="C129">
        <f t="shared" si="7"/>
        <v>1.2200000000000009</v>
      </c>
      <c r="D129">
        <f t="shared" si="4"/>
        <v>-135.5534093584001</v>
      </c>
      <c r="E129">
        <f t="shared" si="5"/>
        <v>-99.681513359999997</v>
      </c>
      <c r="F129">
        <f t="shared" si="6"/>
        <v>-0.13986508219280935</v>
      </c>
    </row>
    <row r="130" spans="3:6" x14ac:dyDescent="0.25">
      <c r="C130">
        <f t="shared" si="7"/>
        <v>1.2300000000000009</v>
      </c>
      <c r="D130">
        <f t="shared" si="4"/>
        <v>-136.55292954145008</v>
      </c>
      <c r="E130">
        <f t="shared" si="5"/>
        <v>-100.22322661499999</v>
      </c>
      <c r="F130">
        <f t="shared" si="6"/>
        <v>-0.13248785988509271</v>
      </c>
    </row>
    <row r="131" spans="3:6" x14ac:dyDescent="0.25">
      <c r="C131">
        <f t="shared" si="7"/>
        <v>1.2400000000000009</v>
      </c>
      <c r="D131">
        <f t="shared" si="4"/>
        <v>-137.55788940800019</v>
      </c>
      <c r="E131">
        <f t="shared" si="5"/>
        <v>-100.76959488000017</v>
      </c>
      <c r="F131">
        <f t="shared" si="6"/>
        <v>-0.12507335939782904</v>
      </c>
    </row>
    <row r="132" spans="3:6" x14ac:dyDescent="0.25">
      <c r="C132">
        <f t="shared" si="7"/>
        <v>1.2500000000000009</v>
      </c>
      <c r="D132">
        <f t="shared" si="4"/>
        <v>-138.56833984375012</v>
      </c>
      <c r="E132">
        <f t="shared" si="5"/>
        <v>-101.32148437500001</v>
      </c>
      <c r="F132">
        <f t="shared" si="6"/>
        <v>-0.11761063755142032</v>
      </c>
    </row>
    <row r="133" spans="3:6" x14ac:dyDescent="0.25">
      <c r="C133">
        <f t="shared" si="7"/>
        <v>1.2600000000000009</v>
      </c>
      <c r="D133">
        <f t="shared" si="4"/>
        <v>-139.58434036960003</v>
      </c>
      <c r="E133">
        <f t="shared" si="5"/>
        <v>-101.87975592000004</v>
      </c>
      <c r="F133">
        <f t="shared" si="6"/>
        <v>-0.11008907323263517</v>
      </c>
    </row>
    <row r="134" spans="3:6" x14ac:dyDescent="0.25">
      <c r="C134">
        <f t="shared" si="7"/>
        <v>1.2700000000000009</v>
      </c>
      <c r="D134">
        <f t="shared" si="4"/>
        <v>-140.60595908765006</v>
      </c>
      <c r="E134">
        <f t="shared" si="5"/>
        <v>-102.44526493500013</v>
      </c>
      <c r="F134">
        <f t="shared" si="6"/>
        <v>-0.10249836951334146</v>
      </c>
    </row>
    <row r="135" spans="3:6" x14ac:dyDescent="0.25">
      <c r="C135">
        <f t="shared" si="7"/>
        <v>1.2800000000000009</v>
      </c>
      <c r="D135">
        <f t="shared" si="4"/>
        <v>-141.63327262720011</v>
      </c>
      <c r="E135">
        <f t="shared" si="5"/>
        <v>-103.01886144000019</v>
      </c>
      <c r="F135">
        <f t="shared" si="6"/>
        <v>-9.4828557095726351E-2</v>
      </c>
    </row>
    <row r="136" spans="3:6" x14ac:dyDescent="0.25">
      <c r="C136">
        <f t="shared" si="7"/>
        <v>1.2900000000000009</v>
      </c>
      <c r="D136">
        <f t="shared" si="4"/>
        <v>-142.66636609075002</v>
      </c>
      <c r="E136">
        <f t="shared" si="5"/>
        <v>-103.60139005500008</v>
      </c>
      <c r="F136">
        <f t="shared" si="6"/>
        <v>-8.7069998916143421E-2</v>
      </c>
    </row>
    <row r="137" spans="3:6" x14ac:dyDescent="0.25">
      <c r="C137">
        <f t="shared" si="7"/>
        <v>1.3000000000000009</v>
      </c>
      <c r="D137">
        <f t="shared" ref="D137:D200" si="8">$B$2*(C137^5)+$C$2*(C137^4)+$D$2*(C137^3)+$E$2*(C137^2)+$F$2*(C137^1)+$G$2</f>
        <v>-143.70533300000025</v>
      </c>
      <c r="E137">
        <f t="shared" ref="E137:E200" si="9">$C$3*(C137^4)+$D$3*(C137^3)+$E$3*(C137^2)+$F$3*(C137)+$G$3</f>
        <v>-104.19369000000012</v>
      </c>
      <c r="F137">
        <f t="shared" ref="F137:F200" si="10">C137-D137/E137</f>
        <v>-7.9213395744022419E-2</v>
      </c>
    </row>
    <row r="138" spans="3:6" x14ac:dyDescent="0.25">
      <c r="C138">
        <f t="shared" ref="C138:C201" si="11">C137+0.01</f>
        <v>1.3100000000000009</v>
      </c>
      <c r="D138">
        <f t="shared" si="8"/>
        <v>-144.75027524185006</v>
      </c>
      <c r="E138">
        <f t="shared" si="9"/>
        <v>-104.79659509500021</v>
      </c>
      <c r="F138">
        <f t="shared" si="10"/>
        <v>-7.1249792616171703E-2</v>
      </c>
    </row>
    <row r="139" spans="3:6" x14ac:dyDescent="0.25">
      <c r="C139">
        <f t="shared" si="11"/>
        <v>1.320000000000001</v>
      </c>
      <c r="D139">
        <f t="shared" si="8"/>
        <v>-145.80130301440025</v>
      </c>
      <c r="E139">
        <f t="shared" si="9"/>
        <v>-105.41093375999998</v>
      </c>
      <c r="F139">
        <f t="shared" si="10"/>
        <v>-6.3170585950420577E-2</v>
      </c>
    </row>
    <row r="140" spans="3:6" x14ac:dyDescent="0.25">
      <c r="C140">
        <f t="shared" si="11"/>
        <v>1.330000000000001</v>
      </c>
      <c r="D140">
        <f t="shared" si="8"/>
        <v>-146.85853477295009</v>
      </c>
      <c r="E140">
        <f t="shared" si="9"/>
        <v>-106.03752901500019</v>
      </c>
      <c r="F140">
        <f t="shared" si="10"/>
        <v>-5.4967531185823981E-2</v>
      </c>
    </row>
    <row r="141" spans="3:6" x14ac:dyDescent="0.25">
      <c r="C141">
        <f t="shared" si="11"/>
        <v>1.340000000000001</v>
      </c>
      <c r="D141">
        <f t="shared" si="8"/>
        <v>-147.92209717600028</v>
      </c>
      <c r="E141">
        <f t="shared" si="9"/>
        <v>-106.67719847999996</v>
      </c>
      <c r="F141">
        <f t="shared" si="10"/>
        <v>-4.6632750800377432E-2</v>
      </c>
    </row>
    <row r="142" spans="3:6" x14ac:dyDescent="0.25">
      <c r="C142">
        <f t="shared" si="11"/>
        <v>1.350000000000001</v>
      </c>
      <c r="D142">
        <f t="shared" si="8"/>
        <v>-148.9921250312502</v>
      </c>
      <c r="E142">
        <f t="shared" si="9"/>
        <v>-107.33075437499991</v>
      </c>
      <c r="F142">
        <f t="shared" si="10"/>
        <v>-3.8158742560316705E-2</v>
      </c>
    </row>
    <row r="143" spans="3:6" x14ac:dyDescent="0.25">
      <c r="C143">
        <f t="shared" si="11"/>
        <v>1.360000000000001</v>
      </c>
      <c r="D143">
        <f t="shared" si="8"/>
        <v>-150.06876124160013</v>
      </c>
      <c r="E143">
        <f t="shared" si="9"/>
        <v>-107.99900352000003</v>
      </c>
      <c r="F143">
        <f t="shared" si="10"/>
        <v>-2.9538387859376902E-2</v>
      </c>
    </row>
    <row r="144" spans="3:6" x14ac:dyDescent="0.25">
      <c r="C144">
        <f t="shared" si="11"/>
        <v>1.370000000000001</v>
      </c>
      <c r="D144">
        <f t="shared" si="8"/>
        <v>-151.15215675115022</v>
      </c>
      <c r="E144">
        <f t="shared" si="9"/>
        <v>-108.68274733500022</v>
      </c>
      <c r="F144">
        <f t="shared" si="10"/>
        <v>-2.0764960010106748E-2</v>
      </c>
    </row>
    <row r="145" spans="3:6" x14ac:dyDescent="0.25">
      <c r="C145">
        <f t="shared" si="11"/>
        <v>1.380000000000001</v>
      </c>
      <c r="D145">
        <f t="shared" si="8"/>
        <v>-152.24247049120007</v>
      </c>
      <c r="E145">
        <f t="shared" si="9"/>
        <v>-109.38278184000018</v>
      </c>
      <c r="F145">
        <f t="shared" si="10"/>
        <v>-1.18321323541839E-2</v>
      </c>
    </row>
    <row r="146" spans="3:6" x14ac:dyDescent="0.25">
      <c r="C146">
        <f t="shared" si="11"/>
        <v>1.390000000000001</v>
      </c>
      <c r="D146">
        <f t="shared" si="8"/>
        <v>-153.33986932625018</v>
      </c>
      <c r="E146">
        <f t="shared" si="9"/>
        <v>-110.09989765499989</v>
      </c>
      <c r="F146">
        <f t="shared" si="10"/>
        <v>-2.7339860636697022E-3</v>
      </c>
    </row>
    <row r="147" spans="3:6" x14ac:dyDescent="0.25">
      <c r="C147">
        <f t="shared" si="11"/>
        <v>1.400000000000001</v>
      </c>
      <c r="D147">
        <f t="shared" si="8"/>
        <v>-154.44452800000008</v>
      </c>
      <c r="E147">
        <f t="shared" si="9"/>
        <v>-110.83488000000006</v>
      </c>
      <c r="F147">
        <f t="shared" si="10"/>
        <v>6.534982489267982E-3</v>
      </c>
    </row>
    <row r="148" spans="3:6" x14ac:dyDescent="0.25">
      <c r="C148">
        <f t="shared" si="11"/>
        <v>1.410000000000001</v>
      </c>
      <c r="D148">
        <f t="shared" si="8"/>
        <v>-155.55662908135017</v>
      </c>
      <c r="E148">
        <f t="shared" si="9"/>
        <v>-111.58850869500003</v>
      </c>
      <c r="F148">
        <f t="shared" si="10"/>
        <v>1.5979854910274316E-2</v>
      </c>
    </row>
    <row r="149" spans="3:6" x14ac:dyDescent="0.25">
      <c r="C149">
        <f t="shared" si="11"/>
        <v>1.420000000000001</v>
      </c>
      <c r="D149">
        <f t="shared" si="8"/>
        <v>-156.67636291040023</v>
      </c>
      <c r="E149">
        <f t="shared" si="9"/>
        <v>-112.36155816000002</v>
      </c>
      <c r="F149">
        <f t="shared" si="10"/>
        <v>2.5605284617921331E-2</v>
      </c>
    </row>
    <row r="150" spans="3:6" x14ac:dyDescent="0.25">
      <c r="C150">
        <f t="shared" si="11"/>
        <v>1.430000000000001</v>
      </c>
      <c r="D150">
        <f t="shared" si="8"/>
        <v>-157.80392754445015</v>
      </c>
      <c r="E150">
        <f t="shared" si="9"/>
        <v>-113.15479741500025</v>
      </c>
      <c r="F150">
        <f t="shared" si="10"/>
        <v>3.541549143782996E-2</v>
      </c>
    </row>
    <row r="151" spans="3:6" x14ac:dyDescent="0.25">
      <c r="C151">
        <f t="shared" si="11"/>
        <v>1.4400000000000011</v>
      </c>
      <c r="D151">
        <f t="shared" si="8"/>
        <v>-158.93952870400014</v>
      </c>
      <c r="E151">
        <f t="shared" si="9"/>
        <v>-113.96899007999997</v>
      </c>
      <c r="F151">
        <f t="shared" si="10"/>
        <v>4.5414257049806173E-2</v>
      </c>
    </row>
    <row r="152" spans="3:6" x14ac:dyDescent="0.25">
      <c r="C152">
        <f t="shared" si="11"/>
        <v>1.4500000000000011</v>
      </c>
      <c r="D152">
        <f t="shared" si="8"/>
        <v>-160.08337971875031</v>
      </c>
      <c r="E152">
        <f t="shared" si="9"/>
        <v>-114.80489437499995</v>
      </c>
      <c r="F152">
        <f t="shared" si="10"/>
        <v>5.5604921373368477E-2</v>
      </c>
    </row>
    <row r="153" spans="3:6" x14ac:dyDescent="0.25">
      <c r="C153">
        <f t="shared" si="11"/>
        <v>1.4600000000000011</v>
      </c>
      <c r="D153">
        <f t="shared" si="8"/>
        <v>-161.23570147360013</v>
      </c>
      <c r="E153">
        <f t="shared" si="9"/>
        <v>-115.66326311999984</v>
      </c>
      <c r="F153">
        <f t="shared" si="10"/>
        <v>6.5990379967759694E-2</v>
      </c>
    </row>
    <row r="154" spans="3:6" x14ac:dyDescent="0.25">
      <c r="C154">
        <f t="shared" si="11"/>
        <v>1.4700000000000011</v>
      </c>
      <c r="D154">
        <f t="shared" si="8"/>
        <v>-162.39672235465028</v>
      </c>
      <c r="E154">
        <f t="shared" si="9"/>
        <v>-116.54484373500003</v>
      </c>
      <c r="F154">
        <f t="shared" si="10"/>
        <v>7.6573082513128998E-2</v>
      </c>
    </row>
    <row r="155" spans="3:6" x14ac:dyDescent="0.25">
      <c r="C155">
        <f t="shared" si="11"/>
        <v>1.4800000000000011</v>
      </c>
      <c r="D155">
        <f t="shared" si="8"/>
        <v>-163.5666781952003</v>
      </c>
      <c r="E155">
        <f t="shared" si="9"/>
        <v>-117.45037824000002</v>
      </c>
      <c r="F155">
        <f t="shared" si="10"/>
        <v>8.7355032429394575E-2</v>
      </c>
    </row>
    <row r="156" spans="3:6" x14ac:dyDescent="0.25">
      <c r="C156">
        <f t="shared" si="11"/>
        <v>1.4900000000000011</v>
      </c>
      <c r="D156">
        <f t="shared" si="8"/>
        <v>-164.74581222175019</v>
      </c>
      <c r="E156">
        <f t="shared" si="9"/>
        <v>-118.38060325499993</v>
      </c>
      <c r="F156">
        <f t="shared" si="10"/>
        <v>9.8337787678980604E-2</v>
      </c>
    </row>
    <row r="157" spans="3:6" x14ac:dyDescent="0.25">
      <c r="C157">
        <f t="shared" si="11"/>
        <v>1.5000000000000011</v>
      </c>
      <c r="D157">
        <f t="shared" si="8"/>
        <v>-165.93437500000024</v>
      </c>
      <c r="E157">
        <f t="shared" si="9"/>
        <v>-119.33624999999989</v>
      </c>
      <c r="F157">
        <f t="shared" si="10"/>
        <v>0.10952246278896594</v>
      </c>
    </row>
    <row r="158" spans="3:6" x14ac:dyDescent="0.25">
      <c r="C158">
        <f t="shared" si="11"/>
        <v>1.5100000000000011</v>
      </c>
      <c r="D158">
        <f t="shared" si="8"/>
        <v>-167.13262438085022</v>
      </c>
      <c r="E158">
        <f t="shared" si="9"/>
        <v>-120.31804429499999</v>
      </c>
      <c r="F158">
        <f t="shared" si="10"/>
        <v>0.12090973211741662</v>
      </c>
    </row>
    <row r="159" spans="3:6" x14ac:dyDescent="0.25">
      <c r="C159">
        <f t="shared" si="11"/>
        <v>1.5200000000000011</v>
      </c>
      <c r="D159">
        <f t="shared" si="8"/>
        <v>-168.34082544640026</v>
      </c>
      <c r="E159">
        <f t="shared" si="9"/>
        <v>-121.32670655999999</v>
      </c>
      <c r="F159">
        <f t="shared" si="10"/>
        <v>0.13249983437776636</v>
      </c>
    </row>
    <row r="160" spans="3:6" x14ac:dyDescent="0.25">
      <c r="C160">
        <f t="shared" si="11"/>
        <v>1.5300000000000011</v>
      </c>
      <c r="D160">
        <f t="shared" si="8"/>
        <v>-169.55925045595021</v>
      </c>
      <c r="E160">
        <f t="shared" si="9"/>
        <v>-122.36295181500026</v>
      </c>
      <c r="F160">
        <f t="shared" si="10"/>
        <v>0.1442925784243454</v>
      </c>
    </row>
    <row r="161" spans="3:6" x14ac:dyDescent="0.25">
      <c r="C161">
        <f t="shared" si="11"/>
        <v>1.5400000000000011</v>
      </c>
      <c r="D161">
        <f t="shared" si="8"/>
        <v>-170.7881787920002</v>
      </c>
      <c r="E161">
        <f t="shared" si="9"/>
        <v>-123.42748968000006</v>
      </c>
      <c r="F161">
        <f t="shared" si="10"/>
        <v>0.1562873502913491</v>
      </c>
    </row>
    <row r="162" spans="3:6" x14ac:dyDescent="0.25">
      <c r="C162">
        <f t="shared" si="11"/>
        <v>1.5500000000000012</v>
      </c>
      <c r="D162">
        <f t="shared" si="8"/>
        <v>-172.02789690625011</v>
      </c>
      <c r="E162">
        <f t="shared" si="9"/>
        <v>-124.52102437500008</v>
      </c>
      <c r="F162">
        <f t="shared" si="10"/>
        <v>0.16848312146725508</v>
      </c>
    </row>
    <row r="163" spans="3:6" x14ac:dyDescent="0.25">
      <c r="C163">
        <f t="shared" si="11"/>
        <v>1.5600000000000012</v>
      </c>
      <c r="D163">
        <f t="shared" si="8"/>
        <v>-173.27869826560024</v>
      </c>
      <c r="E163">
        <f t="shared" si="9"/>
        <v>-125.64425471999988</v>
      </c>
      <c r="F163">
        <f t="shared" si="10"/>
        <v>0.18087845837635563</v>
      </c>
    </row>
    <row r="164" spans="3:6" x14ac:dyDescent="0.25">
      <c r="C164">
        <f t="shared" si="11"/>
        <v>1.5700000000000012</v>
      </c>
      <c r="D164">
        <f t="shared" si="8"/>
        <v>-174.54088329815019</v>
      </c>
      <c r="E164">
        <f t="shared" si="9"/>
        <v>-126.7978741350002</v>
      </c>
      <c r="F164">
        <f t="shared" si="10"/>
        <v>0.19347153302965925</v>
      </c>
    </row>
    <row r="165" spans="3:6" x14ac:dyDescent="0.25">
      <c r="C165">
        <f t="shared" si="11"/>
        <v>1.5800000000000012</v>
      </c>
      <c r="D165">
        <f t="shared" si="8"/>
        <v>-175.81475933920032</v>
      </c>
      <c r="E165">
        <f t="shared" si="9"/>
        <v>-127.98257064000012</v>
      </c>
      <c r="F165">
        <f t="shared" si="10"/>
        <v>0.20626013479799243</v>
      </c>
    </row>
    <row r="166" spans="3:6" x14ac:dyDescent="0.25">
      <c r="C166">
        <f t="shared" si="11"/>
        <v>1.5900000000000012</v>
      </c>
      <c r="D166">
        <f t="shared" si="8"/>
        <v>-177.10064057725035</v>
      </c>
      <c r="E166">
        <f t="shared" si="9"/>
        <v>-129.19902685500011</v>
      </c>
      <c r="F166">
        <f t="shared" si="10"/>
        <v>0.21924168325191795</v>
      </c>
    </row>
    <row r="167" spans="3:6" x14ac:dyDescent="0.25">
      <c r="C167">
        <f t="shared" si="11"/>
        <v>1.6000000000000012</v>
      </c>
      <c r="D167">
        <f t="shared" si="8"/>
        <v>-178.3988480000003</v>
      </c>
      <c r="E167">
        <f t="shared" si="9"/>
        <v>-130.44792000000001</v>
      </c>
      <c r="F167">
        <f t="shared" si="10"/>
        <v>0.23241324200493096</v>
      </c>
    </row>
    <row r="168" spans="3:6" x14ac:dyDescent="0.25">
      <c r="C168">
        <f t="shared" si="11"/>
        <v>1.6100000000000012</v>
      </c>
      <c r="D168">
        <f t="shared" si="8"/>
        <v>-179.70970934035032</v>
      </c>
      <c r="E168">
        <f t="shared" si="9"/>
        <v>-131.72992189500002</v>
      </c>
      <c r="F168">
        <f t="shared" si="10"/>
        <v>0.24577153348960357</v>
      </c>
    </row>
    <row r="169" spans="3:6" x14ac:dyDescent="0.25">
      <c r="C169">
        <f t="shared" si="11"/>
        <v>1.6200000000000012</v>
      </c>
      <c r="D169">
        <f t="shared" si="8"/>
        <v>-181.03355902240017</v>
      </c>
      <c r="E169">
        <f t="shared" si="9"/>
        <v>-133.04569896000015</v>
      </c>
      <c r="F169">
        <f t="shared" si="10"/>
        <v>0.25931295458993175</v>
      </c>
    </row>
    <row r="170" spans="3:6" x14ac:dyDescent="0.25">
      <c r="C170">
        <f t="shared" si="11"/>
        <v>1.6300000000000012</v>
      </c>
      <c r="D170">
        <f t="shared" si="8"/>
        <v>-182.37073810745019</v>
      </c>
      <c r="E170">
        <f t="shared" si="9"/>
        <v>-134.39591221500035</v>
      </c>
      <c r="F170">
        <f t="shared" si="10"/>
        <v>0.27303359304781694</v>
      </c>
    </row>
    <row r="171" spans="3:6" x14ac:dyDescent="0.25">
      <c r="C171">
        <f t="shared" si="11"/>
        <v>1.6400000000000012</v>
      </c>
      <c r="D171">
        <f t="shared" si="8"/>
        <v>-183.72159424000026</v>
      </c>
      <c r="E171">
        <f t="shared" si="9"/>
        <v>-135.78121728000025</v>
      </c>
      <c r="F171">
        <f t="shared" si="10"/>
        <v>0.28692924455714719</v>
      </c>
    </row>
    <row r="172" spans="3:6" x14ac:dyDescent="0.25">
      <c r="C172">
        <f t="shared" si="11"/>
        <v>1.6500000000000012</v>
      </c>
      <c r="D172">
        <f t="shared" si="8"/>
        <v>-185.08648159374999</v>
      </c>
      <c r="E172">
        <f t="shared" si="9"/>
        <v>-137.2022643750002</v>
      </c>
      <c r="F172">
        <f t="shared" si="10"/>
        <v>0.30099543045533972</v>
      </c>
    </row>
    <row r="173" spans="3:6" x14ac:dyDescent="0.25">
      <c r="C173">
        <f t="shared" si="11"/>
        <v>1.6600000000000013</v>
      </c>
      <c r="D173">
        <f t="shared" si="8"/>
        <v>-186.46576081760051</v>
      </c>
      <c r="E173">
        <f t="shared" si="9"/>
        <v>-138.65969832000013</v>
      </c>
      <c r="F173">
        <f t="shared" si="10"/>
        <v>0.3152274159195636</v>
      </c>
    </row>
    <row r="174" spans="3:6" x14ac:dyDescent="0.25">
      <c r="C174">
        <f t="shared" si="11"/>
        <v>1.6700000000000013</v>
      </c>
      <c r="D174">
        <f t="shared" si="8"/>
        <v>-187.85979898165053</v>
      </c>
      <c r="E174">
        <f t="shared" si="9"/>
        <v>-140.15415853500014</v>
      </c>
      <c r="F174">
        <f t="shared" si="10"/>
        <v>0.32962022857326145</v>
      </c>
    </row>
    <row r="175" spans="3:6" x14ac:dyDescent="0.25">
      <c r="C175">
        <f t="shared" si="11"/>
        <v>1.6800000000000013</v>
      </c>
      <c r="D175">
        <f t="shared" si="8"/>
        <v>-189.26896952320035</v>
      </c>
      <c r="E175">
        <f t="shared" si="9"/>
        <v>-141.68627903999987</v>
      </c>
      <c r="F175">
        <f t="shared" si="10"/>
        <v>0.34416867740759072</v>
      </c>
    </row>
    <row r="176" spans="3:6" x14ac:dyDescent="0.25">
      <c r="C176">
        <f t="shared" si="11"/>
        <v>1.6900000000000013</v>
      </c>
      <c r="D176">
        <f t="shared" si="8"/>
        <v>-190.69365219275019</v>
      </c>
      <c r="E176">
        <f t="shared" si="9"/>
        <v>-143.25668845500019</v>
      </c>
      <c r="F176">
        <f t="shared" si="10"/>
        <v>0.35886737192273754</v>
      </c>
    </row>
    <row r="177" spans="3:6" x14ac:dyDescent="0.25">
      <c r="C177">
        <f t="shared" si="11"/>
        <v>1.7000000000000013</v>
      </c>
      <c r="D177">
        <f t="shared" si="8"/>
        <v>-192.13423300000036</v>
      </c>
      <c r="E177">
        <f t="shared" si="9"/>
        <v>-144.86601000000024</v>
      </c>
      <c r="F177">
        <f t="shared" si="10"/>
        <v>0.37371074139475602</v>
      </c>
    </row>
    <row r="178" spans="3:6" x14ac:dyDescent="0.25">
      <c r="C178">
        <f t="shared" si="11"/>
        <v>1.7100000000000013</v>
      </c>
      <c r="D178">
        <f t="shared" si="8"/>
        <v>-193.59110415985029</v>
      </c>
      <c r="E178">
        <f t="shared" si="9"/>
        <v>-146.51486149499993</v>
      </c>
      <c r="F178">
        <f t="shared" si="10"/>
        <v>0.388693054175554</v>
      </c>
    </row>
    <row r="179" spans="3:6" x14ac:dyDescent="0.25">
      <c r="C179">
        <f t="shared" si="11"/>
        <v>1.7200000000000013</v>
      </c>
      <c r="D179">
        <f t="shared" si="8"/>
        <v>-195.06466403840037</v>
      </c>
      <c r="E179">
        <f t="shared" si="9"/>
        <v>-148.20385536000032</v>
      </c>
      <c r="F179">
        <f t="shared" si="10"/>
        <v>0.40380843693593005</v>
      </c>
    </row>
    <row r="180" spans="3:6" x14ac:dyDescent="0.25">
      <c r="C180">
        <f t="shared" si="11"/>
        <v>1.7300000000000013</v>
      </c>
      <c r="D180">
        <f t="shared" si="8"/>
        <v>-196.55531709895021</v>
      </c>
      <c r="E180">
        <f t="shared" si="9"/>
        <v>-149.93359861500022</v>
      </c>
      <c r="F180">
        <f t="shared" si="10"/>
        <v>0.41905089376487825</v>
      </c>
    </row>
    <row r="181" spans="3:6" x14ac:dyDescent="0.25">
      <c r="C181">
        <f t="shared" si="11"/>
        <v>1.7400000000000013</v>
      </c>
      <c r="D181">
        <f t="shared" si="8"/>
        <v>-198.06347384800014</v>
      </c>
      <c r="E181">
        <f t="shared" si="9"/>
        <v>-151.7046928800001</v>
      </c>
      <c r="F181">
        <f t="shared" si="10"/>
        <v>0.43441432504220479</v>
      </c>
    </row>
    <row r="182" spans="3:6" x14ac:dyDescent="0.25">
      <c r="C182">
        <f t="shared" si="11"/>
        <v>1.7500000000000013</v>
      </c>
      <c r="D182">
        <f t="shared" si="8"/>
        <v>-199.58955078125038</v>
      </c>
      <c r="E182">
        <f t="shared" si="9"/>
        <v>-153.51773437499997</v>
      </c>
      <c r="F182">
        <f t="shared" si="10"/>
        <v>0.44989254600572792</v>
      </c>
    </row>
    <row r="183" spans="3:6" x14ac:dyDescent="0.25">
      <c r="C183">
        <f t="shared" si="11"/>
        <v>1.7600000000000013</v>
      </c>
      <c r="D183">
        <f t="shared" si="8"/>
        <v>-201.13397032960037</v>
      </c>
      <c r="E183">
        <f t="shared" si="9"/>
        <v>-155.3733139199997</v>
      </c>
      <c r="F183">
        <f t="shared" si="10"/>
        <v>0.465479304939314</v>
      </c>
    </row>
    <row r="184" spans="3:6" x14ac:dyDescent="0.25">
      <c r="C184">
        <f t="shared" si="11"/>
        <v>1.7700000000000014</v>
      </c>
      <c r="D184">
        <f t="shared" si="8"/>
        <v>-202.69716080515016</v>
      </c>
      <c r="E184">
        <f t="shared" si="9"/>
        <v>-157.27201693500007</v>
      </c>
      <c r="F184">
        <f t="shared" si="10"/>
        <v>0.48116830091316287</v>
      </c>
    </row>
    <row r="185" spans="3:6" x14ac:dyDescent="0.25">
      <c r="C185">
        <f t="shared" si="11"/>
        <v>1.7800000000000014</v>
      </c>
      <c r="D185">
        <f t="shared" si="8"/>
        <v>-204.27955634720027</v>
      </c>
      <c r="E185">
        <f t="shared" si="9"/>
        <v>-159.21442344000008</v>
      </c>
      <c r="F185">
        <f t="shared" si="10"/>
        <v>0.49695320101333174</v>
      </c>
    </row>
    <row r="186" spans="3:6" x14ac:dyDescent="0.25">
      <c r="C186">
        <f t="shared" si="11"/>
        <v>1.7900000000000014</v>
      </c>
      <c r="D186">
        <f t="shared" si="8"/>
        <v>-205.88159686825023</v>
      </c>
      <c r="E186">
        <f t="shared" si="9"/>
        <v>-161.20110805500059</v>
      </c>
      <c r="F186">
        <f t="shared" si="10"/>
        <v>0.51282765700341981</v>
      </c>
    </row>
    <row r="187" spans="3:6" x14ac:dyDescent="0.25">
      <c r="C187">
        <f t="shared" si="11"/>
        <v>1.8000000000000014</v>
      </c>
      <c r="D187">
        <f t="shared" si="8"/>
        <v>-207.50372800000039</v>
      </c>
      <c r="E187">
        <f t="shared" si="9"/>
        <v>-163.23264000000023</v>
      </c>
      <c r="F187">
        <f t="shared" si="10"/>
        <v>0.52878532136709988</v>
      </c>
    </row>
    <row r="188" spans="3:6" x14ac:dyDescent="0.25">
      <c r="C188">
        <f t="shared" si="11"/>
        <v>1.8100000000000014</v>
      </c>
      <c r="D188">
        <f t="shared" si="8"/>
        <v>-209.14640103935014</v>
      </c>
      <c r="E188">
        <f t="shared" si="9"/>
        <v>-165.30958309500039</v>
      </c>
      <c r="F188">
        <f t="shared" si="10"/>
        <v>0.54481986268662164</v>
      </c>
    </row>
    <row r="189" spans="3:6" x14ac:dyDescent="0.25">
      <c r="C189">
        <f t="shared" si="11"/>
        <v>1.8200000000000014</v>
      </c>
      <c r="D189">
        <f t="shared" si="8"/>
        <v>-210.81007289440024</v>
      </c>
      <c r="E189">
        <f t="shared" si="9"/>
        <v>-167.43249576000022</v>
      </c>
      <c r="F189">
        <f t="shared" si="10"/>
        <v>0.56092498031817106</v>
      </c>
    </row>
    <row r="190" spans="3:6" x14ac:dyDescent="0.25">
      <c r="C190">
        <f t="shared" si="11"/>
        <v>1.8300000000000014</v>
      </c>
      <c r="D190">
        <f t="shared" si="8"/>
        <v>-212.49520603045059</v>
      </c>
      <c r="E190">
        <f t="shared" si="9"/>
        <v>-169.60193101500028</v>
      </c>
      <c r="F190">
        <f t="shared" si="10"/>
        <v>0.57709441833149633</v>
      </c>
    </row>
    <row r="191" spans="3:6" x14ac:dyDescent="0.25">
      <c r="C191">
        <f t="shared" si="11"/>
        <v>1.8400000000000014</v>
      </c>
      <c r="D191">
        <f t="shared" si="8"/>
        <v>-214.20226841600046</v>
      </c>
      <c r="E191">
        <f t="shared" si="9"/>
        <v>-171.81843648</v>
      </c>
      <c r="F191">
        <f t="shared" si="10"/>
        <v>0.59332197868688108</v>
      </c>
    </row>
    <row r="192" spans="3:6" x14ac:dyDescent="0.25">
      <c r="C192">
        <f t="shared" si="11"/>
        <v>1.8500000000000014</v>
      </c>
      <c r="D192">
        <f t="shared" si="8"/>
        <v>-215.93173346875014</v>
      </c>
      <c r="E192">
        <f t="shared" si="9"/>
        <v>-174.08255437500026</v>
      </c>
      <c r="F192">
        <f t="shared" si="10"/>
        <v>0.60960153362869351</v>
      </c>
    </row>
    <row r="193" spans="3:6" x14ac:dyDescent="0.25">
      <c r="C193">
        <f t="shared" si="11"/>
        <v>1.8600000000000014</v>
      </c>
      <c r="D193">
        <f t="shared" si="8"/>
        <v>-217.68408000160039</v>
      </c>
      <c r="E193">
        <f t="shared" si="9"/>
        <v>-176.39482152000033</v>
      </c>
      <c r="F193">
        <f t="shared" si="10"/>
        <v>0.62592703728029653</v>
      </c>
    </row>
    <row r="194" spans="3:6" x14ac:dyDescent="0.25">
      <c r="C194">
        <f t="shared" si="11"/>
        <v>1.8700000000000014</v>
      </c>
      <c r="D194">
        <f t="shared" si="8"/>
        <v>-219.45979216865013</v>
      </c>
      <c r="E194">
        <f t="shared" si="9"/>
        <v>-178.75576933500025</v>
      </c>
      <c r="F194">
        <f t="shared" si="10"/>
        <v>0.64229253643071194</v>
      </c>
    </row>
    <row r="195" spans="3:6" x14ac:dyDescent="0.25">
      <c r="C195">
        <f t="shared" si="11"/>
        <v>1.8800000000000014</v>
      </c>
      <c r="D195">
        <f t="shared" si="8"/>
        <v>-221.25935941120034</v>
      </c>
      <c r="E195">
        <f t="shared" si="9"/>
        <v>-181.16592384000029</v>
      </c>
      <c r="F195">
        <f t="shared" si="10"/>
        <v>0.65869218050846601</v>
      </c>
    </row>
    <row r="196" spans="3:6" x14ac:dyDescent="0.25">
      <c r="C196">
        <f t="shared" si="11"/>
        <v>1.8900000000000015</v>
      </c>
      <c r="D196">
        <f t="shared" si="8"/>
        <v>-223.08327640375049</v>
      </c>
      <c r="E196">
        <f t="shared" si="9"/>
        <v>-183.62580565500008</v>
      </c>
      <c r="F196">
        <f t="shared" si="10"/>
        <v>0.67512023074314698</v>
      </c>
    </row>
    <row r="197" spans="3:6" x14ac:dyDescent="0.25">
      <c r="C197">
        <f t="shared" si="11"/>
        <v>1.9000000000000015</v>
      </c>
      <c r="D197">
        <f t="shared" si="8"/>
        <v>-224.93204300000056</v>
      </c>
      <c r="E197">
        <f t="shared" si="9"/>
        <v>-186.1359300000002</v>
      </c>
      <c r="F197">
        <f t="shared" si="10"/>
        <v>0.69157106851965633</v>
      </c>
    </row>
    <row r="198" spans="3:6" x14ac:dyDescent="0.25">
      <c r="C198">
        <f t="shared" si="11"/>
        <v>1.9100000000000015</v>
      </c>
      <c r="D198">
        <f t="shared" si="8"/>
        <v>-226.80616417885037</v>
      </c>
      <c r="E198">
        <f t="shared" si="9"/>
        <v>-188.69680669500036</v>
      </c>
      <c r="F198">
        <f t="shared" si="10"/>
        <v>0.70803920293443179</v>
      </c>
    </row>
    <row r="199" spans="3:6" x14ac:dyDescent="0.25">
      <c r="C199">
        <f t="shared" si="11"/>
        <v>1.9200000000000015</v>
      </c>
      <c r="D199">
        <f t="shared" si="8"/>
        <v>-228.70614999040035</v>
      </c>
      <c r="E199">
        <f t="shared" si="9"/>
        <v>-191.3089401600003</v>
      </c>
      <c r="F199">
        <f t="shared" si="10"/>
        <v>0.72451927756683632</v>
      </c>
    </row>
    <row r="200" spans="3:6" x14ac:dyDescent="0.25">
      <c r="C200">
        <f t="shared" si="11"/>
        <v>1.9300000000000015</v>
      </c>
      <c r="D200">
        <f t="shared" si="8"/>
        <v>-230.63251550195022</v>
      </c>
      <c r="E200">
        <f t="shared" si="9"/>
        <v>-193.97282941500049</v>
      </c>
      <c r="F200">
        <f t="shared" si="10"/>
        <v>0.74100607648240846</v>
      </c>
    </row>
    <row r="201" spans="3:6" x14ac:dyDescent="0.25">
      <c r="C201">
        <f t="shared" si="11"/>
        <v>1.9400000000000015</v>
      </c>
      <c r="D201">
        <f t="shared" ref="D201:D264" si="12">$B$2*(C201^5)+$C$2*(C201^4)+$D$2*(C201^3)+$E$2*(C201^2)+$F$2*(C201^1)+$G$2</f>
        <v>-232.58578074400023</v>
      </c>
      <c r="E201">
        <f t="shared" ref="E201:E264" si="13">$C$3*(C201^4)+$D$3*(C201^3)+$E$3*(C201^2)+$F$3*(C201)+$G$3</f>
        <v>-196.68896808000073</v>
      </c>
      <c r="F201">
        <f t="shared" ref="F201:F264" si="14">C201-D201/E201</f>
        <v>0.75749452948780216</v>
      </c>
    </row>
    <row r="202" spans="3:6" x14ac:dyDescent="0.25">
      <c r="C202">
        <f t="shared" ref="C202:C265" si="15">C201+0.01</f>
        <v>1.9500000000000015</v>
      </c>
      <c r="D202">
        <f t="shared" si="12"/>
        <v>-234.56647065625069</v>
      </c>
      <c r="E202">
        <f t="shared" si="13"/>
        <v>-199.45784437500021</v>
      </c>
      <c r="F202">
        <f t="shared" si="14"/>
        <v>0.77397971666011522</v>
      </c>
    </row>
    <row r="203" spans="3:6" x14ac:dyDescent="0.25">
      <c r="C203">
        <f t="shared" si="15"/>
        <v>1.9600000000000015</v>
      </c>
      <c r="D203">
        <f t="shared" si="12"/>
        <v>-236.57511503360061</v>
      </c>
      <c r="E203">
        <f t="shared" si="13"/>
        <v>-202.27994112000039</v>
      </c>
      <c r="F203">
        <f t="shared" si="14"/>
        <v>0.79045687217570082</v>
      </c>
    </row>
    <row r="204" spans="3:6" x14ac:dyDescent="0.25">
      <c r="C204">
        <f t="shared" si="15"/>
        <v>1.9700000000000015</v>
      </c>
      <c r="D204">
        <f t="shared" si="12"/>
        <v>-238.61224847215047</v>
      </c>
      <c r="E204">
        <f t="shared" si="13"/>
        <v>-205.15573573500029</v>
      </c>
      <c r="F204">
        <f t="shared" si="14"/>
        <v>0.80692138746554165</v>
      </c>
    </row>
    <row r="205" spans="3:6" x14ac:dyDescent="0.25">
      <c r="C205">
        <f t="shared" si="15"/>
        <v>1.9800000000000015</v>
      </c>
      <c r="D205">
        <f t="shared" si="12"/>
        <v>-240.67841031520041</v>
      </c>
      <c r="E205">
        <f t="shared" si="13"/>
        <v>-208.08570024000056</v>
      </c>
      <c r="F205">
        <f t="shared" si="14"/>
        <v>0.82336881372622939</v>
      </c>
    </row>
    <row r="206" spans="3:6" x14ac:dyDescent="0.25">
      <c r="C206">
        <f t="shared" si="15"/>
        <v>1.9900000000000015</v>
      </c>
      <c r="D206">
        <f t="shared" si="12"/>
        <v>-242.77414459925032</v>
      </c>
      <c r="E206">
        <f t="shared" si="13"/>
        <v>-211.07030125500074</v>
      </c>
      <c r="F206">
        <f t="shared" si="14"/>
        <v>0.83979486381673918</v>
      </c>
    </row>
    <row r="207" spans="3:6" x14ac:dyDescent="0.25">
      <c r="C207">
        <f t="shared" si="15"/>
        <v>2.0000000000000013</v>
      </c>
      <c r="D207">
        <f t="shared" si="12"/>
        <v>-244.90000000000057</v>
      </c>
      <c r="E207">
        <f t="shared" si="13"/>
        <v>-214.11000000000064</v>
      </c>
      <c r="F207">
        <f t="shared" si="14"/>
        <v>0.85619541357246476</v>
      </c>
    </row>
    <row r="208" spans="3:6" x14ac:dyDescent="0.25">
      <c r="C208">
        <f t="shared" si="15"/>
        <v>2.0100000000000011</v>
      </c>
      <c r="D208">
        <f t="shared" si="12"/>
        <v>-247.05652977835038</v>
      </c>
      <c r="E208">
        <f t="shared" si="13"/>
        <v>-217.20525229500032</v>
      </c>
      <c r="F208">
        <f t="shared" si="14"/>
        <v>0.87256650256869994</v>
      </c>
    </row>
    <row r="209" spans="3:6" x14ac:dyDescent="0.25">
      <c r="C209">
        <f t="shared" si="15"/>
        <v>2.0200000000000009</v>
      </c>
      <c r="D209">
        <f t="shared" si="12"/>
        <v>-249.24429172640012</v>
      </c>
      <c r="E209">
        <f t="shared" si="13"/>
        <v>-220.35650856000058</v>
      </c>
      <c r="F209">
        <f t="shared" si="14"/>
        <v>0.88890433436626393</v>
      </c>
    </row>
    <row r="210" spans="3:6" x14ac:dyDescent="0.25">
      <c r="C210">
        <f t="shared" si="15"/>
        <v>2.0300000000000007</v>
      </c>
      <c r="D210">
        <f t="shared" si="12"/>
        <v>-251.46384811345015</v>
      </c>
      <c r="E210">
        <f t="shared" si="13"/>
        <v>-223.56421381500019</v>
      </c>
      <c r="F210">
        <f t="shared" si="14"/>
        <v>0.90520527627227132</v>
      </c>
    </row>
    <row r="211" spans="3:6" x14ac:dyDescent="0.25">
      <c r="C211">
        <f t="shared" si="15"/>
        <v>2.0400000000000005</v>
      </c>
      <c r="D211">
        <f t="shared" si="12"/>
        <v>-253.71576563200031</v>
      </c>
      <c r="E211">
        <f t="shared" si="13"/>
        <v>-226.82880767999978</v>
      </c>
      <c r="F211">
        <f t="shared" si="14"/>
        <v>0.92146585864908581</v>
      </c>
    </row>
    <row r="212" spans="3:6" x14ac:dyDescent="0.25">
      <c r="C212">
        <f t="shared" si="15"/>
        <v>2.0500000000000003</v>
      </c>
      <c r="D212">
        <f t="shared" si="12"/>
        <v>-256.0006153437505</v>
      </c>
      <c r="E212">
        <f t="shared" si="13"/>
        <v>-230.15072437499981</v>
      </c>
      <c r="F212">
        <f t="shared" si="14"/>
        <v>0.93768277380421505</v>
      </c>
    </row>
    <row r="213" spans="3:6" x14ac:dyDescent="0.25">
      <c r="C213">
        <f t="shared" si="15"/>
        <v>2.06</v>
      </c>
      <c r="D213">
        <f t="shared" si="12"/>
        <v>-258.31897262559983</v>
      </c>
      <c r="E213">
        <f t="shared" si="13"/>
        <v>-233.53039272000029</v>
      </c>
      <c r="F213">
        <f t="shared" si="14"/>
        <v>0.95385287449363942</v>
      </c>
    </row>
    <row r="214" spans="3:6" x14ac:dyDescent="0.25">
      <c r="C214">
        <f t="shared" si="15"/>
        <v>2.0699999999999998</v>
      </c>
      <c r="D214">
        <f t="shared" si="12"/>
        <v>-260.67141711565012</v>
      </c>
      <c r="E214">
        <f t="shared" si="13"/>
        <v>-236.96823613500015</v>
      </c>
      <c r="F214">
        <f t="shared" si="14"/>
        <v>0.96997317207042744</v>
      </c>
    </row>
    <row r="215" spans="3:6" x14ac:dyDescent="0.25">
      <c r="C215">
        <f t="shared" si="15"/>
        <v>2.0799999999999996</v>
      </c>
      <c r="D215">
        <f t="shared" si="12"/>
        <v>-263.0585326592003</v>
      </c>
      <c r="E215">
        <f t="shared" si="13"/>
        <v>-240.46467263999972</v>
      </c>
      <c r="F215">
        <f t="shared" si="14"/>
        <v>0.98604083430988632</v>
      </c>
    </row>
    <row r="216" spans="3:6" x14ac:dyDescent="0.25">
      <c r="C216">
        <f t="shared" si="15"/>
        <v>2.0899999999999994</v>
      </c>
      <c r="D216">
        <f t="shared" si="12"/>
        <v>-265.48090725475038</v>
      </c>
      <c r="E216">
        <f t="shared" si="13"/>
        <v>-244.02011485499958</v>
      </c>
      <c r="F216">
        <f t="shared" si="14"/>
        <v>1.0020531829414829</v>
      </c>
    </row>
    <row r="217" spans="3:6" x14ac:dyDescent="0.25">
      <c r="C217">
        <f t="shared" si="15"/>
        <v>2.0999999999999992</v>
      </c>
      <c r="D217">
        <f t="shared" si="12"/>
        <v>-267.93913300000008</v>
      </c>
      <c r="E217">
        <f t="shared" si="13"/>
        <v>-247.63496999999967</v>
      </c>
      <c r="F217">
        <f t="shared" si="14"/>
        <v>1.0180076909169951</v>
      </c>
    </row>
    <row r="218" spans="3:6" x14ac:dyDescent="0.25">
      <c r="C218">
        <f t="shared" si="15"/>
        <v>2.109999999999999</v>
      </c>
      <c r="D218">
        <f t="shared" si="12"/>
        <v>-270.43380603784931</v>
      </c>
      <c r="E218">
        <f t="shared" si="13"/>
        <v>-251.3096398950002</v>
      </c>
      <c r="F218">
        <f t="shared" si="14"/>
        <v>1.0339019794432094</v>
      </c>
    </row>
    <row r="219" spans="3:6" x14ac:dyDescent="0.25">
      <c r="C219">
        <f t="shared" si="15"/>
        <v>2.1199999999999988</v>
      </c>
      <c r="D219">
        <f t="shared" si="12"/>
        <v>-272.96552650239926</v>
      </c>
      <c r="E219">
        <f t="shared" si="13"/>
        <v>-255.04452095999983</v>
      </c>
      <c r="F219">
        <f t="shared" si="14"/>
        <v>1.0497338148063553</v>
      </c>
    </row>
    <row r="220" spans="3:6" x14ac:dyDescent="0.25">
      <c r="C220">
        <f t="shared" si="15"/>
        <v>2.1299999999999986</v>
      </c>
      <c r="D220">
        <f t="shared" si="12"/>
        <v>-275.53489846495006</v>
      </c>
      <c r="E220">
        <f t="shared" si="13"/>
        <v>-258.84000421499928</v>
      </c>
      <c r="F220">
        <f t="shared" si="14"/>
        <v>1.0655011050143395</v>
      </c>
    </row>
    <row r="221" spans="3:6" x14ac:dyDescent="0.25">
      <c r="C221">
        <f t="shared" si="15"/>
        <v>2.1399999999999983</v>
      </c>
      <c r="D221">
        <f t="shared" si="12"/>
        <v>-278.14252987999964</v>
      </c>
      <c r="E221">
        <f t="shared" si="13"/>
        <v>-262.69647527999933</v>
      </c>
      <c r="F221">
        <f t="shared" si="14"/>
        <v>1.0812018962814887</v>
      </c>
    </row>
    <row r="222" spans="3:6" x14ac:dyDescent="0.25">
      <c r="C222">
        <f t="shared" si="15"/>
        <v>2.1499999999999981</v>
      </c>
      <c r="D222">
        <f t="shared" si="12"/>
        <v>-280.78903253124963</v>
      </c>
      <c r="E222">
        <f t="shared" si="13"/>
        <v>-266.61431437499965</v>
      </c>
      <c r="F222">
        <f t="shared" si="14"/>
        <v>1.0968343693793072</v>
      </c>
    </row>
    <row r="223" spans="3:6" x14ac:dyDescent="0.25">
      <c r="C223">
        <f t="shared" si="15"/>
        <v>2.1599999999999979</v>
      </c>
      <c r="D223">
        <f t="shared" si="12"/>
        <v>-283.47502197759945</v>
      </c>
      <c r="E223">
        <f t="shared" si="13"/>
        <v>-270.59389631999903</v>
      </c>
      <c r="F223">
        <f t="shared" si="14"/>
        <v>1.1123968358755292</v>
      </c>
    </row>
    <row r="224" spans="3:6" x14ac:dyDescent="0.25">
      <c r="C224">
        <f t="shared" si="15"/>
        <v>2.1699999999999977</v>
      </c>
      <c r="D224">
        <f t="shared" si="12"/>
        <v>-286.20111749914963</v>
      </c>
      <c r="E224">
        <f t="shared" si="13"/>
        <v>-274.63559053499927</v>
      </c>
      <c r="F224">
        <f t="shared" si="14"/>
        <v>1.1278877342822866</v>
      </c>
    </row>
    <row r="225" spans="3:6" x14ac:dyDescent="0.25">
      <c r="C225">
        <f t="shared" si="15"/>
        <v>2.1799999999999975</v>
      </c>
      <c r="D225">
        <f t="shared" si="12"/>
        <v>-288.96794204319951</v>
      </c>
      <c r="E225">
        <f t="shared" si="13"/>
        <v>-278.73976103999922</v>
      </c>
      <c r="F225">
        <f t="shared" si="14"/>
        <v>1.1433056261329964</v>
      </c>
    </row>
    <row r="226" spans="3:6" x14ac:dyDescent="0.25">
      <c r="C226">
        <f t="shared" si="15"/>
        <v>2.1899999999999973</v>
      </c>
      <c r="D226">
        <f t="shared" si="12"/>
        <v>-291.77612217024932</v>
      </c>
      <c r="E226">
        <f t="shared" si="13"/>
        <v>-282.90676645499894</v>
      </c>
      <c r="F226">
        <f t="shared" si="14"/>
        <v>1.1586491920062931</v>
      </c>
    </row>
    <row r="227" spans="3:6" x14ac:dyDescent="0.25">
      <c r="C227">
        <f t="shared" si="15"/>
        <v>2.1999999999999971</v>
      </c>
      <c r="D227">
        <f t="shared" si="12"/>
        <v>-294.62628799999925</v>
      </c>
      <c r="E227">
        <f t="shared" si="13"/>
        <v>-287.13695999999874</v>
      </c>
      <c r="F227">
        <f t="shared" si="14"/>
        <v>1.1739172275140011</v>
      </c>
    </row>
    <row r="228" spans="3:6" x14ac:dyDescent="0.25">
      <c r="C228">
        <f t="shared" si="15"/>
        <v>2.2099999999999969</v>
      </c>
      <c r="D228">
        <f t="shared" si="12"/>
        <v>-297.51907315734911</v>
      </c>
      <c r="E228">
        <f t="shared" si="13"/>
        <v>-291.43068949499826</v>
      </c>
      <c r="F228">
        <f t="shared" si="14"/>
        <v>1.189108639268905</v>
      </c>
    </row>
    <row r="229" spans="3:6" x14ac:dyDescent="0.25">
      <c r="C229">
        <f t="shared" si="15"/>
        <v>2.2199999999999966</v>
      </c>
      <c r="D229">
        <f t="shared" si="12"/>
        <v>-300.45511471839927</v>
      </c>
      <c r="E229">
        <f t="shared" si="13"/>
        <v>-295.78829735999835</v>
      </c>
      <c r="F229">
        <f t="shared" si="14"/>
        <v>1.2042224408468669</v>
      </c>
    </row>
    <row r="230" spans="3:6" x14ac:dyDescent="0.25">
      <c r="C230">
        <f t="shared" si="15"/>
        <v>2.2299999999999964</v>
      </c>
      <c r="D230">
        <f t="shared" si="12"/>
        <v>-303.43505315644904</v>
      </c>
      <c r="E230">
        <f t="shared" si="13"/>
        <v>-300.21012061499829</v>
      </c>
      <c r="F230">
        <f t="shared" si="14"/>
        <v>1.2192577487566196</v>
      </c>
    </row>
    <row r="231" spans="3:6" x14ac:dyDescent="0.25">
      <c r="C231">
        <f t="shared" si="15"/>
        <v>2.2399999999999962</v>
      </c>
      <c r="D231">
        <f t="shared" si="12"/>
        <v>-306.45953228799897</v>
      </c>
      <c r="E231">
        <f t="shared" si="13"/>
        <v>-304.69649087999852</v>
      </c>
      <c r="F231">
        <f t="shared" si="14"/>
        <v>1.2342137784294471</v>
      </c>
    </row>
    <row r="232" spans="3:6" x14ac:dyDescent="0.25">
      <c r="C232">
        <f t="shared" si="15"/>
        <v>2.249999999999996</v>
      </c>
      <c r="D232">
        <f t="shared" si="12"/>
        <v>-309.52919921874923</v>
      </c>
      <c r="E232">
        <f t="shared" si="13"/>
        <v>-309.24773437499795</v>
      </c>
      <c r="F232">
        <f t="shared" si="14"/>
        <v>1.2490898402398278</v>
      </c>
    </row>
    <row r="233" spans="3:6" x14ac:dyDescent="0.25">
      <c r="C233">
        <f t="shared" si="15"/>
        <v>2.2599999999999958</v>
      </c>
      <c r="D233">
        <f t="shared" si="12"/>
        <v>-312.64470428959885</v>
      </c>
      <c r="E233">
        <f t="shared" si="13"/>
        <v>-313.864171919998</v>
      </c>
      <c r="F233">
        <f t="shared" si="14"/>
        <v>1.2638853355670958</v>
      </c>
    </row>
    <row r="234" spans="3:6" x14ac:dyDescent="0.25">
      <c r="C234">
        <f t="shared" si="15"/>
        <v>2.2699999999999956</v>
      </c>
      <c r="D234">
        <f t="shared" si="12"/>
        <v>-315.80670102264935</v>
      </c>
      <c r="E234">
        <f t="shared" si="13"/>
        <v>-318.54611893499765</v>
      </c>
      <c r="F234">
        <f t="shared" si="14"/>
        <v>1.2785997529070694</v>
      </c>
    </row>
    <row r="235" spans="3:6" x14ac:dyDescent="0.25">
      <c r="C235">
        <f t="shared" si="15"/>
        <v>2.2799999999999954</v>
      </c>
      <c r="D235">
        <f t="shared" si="12"/>
        <v>-319.01584606719837</v>
      </c>
      <c r="E235">
        <f t="shared" si="13"/>
        <v>-323.29388543999795</v>
      </c>
      <c r="F235">
        <f t="shared" si="14"/>
        <v>1.2932326640418075</v>
      </c>
    </row>
    <row r="236" spans="3:6" x14ac:dyDescent="0.25">
      <c r="C236">
        <f t="shared" si="15"/>
        <v>2.2899999999999952</v>
      </c>
      <c r="D236">
        <f t="shared" si="12"/>
        <v>-322.27279914574876</v>
      </c>
      <c r="E236">
        <f t="shared" si="13"/>
        <v>-328.10777605499749</v>
      </c>
      <c r="F236">
        <f t="shared" si="14"/>
        <v>1.3077837202744902</v>
      </c>
    </row>
    <row r="237" spans="3:6" x14ac:dyDescent="0.25">
      <c r="C237">
        <f t="shared" si="15"/>
        <v>2.2999999999999949</v>
      </c>
      <c r="D237">
        <f t="shared" si="12"/>
        <v>-325.57822299999827</v>
      </c>
      <c r="E237">
        <f t="shared" si="13"/>
        <v>-332.98808999999738</v>
      </c>
      <c r="F237">
        <f t="shared" si="14"/>
        <v>1.3222526487358677</v>
      </c>
    </row>
    <row r="238" spans="3:6" x14ac:dyDescent="0.25">
      <c r="C238">
        <f t="shared" si="15"/>
        <v>2.3099999999999947</v>
      </c>
      <c r="D238">
        <f t="shared" si="12"/>
        <v>-328.93278333684839</v>
      </c>
      <c r="E238">
        <f t="shared" si="13"/>
        <v>-337.93512109499676</v>
      </c>
      <c r="F238">
        <f t="shared" si="14"/>
        <v>1.3366392487675642</v>
      </c>
    </row>
    <row r="239" spans="3:6" x14ac:dyDescent="0.25">
      <c r="C239">
        <f t="shared" si="15"/>
        <v>2.3199999999999945</v>
      </c>
      <c r="D239">
        <f t="shared" si="12"/>
        <v>-332.33714877439843</v>
      </c>
      <c r="E239">
        <f t="shared" si="13"/>
        <v>-342.94915775999726</v>
      </c>
      <c r="F239">
        <f t="shared" si="14"/>
        <v>1.3509433883871016</v>
      </c>
    </row>
    <row r="240" spans="3:6" x14ac:dyDescent="0.25">
      <c r="C240">
        <f t="shared" si="15"/>
        <v>2.3299999999999943</v>
      </c>
      <c r="D240">
        <f t="shared" si="12"/>
        <v>-335.79199078794852</v>
      </c>
      <c r="E240">
        <f t="shared" si="13"/>
        <v>-348.03048301499672</v>
      </c>
      <c r="F240">
        <f t="shared" si="14"/>
        <v>1.365165000838501</v>
      </c>
    </row>
    <row r="241" spans="3:6" x14ac:dyDescent="0.25">
      <c r="C241">
        <f t="shared" si="15"/>
        <v>2.3399999999999941</v>
      </c>
      <c r="D241">
        <f t="shared" si="12"/>
        <v>-339.29798365599788</v>
      </c>
      <c r="E241">
        <f t="shared" si="13"/>
        <v>-353.17937447999685</v>
      </c>
      <c r="F241">
        <f t="shared" si="14"/>
        <v>1.3793040812319097</v>
      </c>
    </row>
    <row r="242" spans="3:6" x14ac:dyDescent="0.25">
      <c r="C242">
        <f t="shared" si="15"/>
        <v>2.3499999999999939</v>
      </c>
      <c r="D242">
        <f t="shared" si="12"/>
        <v>-342.85580440624824</v>
      </c>
      <c r="E242">
        <f t="shared" si="13"/>
        <v>-358.39610437499692</v>
      </c>
      <c r="F242">
        <f t="shared" si="14"/>
        <v>1.3933606832748562</v>
      </c>
    </row>
    <row r="243" spans="3:6" x14ac:dyDescent="0.25">
      <c r="C243">
        <f t="shared" si="15"/>
        <v>2.3599999999999937</v>
      </c>
      <c r="D243">
        <f t="shared" si="12"/>
        <v>-346.46613276159815</v>
      </c>
      <c r="E243">
        <f t="shared" si="13"/>
        <v>-363.68093951999691</v>
      </c>
      <c r="F243">
        <f t="shared" si="14"/>
        <v>1.4073349160973829</v>
      </c>
    </row>
    <row r="244" spans="3:6" x14ac:dyDescent="0.25">
      <c r="C244">
        <f t="shared" si="15"/>
        <v>2.3699999999999934</v>
      </c>
      <c r="D244">
        <f t="shared" si="12"/>
        <v>-350.12965108614799</v>
      </c>
      <c r="E244">
        <f t="shared" si="13"/>
        <v>-369.0341413349966</v>
      </c>
      <c r="F244">
        <f t="shared" si="14"/>
        <v>1.4212269411725929</v>
      </c>
    </row>
    <row r="245" spans="3:6" x14ac:dyDescent="0.25">
      <c r="C245">
        <f t="shared" si="15"/>
        <v>2.3799999999999932</v>
      </c>
      <c r="D245">
        <f t="shared" si="12"/>
        <v>-353.84704433119759</v>
      </c>
      <c r="E245">
        <f t="shared" si="13"/>
        <v>-374.45596583999651</v>
      </c>
      <c r="F245">
        <f t="shared" si="14"/>
        <v>1.4350369693338054</v>
      </c>
    </row>
    <row r="246" spans="3:6" x14ac:dyDescent="0.25">
      <c r="C246">
        <f t="shared" si="15"/>
        <v>2.389999999999993</v>
      </c>
      <c r="D246">
        <f t="shared" si="12"/>
        <v>-357.61899998124738</v>
      </c>
      <c r="E246">
        <f t="shared" si="13"/>
        <v>-379.94666365499648</v>
      </c>
      <c r="F246">
        <f t="shared" si="14"/>
        <v>1.448765257888988</v>
      </c>
    </row>
    <row r="247" spans="3:6" x14ac:dyDescent="0.25">
      <c r="C247">
        <f t="shared" si="15"/>
        <v>2.3999999999999928</v>
      </c>
      <c r="D247">
        <f t="shared" si="12"/>
        <v>-361.44620799999723</v>
      </c>
      <c r="E247">
        <f t="shared" si="13"/>
        <v>-385.50647999999575</v>
      </c>
      <c r="F247">
        <f t="shared" si="14"/>
        <v>1.4624121078327814</v>
      </c>
    </row>
    <row r="248" spans="3:6" x14ac:dyDescent="0.25">
      <c r="C248">
        <f t="shared" si="15"/>
        <v>2.4099999999999926</v>
      </c>
      <c r="D248">
        <f t="shared" si="12"/>
        <v>-365.32936077634713</v>
      </c>
      <c r="E248">
        <f t="shared" si="13"/>
        <v>-391.13565469499559</v>
      </c>
      <c r="F248">
        <f t="shared" si="14"/>
        <v>1.4759778611560459</v>
      </c>
    </row>
    <row r="249" spans="3:6" x14ac:dyDescent="0.25">
      <c r="C249">
        <f t="shared" si="15"/>
        <v>2.4199999999999924</v>
      </c>
      <c r="D249">
        <f t="shared" si="12"/>
        <v>-369.26915307039758</v>
      </c>
      <c r="E249">
        <f t="shared" si="13"/>
        <v>-396.83442215999531</v>
      </c>
      <c r="F249">
        <f t="shared" si="14"/>
        <v>1.4894628982525133</v>
      </c>
    </row>
    <row r="250" spans="3:6" x14ac:dyDescent="0.25">
      <c r="C250">
        <f t="shared" si="15"/>
        <v>2.4299999999999922</v>
      </c>
      <c r="D250">
        <f t="shared" si="12"/>
        <v>-373.26628195944681</v>
      </c>
      <c r="E250">
        <f t="shared" si="13"/>
        <v>-402.60301141499536</v>
      </c>
      <c r="F250">
        <f t="shared" si="14"/>
        <v>1.5028676354218962</v>
      </c>
    </row>
    <row r="251" spans="3:6" x14ac:dyDescent="0.25">
      <c r="C251">
        <f t="shared" si="15"/>
        <v>2.439999999999992</v>
      </c>
      <c r="D251">
        <f t="shared" si="12"/>
        <v>-377.32144678399743</v>
      </c>
      <c r="E251">
        <f t="shared" si="13"/>
        <v>-408.44164607999556</v>
      </c>
      <c r="F251">
        <f t="shared" si="14"/>
        <v>1.5161925224684354</v>
      </c>
    </row>
    <row r="252" spans="3:6" x14ac:dyDescent="0.25">
      <c r="C252">
        <f t="shared" si="15"/>
        <v>2.4499999999999917</v>
      </c>
      <c r="D252">
        <f t="shared" si="12"/>
        <v>-381.43534909374682</v>
      </c>
      <c r="E252">
        <f t="shared" si="13"/>
        <v>-414.35054437499463</v>
      </c>
      <c r="F252">
        <f t="shared" si="14"/>
        <v>1.5294380403937771</v>
      </c>
    </row>
    <row r="253" spans="3:6" x14ac:dyDescent="0.25">
      <c r="C253">
        <f t="shared" si="15"/>
        <v>2.4599999999999915</v>
      </c>
      <c r="D253">
        <f t="shared" si="12"/>
        <v>-385.60869259359617</v>
      </c>
      <c r="E253">
        <f t="shared" si="13"/>
        <v>-420.32991911999517</v>
      </c>
      <c r="F253">
        <f t="shared" si="14"/>
        <v>1.5426046991826992</v>
      </c>
    </row>
    <row r="254" spans="3:6" x14ac:dyDescent="0.25">
      <c r="C254">
        <f t="shared" si="15"/>
        <v>2.4699999999999913</v>
      </c>
      <c r="D254">
        <f t="shared" si="12"/>
        <v>-389.84218308964682</v>
      </c>
      <c r="E254">
        <f t="shared" si="13"/>
        <v>-426.37997773499507</v>
      </c>
      <c r="F254">
        <f t="shared" si="14"/>
        <v>1.5556930356801453</v>
      </c>
    </row>
    <row r="255" spans="3:6" x14ac:dyDescent="0.25">
      <c r="C255">
        <f t="shared" si="15"/>
        <v>2.4799999999999911</v>
      </c>
      <c r="D255">
        <f t="shared" si="12"/>
        <v>-394.13652843519594</v>
      </c>
      <c r="E255">
        <f t="shared" si="13"/>
        <v>-432.50092223999474</v>
      </c>
      <c r="F255">
        <f t="shared" si="14"/>
        <v>1.5687036115578652</v>
      </c>
    </row>
    <row r="256" spans="3:6" x14ac:dyDescent="0.25">
      <c r="C256">
        <f t="shared" si="15"/>
        <v>2.4899999999999909</v>
      </c>
      <c r="D256">
        <f t="shared" si="12"/>
        <v>-398.49243847674654</v>
      </c>
      <c r="E256">
        <f t="shared" si="13"/>
        <v>-438.6929492549944</v>
      </c>
      <c r="F256">
        <f t="shared" si="14"/>
        <v>1.5816370113686895</v>
      </c>
    </row>
    <row r="257" spans="3:6" x14ac:dyDescent="0.25">
      <c r="C257">
        <f t="shared" si="15"/>
        <v>2.4999999999999907</v>
      </c>
      <c r="D257">
        <f t="shared" si="12"/>
        <v>-402.91062499999646</v>
      </c>
      <c r="E257">
        <f t="shared" si="13"/>
        <v>-444.9562499999941</v>
      </c>
      <c r="F257">
        <f t="shared" si="14"/>
        <v>1.594493840686571</v>
      </c>
    </row>
    <row r="258" spans="3:6" x14ac:dyDescent="0.25">
      <c r="C258">
        <f t="shared" si="15"/>
        <v>2.5099999999999905</v>
      </c>
      <c r="D258">
        <f t="shared" si="12"/>
        <v>-407.39180167584675</v>
      </c>
      <c r="E258">
        <f t="shared" si="13"/>
        <v>-451.2910102949939</v>
      </c>
      <c r="F258">
        <f t="shared" si="14"/>
        <v>1.6072747243301997</v>
      </c>
    </row>
    <row r="259" spans="3:6" x14ac:dyDescent="0.25">
      <c r="C259">
        <f t="shared" si="15"/>
        <v>2.5199999999999902</v>
      </c>
      <c r="D259">
        <f t="shared" si="12"/>
        <v>-411.93668400639558</v>
      </c>
      <c r="E259">
        <f t="shared" si="13"/>
        <v>-457.69741055999367</v>
      </c>
      <c r="F259">
        <f t="shared" si="14"/>
        <v>1.6199803046681109</v>
      </c>
    </row>
    <row r="260" spans="3:6" x14ac:dyDescent="0.25">
      <c r="C260">
        <f t="shared" si="15"/>
        <v>2.52999999999999</v>
      </c>
      <c r="D260">
        <f t="shared" si="12"/>
        <v>-416.54598927094571</v>
      </c>
      <c r="E260">
        <f t="shared" si="13"/>
        <v>-464.17562581499379</v>
      </c>
      <c r="F260">
        <f t="shared" si="14"/>
        <v>1.6326112400029966</v>
      </c>
    </row>
    <row r="261" spans="3:6" x14ac:dyDescent="0.25">
      <c r="C261">
        <f t="shared" si="15"/>
        <v>2.5399999999999898</v>
      </c>
      <c r="D261">
        <f t="shared" si="12"/>
        <v>-421.22043647199575</v>
      </c>
      <c r="E261">
        <f t="shared" si="13"/>
        <v>-470.72582567999353</v>
      </c>
      <c r="F261">
        <f t="shared" si="14"/>
        <v>1.6451682030330059</v>
      </c>
    </row>
    <row r="262" spans="3:6" x14ac:dyDescent="0.25">
      <c r="C262">
        <f t="shared" si="15"/>
        <v>2.5499999999999896</v>
      </c>
      <c r="D262">
        <f t="shared" si="12"/>
        <v>-425.96074628124541</v>
      </c>
      <c r="E262">
        <f t="shared" si="13"/>
        <v>-477.34817437499288</v>
      </c>
      <c r="F262">
        <f t="shared" si="14"/>
        <v>1.6576518793876729</v>
      </c>
    </row>
    <row r="263" spans="3:6" x14ac:dyDescent="0.25">
      <c r="C263">
        <f t="shared" si="15"/>
        <v>2.5599999999999894</v>
      </c>
      <c r="D263">
        <f t="shared" si="12"/>
        <v>-430.76764098559522</v>
      </c>
      <c r="E263">
        <f t="shared" si="13"/>
        <v>-484.04283071999254</v>
      </c>
      <c r="F263">
        <f t="shared" si="14"/>
        <v>1.6700629662361648</v>
      </c>
    </row>
    <row r="264" spans="3:6" x14ac:dyDescent="0.25">
      <c r="C264">
        <f t="shared" si="15"/>
        <v>2.5699999999999892</v>
      </c>
      <c r="D264">
        <f t="shared" si="12"/>
        <v>-435.64184443314525</v>
      </c>
      <c r="E264">
        <f t="shared" si="13"/>
        <v>-490.80994813499257</v>
      </c>
      <c r="F264">
        <f t="shared" si="14"/>
        <v>1.682402170965509</v>
      </c>
    </row>
    <row r="265" spans="3:6" x14ac:dyDescent="0.25">
      <c r="C265">
        <f t="shared" si="15"/>
        <v>2.579999999999989</v>
      </c>
      <c r="D265">
        <f t="shared" ref="D265:D328" si="16">$B$2*(C265^5)+$C$2*(C265^4)+$D$2*(C265^3)+$E$2*(C265^2)+$F$2*(C265^1)+$G$2</f>
        <v>-440.58408197919425</v>
      </c>
      <c r="E265">
        <f t="shared" ref="E265:E328" si="17">$C$3*(C265^4)+$D$3*(C265^3)+$E$3*(C265^2)+$F$3*(C265)+$G$3</f>
        <v>-497.64967463999238</v>
      </c>
      <c r="F265">
        <f t="shared" ref="F265:F328" si="18">C265-D265/E265</f>
        <v>1.6946702099264404</v>
      </c>
    </row>
    <row r="266" spans="3:6" x14ac:dyDescent="0.25">
      <c r="C266">
        <f t="shared" ref="C266:C328" si="19">C265+0.01</f>
        <v>2.5899999999999888</v>
      </c>
      <c r="D266">
        <f t="shared" si="16"/>
        <v>-445.59508043224423</v>
      </c>
      <c r="E266">
        <f t="shared" si="17"/>
        <v>-504.56215285499212</v>
      </c>
      <c r="F266">
        <f t="shared" si="18"/>
        <v>1.7068678072445298</v>
      </c>
    </row>
    <row r="267" spans="3:6" x14ac:dyDescent="0.25">
      <c r="C267">
        <f t="shared" si="19"/>
        <v>2.5999999999999885</v>
      </c>
      <c r="D267">
        <f t="shared" si="16"/>
        <v>-450.67556799999431</v>
      </c>
      <c r="E267">
        <f t="shared" si="17"/>
        <v>-511.54751999999172</v>
      </c>
      <c r="F267">
        <f t="shared" si="18"/>
        <v>1.7189956936942878</v>
      </c>
    </row>
    <row r="268" spans="3:6" x14ac:dyDescent="0.25">
      <c r="C268">
        <f t="shared" si="19"/>
        <v>2.6099999999999883</v>
      </c>
      <c r="D268">
        <f t="shared" si="16"/>
        <v>-455.8262742353437</v>
      </c>
      <c r="E268">
        <f t="shared" si="17"/>
        <v>-518.60590789499179</v>
      </c>
      <c r="F268">
        <f t="shared" si="18"/>
        <v>1.731054605633906</v>
      </c>
    </row>
    <row r="269" spans="3:6" x14ac:dyDescent="0.25">
      <c r="C269">
        <f t="shared" si="19"/>
        <v>2.6199999999999881</v>
      </c>
      <c r="D269">
        <f t="shared" si="16"/>
        <v>-461.04792998239429</v>
      </c>
      <c r="E269">
        <f t="shared" si="17"/>
        <v>-525.73744295999154</v>
      </c>
      <c r="F269">
        <f t="shared" si="18"/>
        <v>1.7430452839983737</v>
      </c>
    </row>
    <row r="270" spans="3:6" x14ac:dyDescent="0.25">
      <c r="C270">
        <f t="shared" si="19"/>
        <v>2.6299999999999879</v>
      </c>
      <c r="D270">
        <f t="shared" si="16"/>
        <v>-466.34126732244317</v>
      </c>
      <c r="E270">
        <f t="shared" si="17"/>
        <v>-532.94224621499075</v>
      </c>
      <c r="F270">
        <f t="shared" si="18"/>
        <v>1.7549684733487503</v>
      </c>
    </row>
    <row r="271" spans="3:6" x14ac:dyDescent="0.25">
      <c r="C271">
        <f t="shared" si="19"/>
        <v>2.6399999999999877</v>
      </c>
      <c r="D271">
        <f t="shared" si="16"/>
        <v>-471.70701951999331</v>
      </c>
      <c r="E271">
        <f t="shared" si="17"/>
        <v>-540.22043327999086</v>
      </c>
      <c r="F271">
        <f t="shared" si="18"/>
        <v>1.7668249209753255</v>
      </c>
    </row>
    <row r="272" spans="3:6" x14ac:dyDescent="0.25">
      <c r="C272">
        <f t="shared" si="19"/>
        <v>2.6499999999999875</v>
      </c>
      <c r="D272">
        <f t="shared" si="16"/>
        <v>-477.1459209687431</v>
      </c>
      <c r="E272">
        <f t="shared" si="17"/>
        <v>-547.57211437499132</v>
      </c>
      <c r="F272">
        <f t="shared" si="18"/>
        <v>1.7786153760525718</v>
      </c>
    </row>
    <row r="273" spans="3:6" x14ac:dyDescent="0.25">
      <c r="C273">
        <f t="shared" si="19"/>
        <v>2.6599999999999873</v>
      </c>
      <c r="D273">
        <f t="shared" si="16"/>
        <v>-482.6587071375933</v>
      </c>
      <c r="E273">
        <f t="shared" si="17"/>
        <v>-554.99739431999046</v>
      </c>
      <c r="F273">
        <f t="shared" si="18"/>
        <v>1.7903405888437061</v>
      </c>
    </row>
    <row r="274" spans="3:6" x14ac:dyDescent="0.25">
      <c r="C274">
        <f t="shared" si="19"/>
        <v>2.6699999999999871</v>
      </c>
      <c r="D274">
        <f t="shared" si="16"/>
        <v>-488.24611451664248</v>
      </c>
      <c r="E274">
        <f t="shared" si="17"/>
        <v>-562.49637253499054</v>
      </c>
      <c r="F274">
        <f t="shared" si="18"/>
        <v>1.8020013099528422</v>
      </c>
    </row>
    <row r="275" spans="3:6" x14ac:dyDescent="0.25">
      <c r="C275">
        <f t="shared" si="19"/>
        <v>2.6799999999999868</v>
      </c>
      <c r="D275">
        <f t="shared" si="16"/>
        <v>-493.90888056319272</v>
      </c>
      <c r="E275">
        <f t="shared" si="17"/>
        <v>-570.06914303998997</v>
      </c>
      <c r="F275">
        <f t="shared" si="18"/>
        <v>1.8135982896226452</v>
      </c>
    </row>
    <row r="276" spans="3:6" x14ac:dyDescent="0.25">
      <c r="C276">
        <f t="shared" si="19"/>
        <v>2.6899999999999866</v>
      </c>
      <c r="D276">
        <f t="shared" si="16"/>
        <v>-499.64774364774257</v>
      </c>
      <c r="E276">
        <f t="shared" si="17"/>
        <v>-577.71579445498878</v>
      </c>
      <c r="F276">
        <f t="shared" si="18"/>
        <v>1.825132277075594</v>
      </c>
    </row>
    <row r="277" spans="3:6" x14ac:dyDescent="0.25">
      <c r="C277">
        <f t="shared" si="19"/>
        <v>2.6999999999999864</v>
      </c>
      <c r="D277">
        <f t="shared" si="16"/>
        <v>-505.46344299999248</v>
      </c>
      <c r="E277">
        <f t="shared" si="17"/>
        <v>-585.43640999998956</v>
      </c>
      <c r="F277">
        <f t="shared" si="18"/>
        <v>1.8366040198968672</v>
      </c>
    </row>
    <row r="278" spans="3:6" x14ac:dyDescent="0.25">
      <c r="C278">
        <f t="shared" si="19"/>
        <v>2.7099999999999862</v>
      </c>
      <c r="D278">
        <f t="shared" si="16"/>
        <v>-511.35671865484267</v>
      </c>
      <c r="E278">
        <f t="shared" si="17"/>
        <v>-593.23106749498834</v>
      </c>
      <c r="F278">
        <f t="shared" si="18"/>
        <v>1.8480142634570114</v>
      </c>
    </row>
    <row r="279" spans="3:6" x14ac:dyDescent="0.25">
      <c r="C279">
        <f t="shared" si="19"/>
        <v>2.719999999999986</v>
      </c>
      <c r="D279">
        <f t="shared" si="16"/>
        <v>-517.32831139839175</v>
      </c>
      <c r="E279">
        <f t="shared" si="17"/>
        <v>-601.09983935998866</v>
      </c>
      <c r="F279">
        <f t="shared" si="18"/>
        <v>1.8593637503726217</v>
      </c>
    </row>
    <row r="280" spans="3:6" x14ac:dyDescent="0.25">
      <c r="C280">
        <f t="shared" si="19"/>
        <v>2.7299999999999858</v>
      </c>
      <c r="D280">
        <f t="shared" si="16"/>
        <v>-523.37896271394106</v>
      </c>
      <c r="E280">
        <f t="shared" si="17"/>
        <v>-609.04279261498846</v>
      </c>
      <c r="F280">
        <f t="shared" si="18"/>
        <v>1.8706532200031991</v>
      </c>
    </row>
    <row r="281" spans="3:6" x14ac:dyDescent="0.25">
      <c r="C281">
        <f t="shared" si="19"/>
        <v>2.7399999999999856</v>
      </c>
      <c r="D281">
        <f t="shared" si="16"/>
        <v>-529.50941472799218</v>
      </c>
      <c r="E281">
        <f t="shared" si="17"/>
        <v>-617.05998887998771</v>
      </c>
      <c r="F281">
        <f t="shared" si="18"/>
        <v>1.8818834079825817</v>
      </c>
    </row>
    <row r="282" spans="3:6" x14ac:dyDescent="0.25">
      <c r="C282">
        <f t="shared" si="19"/>
        <v>2.7499999999999853</v>
      </c>
      <c r="D282">
        <f t="shared" si="16"/>
        <v>-535.72041015624131</v>
      </c>
      <c r="E282">
        <f t="shared" si="17"/>
        <v>-625.1514843749876</v>
      </c>
      <c r="F282">
        <f t="shared" si="18"/>
        <v>1.8930550457832607</v>
      </c>
    </row>
    <row r="283" spans="3:6" x14ac:dyDescent="0.25">
      <c r="C283">
        <f t="shared" si="19"/>
        <v>2.7599999999999851</v>
      </c>
      <c r="D283">
        <f t="shared" si="16"/>
        <v>-542.0126922495914</v>
      </c>
      <c r="E283">
        <f t="shared" si="17"/>
        <v>-633.31732991998774</v>
      </c>
      <c r="F283">
        <f t="shared" si="18"/>
        <v>1.9041688603119737</v>
      </c>
    </row>
    <row r="284" spans="3:6" x14ac:dyDescent="0.25">
      <c r="C284">
        <f t="shared" si="19"/>
        <v>2.7699999999999849</v>
      </c>
      <c r="D284">
        <f t="shared" si="16"/>
        <v>-548.38700474014047</v>
      </c>
      <c r="E284">
        <f t="shared" si="17"/>
        <v>-641.55757093498755</v>
      </c>
      <c r="F284">
        <f t="shared" si="18"/>
        <v>1.9152255735351285</v>
      </c>
    </row>
    <row r="285" spans="3:6" x14ac:dyDescent="0.25">
      <c r="C285">
        <f t="shared" si="19"/>
        <v>2.7799999999999847</v>
      </c>
      <c r="D285">
        <f t="shared" si="16"/>
        <v>-554.84409178718988</v>
      </c>
      <c r="E285">
        <f t="shared" si="17"/>
        <v>-649.87224743998763</v>
      </c>
      <c r="F285">
        <f t="shared" si="18"/>
        <v>1.9262259021325006</v>
      </c>
    </row>
    <row r="286" spans="3:6" x14ac:dyDescent="0.25">
      <c r="C286">
        <f t="shared" si="19"/>
        <v>2.7899999999999845</v>
      </c>
      <c r="D286">
        <f t="shared" si="16"/>
        <v>-561.38469792323986</v>
      </c>
      <c r="E286">
        <f t="shared" si="17"/>
        <v>-658.26139405498566</v>
      </c>
      <c r="F286">
        <f t="shared" si="18"/>
        <v>1.9371705571778426</v>
      </c>
    </row>
    <row r="287" spans="3:6" x14ac:dyDescent="0.25">
      <c r="C287">
        <f t="shared" si="19"/>
        <v>2.7999999999999843</v>
      </c>
      <c r="D287">
        <f t="shared" si="16"/>
        <v>-568.00956799998994</v>
      </c>
      <c r="E287">
        <f t="shared" si="17"/>
        <v>-666.72503999998639</v>
      </c>
      <c r="F287">
        <f t="shared" si="18"/>
        <v>1.948060243845031</v>
      </c>
    </row>
    <row r="288" spans="3:6" x14ac:dyDescent="0.25">
      <c r="C288">
        <f t="shared" si="19"/>
        <v>2.8099999999999841</v>
      </c>
      <c r="D288">
        <f t="shared" si="16"/>
        <v>-574.71944713434016</v>
      </c>
      <c r="E288">
        <f t="shared" si="17"/>
        <v>-675.26320909498713</v>
      </c>
      <c r="F288">
        <f t="shared" si="18"/>
        <v>1.9588956611384007</v>
      </c>
    </row>
    <row r="289" spans="3:6" x14ac:dyDescent="0.25">
      <c r="C289">
        <f t="shared" si="19"/>
        <v>2.8199999999999839</v>
      </c>
      <c r="D289">
        <f t="shared" si="16"/>
        <v>-581.51508065438941</v>
      </c>
      <c r="E289">
        <f t="shared" si="17"/>
        <v>-683.87591975998498</v>
      </c>
      <c r="F289">
        <f t="shared" si="18"/>
        <v>1.9696775016460726</v>
      </c>
    </row>
    <row r="290" spans="3:6" x14ac:dyDescent="0.25">
      <c r="C290">
        <f t="shared" si="19"/>
        <v>2.8299999999999836</v>
      </c>
      <c r="D290">
        <f t="shared" si="16"/>
        <v>-588.39721404543945</v>
      </c>
      <c r="E290">
        <f t="shared" si="17"/>
        <v>-692.56318501498504</v>
      </c>
      <c r="F290">
        <f t="shared" si="18"/>
        <v>1.9804064513150239</v>
      </c>
    </row>
    <row r="291" spans="3:6" x14ac:dyDescent="0.25">
      <c r="C291">
        <f t="shared" si="19"/>
        <v>2.8399999999999834</v>
      </c>
      <c r="D291">
        <f t="shared" si="16"/>
        <v>-595.36659289598879</v>
      </c>
      <c r="E291">
        <f t="shared" si="17"/>
        <v>-701.32501247998493</v>
      </c>
      <c r="F291">
        <f t="shared" si="18"/>
        <v>1.991083189246738</v>
      </c>
    </row>
    <row r="292" spans="3:6" x14ac:dyDescent="0.25">
      <c r="C292">
        <f t="shared" si="19"/>
        <v>2.8499999999999832</v>
      </c>
      <c r="D292">
        <f t="shared" si="16"/>
        <v>-602.42396284373785</v>
      </c>
      <c r="E292">
        <f t="shared" si="17"/>
        <v>-710.16140437498575</v>
      </c>
      <c r="F292">
        <f t="shared" si="18"/>
        <v>2.0017083875123514</v>
      </c>
    </row>
    <row r="293" spans="3:6" x14ac:dyDescent="0.25">
      <c r="C293">
        <f t="shared" si="19"/>
        <v>2.859999999999983</v>
      </c>
      <c r="D293">
        <f t="shared" si="16"/>
        <v>-609.5700695215877</v>
      </c>
      <c r="E293">
        <f t="shared" si="17"/>
        <v>-719.07235751998473</v>
      </c>
      <c r="F293">
        <f t="shared" si="18"/>
        <v>2.0122827109862049</v>
      </c>
    </row>
    <row r="294" spans="3:6" x14ac:dyDescent="0.25">
      <c r="C294">
        <f t="shared" si="19"/>
        <v>2.8699999999999828</v>
      </c>
      <c r="D294">
        <f t="shared" si="16"/>
        <v>-616.80565850363689</v>
      </c>
      <c r="E294">
        <f t="shared" si="17"/>
        <v>-728.05786333498531</v>
      </c>
      <c r="F294">
        <f t="shared" si="18"/>
        <v>2.0228068171968192</v>
      </c>
    </row>
    <row r="295" spans="3:6" x14ac:dyDescent="0.25">
      <c r="C295">
        <f t="shared" si="19"/>
        <v>2.8799999999999826</v>
      </c>
      <c r="D295">
        <f t="shared" si="16"/>
        <v>-624.13147525118791</v>
      </c>
      <c r="E295">
        <f t="shared" si="17"/>
        <v>-737.11790783998435</v>
      </c>
      <c r="F295">
        <f t="shared" si="18"/>
        <v>2.0332813561942533</v>
      </c>
    </row>
    <row r="296" spans="3:6" x14ac:dyDescent="0.25">
      <c r="C296">
        <f t="shared" si="19"/>
        <v>2.8899999999999824</v>
      </c>
      <c r="D296">
        <f t="shared" si="16"/>
        <v>-631.54826505873871</v>
      </c>
      <c r="E296">
        <f t="shared" si="17"/>
        <v>-746.25247165498308</v>
      </c>
      <c r="F296">
        <f t="shared" si="18"/>
        <v>2.0437069704330075</v>
      </c>
    </row>
    <row r="297" spans="3:6" x14ac:dyDescent="0.25">
      <c r="C297">
        <f t="shared" si="19"/>
        <v>2.8999999999999821</v>
      </c>
      <c r="D297">
        <f t="shared" si="16"/>
        <v>-639.05677299998706</v>
      </c>
      <c r="E297">
        <f t="shared" si="17"/>
        <v>-755.46152999998435</v>
      </c>
      <c r="F297">
        <f t="shared" si="18"/>
        <v>2.0540842946694933</v>
      </c>
    </row>
    <row r="298" spans="3:6" x14ac:dyDescent="0.25">
      <c r="C298">
        <f t="shared" si="19"/>
        <v>2.9099999999999819</v>
      </c>
      <c r="D298">
        <f t="shared" si="16"/>
        <v>-646.65774387383544</v>
      </c>
      <c r="E298">
        <f t="shared" si="17"/>
        <v>-764.74505269498354</v>
      </c>
      <c r="F298">
        <f t="shared" si="18"/>
        <v>2.0644139558732562</v>
      </c>
    </row>
    <row r="299" spans="3:6" x14ac:dyDescent="0.25">
      <c r="C299">
        <f t="shared" si="19"/>
        <v>2.9199999999999817</v>
      </c>
      <c r="D299">
        <f t="shared" si="16"/>
        <v>-654.35192215038717</v>
      </c>
      <c r="E299">
        <f t="shared" si="17"/>
        <v>-774.10300415998222</v>
      </c>
      <c r="F299">
        <f t="shared" si="18"/>
        <v>2.0746965731511775</v>
      </c>
    </row>
    <row r="300" spans="3:6" x14ac:dyDescent="0.25">
      <c r="C300">
        <f t="shared" si="19"/>
        <v>2.9299999999999815</v>
      </c>
      <c r="D300">
        <f t="shared" si="16"/>
        <v>-662.14005191693525</v>
      </c>
      <c r="E300">
        <f t="shared" si="17"/>
        <v>-783.53534341498357</v>
      </c>
      <c r="F300">
        <f t="shared" si="18"/>
        <v>2.0849327576838346</v>
      </c>
    </row>
    <row r="301" spans="3:6" x14ac:dyDescent="0.25">
      <c r="C301">
        <f t="shared" si="19"/>
        <v>2.9399999999999813</v>
      </c>
      <c r="D301">
        <f t="shared" si="16"/>
        <v>-670.02287682398423</v>
      </c>
      <c r="E301">
        <f t="shared" si="17"/>
        <v>-793.04202407998241</v>
      </c>
      <c r="F301">
        <f t="shared" si="18"/>
        <v>2.0951231126732526</v>
      </c>
    </row>
    <row r="302" spans="3:6" x14ac:dyDescent="0.25">
      <c r="C302">
        <f t="shared" si="19"/>
        <v>2.9499999999999811</v>
      </c>
      <c r="D302">
        <f t="shared" si="16"/>
        <v>-678.0011400312344</v>
      </c>
      <c r="E302">
        <f t="shared" si="17"/>
        <v>-802.62299437498245</v>
      </c>
      <c r="F302">
        <f t="shared" si="18"/>
        <v>2.1052682333014623</v>
      </c>
    </row>
    <row r="303" spans="3:6" x14ac:dyDescent="0.25">
      <c r="C303">
        <f t="shared" si="19"/>
        <v>2.9599999999999809</v>
      </c>
      <c r="D303">
        <f t="shared" si="16"/>
        <v>-686.07558415358494</v>
      </c>
      <c r="E303">
        <f t="shared" si="17"/>
        <v>-812.27819711998177</v>
      </c>
      <c r="F303">
        <f t="shared" si="18"/>
        <v>2.115368706699067</v>
      </c>
    </row>
    <row r="304" spans="3:6" x14ac:dyDescent="0.25">
      <c r="C304">
        <f t="shared" si="19"/>
        <v>2.9699999999999807</v>
      </c>
      <c r="D304">
        <f t="shared" si="16"/>
        <v>-694.24695120713375</v>
      </c>
      <c r="E304">
        <f t="shared" si="17"/>
        <v>-822.00756973498187</v>
      </c>
      <c r="F304">
        <f t="shared" si="18"/>
        <v>2.125425111923267</v>
      </c>
    </row>
    <row r="305" spans="3:6" x14ac:dyDescent="0.25">
      <c r="C305">
        <f t="shared" si="19"/>
        <v>2.9799999999999804</v>
      </c>
      <c r="D305">
        <f t="shared" si="16"/>
        <v>-702.515982555184</v>
      </c>
      <c r="E305">
        <f t="shared" si="17"/>
        <v>-831.81104423998045</v>
      </c>
      <c r="F305">
        <f t="shared" si="18"/>
        <v>2.1354380199446812</v>
      </c>
    </row>
    <row r="306" spans="3:6" x14ac:dyDescent="0.25">
      <c r="C306">
        <f t="shared" si="19"/>
        <v>2.9899999999999802</v>
      </c>
      <c r="D306">
        <f t="shared" si="16"/>
        <v>-710.88341885423358</v>
      </c>
      <c r="E306">
        <f t="shared" si="17"/>
        <v>-841.68854725498136</v>
      </c>
      <c r="F306">
        <f t="shared" si="18"/>
        <v>2.1454079936424573</v>
      </c>
    </row>
    <row r="307" spans="3:6" x14ac:dyDescent="0.25">
      <c r="C307">
        <f t="shared" si="19"/>
        <v>2.99999999999998</v>
      </c>
      <c r="D307">
        <f t="shared" si="16"/>
        <v>-719.34999999998263</v>
      </c>
      <c r="E307">
        <f t="shared" si="17"/>
        <v>-851.63999999998009</v>
      </c>
      <c r="F307">
        <f t="shared" si="18"/>
        <v>2.155335587807035</v>
      </c>
    </row>
    <row r="308" spans="3:6" x14ac:dyDescent="0.25">
      <c r="C308">
        <f t="shared" si="19"/>
        <v>3.0099999999999798</v>
      </c>
      <c r="D308">
        <f t="shared" si="16"/>
        <v>-727.91646507333326</v>
      </c>
      <c r="E308">
        <f t="shared" si="17"/>
        <v>-861.66531829498012</v>
      </c>
      <c r="F308">
        <f t="shared" si="18"/>
        <v>2.1652213491501375</v>
      </c>
    </row>
    <row r="309" spans="3:6" x14ac:dyDescent="0.25">
      <c r="C309">
        <f t="shared" si="19"/>
        <v>3.0199999999999796</v>
      </c>
      <c r="D309">
        <f t="shared" si="16"/>
        <v>-736.58355228638322</v>
      </c>
      <c r="E309">
        <f t="shared" si="17"/>
        <v>-871.7644125599802</v>
      </c>
      <c r="F309">
        <f t="shared" si="18"/>
        <v>2.1750658163214229</v>
      </c>
    </row>
    <row r="310" spans="3:6" x14ac:dyDescent="0.25">
      <c r="C310">
        <f t="shared" si="19"/>
        <v>3.0299999999999794</v>
      </c>
      <c r="D310">
        <f t="shared" si="16"/>
        <v>-745.35199892843332</v>
      </c>
      <c r="E310">
        <f t="shared" si="17"/>
        <v>-881.93718781497887</v>
      </c>
      <c r="F310">
        <f t="shared" si="18"/>
        <v>2.184869519931369</v>
      </c>
    </row>
    <row r="311" spans="3:6" x14ac:dyDescent="0.25">
      <c r="C311">
        <f t="shared" si="19"/>
        <v>3.0399999999999792</v>
      </c>
      <c r="D311">
        <f t="shared" si="16"/>
        <v>-754.22254131198235</v>
      </c>
      <c r="E311">
        <f t="shared" si="17"/>
        <v>-892.18354367997722</v>
      </c>
      <c r="F311">
        <f t="shared" si="18"/>
        <v>2.1946329825799413</v>
      </c>
    </row>
    <row r="312" spans="3:6" x14ac:dyDescent="0.25">
      <c r="C312">
        <f t="shared" si="19"/>
        <v>3.049999999999979</v>
      </c>
      <c r="D312">
        <f t="shared" si="16"/>
        <v>-763.19591471873241</v>
      </c>
      <c r="E312">
        <f t="shared" si="17"/>
        <v>-902.50337437497706</v>
      </c>
      <c r="F312">
        <f t="shared" si="18"/>
        <v>2.2043567188906104</v>
      </c>
    </row>
    <row r="313" spans="3:6" x14ac:dyDescent="0.25">
      <c r="C313">
        <f t="shared" si="19"/>
        <v>3.0599999999999787</v>
      </c>
      <c r="D313">
        <f t="shared" si="16"/>
        <v>-772.27285334558042</v>
      </c>
      <c r="E313">
        <f t="shared" si="17"/>
        <v>-912.89656871997727</v>
      </c>
      <c r="F313">
        <f t="shared" si="18"/>
        <v>2.2140412355493391</v>
      </c>
    </row>
    <row r="314" spans="3:6" x14ac:dyDescent="0.25">
      <c r="C314">
        <f t="shared" si="19"/>
        <v>3.0699999999999785</v>
      </c>
      <c r="D314">
        <f t="shared" si="16"/>
        <v>-781.45409025063088</v>
      </c>
      <c r="E314">
        <f t="shared" si="17"/>
        <v>-923.36301013497746</v>
      </c>
      <c r="F314">
        <f t="shared" si="18"/>
        <v>2.2236870313481396</v>
      </c>
    </row>
    <row r="315" spans="3:6" x14ac:dyDescent="0.25">
      <c r="C315">
        <f t="shared" si="19"/>
        <v>3.0799999999999783</v>
      </c>
      <c r="D315">
        <f t="shared" si="16"/>
        <v>-790.74035729917875</v>
      </c>
      <c r="E315">
        <f t="shared" si="17"/>
        <v>-933.90257663997704</v>
      </c>
      <c r="F315">
        <f t="shared" si="18"/>
        <v>2.2332945972328844</v>
      </c>
    </row>
    <row r="316" spans="3:6" x14ac:dyDescent="0.25">
      <c r="C316">
        <f t="shared" si="19"/>
        <v>3.0899999999999781</v>
      </c>
      <c r="D316">
        <f t="shared" si="16"/>
        <v>-800.13238510972985</v>
      </c>
      <c r="E316">
        <f t="shared" si="17"/>
        <v>-944.51514085497706</v>
      </c>
      <c r="F316">
        <f t="shared" si="18"/>
        <v>2.2428644163549682</v>
      </c>
    </row>
    <row r="317" spans="3:6" x14ac:dyDescent="0.25">
      <c r="C317">
        <f t="shared" si="19"/>
        <v>3.0999999999999779</v>
      </c>
      <c r="D317">
        <f t="shared" si="16"/>
        <v>-809.63090299997975</v>
      </c>
      <c r="E317">
        <f t="shared" si="17"/>
        <v>-955.20056999997655</v>
      </c>
      <c r="F317">
        <f t="shared" si="18"/>
        <v>2.2523969641265804</v>
      </c>
    </row>
    <row r="318" spans="3:6" x14ac:dyDescent="0.25">
      <c r="C318">
        <f t="shared" si="19"/>
        <v>3.1099999999999777</v>
      </c>
      <c r="D318">
        <f t="shared" si="16"/>
        <v>-819.23663893282992</v>
      </c>
      <c r="E318">
        <f t="shared" si="17"/>
        <v>-965.95872589497617</v>
      </c>
      <c r="F318">
        <f t="shared" si="18"/>
        <v>2.2618927082792117</v>
      </c>
    </row>
    <row r="319" spans="3:6" x14ac:dyDescent="0.25">
      <c r="C319">
        <f t="shared" si="19"/>
        <v>3.1199999999999775</v>
      </c>
      <c r="D319">
        <f t="shared" si="16"/>
        <v>-828.95031946237805</v>
      </c>
      <c r="E319">
        <f t="shared" si="17"/>
        <v>-976.78946495997548</v>
      </c>
      <c r="F319">
        <f t="shared" si="18"/>
        <v>2.2713521089251647</v>
      </c>
    </row>
    <row r="320" spans="3:6" x14ac:dyDescent="0.25">
      <c r="C320">
        <f t="shared" si="19"/>
        <v>3.1299999999999772</v>
      </c>
      <c r="D320">
        <f t="shared" si="16"/>
        <v>-838.77266967992739</v>
      </c>
      <c r="E320">
        <f t="shared" si="17"/>
        <v>-987.69263821497566</v>
      </c>
      <c r="F320">
        <f t="shared" si="18"/>
        <v>2.2807756186217647</v>
      </c>
    </row>
    <row r="321" spans="3:6" x14ac:dyDescent="0.25">
      <c r="C321">
        <f t="shared" si="19"/>
        <v>3.139999999999977</v>
      </c>
      <c r="D321">
        <f t="shared" si="16"/>
        <v>-848.70441315997925</v>
      </c>
      <c r="E321">
        <f t="shared" si="17"/>
        <v>-998.66809127997408</v>
      </c>
      <c r="F321">
        <f t="shared" si="18"/>
        <v>2.2901636824380422</v>
      </c>
    </row>
    <row r="322" spans="3:6" x14ac:dyDescent="0.25">
      <c r="C322">
        <f t="shared" si="19"/>
        <v>3.1499999999999768</v>
      </c>
      <c r="D322">
        <f t="shared" si="16"/>
        <v>-858.74627190622618</v>
      </c>
      <c r="E322">
        <f t="shared" si="17"/>
        <v>-1009.7156643749743</v>
      </c>
      <c r="F322">
        <f t="shared" si="18"/>
        <v>2.2995167380236459</v>
      </c>
    </row>
    <row r="323" spans="3:6" x14ac:dyDescent="0.25">
      <c r="C323">
        <f t="shared" si="19"/>
        <v>3.1599999999999766</v>
      </c>
      <c r="D323">
        <f t="shared" si="16"/>
        <v>-868.89896629757754</v>
      </c>
      <c r="E323">
        <f t="shared" si="17"/>
        <v>-1020.8351923199741</v>
      </c>
      <c r="F323">
        <f t="shared" si="18"/>
        <v>2.3088352156797014</v>
      </c>
    </row>
    <row r="324" spans="3:6" x14ac:dyDescent="0.25">
      <c r="C324">
        <f t="shared" si="19"/>
        <v>3.1699999999999764</v>
      </c>
      <c r="D324">
        <f t="shared" si="16"/>
        <v>-879.16321503412632</v>
      </c>
      <c r="E324">
        <f t="shared" si="17"/>
        <v>-1032.026504534974</v>
      </c>
      <c r="F324">
        <f t="shared" si="18"/>
        <v>2.3181195384315276</v>
      </c>
    </row>
    <row r="325" spans="3:6" x14ac:dyDescent="0.25">
      <c r="C325">
        <f t="shared" si="19"/>
        <v>3.1799999999999762</v>
      </c>
      <c r="D325">
        <f t="shared" si="16"/>
        <v>-889.53973508317574</v>
      </c>
      <c r="E325">
        <f t="shared" si="17"/>
        <v>-1043.2894250399734</v>
      </c>
      <c r="F325">
        <f t="shared" si="18"/>
        <v>2.3273701221028689</v>
      </c>
    </row>
    <row r="326" spans="3:6" x14ac:dyDescent="0.25">
      <c r="C326">
        <f t="shared" si="19"/>
        <v>3.189999999999976</v>
      </c>
      <c r="D326">
        <f t="shared" si="16"/>
        <v>-900.02924162522584</v>
      </c>
      <c r="E326">
        <f t="shared" si="17"/>
        <v>-1054.6237724549721</v>
      </c>
      <c r="F326">
        <f t="shared" si="18"/>
        <v>2.3365873753915607</v>
      </c>
    </row>
    <row r="327" spans="3:6" x14ac:dyDescent="0.25">
      <c r="C327">
        <f t="shared" si="19"/>
        <v>3.1999999999999758</v>
      </c>
      <c r="D327">
        <f t="shared" si="16"/>
        <v>-910.63244799997608</v>
      </c>
      <c r="E327">
        <f t="shared" si="17"/>
        <v>-1066.0293599999702</v>
      </c>
      <c r="F327">
        <f t="shared" si="18"/>
        <v>2.3457716999463996</v>
      </c>
    </row>
    <row r="328" spans="3:6" x14ac:dyDescent="0.25">
      <c r="C328">
        <f t="shared" si="19"/>
        <v>3.2099999999999755</v>
      </c>
      <c r="D328">
        <f t="shared" si="16"/>
        <v>-921.3500656523247</v>
      </c>
      <c r="E328">
        <f t="shared" si="17"/>
        <v>-1077.5059954949727</v>
      </c>
      <c r="F328">
        <f t="shared" si="18"/>
        <v>2.3549234904450702</v>
      </c>
    </row>
    <row r="329" spans="3:6" x14ac:dyDescent="0.25">
      <c r="C329">
        <f t="shared" ref="C329" si="20">F328</f>
        <v>2.3549234904450702</v>
      </c>
      <c r="D329">
        <f t="shared" ref="D329:D392" si="21">$B$2*(C329^5)+$C$2*(C329^4)+$D$2*(C329^3)+$E$2*(C329^2)+$F$2*(C329^1)+$G$2</f>
        <v>-344.62674184951311</v>
      </c>
      <c r="E329">
        <f t="shared" ref="E329:E392" si="22">$C$3*(C329^4)+$D$3*(C329^3)+$E$3*(C329^2)+$F$3*(C329)+$G$3</f>
        <v>-360.98956036797546</v>
      </c>
      <c r="F329">
        <f t="shared" ref="F329:F392" si="23">C329-D329/E329</f>
        <v>1.4002511683473977</v>
      </c>
    </row>
    <row r="330" spans="3:6" x14ac:dyDescent="0.25">
      <c r="C330">
        <f t="shared" ref="C330:C393" si="24">F329</f>
        <v>1.4002511683473977</v>
      </c>
      <c r="D330">
        <f t="shared" si="21"/>
        <v>-154.47236856147336</v>
      </c>
      <c r="E330">
        <f t="shared" si="22"/>
        <v>-110.85357722937857</v>
      </c>
      <c r="F330">
        <f t="shared" si="23"/>
        <v>6.7700338429275142E-3</v>
      </c>
    </row>
    <row r="331" spans="3:6" x14ac:dyDescent="0.25">
      <c r="C331">
        <f t="shared" si="24"/>
        <v>6.7700338429275142E-3</v>
      </c>
      <c r="D331">
        <f t="shared" si="21"/>
        <v>-133.8296663195899</v>
      </c>
      <c r="E331">
        <f t="shared" si="22"/>
        <v>246.91841683841042</v>
      </c>
      <c r="F331">
        <f t="shared" si="23"/>
        <v>0.54876956564444312</v>
      </c>
    </row>
    <row r="332" spans="3:6" x14ac:dyDescent="0.25">
      <c r="C332">
        <f t="shared" si="24"/>
        <v>0.54876956564444312</v>
      </c>
      <c r="D332">
        <f t="shared" si="21"/>
        <v>-86.90278267279146</v>
      </c>
      <c r="E332">
        <f t="shared" si="22"/>
        <v>-23.344389473468539</v>
      </c>
      <c r="F332">
        <f t="shared" si="23"/>
        <v>-3.1738714899958671</v>
      </c>
    </row>
    <row r="333" spans="3:6" x14ac:dyDescent="0.25">
      <c r="C333">
        <f t="shared" si="24"/>
        <v>-3.1738714899958671</v>
      </c>
      <c r="D333">
        <f t="shared" si="21"/>
        <v>-20631.644888381237</v>
      </c>
      <c r="E333">
        <f t="shared" si="22"/>
        <v>20519.7350557231</v>
      </c>
      <c r="F333">
        <f t="shared" si="23"/>
        <v>-2.1684177240308466</v>
      </c>
    </row>
    <row r="334" spans="3:6" x14ac:dyDescent="0.25">
      <c r="C334">
        <f t="shared" si="24"/>
        <v>-2.1684177240308466</v>
      </c>
      <c r="D334">
        <f t="shared" si="21"/>
        <v>-6674.5392007225291</v>
      </c>
      <c r="E334">
        <f t="shared" si="22"/>
        <v>8501.0051870155185</v>
      </c>
      <c r="F334">
        <f t="shared" si="23"/>
        <v>-1.3832706674313218</v>
      </c>
    </row>
    <row r="335" spans="3:6" x14ac:dyDescent="0.25">
      <c r="C335">
        <f t="shared" si="24"/>
        <v>-1.3832706674313218</v>
      </c>
      <c r="D335">
        <f t="shared" si="21"/>
        <v>-2158.8544040794222</v>
      </c>
      <c r="E335">
        <f t="shared" si="22"/>
        <v>3516.826761428139</v>
      </c>
      <c r="F335">
        <f t="shared" si="23"/>
        <v>-0.76940636573829813</v>
      </c>
    </row>
    <row r="336" spans="3:6" x14ac:dyDescent="0.25">
      <c r="C336">
        <f t="shared" si="24"/>
        <v>-0.76940636573829813</v>
      </c>
      <c r="D336">
        <f t="shared" si="21"/>
        <v>-705.24201492075838</v>
      </c>
      <c r="E336">
        <f t="shared" si="22"/>
        <v>1432.5711768707463</v>
      </c>
      <c r="F336">
        <f t="shared" si="23"/>
        <v>-0.27711528358679061</v>
      </c>
    </row>
    <row r="337" spans="3:6" x14ac:dyDescent="0.25">
      <c r="C337">
        <f t="shared" si="24"/>
        <v>-0.27711528358679061</v>
      </c>
      <c r="D337">
        <f t="shared" si="21"/>
        <v>-242.49418176392234</v>
      </c>
      <c r="E337">
        <f t="shared" si="22"/>
        <v>540.71511282941503</v>
      </c>
      <c r="F337">
        <f t="shared" si="23"/>
        <v>0.17135411556688995</v>
      </c>
    </row>
    <row r="338" spans="3:6" x14ac:dyDescent="0.25">
      <c r="C338">
        <f t="shared" si="24"/>
        <v>0.17135411556688995</v>
      </c>
      <c r="D338">
        <f t="shared" si="21"/>
        <v>-103.18274900986665</v>
      </c>
      <c r="E338">
        <f t="shared" si="22"/>
        <v>131.3521160452427</v>
      </c>
      <c r="F338">
        <f t="shared" si="23"/>
        <v>0.95689721998346877</v>
      </c>
    </row>
    <row r="339" spans="3:6" x14ac:dyDescent="0.25">
      <c r="C339">
        <f t="shared" si="24"/>
        <v>0.95689721998346877</v>
      </c>
      <c r="D339">
        <f t="shared" si="21"/>
        <v>-111.26020983992083</v>
      </c>
      <c r="E339">
        <f t="shared" si="22"/>
        <v>-84.03035415242897</v>
      </c>
      <c r="F339">
        <f t="shared" si="23"/>
        <v>-0.36715063108351098</v>
      </c>
    </row>
    <row r="340" spans="3:6" x14ac:dyDescent="0.25">
      <c r="C340">
        <f t="shared" si="24"/>
        <v>-0.36715063108351098</v>
      </c>
      <c r="D340">
        <f t="shared" si="21"/>
        <v>-296.59515566466825</v>
      </c>
      <c r="E340">
        <f t="shared" si="22"/>
        <v>663.69496608825602</v>
      </c>
      <c r="F340">
        <f t="shared" si="23"/>
        <v>7.9734113896200054E-2</v>
      </c>
    </row>
    <row r="341" spans="3:6" x14ac:dyDescent="0.25">
      <c r="C341">
        <f t="shared" si="24"/>
        <v>7.9734113896200054E-2</v>
      </c>
      <c r="D341">
        <f t="shared" si="21"/>
        <v>-117.88544371598003</v>
      </c>
      <c r="E341">
        <f t="shared" si="22"/>
        <v>191.33577337209098</v>
      </c>
      <c r="F341">
        <f t="shared" si="23"/>
        <v>0.69585226910770892</v>
      </c>
    </row>
    <row r="342" spans="3:6" x14ac:dyDescent="0.25">
      <c r="C342">
        <f t="shared" si="24"/>
        <v>0.69585226910770892</v>
      </c>
      <c r="D342">
        <f t="shared" si="21"/>
        <v>-92.738384981407819</v>
      </c>
      <c r="E342">
        <f t="shared" si="22"/>
        <v>-53.910366932174156</v>
      </c>
      <c r="F342">
        <f t="shared" si="23"/>
        <v>-1.0243805962720438</v>
      </c>
    </row>
    <row r="343" spans="3:6" x14ac:dyDescent="0.25">
      <c r="C343">
        <f t="shared" si="24"/>
        <v>-1.0243805962720438</v>
      </c>
      <c r="D343">
        <f t="shared" si="21"/>
        <v>-1157.0941512188763</v>
      </c>
      <c r="E343">
        <f t="shared" si="22"/>
        <v>2144.489303075613</v>
      </c>
      <c r="F343">
        <f t="shared" si="23"/>
        <v>-0.48481429973730283</v>
      </c>
    </row>
    <row r="344" spans="3:6" x14ac:dyDescent="0.25">
      <c r="C344">
        <f t="shared" si="24"/>
        <v>-0.48481429973730283</v>
      </c>
      <c r="D344">
        <f t="shared" si="21"/>
        <v>-385.32484770074359</v>
      </c>
      <c r="E344">
        <f t="shared" si="22"/>
        <v>849.41858739619943</v>
      </c>
      <c r="F344">
        <f t="shared" si="23"/>
        <v>-3.1180657363270137E-2</v>
      </c>
    </row>
    <row r="345" spans="3:6" x14ac:dyDescent="0.25">
      <c r="C345">
        <f t="shared" si="24"/>
        <v>-3.1180657363270137E-2</v>
      </c>
      <c r="D345">
        <f t="shared" si="21"/>
        <v>-143.79838536113701</v>
      </c>
      <c r="E345">
        <f t="shared" si="22"/>
        <v>278.78063677003547</v>
      </c>
      <c r="F345">
        <f t="shared" si="23"/>
        <v>0.48463129796903459</v>
      </c>
    </row>
    <row r="346" spans="3:6" x14ac:dyDescent="0.25">
      <c r="C346">
        <f t="shared" si="24"/>
        <v>0.48463129796903459</v>
      </c>
      <c r="D346">
        <f t="shared" si="21"/>
        <v>-85.955754643086848</v>
      </c>
      <c r="E346">
        <f t="shared" si="22"/>
        <v>-5.6991836003632557</v>
      </c>
      <c r="F346">
        <f t="shared" si="23"/>
        <v>-14.597485838528934</v>
      </c>
    </row>
    <row r="347" spans="3:6" x14ac:dyDescent="0.25">
      <c r="C347">
        <f t="shared" si="24"/>
        <v>-14.597485838528934</v>
      </c>
      <c r="D347">
        <f t="shared" si="21"/>
        <v>-6716276.414565485</v>
      </c>
      <c r="E347">
        <f t="shared" si="22"/>
        <v>1981116.5261844476</v>
      </c>
      <c r="F347">
        <f t="shared" si="23"/>
        <v>-11.207338754399174</v>
      </c>
    </row>
    <row r="348" spans="3:6" x14ac:dyDescent="0.25">
      <c r="C348">
        <f t="shared" si="24"/>
        <v>-11.207338754399174</v>
      </c>
      <c r="D348">
        <f t="shared" si="21"/>
        <v>-2193702.6708846651</v>
      </c>
      <c r="E348">
        <f t="shared" si="22"/>
        <v>813978.9454138712</v>
      </c>
      <c r="F348">
        <f t="shared" si="23"/>
        <v>-8.5123026195649167</v>
      </c>
    </row>
    <row r="349" spans="3:6" x14ac:dyDescent="0.25">
      <c r="C349">
        <f t="shared" si="24"/>
        <v>-8.5123026195649167</v>
      </c>
      <c r="D349">
        <f t="shared" si="21"/>
        <v>-715645.34384097648</v>
      </c>
      <c r="E349">
        <f t="shared" si="22"/>
        <v>334818.90840081772</v>
      </c>
      <c r="F349">
        <f t="shared" si="23"/>
        <v>-6.3748924378667411</v>
      </c>
    </row>
    <row r="350" spans="3:6" x14ac:dyDescent="0.25">
      <c r="C350">
        <f t="shared" si="24"/>
        <v>-6.3748924378667411</v>
      </c>
      <c r="D350">
        <f t="shared" si="21"/>
        <v>-233099.96834186689</v>
      </c>
      <c r="E350">
        <f t="shared" si="22"/>
        <v>137920.90394887576</v>
      </c>
      <c r="F350">
        <f t="shared" si="23"/>
        <v>-4.6847935357578052</v>
      </c>
    </row>
    <row r="351" spans="3:6" x14ac:dyDescent="0.25">
      <c r="C351">
        <f t="shared" si="24"/>
        <v>-4.6847935357578052</v>
      </c>
      <c r="D351">
        <f t="shared" si="21"/>
        <v>-75779.104185357734</v>
      </c>
      <c r="E351">
        <f t="shared" si="22"/>
        <v>56912.945515118976</v>
      </c>
      <c r="F351">
        <f t="shared" si="23"/>
        <v>-3.3533020183274354</v>
      </c>
    </row>
    <row r="352" spans="3:6" x14ac:dyDescent="0.25">
      <c r="C352">
        <f t="shared" si="24"/>
        <v>-3.3533020183274354</v>
      </c>
      <c r="D352">
        <f t="shared" si="21"/>
        <v>-24579.286966969863</v>
      </c>
      <c r="E352">
        <f t="shared" si="22"/>
        <v>23532.123308032707</v>
      </c>
      <c r="F352">
        <f t="shared" si="23"/>
        <v>-2.3088026909514094</v>
      </c>
    </row>
    <row r="353" spans="3:6" x14ac:dyDescent="0.25">
      <c r="C353">
        <f t="shared" si="24"/>
        <v>-2.3088026909514094</v>
      </c>
      <c r="D353">
        <f t="shared" si="21"/>
        <v>-7954.0040632561331</v>
      </c>
      <c r="E353">
        <f t="shared" si="22"/>
        <v>9747.3594693005707</v>
      </c>
      <c r="F353">
        <f t="shared" si="23"/>
        <v>-1.4927864058941724</v>
      </c>
    </row>
    <row r="354" spans="3:6" x14ac:dyDescent="0.25">
      <c r="C354">
        <f t="shared" si="24"/>
        <v>-1.4927864058941724</v>
      </c>
      <c r="D354">
        <f t="shared" si="21"/>
        <v>-2571.9279173411501</v>
      </c>
      <c r="E354">
        <f t="shared" si="22"/>
        <v>4035.1940318984698</v>
      </c>
      <c r="F354">
        <f t="shared" si="23"/>
        <v>-0.85541236712183744</v>
      </c>
    </row>
    <row r="355" spans="3:6" x14ac:dyDescent="0.25">
      <c r="C355">
        <f t="shared" si="24"/>
        <v>-0.85541236712183744</v>
      </c>
      <c r="D355">
        <f t="shared" si="21"/>
        <v>-837.69099071397738</v>
      </c>
      <c r="E355">
        <f t="shared" si="22"/>
        <v>1650.941796536684</v>
      </c>
      <c r="F355">
        <f t="shared" si="23"/>
        <v>-0.34801047538266738</v>
      </c>
    </row>
    <row r="356" spans="3:6" x14ac:dyDescent="0.25">
      <c r="C356">
        <f t="shared" si="24"/>
        <v>-0.34801047538266738</v>
      </c>
      <c r="D356">
        <f t="shared" si="21"/>
        <v>-284.15607865432264</v>
      </c>
      <c r="E356">
        <f t="shared" si="22"/>
        <v>636.2164569101526</v>
      </c>
      <c r="F356">
        <f t="shared" si="23"/>
        <v>9.8623803828458978E-2</v>
      </c>
    </row>
    <row r="357" spans="3:6" x14ac:dyDescent="0.25">
      <c r="C357">
        <f t="shared" si="24"/>
        <v>9.8623803828458978E-2</v>
      </c>
      <c r="D357">
        <f t="shared" si="21"/>
        <v>-114.39685078380734</v>
      </c>
      <c r="E357">
        <f t="shared" si="22"/>
        <v>178.10607159096463</v>
      </c>
      <c r="F357">
        <f t="shared" si="23"/>
        <v>0.74091999149874344</v>
      </c>
    </row>
    <row r="358" spans="3:6" x14ac:dyDescent="0.25">
      <c r="C358">
        <f t="shared" si="24"/>
        <v>0.74091999149874344</v>
      </c>
      <c r="D358">
        <f t="shared" si="21"/>
        <v>-95.330450483668415</v>
      </c>
      <c r="E358">
        <f t="shared" si="22"/>
        <v>-60.960769554535375</v>
      </c>
      <c r="F358">
        <f t="shared" si="23"/>
        <v>-0.82287999298777126</v>
      </c>
    </row>
    <row r="359" spans="3:6" x14ac:dyDescent="0.25">
      <c r="C359">
        <f t="shared" si="24"/>
        <v>-0.82287999298777126</v>
      </c>
      <c r="D359">
        <f t="shared" si="21"/>
        <v>-785.37435152961029</v>
      </c>
      <c r="E359">
        <f t="shared" si="22"/>
        <v>1565.8527011646067</v>
      </c>
      <c r="F359">
        <f t="shared" si="23"/>
        <v>-0.32131662694096097</v>
      </c>
    </row>
    <row r="360" spans="3:6" x14ac:dyDescent="0.25">
      <c r="C360">
        <f t="shared" si="24"/>
        <v>-0.32131662694096097</v>
      </c>
      <c r="D360">
        <f t="shared" si="21"/>
        <v>-267.67136580788372</v>
      </c>
      <c r="E360">
        <f t="shared" si="22"/>
        <v>599.11249046216176</v>
      </c>
      <c r="F360">
        <f t="shared" si="23"/>
        <v>0.12546318497950021</v>
      </c>
    </row>
    <row r="361" spans="3:6" x14ac:dyDescent="0.25">
      <c r="C361">
        <f t="shared" si="24"/>
        <v>0.12546318497950021</v>
      </c>
      <c r="D361">
        <f t="shared" si="21"/>
        <v>-109.86035654949995</v>
      </c>
      <c r="E361">
        <f t="shared" si="22"/>
        <v>160.09308448676651</v>
      </c>
      <c r="F361">
        <f t="shared" si="23"/>
        <v>0.81169118103376547</v>
      </c>
    </row>
    <row r="362" spans="3:6" x14ac:dyDescent="0.25">
      <c r="C362">
        <f t="shared" si="24"/>
        <v>0.81169118103376547</v>
      </c>
      <c r="D362">
        <f t="shared" si="21"/>
        <v>-99.985527244298851</v>
      </c>
      <c r="E362">
        <f t="shared" si="22"/>
        <v>-70.255436304947409</v>
      </c>
      <c r="F362">
        <f t="shared" si="23"/>
        <v>-0.61148021328092383</v>
      </c>
    </row>
    <row r="363" spans="3:6" x14ac:dyDescent="0.25">
      <c r="C363">
        <f t="shared" si="24"/>
        <v>-0.61148021328092383</v>
      </c>
      <c r="D363">
        <f t="shared" si="21"/>
        <v>-507.37986354705481</v>
      </c>
      <c r="E363">
        <f t="shared" si="22"/>
        <v>1084.0677964769457</v>
      </c>
      <c r="F363">
        <f t="shared" si="23"/>
        <v>-0.14344688068312722</v>
      </c>
    </row>
    <row r="364" spans="3:6" x14ac:dyDescent="0.25">
      <c r="C364">
        <f t="shared" si="24"/>
        <v>-0.14344688068312722</v>
      </c>
      <c r="D364">
        <f t="shared" si="21"/>
        <v>-180.92044191372614</v>
      </c>
      <c r="E364">
        <f t="shared" si="22"/>
        <v>385.83250071548775</v>
      </c>
      <c r="F364">
        <f t="shared" si="23"/>
        <v>0.32546240398891901</v>
      </c>
    </row>
    <row r="365" spans="3:6" x14ac:dyDescent="0.25">
      <c r="C365">
        <f t="shared" si="24"/>
        <v>0.32546240398891901</v>
      </c>
      <c r="D365">
        <f t="shared" si="21"/>
        <v>-89.367001940196758</v>
      </c>
      <c r="E365">
        <f t="shared" si="22"/>
        <v>52.169894720043317</v>
      </c>
      <c r="F365">
        <f t="shared" si="23"/>
        <v>2.0384618727392856</v>
      </c>
    </row>
    <row r="366" spans="3:6" x14ac:dyDescent="0.25">
      <c r="C366">
        <f t="shared" si="24"/>
        <v>2.0384618727392856</v>
      </c>
      <c r="D366">
        <f t="shared" si="21"/>
        <v>-253.36726326833175</v>
      </c>
      <c r="E366">
        <f t="shared" si="22"/>
        <v>-226.32295199535071</v>
      </c>
      <c r="F366">
        <f t="shared" si="23"/>
        <v>0.91896753495980743</v>
      </c>
    </row>
    <row r="367" spans="3:6" x14ac:dyDescent="0.25">
      <c r="C367">
        <f t="shared" si="24"/>
        <v>0.91896753495980743</v>
      </c>
      <c r="D367">
        <f t="shared" si="21"/>
        <v>-108.12957740233466</v>
      </c>
      <c r="E367">
        <f t="shared" si="22"/>
        <v>-80.99001318025654</v>
      </c>
      <c r="F367">
        <f t="shared" si="23"/>
        <v>-0.41613012901605306</v>
      </c>
    </row>
    <row r="368" spans="3:6" x14ac:dyDescent="0.25">
      <c r="C368">
        <f t="shared" si="24"/>
        <v>-0.41613012901605306</v>
      </c>
      <c r="D368">
        <f t="shared" si="21"/>
        <v>-330.88800110519941</v>
      </c>
      <c r="E368">
        <f t="shared" si="22"/>
        <v>737.4275898390481</v>
      </c>
      <c r="F368">
        <f t="shared" si="23"/>
        <v>3.2575622795347758E-2</v>
      </c>
    </row>
    <row r="369" spans="3:6" x14ac:dyDescent="0.25">
      <c r="C369">
        <f t="shared" si="24"/>
        <v>3.2575622795347758E-2</v>
      </c>
      <c r="D369">
        <f t="shared" si="21"/>
        <v>-127.72420128518004</v>
      </c>
      <c r="E369">
        <f t="shared" si="22"/>
        <v>226.42639688440829</v>
      </c>
      <c r="F369">
        <f t="shared" si="23"/>
        <v>0.59666268615299967</v>
      </c>
    </row>
    <row r="370" spans="3:6" x14ac:dyDescent="0.25">
      <c r="C370">
        <f t="shared" si="24"/>
        <v>0.59666268615299967</v>
      </c>
      <c r="D370">
        <f t="shared" si="21"/>
        <v>-88.29868145421311</v>
      </c>
      <c r="E370">
        <f t="shared" si="22"/>
        <v>-34.702712114996416</v>
      </c>
      <c r="F370">
        <f t="shared" si="23"/>
        <v>-1.9477690332357498</v>
      </c>
    </row>
    <row r="371" spans="3:6" x14ac:dyDescent="0.25">
      <c r="C371">
        <f t="shared" si="24"/>
        <v>-1.9477690332357498</v>
      </c>
      <c r="D371">
        <f t="shared" si="21"/>
        <v>-4993.8888340436815</v>
      </c>
      <c r="E371">
        <f t="shared" si="22"/>
        <v>6779.2139669498874</v>
      </c>
      <c r="F371">
        <f t="shared" si="23"/>
        <v>-1.2111218557915868</v>
      </c>
    </row>
    <row r="372" spans="3:6" x14ac:dyDescent="0.25">
      <c r="C372">
        <f t="shared" si="24"/>
        <v>-1.2111218557915868</v>
      </c>
      <c r="D372">
        <f t="shared" si="21"/>
        <v>-1616.8276271378961</v>
      </c>
      <c r="E372">
        <f t="shared" si="22"/>
        <v>2799.4973684404608</v>
      </c>
      <c r="F372">
        <f t="shared" si="23"/>
        <v>-0.63357974220903479</v>
      </c>
    </row>
    <row r="373" spans="3:6" x14ac:dyDescent="0.25">
      <c r="C373">
        <f t="shared" si="24"/>
        <v>-0.63357974220903479</v>
      </c>
      <c r="D373">
        <f t="shared" si="21"/>
        <v>-531.83106387848272</v>
      </c>
      <c r="E373">
        <f t="shared" si="22"/>
        <v>1128.9603431650014</v>
      </c>
      <c r="F373">
        <f t="shared" si="23"/>
        <v>-0.16249936538418314</v>
      </c>
    </row>
    <row r="374" spans="3:6" x14ac:dyDescent="0.25">
      <c r="C374">
        <f t="shared" si="24"/>
        <v>-0.16249936538418314</v>
      </c>
      <c r="D374">
        <f t="shared" si="21"/>
        <v>-188.4627612337917</v>
      </c>
      <c r="E374">
        <f t="shared" si="22"/>
        <v>406.00990805348005</v>
      </c>
      <c r="F374">
        <f t="shared" si="23"/>
        <v>0.30168329985502867</v>
      </c>
    </row>
    <row r="375" spans="3:6" x14ac:dyDescent="0.25">
      <c r="C375">
        <f t="shared" si="24"/>
        <v>0.30168329985502867</v>
      </c>
      <c r="D375">
        <f t="shared" si="21"/>
        <v>-90.732528050950947</v>
      </c>
      <c r="E375">
        <f t="shared" si="22"/>
        <v>62.773062534610432</v>
      </c>
      <c r="F375">
        <f t="shared" si="23"/>
        <v>1.7470887713648</v>
      </c>
    </row>
    <row r="376" spans="3:6" x14ac:dyDescent="0.25">
      <c r="C376">
        <f t="shared" si="24"/>
        <v>1.7470887713648</v>
      </c>
      <c r="D376">
        <f t="shared" si="21"/>
        <v>-199.14340108007892</v>
      </c>
      <c r="E376">
        <f t="shared" si="22"/>
        <v>-152.98555338216448</v>
      </c>
      <c r="F376">
        <f t="shared" si="23"/>
        <v>0.44537500377388151</v>
      </c>
    </row>
    <row r="377" spans="3:6" x14ac:dyDescent="0.25">
      <c r="C377">
        <f t="shared" si="24"/>
        <v>0.44537500377388151</v>
      </c>
      <c r="D377">
        <f t="shared" si="21"/>
        <v>-85.969600005449109</v>
      </c>
      <c r="E377">
        <f t="shared" si="22"/>
        <v>6.6039271713849814</v>
      </c>
      <c r="F377">
        <f t="shared" si="23"/>
        <v>13.463325955437615</v>
      </c>
    </row>
    <row r="378" spans="3:6" x14ac:dyDescent="0.25">
      <c r="C378">
        <f t="shared" si="24"/>
        <v>13.463325955437615</v>
      </c>
      <c r="D378">
        <f t="shared" si="21"/>
        <v>402421.83373372292</v>
      </c>
      <c r="E378">
        <f t="shared" si="22"/>
        <v>234537.81173839339</v>
      </c>
      <c r="F378">
        <f t="shared" si="23"/>
        <v>11.747518040496422</v>
      </c>
    </row>
    <row r="379" spans="3:6" x14ac:dyDescent="0.25">
      <c r="C379">
        <f t="shared" si="24"/>
        <v>11.747518040496422</v>
      </c>
      <c r="D379">
        <f t="shared" si="21"/>
        <v>122889.40718427581</v>
      </c>
      <c r="E379">
        <f t="shared" si="22"/>
        <v>103583.70476374392</v>
      </c>
      <c r="F379">
        <f t="shared" si="23"/>
        <v>10.561140246184422</v>
      </c>
    </row>
    <row r="380" spans="3:6" x14ac:dyDescent="0.25">
      <c r="C380">
        <f t="shared" si="24"/>
        <v>10.561140246184422</v>
      </c>
      <c r="D380">
        <f t="shared" si="21"/>
        <v>34114.732709357268</v>
      </c>
      <c r="E380">
        <f t="shared" si="22"/>
        <v>50281.817030345803</v>
      </c>
      <c r="F380">
        <f t="shared" si="23"/>
        <v>9.8826696831821241</v>
      </c>
    </row>
    <row r="381" spans="3:6" x14ac:dyDescent="0.25">
      <c r="C381">
        <f t="shared" si="24"/>
        <v>9.8826696831821241</v>
      </c>
      <c r="D381">
        <f t="shared" si="21"/>
        <v>7247.5690088934534</v>
      </c>
      <c r="E381">
        <f t="shared" si="22"/>
        <v>29989.712986074173</v>
      </c>
      <c r="F381">
        <f t="shared" si="23"/>
        <v>9.6410011813108696</v>
      </c>
    </row>
    <row r="382" spans="3:6" x14ac:dyDescent="0.25">
      <c r="C382">
        <f t="shared" si="24"/>
        <v>9.6410011813108696</v>
      </c>
      <c r="D382">
        <f t="shared" si="21"/>
        <v>710.12989290474843</v>
      </c>
      <c r="E382">
        <f t="shared" si="22"/>
        <v>24231.52260890877</v>
      </c>
      <c r="F382">
        <f t="shared" si="23"/>
        <v>9.6116951445270455</v>
      </c>
    </row>
    <row r="383" spans="3:6" x14ac:dyDescent="0.25">
      <c r="C383">
        <f t="shared" si="24"/>
        <v>9.6116951445270455</v>
      </c>
      <c r="D383">
        <f t="shared" si="21"/>
        <v>9.5576138351188717</v>
      </c>
      <c r="E383">
        <f t="shared" si="22"/>
        <v>23580.933797143298</v>
      </c>
      <c r="F383">
        <f t="shared" si="23"/>
        <v>9.6112898334432124</v>
      </c>
    </row>
    <row r="384" spans="3:6" x14ac:dyDescent="0.25">
      <c r="C384">
        <f t="shared" si="24"/>
        <v>9.6112898334432124</v>
      </c>
      <c r="D384">
        <f t="shared" si="21"/>
        <v>1.8092807926848309E-3</v>
      </c>
      <c r="E384">
        <f t="shared" si="22"/>
        <v>23572.006253910957</v>
      </c>
      <c r="F384">
        <f t="shared" si="23"/>
        <v>9.6112897566877269</v>
      </c>
    </row>
    <row r="385" spans="3:6" x14ac:dyDescent="0.25">
      <c r="C385">
        <f t="shared" si="24"/>
        <v>9.6112897566877269</v>
      </c>
      <c r="D385">
        <f t="shared" si="21"/>
        <v>1.2704504115390591E-11</v>
      </c>
      <c r="E385">
        <f t="shared" si="22"/>
        <v>23572.004563445149</v>
      </c>
      <c r="F385">
        <f t="shared" si="23"/>
        <v>9.6112897566877269</v>
      </c>
    </row>
    <row r="386" spans="3:6" x14ac:dyDescent="0.25">
      <c r="C386">
        <f t="shared" si="24"/>
        <v>9.6112897566877269</v>
      </c>
      <c r="D386">
        <f t="shared" si="21"/>
        <v>1.2704504115390591E-11</v>
      </c>
      <c r="E386">
        <f t="shared" si="22"/>
        <v>23572.004563445149</v>
      </c>
      <c r="F386">
        <f t="shared" si="23"/>
        <v>9.6112897566877269</v>
      </c>
    </row>
    <row r="387" spans="3:6" x14ac:dyDescent="0.25">
      <c r="C387">
        <f t="shared" si="24"/>
        <v>9.6112897566877269</v>
      </c>
      <c r="D387">
        <f t="shared" si="21"/>
        <v>1.2704504115390591E-11</v>
      </c>
      <c r="E387">
        <f t="shared" si="22"/>
        <v>23572.004563445149</v>
      </c>
      <c r="F387">
        <f t="shared" si="23"/>
        <v>9.6112897566877269</v>
      </c>
    </row>
    <row r="388" spans="3:6" x14ac:dyDescent="0.25">
      <c r="C388">
        <f t="shared" si="24"/>
        <v>9.6112897566877269</v>
      </c>
      <c r="D388">
        <f t="shared" si="21"/>
        <v>1.2704504115390591E-11</v>
      </c>
      <c r="E388">
        <f t="shared" si="22"/>
        <v>23572.004563445149</v>
      </c>
      <c r="F388">
        <f t="shared" si="23"/>
        <v>9.6112897566877269</v>
      </c>
    </row>
    <row r="389" spans="3:6" x14ac:dyDescent="0.25">
      <c r="C389">
        <f t="shared" si="24"/>
        <v>9.6112897566877269</v>
      </c>
      <c r="D389">
        <f t="shared" si="21"/>
        <v>1.2704504115390591E-11</v>
      </c>
      <c r="E389">
        <f t="shared" si="22"/>
        <v>23572.004563445149</v>
      </c>
      <c r="F389">
        <f t="shared" si="23"/>
        <v>9.6112897566877269</v>
      </c>
    </row>
    <row r="390" spans="3:6" x14ac:dyDescent="0.25">
      <c r="C390">
        <f t="shared" si="24"/>
        <v>9.6112897566877269</v>
      </c>
      <c r="D390">
        <f t="shared" si="21"/>
        <v>1.2704504115390591E-11</v>
      </c>
      <c r="E390">
        <f t="shared" si="22"/>
        <v>23572.004563445149</v>
      </c>
      <c r="F390">
        <f t="shared" si="23"/>
        <v>9.6112897566877269</v>
      </c>
    </row>
    <row r="391" spans="3:6" x14ac:dyDescent="0.25">
      <c r="C391">
        <f t="shared" si="24"/>
        <v>9.6112897566877269</v>
      </c>
      <c r="D391">
        <f t="shared" si="21"/>
        <v>1.2704504115390591E-11</v>
      </c>
      <c r="E391">
        <f t="shared" si="22"/>
        <v>23572.004563445149</v>
      </c>
      <c r="F391">
        <f t="shared" si="23"/>
        <v>9.6112897566877269</v>
      </c>
    </row>
    <row r="392" spans="3:6" x14ac:dyDescent="0.25">
      <c r="C392">
        <f t="shared" si="24"/>
        <v>9.6112897566877269</v>
      </c>
      <c r="D392">
        <f t="shared" si="21"/>
        <v>1.2704504115390591E-11</v>
      </c>
      <c r="E392">
        <f t="shared" si="22"/>
        <v>23572.004563445149</v>
      </c>
      <c r="F392">
        <f t="shared" si="23"/>
        <v>9.6112897566877269</v>
      </c>
    </row>
    <row r="393" spans="3:6" x14ac:dyDescent="0.25">
      <c r="C393">
        <f t="shared" si="24"/>
        <v>9.6112897566877269</v>
      </c>
      <c r="D393">
        <f t="shared" ref="D393:D456" si="25">$B$2*(C393^5)+$C$2*(C393^4)+$D$2*(C393^3)+$E$2*(C393^2)+$F$2*(C393^1)+$G$2</f>
        <v>1.2704504115390591E-11</v>
      </c>
      <c r="E393">
        <f t="shared" ref="E393:E456" si="26">$C$3*(C393^4)+$D$3*(C393^3)+$E$3*(C393^2)+$F$3*(C393)+$G$3</f>
        <v>23572.004563445149</v>
      </c>
      <c r="F393">
        <f t="shared" ref="F393:F456" si="27">C393-D393/E393</f>
        <v>9.6112897566877269</v>
      </c>
    </row>
    <row r="394" spans="3:6" x14ac:dyDescent="0.25">
      <c r="C394">
        <f t="shared" ref="C394:C457" si="28">F393</f>
        <v>9.6112897566877269</v>
      </c>
      <c r="D394">
        <f t="shared" si="25"/>
        <v>1.2704504115390591E-11</v>
      </c>
      <c r="E394">
        <f t="shared" si="26"/>
        <v>23572.004563445149</v>
      </c>
      <c r="F394">
        <f t="shared" si="27"/>
        <v>9.6112897566877269</v>
      </c>
    </row>
    <row r="395" spans="3:6" x14ac:dyDescent="0.25">
      <c r="C395">
        <f t="shared" si="28"/>
        <v>9.6112897566877269</v>
      </c>
      <c r="D395">
        <f t="shared" si="25"/>
        <v>1.2704504115390591E-11</v>
      </c>
      <c r="E395">
        <f t="shared" si="26"/>
        <v>23572.004563445149</v>
      </c>
      <c r="F395">
        <f t="shared" si="27"/>
        <v>9.6112897566877269</v>
      </c>
    </row>
    <row r="396" spans="3:6" x14ac:dyDescent="0.25">
      <c r="C396">
        <f t="shared" si="28"/>
        <v>9.6112897566877269</v>
      </c>
      <c r="D396">
        <f t="shared" si="25"/>
        <v>1.2704504115390591E-11</v>
      </c>
      <c r="E396">
        <f t="shared" si="26"/>
        <v>23572.004563445149</v>
      </c>
      <c r="F396">
        <f t="shared" si="27"/>
        <v>9.6112897566877269</v>
      </c>
    </row>
    <row r="397" spans="3:6" x14ac:dyDescent="0.25">
      <c r="C397">
        <f t="shared" si="28"/>
        <v>9.6112897566877269</v>
      </c>
      <c r="D397">
        <f t="shared" si="25"/>
        <v>1.2704504115390591E-11</v>
      </c>
      <c r="E397">
        <f t="shared" si="26"/>
        <v>23572.004563445149</v>
      </c>
      <c r="F397">
        <f t="shared" si="27"/>
        <v>9.6112897566877269</v>
      </c>
    </row>
    <row r="398" spans="3:6" x14ac:dyDescent="0.25">
      <c r="C398">
        <f t="shared" si="28"/>
        <v>9.6112897566877269</v>
      </c>
      <c r="D398">
        <f t="shared" si="25"/>
        <v>1.2704504115390591E-11</v>
      </c>
      <c r="E398">
        <f t="shared" si="26"/>
        <v>23572.004563445149</v>
      </c>
      <c r="F398">
        <f t="shared" si="27"/>
        <v>9.6112897566877269</v>
      </c>
    </row>
    <row r="399" spans="3:6" x14ac:dyDescent="0.25">
      <c r="C399">
        <f t="shared" si="28"/>
        <v>9.6112897566877269</v>
      </c>
      <c r="D399">
        <f t="shared" si="25"/>
        <v>1.2704504115390591E-11</v>
      </c>
      <c r="E399">
        <f t="shared" si="26"/>
        <v>23572.004563445149</v>
      </c>
      <c r="F399">
        <f t="shared" si="27"/>
        <v>9.6112897566877269</v>
      </c>
    </row>
    <row r="400" spans="3:6" x14ac:dyDescent="0.25">
      <c r="C400">
        <f t="shared" si="28"/>
        <v>9.6112897566877269</v>
      </c>
      <c r="D400">
        <f t="shared" si="25"/>
        <v>1.2704504115390591E-11</v>
      </c>
      <c r="E400">
        <f t="shared" si="26"/>
        <v>23572.004563445149</v>
      </c>
      <c r="F400">
        <f t="shared" si="27"/>
        <v>9.6112897566877269</v>
      </c>
    </row>
    <row r="401" spans="3:6" x14ac:dyDescent="0.25">
      <c r="C401">
        <f t="shared" si="28"/>
        <v>9.6112897566877269</v>
      </c>
      <c r="D401">
        <f t="shared" si="25"/>
        <v>1.2704504115390591E-11</v>
      </c>
      <c r="E401">
        <f t="shared" si="26"/>
        <v>23572.004563445149</v>
      </c>
      <c r="F401">
        <f t="shared" si="27"/>
        <v>9.6112897566877269</v>
      </c>
    </row>
    <row r="402" spans="3:6" x14ac:dyDescent="0.25">
      <c r="C402">
        <f t="shared" si="28"/>
        <v>9.6112897566877269</v>
      </c>
      <c r="D402">
        <f t="shared" si="25"/>
        <v>1.2704504115390591E-11</v>
      </c>
      <c r="E402">
        <f t="shared" si="26"/>
        <v>23572.004563445149</v>
      </c>
      <c r="F402">
        <f t="shared" si="27"/>
        <v>9.6112897566877269</v>
      </c>
    </row>
    <row r="403" spans="3:6" x14ac:dyDescent="0.25">
      <c r="C403">
        <f t="shared" si="28"/>
        <v>9.6112897566877269</v>
      </c>
      <c r="D403">
        <f t="shared" si="25"/>
        <v>1.2704504115390591E-11</v>
      </c>
      <c r="E403">
        <f t="shared" si="26"/>
        <v>23572.004563445149</v>
      </c>
      <c r="F403">
        <f t="shared" si="27"/>
        <v>9.6112897566877269</v>
      </c>
    </row>
    <row r="404" spans="3:6" x14ac:dyDescent="0.25">
      <c r="C404">
        <f t="shared" si="28"/>
        <v>9.6112897566877269</v>
      </c>
      <c r="D404">
        <f t="shared" si="25"/>
        <v>1.2704504115390591E-11</v>
      </c>
      <c r="E404">
        <f t="shared" si="26"/>
        <v>23572.004563445149</v>
      </c>
      <c r="F404">
        <f t="shared" si="27"/>
        <v>9.6112897566877269</v>
      </c>
    </row>
    <row r="405" spans="3:6" x14ac:dyDescent="0.25">
      <c r="C405">
        <f t="shared" si="28"/>
        <v>9.6112897566877269</v>
      </c>
      <c r="D405">
        <f t="shared" si="25"/>
        <v>1.2704504115390591E-11</v>
      </c>
      <c r="E405">
        <f t="shared" si="26"/>
        <v>23572.004563445149</v>
      </c>
      <c r="F405">
        <f t="shared" si="27"/>
        <v>9.6112897566877269</v>
      </c>
    </row>
    <row r="406" spans="3:6" x14ac:dyDescent="0.25">
      <c r="C406">
        <f t="shared" si="28"/>
        <v>9.6112897566877269</v>
      </c>
      <c r="D406">
        <f t="shared" si="25"/>
        <v>1.2704504115390591E-11</v>
      </c>
      <c r="E406">
        <f t="shared" si="26"/>
        <v>23572.004563445149</v>
      </c>
      <c r="F406">
        <f t="shared" si="27"/>
        <v>9.6112897566877269</v>
      </c>
    </row>
    <row r="407" spans="3:6" x14ac:dyDescent="0.25">
      <c r="C407">
        <f t="shared" si="28"/>
        <v>9.6112897566877269</v>
      </c>
      <c r="D407">
        <f t="shared" si="25"/>
        <v>1.2704504115390591E-11</v>
      </c>
      <c r="E407">
        <f t="shared" si="26"/>
        <v>23572.004563445149</v>
      </c>
      <c r="F407">
        <f t="shared" si="27"/>
        <v>9.6112897566877269</v>
      </c>
    </row>
    <row r="408" spans="3:6" x14ac:dyDescent="0.25">
      <c r="C408">
        <f t="shared" si="28"/>
        <v>9.6112897566877269</v>
      </c>
      <c r="D408">
        <f t="shared" si="25"/>
        <v>1.2704504115390591E-11</v>
      </c>
      <c r="E408">
        <f t="shared" si="26"/>
        <v>23572.004563445149</v>
      </c>
      <c r="F408">
        <f t="shared" si="27"/>
        <v>9.6112897566877269</v>
      </c>
    </row>
    <row r="409" spans="3:6" x14ac:dyDescent="0.25">
      <c r="C409">
        <f t="shared" si="28"/>
        <v>9.6112897566877269</v>
      </c>
      <c r="D409">
        <f t="shared" si="25"/>
        <v>1.2704504115390591E-11</v>
      </c>
      <c r="E409">
        <f t="shared" si="26"/>
        <v>23572.004563445149</v>
      </c>
      <c r="F409">
        <f t="shared" si="27"/>
        <v>9.6112897566877269</v>
      </c>
    </row>
    <row r="410" spans="3:6" x14ac:dyDescent="0.25">
      <c r="C410">
        <f t="shared" si="28"/>
        <v>9.6112897566877269</v>
      </c>
      <c r="D410">
        <f t="shared" si="25"/>
        <v>1.2704504115390591E-11</v>
      </c>
      <c r="E410">
        <f t="shared" si="26"/>
        <v>23572.004563445149</v>
      </c>
      <c r="F410">
        <f t="shared" si="27"/>
        <v>9.6112897566877269</v>
      </c>
    </row>
    <row r="411" spans="3:6" x14ac:dyDescent="0.25">
      <c r="C411">
        <f t="shared" si="28"/>
        <v>9.6112897566877269</v>
      </c>
      <c r="D411">
        <f t="shared" si="25"/>
        <v>1.2704504115390591E-11</v>
      </c>
      <c r="E411">
        <f t="shared" si="26"/>
        <v>23572.004563445149</v>
      </c>
      <c r="F411">
        <f t="shared" si="27"/>
        <v>9.6112897566877269</v>
      </c>
    </row>
    <row r="412" spans="3:6" x14ac:dyDescent="0.25">
      <c r="C412">
        <f t="shared" si="28"/>
        <v>9.6112897566877269</v>
      </c>
      <c r="D412">
        <f t="shared" si="25"/>
        <v>1.2704504115390591E-11</v>
      </c>
      <c r="E412">
        <f t="shared" si="26"/>
        <v>23572.004563445149</v>
      </c>
      <c r="F412">
        <f t="shared" si="27"/>
        <v>9.6112897566877269</v>
      </c>
    </row>
    <row r="413" spans="3:6" x14ac:dyDescent="0.25">
      <c r="C413">
        <f t="shared" si="28"/>
        <v>9.6112897566877269</v>
      </c>
      <c r="D413">
        <f t="shared" si="25"/>
        <v>1.2704504115390591E-11</v>
      </c>
      <c r="E413">
        <f t="shared" si="26"/>
        <v>23572.004563445149</v>
      </c>
      <c r="F413">
        <f t="shared" si="27"/>
        <v>9.6112897566877269</v>
      </c>
    </row>
    <row r="414" spans="3:6" x14ac:dyDescent="0.25">
      <c r="C414">
        <f t="shared" si="28"/>
        <v>9.6112897566877269</v>
      </c>
      <c r="D414">
        <f t="shared" si="25"/>
        <v>1.2704504115390591E-11</v>
      </c>
      <c r="E414">
        <f t="shared" si="26"/>
        <v>23572.004563445149</v>
      </c>
      <c r="F414">
        <f t="shared" si="27"/>
        <v>9.6112897566877269</v>
      </c>
    </row>
    <row r="415" spans="3:6" x14ac:dyDescent="0.25">
      <c r="C415">
        <f t="shared" si="28"/>
        <v>9.6112897566877269</v>
      </c>
      <c r="D415">
        <f t="shared" si="25"/>
        <v>1.2704504115390591E-11</v>
      </c>
      <c r="E415">
        <f t="shared" si="26"/>
        <v>23572.004563445149</v>
      </c>
      <c r="F415">
        <f t="shared" si="27"/>
        <v>9.6112897566877269</v>
      </c>
    </row>
    <row r="416" spans="3:6" x14ac:dyDescent="0.25">
      <c r="C416">
        <f t="shared" si="28"/>
        <v>9.6112897566877269</v>
      </c>
      <c r="D416">
        <f t="shared" si="25"/>
        <v>1.2704504115390591E-11</v>
      </c>
      <c r="E416">
        <f t="shared" si="26"/>
        <v>23572.004563445149</v>
      </c>
      <c r="F416">
        <f t="shared" si="27"/>
        <v>9.6112897566877269</v>
      </c>
    </row>
    <row r="417" spans="3:6" x14ac:dyDescent="0.25">
      <c r="C417">
        <f t="shared" si="28"/>
        <v>9.6112897566877269</v>
      </c>
      <c r="D417">
        <f t="shared" si="25"/>
        <v>1.2704504115390591E-11</v>
      </c>
      <c r="E417">
        <f t="shared" si="26"/>
        <v>23572.004563445149</v>
      </c>
      <c r="F417">
        <f t="shared" si="27"/>
        <v>9.6112897566877269</v>
      </c>
    </row>
    <row r="418" spans="3:6" x14ac:dyDescent="0.25">
      <c r="C418">
        <f t="shared" si="28"/>
        <v>9.6112897566877269</v>
      </c>
      <c r="D418">
        <f t="shared" si="25"/>
        <v>1.2704504115390591E-11</v>
      </c>
      <c r="E418">
        <f t="shared" si="26"/>
        <v>23572.004563445149</v>
      </c>
      <c r="F418">
        <f t="shared" si="27"/>
        <v>9.6112897566877269</v>
      </c>
    </row>
    <row r="419" spans="3:6" x14ac:dyDescent="0.25">
      <c r="C419">
        <f t="shared" si="28"/>
        <v>9.6112897566877269</v>
      </c>
      <c r="D419">
        <f t="shared" si="25"/>
        <v>1.2704504115390591E-11</v>
      </c>
      <c r="E419">
        <f t="shared" si="26"/>
        <v>23572.004563445149</v>
      </c>
      <c r="F419">
        <f t="shared" si="27"/>
        <v>9.6112897566877269</v>
      </c>
    </row>
    <row r="420" spans="3:6" x14ac:dyDescent="0.25">
      <c r="C420">
        <f t="shared" si="28"/>
        <v>9.6112897566877269</v>
      </c>
      <c r="D420">
        <f t="shared" si="25"/>
        <v>1.2704504115390591E-11</v>
      </c>
      <c r="E420">
        <f t="shared" si="26"/>
        <v>23572.004563445149</v>
      </c>
      <c r="F420">
        <f t="shared" si="27"/>
        <v>9.6112897566877269</v>
      </c>
    </row>
    <row r="421" spans="3:6" x14ac:dyDescent="0.25">
      <c r="C421">
        <f t="shared" si="28"/>
        <v>9.6112897566877269</v>
      </c>
      <c r="D421">
        <f t="shared" si="25"/>
        <v>1.2704504115390591E-11</v>
      </c>
      <c r="E421">
        <f t="shared" si="26"/>
        <v>23572.004563445149</v>
      </c>
      <c r="F421">
        <f t="shared" si="27"/>
        <v>9.6112897566877269</v>
      </c>
    </row>
    <row r="422" spans="3:6" x14ac:dyDescent="0.25">
      <c r="C422">
        <f t="shared" si="28"/>
        <v>9.6112897566877269</v>
      </c>
      <c r="D422">
        <f t="shared" si="25"/>
        <v>1.2704504115390591E-11</v>
      </c>
      <c r="E422">
        <f t="shared" si="26"/>
        <v>23572.004563445149</v>
      </c>
      <c r="F422">
        <f t="shared" si="27"/>
        <v>9.6112897566877269</v>
      </c>
    </row>
    <row r="423" spans="3:6" x14ac:dyDescent="0.25">
      <c r="C423">
        <f t="shared" si="28"/>
        <v>9.6112897566877269</v>
      </c>
      <c r="D423">
        <f t="shared" si="25"/>
        <v>1.2704504115390591E-11</v>
      </c>
      <c r="E423">
        <f t="shared" si="26"/>
        <v>23572.004563445149</v>
      </c>
      <c r="F423">
        <f t="shared" si="27"/>
        <v>9.6112897566877269</v>
      </c>
    </row>
    <row r="424" spans="3:6" x14ac:dyDescent="0.25">
      <c r="C424">
        <f t="shared" si="28"/>
        <v>9.6112897566877269</v>
      </c>
      <c r="D424">
        <f t="shared" si="25"/>
        <v>1.2704504115390591E-11</v>
      </c>
      <c r="E424">
        <f t="shared" si="26"/>
        <v>23572.004563445149</v>
      </c>
      <c r="F424">
        <f t="shared" si="27"/>
        <v>9.6112897566877269</v>
      </c>
    </row>
    <row r="425" spans="3:6" x14ac:dyDescent="0.25">
      <c r="C425">
        <f t="shared" si="28"/>
        <v>9.6112897566877269</v>
      </c>
      <c r="D425">
        <f t="shared" si="25"/>
        <v>1.2704504115390591E-11</v>
      </c>
      <c r="E425">
        <f t="shared" si="26"/>
        <v>23572.004563445149</v>
      </c>
      <c r="F425">
        <f t="shared" si="27"/>
        <v>9.6112897566877269</v>
      </c>
    </row>
    <row r="426" spans="3:6" x14ac:dyDescent="0.25">
      <c r="C426">
        <f t="shared" si="28"/>
        <v>9.6112897566877269</v>
      </c>
      <c r="D426">
        <f t="shared" si="25"/>
        <v>1.2704504115390591E-11</v>
      </c>
      <c r="E426">
        <f t="shared" si="26"/>
        <v>23572.004563445149</v>
      </c>
      <c r="F426">
        <f t="shared" si="27"/>
        <v>9.6112897566877269</v>
      </c>
    </row>
    <row r="427" spans="3:6" x14ac:dyDescent="0.25">
      <c r="C427">
        <f t="shared" si="28"/>
        <v>9.6112897566877269</v>
      </c>
      <c r="D427">
        <f t="shared" si="25"/>
        <v>1.2704504115390591E-11</v>
      </c>
      <c r="E427">
        <f t="shared" si="26"/>
        <v>23572.004563445149</v>
      </c>
      <c r="F427">
        <f t="shared" si="27"/>
        <v>9.6112897566877269</v>
      </c>
    </row>
    <row r="428" spans="3:6" x14ac:dyDescent="0.25">
      <c r="C428">
        <f t="shared" si="28"/>
        <v>9.6112897566877269</v>
      </c>
      <c r="D428">
        <f t="shared" si="25"/>
        <v>1.2704504115390591E-11</v>
      </c>
      <c r="E428">
        <f t="shared" si="26"/>
        <v>23572.004563445149</v>
      </c>
      <c r="F428">
        <f t="shared" si="27"/>
        <v>9.6112897566877269</v>
      </c>
    </row>
    <row r="429" spans="3:6" x14ac:dyDescent="0.25">
      <c r="C429">
        <f t="shared" si="28"/>
        <v>9.6112897566877269</v>
      </c>
      <c r="D429">
        <f t="shared" si="25"/>
        <v>1.2704504115390591E-11</v>
      </c>
      <c r="E429">
        <f t="shared" si="26"/>
        <v>23572.004563445149</v>
      </c>
      <c r="F429">
        <f t="shared" si="27"/>
        <v>9.6112897566877269</v>
      </c>
    </row>
    <row r="430" spans="3:6" x14ac:dyDescent="0.25">
      <c r="C430">
        <f t="shared" si="28"/>
        <v>9.6112897566877269</v>
      </c>
      <c r="D430">
        <f t="shared" si="25"/>
        <v>1.2704504115390591E-11</v>
      </c>
      <c r="E430">
        <f t="shared" si="26"/>
        <v>23572.004563445149</v>
      </c>
      <c r="F430">
        <f t="shared" si="27"/>
        <v>9.6112897566877269</v>
      </c>
    </row>
    <row r="431" spans="3:6" x14ac:dyDescent="0.25">
      <c r="C431">
        <f t="shared" si="28"/>
        <v>9.6112897566877269</v>
      </c>
      <c r="D431">
        <f t="shared" si="25"/>
        <v>1.2704504115390591E-11</v>
      </c>
      <c r="E431">
        <f t="shared" si="26"/>
        <v>23572.004563445149</v>
      </c>
      <c r="F431">
        <f t="shared" si="27"/>
        <v>9.6112897566877269</v>
      </c>
    </row>
    <row r="432" spans="3:6" x14ac:dyDescent="0.25">
      <c r="C432">
        <f t="shared" si="28"/>
        <v>9.6112897566877269</v>
      </c>
      <c r="D432">
        <f t="shared" si="25"/>
        <v>1.2704504115390591E-11</v>
      </c>
      <c r="E432">
        <f t="shared" si="26"/>
        <v>23572.004563445149</v>
      </c>
      <c r="F432">
        <f t="shared" si="27"/>
        <v>9.6112897566877269</v>
      </c>
    </row>
    <row r="433" spans="3:6" x14ac:dyDescent="0.25">
      <c r="C433">
        <f t="shared" si="28"/>
        <v>9.6112897566877269</v>
      </c>
      <c r="D433">
        <f t="shared" si="25"/>
        <v>1.2704504115390591E-11</v>
      </c>
      <c r="E433">
        <f t="shared" si="26"/>
        <v>23572.004563445149</v>
      </c>
      <c r="F433">
        <f t="shared" si="27"/>
        <v>9.6112897566877269</v>
      </c>
    </row>
    <row r="434" spans="3:6" x14ac:dyDescent="0.25">
      <c r="C434">
        <f t="shared" si="28"/>
        <v>9.6112897566877269</v>
      </c>
      <c r="D434">
        <f t="shared" si="25"/>
        <v>1.2704504115390591E-11</v>
      </c>
      <c r="E434">
        <f t="shared" si="26"/>
        <v>23572.004563445149</v>
      </c>
      <c r="F434">
        <f t="shared" si="27"/>
        <v>9.6112897566877269</v>
      </c>
    </row>
    <row r="435" spans="3:6" x14ac:dyDescent="0.25">
      <c r="C435">
        <f t="shared" si="28"/>
        <v>9.6112897566877269</v>
      </c>
      <c r="D435">
        <f t="shared" si="25"/>
        <v>1.2704504115390591E-11</v>
      </c>
      <c r="E435">
        <f t="shared" si="26"/>
        <v>23572.004563445149</v>
      </c>
      <c r="F435">
        <f t="shared" si="27"/>
        <v>9.6112897566877269</v>
      </c>
    </row>
    <row r="436" spans="3:6" x14ac:dyDescent="0.25">
      <c r="C436">
        <f t="shared" si="28"/>
        <v>9.6112897566877269</v>
      </c>
      <c r="D436">
        <f t="shared" si="25"/>
        <v>1.2704504115390591E-11</v>
      </c>
      <c r="E436">
        <f t="shared" si="26"/>
        <v>23572.004563445149</v>
      </c>
      <c r="F436">
        <f t="shared" si="27"/>
        <v>9.6112897566877269</v>
      </c>
    </row>
    <row r="437" spans="3:6" x14ac:dyDescent="0.25">
      <c r="C437">
        <f t="shared" si="28"/>
        <v>9.6112897566877269</v>
      </c>
      <c r="D437">
        <f t="shared" si="25"/>
        <v>1.2704504115390591E-11</v>
      </c>
      <c r="E437">
        <f t="shared" si="26"/>
        <v>23572.004563445149</v>
      </c>
      <c r="F437">
        <f t="shared" si="27"/>
        <v>9.6112897566877269</v>
      </c>
    </row>
    <row r="438" spans="3:6" x14ac:dyDescent="0.25">
      <c r="C438">
        <f t="shared" si="28"/>
        <v>9.6112897566877269</v>
      </c>
      <c r="D438">
        <f t="shared" si="25"/>
        <v>1.2704504115390591E-11</v>
      </c>
      <c r="E438">
        <f t="shared" si="26"/>
        <v>23572.004563445149</v>
      </c>
      <c r="F438">
        <f t="shared" si="27"/>
        <v>9.6112897566877269</v>
      </c>
    </row>
    <row r="439" spans="3:6" x14ac:dyDescent="0.25">
      <c r="C439">
        <f t="shared" si="28"/>
        <v>9.6112897566877269</v>
      </c>
      <c r="D439">
        <f t="shared" si="25"/>
        <v>1.2704504115390591E-11</v>
      </c>
      <c r="E439">
        <f t="shared" si="26"/>
        <v>23572.004563445149</v>
      </c>
      <c r="F439">
        <f t="shared" si="27"/>
        <v>9.6112897566877269</v>
      </c>
    </row>
    <row r="440" spans="3:6" x14ac:dyDescent="0.25">
      <c r="C440">
        <f t="shared" si="28"/>
        <v>9.6112897566877269</v>
      </c>
      <c r="D440">
        <f t="shared" si="25"/>
        <v>1.2704504115390591E-11</v>
      </c>
      <c r="E440">
        <f t="shared" si="26"/>
        <v>23572.004563445149</v>
      </c>
      <c r="F440">
        <f t="shared" si="27"/>
        <v>9.6112897566877269</v>
      </c>
    </row>
    <row r="441" spans="3:6" x14ac:dyDescent="0.25">
      <c r="C441">
        <f t="shared" si="28"/>
        <v>9.6112897566877269</v>
      </c>
      <c r="D441">
        <f t="shared" si="25"/>
        <v>1.2704504115390591E-11</v>
      </c>
      <c r="E441">
        <f t="shared" si="26"/>
        <v>23572.004563445149</v>
      </c>
      <c r="F441">
        <f t="shared" si="27"/>
        <v>9.6112897566877269</v>
      </c>
    </row>
    <row r="442" spans="3:6" x14ac:dyDescent="0.25">
      <c r="C442">
        <f t="shared" si="28"/>
        <v>9.6112897566877269</v>
      </c>
      <c r="D442">
        <f t="shared" si="25"/>
        <v>1.2704504115390591E-11</v>
      </c>
      <c r="E442">
        <f t="shared" si="26"/>
        <v>23572.004563445149</v>
      </c>
      <c r="F442">
        <f t="shared" si="27"/>
        <v>9.6112897566877269</v>
      </c>
    </row>
    <row r="443" spans="3:6" x14ac:dyDescent="0.25">
      <c r="C443">
        <f t="shared" si="28"/>
        <v>9.6112897566877269</v>
      </c>
      <c r="D443">
        <f t="shared" si="25"/>
        <v>1.2704504115390591E-11</v>
      </c>
      <c r="E443">
        <f t="shared" si="26"/>
        <v>23572.004563445149</v>
      </c>
      <c r="F443">
        <f t="shared" si="27"/>
        <v>9.6112897566877269</v>
      </c>
    </row>
    <row r="444" spans="3:6" x14ac:dyDescent="0.25">
      <c r="C444">
        <f t="shared" si="28"/>
        <v>9.6112897566877269</v>
      </c>
      <c r="D444">
        <f t="shared" si="25"/>
        <v>1.2704504115390591E-11</v>
      </c>
      <c r="E444">
        <f t="shared" si="26"/>
        <v>23572.004563445149</v>
      </c>
      <c r="F444">
        <f t="shared" si="27"/>
        <v>9.6112897566877269</v>
      </c>
    </row>
    <row r="445" spans="3:6" x14ac:dyDescent="0.25">
      <c r="C445">
        <f t="shared" si="28"/>
        <v>9.6112897566877269</v>
      </c>
      <c r="D445">
        <f t="shared" si="25"/>
        <v>1.2704504115390591E-11</v>
      </c>
      <c r="E445">
        <f t="shared" si="26"/>
        <v>23572.004563445149</v>
      </c>
      <c r="F445">
        <f t="shared" si="27"/>
        <v>9.6112897566877269</v>
      </c>
    </row>
    <row r="446" spans="3:6" x14ac:dyDescent="0.25">
      <c r="C446">
        <f t="shared" si="28"/>
        <v>9.6112897566877269</v>
      </c>
      <c r="D446">
        <f t="shared" si="25"/>
        <v>1.2704504115390591E-11</v>
      </c>
      <c r="E446">
        <f t="shared" si="26"/>
        <v>23572.004563445149</v>
      </c>
      <c r="F446">
        <f t="shared" si="27"/>
        <v>9.6112897566877269</v>
      </c>
    </row>
    <row r="447" spans="3:6" x14ac:dyDescent="0.25">
      <c r="C447">
        <f t="shared" si="28"/>
        <v>9.6112897566877269</v>
      </c>
      <c r="D447">
        <f t="shared" si="25"/>
        <v>1.2704504115390591E-11</v>
      </c>
      <c r="E447">
        <f t="shared" si="26"/>
        <v>23572.004563445149</v>
      </c>
      <c r="F447">
        <f t="shared" si="27"/>
        <v>9.6112897566877269</v>
      </c>
    </row>
    <row r="448" spans="3:6" x14ac:dyDescent="0.25">
      <c r="C448">
        <f t="shared" si="28"/>
        <v>9.6112897566877269</v>
      </c>
      <c r="D448">
        <f t="shared" si="25"/>
        <v>1.2704504115390591E-11</v>
      </c>
      <c r="E448">
        <f t="shared" si="26"/>
        <v>23572.004563445149</v>
      </c>
      <c r="F448">
        <f t="shared" si="27"/>
        <v>9.6112897566877269</v>
      </c>
    </row>
    <row r="449" spans="3:6" x14ac:dyDescent="0.25">
      <c r="C449">
        <f t="shared" si="28"/>
        <v>9.6112897566877269</v>
      </c>
      <c r="D449">
        <f t="shared" si="25"/>
        <v>1.2704504115390591E-11</v>
      </c>
      <c r="E449">
        <f t="shared" si="26"/>
        <v>23572.004563445149</v>
      </c>
      <c r="F449">
        <f t="shared" si="27"/>
        <v>9.6112897566877269</v>
      </c>
    </row>
    <row r="450" spans="3:6" x14ac:dyDescent="0.25">
      <c r="C450">
        <f t="shared" si="28"/>
        <v>9.6112897566877269</v>
      </c>
      <c r="D450">
        <f t="shared" si="25"/>
        <v>1.2704504115390591E-11</v>
      </c>
      <c r="E450">
        <f t="shared" si="26"/>
        <v>23572.004563445149</v>
      </c>
      <c r="F450">
        <f t="shared" si="27"/>
        <v>9.6112897566877269</v>
      </c>
    </row>
    <row r="451" spans="3:6" x14ac:dyDescent="0.25">
      <c r="C451">
        <f t="shared" si="28"/>
        <v>9.6112897566877269</v>
      </c>
      <c r="D451">
        <f t="shared" si="25"/>
        <v>1.2704504115390591E-11</v>
      </c>
      <c r="E451">
        <f t="shared" si="26"/>
        <v>23572.004563445149</v>
      </c>
      <c r="F451">
        <f t="shared" si="27"/>
        <v>9.6112897566877269</v>
      </c>
    </row>
    <row r="452" spans="3:6" x14ac:dyDescent="0.25">
      <c r="C452">
        <f t="shared" si="28"/>
        <v>9.6112897566877269</v>
      </c>
      <c r="D452">
        <f t="shared" si="25"/>
        <v>1.2704504115390591E-11</v>
      </c>
      <c r="E452">
        <f t="shared" si="26"/>
        <v>23572.004563445149</v>
      </c>
      <c r="F452">
        <f t="shared" si="27"/>
        <v>9.6112897566877269</v>
      </c>
    </row>
    <row r="453" spans="3:6" x14ac:dyDescent="0.25">
      <c r="C453">
        <f t="shared" si="28"/>
        <v>9.6112897566877269</v>
      </c>
      <c r="D453">
        <f t="shared" si="25"/>
        <v>1.2704504115390591E-11</v>
      </c>
      <c r="E453">
        <f t="shared" si="26"/>
        <v>23572.004563445149</v>
      </c>
      <c r="F453">
        <f t="shared" si="27"/>
        <v>9.6112897566877269</v>
      </c>
    </row>
    <row r="454" spans="3:6" x14ac:dyDescent="0.25">
      <c r="C454">
        <f t="shared" si="28"/>
        <v>9.6112897566877269</v>
      </c>
      <c r="D454">
        <f t="shared" si="25"/>
        <v>1.2704504115390591E-11</v>
      </c>
      <c r="E454">
        <f t="shared" si="26"/>
        <v>23572.004563445149</v>
      </c>
      <c r="F454">
        <f t="shared" si="27"/>
        <v>9.6112897566877269</v>
      </c>
    </row>
    <row r="455" spans="3:6" x14ac:dyDescent="0.25">
      <c r="C455">
        <f t="shared" si="28"/>
        <v>9.6112897566877269</v>
      </c>
      <c r="D455">
        <f t="shared" si="25"/>
        <v>1.2704504115390591E-11</v>
      </c>
      <c r="E455">
        <f t="shared" si="26"/>
        <v>23572.004563445149</v>
      </c>
      <c r="F455">
        <f t="shared" si="27"/>
        <v>9.6112897566877269</v>
      </c>
    </row>
    <row r="456" spans="3:6" x14ac:dyDescent="0.25">
      <c r="C456">
        <f t="shared" si="28"/>
        <v>9.6112897566877269</v>
      </c>
      <c r="D456">
        <f t="shared" si="25"/>
        <v>1.2704504115390591E-11</v>
      </c>
      <c r="E456">
        <f t="shared" si="26"/>
        <v>23572.004563445149</v>
      </c>
      <c r="F456">
        <f t="shared" si="27"/>
        <v>9.6112897566877269</v>
      </c>
    </row>
    <row r="457" spans="3:6" x14ac:dyDescent="0.25">
      <c r="C457">
        <f t="shared" si="28"/>
        <v>9.6112897566877269</v>
      </c>
      <c r="D457">
        <f t="shared" ref="D457:D520" si="29">$B$2*(C457^5)+$C$2*(C457^4)+$D$2*(C457^3)+$E$2*(C457^2)+$F$2*(C457^1)+$G$2</f>
        <v>1.2704504115390591E-11</v>
      </c>
      <c r="E457">
        <f t="shared" ref="E457:E520" si="30">$C$3*(C457^4)+$D$3*(C457^3)+$E$3*(C457^2)+$F$3*(C457)+$G$3</f>
        <v>23572.004563445149</v>
      </c>
      <c r="F457">
        <f t="shared" ref="F457:F520" si="31">C457-D457/E457</f>
        <v>9.6112897566877269</v>
      </c>
    </row>
    <row r="458" spans="3:6" x14ac:dyDescent="0.25">
      <c r="C458">
        <f t="shared" ref="C458:C521" si="32">F457</f>
        <v>9.6112897566877269</v>
      </c>
      <c r="D458">
        <f t="shared" si="29"/>
        <v>1.2704504115390591E-11</v>
      </c>
      <c r="E458">
        <f t="shared" si="30"/>
        <v>23572.004563445149</v>
      </c>
      <c r="F458">
        <f t="shared" si="31"/>
        <v>9.6112897566877269</v>
      </c>
    </row>
    <row r="459" spans="3:6" x14ac:dyDescent="0.25">
      <c r="C459">
        <f t="shared" si="32"/>
        <v>9.6112897566877269</v>
      </c>
      <c r="D459">
        <f t="shared" si="29"/>
        <v>1.2704504115390591E-11</v>
      </c>
      <c r="E459">
        <f t="shared" si="30"/>
        <v>23572.004563445149</v>
      </c>
      <c r="F459">
        <f t="shared" si="31"/>
        <v>9.6112897566877269</v>
      </c>
    </row>
    <row r="460" spans="3:6" x14ac:dyDescent="0.25">
      <c r="C460">
        <f t="shared" si="32"/>
        <v>9.6112897566877269</v>
      </c>
      <c r="D460">
        <f t="shared" si="29"/>
        <v>1.2704504115390591E-11</v>
      </c>
      <c r="E460">
        <f t="shared" si="30"/>
        <v>23572.004563445149</v>
      </c>
      <c r="F460">
        <f t="shared" si="31"/>
        <v>9.6112897566877269</v>
      </c>
    </row>
    <row r="461" spans="3:6" x14ac:dyDescent="0.25">
      <c r="C461">
        <f t="shared" si="32"/>
        <v>9.6112897566877269</v>
      </c>
      <c r="D461">
        <f t="shared" si="29"/>
        <v>1.2704504115390591E-11</v>
      </c>
      <c r="E461">
        <f t="shared" si="30"/>
        <v>23572.004563445149</v>
      </c>
      <c r="F461">
        <f t="shared" si="31"/>
        <v>9.6112897566877269</v>
      </c>
    </row>
    <row r="462" spans="3:6" x14ac:dyDescent="0.25">
      <c r="C462">
        <f t="shared" si="32"/>
        <v>9.6112897566877269</v>
      </c>
      <c r="D462">
        <f t="shared" si="29"/>
        <v>1.2704504115390591E-11</v>
      </c>
      <c r="E462">
        <f t="shared" si="30"/>
        <v>23572.004563445149</v>
      </c>
      <c r="F462">
        <f t="shared" si="31"/>
        <v>9.6112897566877269</v>
      </c>
    </row>
    <row r="463" spans="3:6" x14ac:dyDescent="0.25">
      <c r="C463">
        <f t="shared" si="32"/>
        <v>9.6112897566877269</v>
      </c>
      <c r="D463">
        <f t="shared" si="29"/>
        <v>1.2704504115390591E-11</v>
      </c>
      <c r="E463">
        <f t="shared" si="30"/>
        <v>23572.004563445149</v>
      </c>
      <c r="F463">
        <f t="shared" si="31"/>
        <v>9.6112897566877269</v>
      </c>
    </row>
    <row r="464" spans="3:6" x14ac:dyDescent="0.25">
      <c r="C464">
        <f t="shared" si="32"/>
        <v>9.6112897566877269</v>
      </c>
      <c r="D464">
        <f t="shared" si="29"/>
        <v>1.2704504115390591E-11</v>
      </c>
      <c r="E464">
        <f t="shared" si="30"/>
        <v>23572.004563445149</v>
      </c>
      <c r="F464">
        <f t="shared" si="31"/>
        <v>9.6112897566877269</v>
      </c>
    </row>
    <row r="465" spans="3:6" x14ac:dyDescent="0.25">
      <c r="C465">
        <f t="shared" si="32"/>
        <v>9.6112897566877269</v>
      </c>
      <c r="D465">
        <f t="shared" si="29"/>
        <v>1.2704504115390591E-11</v>
      </c>
      <c r="E465">
        <f t="shared" si="30"/>
        <v>23572.004563445149</v>
      </c>
      <c r="F465">
        <f t="shared" si="31"/>
        <v>9.6112897566877269</v>
      </c>
    </row>
    <row r="466" spans="3:6" x14ac:dyDescent="0.25">
      <c r="C466">
        <f t="shared" si="32"/>
        <v>9.6112897566877269</v>
      </c>
      <c r="D466">
        <f t="shared" si="29"/>
        <v>1.2704504115390591E-11</v>
      </c>
      <c r="E466">
        <f t="shared" si="30"/>
        <v>23572.004563445149</v>
      </c>
      <c r="F466">
        <f t="shared" si="31"/>
        <v>9.6112897566877269</v>
      </c>
    </row>
    <row r="467" spans="3:6" x14ac:dyDescent="0.25">
      <c r="C467">
        <f t="shared" si="32"/>
        <v>9.6112897566877269</v>
      </c>
      <c r="D467">
        <f t="shared" si="29"/>
        <v>1.2704504115390591E-11</v>
      </c>
      <c r="E467">
        <f t="shared" si="30"/>
        <v>23572.004563445149</v>
      </c>
      <c r="F467">
        <f t="shared" si="31"/>
        <v>9.6112897566877269</v>
      </c>
    </row>
    <row r="468" spans="3:6" x14ac:dyDescent="0.25">
      <c r="C468">
        <f t="shared" si="32"/>
        <v>9.6112897566877269</v>
      </c>
      <c r="D468">
        <f t="shared" si="29"/>
        <v>1.2704504115390591E-11</v>
      </c>
      <c r="E468">
        <f t="shared" si="30"/>
        <v>23572.004563445149</v>
      </c>
      <c r="F468">
        <f t="shared" si="31"/>
        <v>9.6112897566877269</v>
      </c>
    </row>
    <row r="469" spans="3:6" x14ac:dyDescent="0.25">
      <c r="C469">
        <f t="shared" si="32"/>
        <v>9.6112897566877269</v>
      </c>
      <c r="D469">
        <f t="shared" si="29"/>
        <v>1.2704504115390591E-11</v>
      </c>
      <c r="E469">
        <f t="shared" si="30"/>
        <v>23572.004563445149</v>
      </c>
      <c r="F469">
        <f t="shared" si="31"/>
        <v>9.6112897566877269</v>
      </c>
    </row>
    <row r="470" spans="3:6" x14ac:dyDescent="0.25">
      <c r="C470">
        <f t="shared" si="32"/>
        <v>9.6112897566877269</v>
      </c>
      <c r="D470">
        <f t="shared" si="29"/>
        <v>1.2704504115390591E-11</v>
      </c>
      <c r="E470">
        <f t="shared" si="30"/>
        <v>23572.004563445149</v>
      </c>
      <c r="F470">
        <f t="shared" si="31"/>
        <v>9.6112897566877269</v>
      </c>
    </row>
    <row r="471" spans="3:6" x14ac:dyDescent="0.25">
      <c r="C471">
        <f t="shared" si="32"/>
        <v>9.6112897566877269</v>
      </c>
      <c r="D471">
        <f t="shared" si="29"/>
        <v>1.2704504115390591E-11</v>
      </c>
      <c r="E471">
        <f t="shared" si="30"/>
        <v>23572.004563445149</v>
      </c>
      <c r="F471">
        <f t="shared" si="31"/>
        <v>9.6112897566877269</v>
      </c>
    </row>
    <row r="472" spans="3:6" x14ac:dyDescent="0.25">
      <c r="C472">
        <f t="shared" si="32"/>
        <v>9.6112897566877269</v>
      </c>
      <c r="D472">
        <f t="shared" si="29"/>
        <v>1.2704504115390591E-11</v>
      </c>
      <c r="E472">
        <f t="shared" si="30"/>
        <v>23572.004563445149</v>
      </c>
      <c r="F472">
        <f t="shared" si="31"/>
        <v>9.6112897566877269</v>
      </c>
    </row>
    <row r="473" spans="3:6" x14ac:dyDescent="0.25">
      <c r="C473">
        <f t="shared" si="32"/>
        <v>9.6112897566877269</v>
      </c>
      <c r="D473">
        <f t="shared" si="29"/>
        <v>1.2704504115390591E-11</v>
      </c>
      <c r="E473">
        <f t="shared" si="30"/>
        <v>23572.004563445149</v>
      </c>
      <c r="F473">
        <f t="shared" si="31"/>
        <v>9.6112897566877269</v>
      </c>
    </row>
    <row r="474" spans="3:6" x14ac:dyDescent="0.25">
      <c r="C474">
        <f t="shared" si="32"/>
        <v>9.6112897566877269</v>
      </c>
      <c r="D474">
        <f t="shared" si="29"/>
        <v>1.2704504115390591E-11</v>
      </c>
      <c r="E474">
        <f t="shared" si="30"/>
        <v>23572.004563445149</v>
      </c>
      <c r="F474">
        <f t="shared" si="31"/>
        <v>9.6112897566877269</v>
      </c>
    </row>
    <row r="475" spans="3:6" x14ac:dyDescent="0.25">
      <c r="C475">
        <f t="shared" si="32"/>
        <v>9.6112897566877269</v>
      </c>
      <c r="D475">
        <f t="shared" si="29"/>
        <v>1.2704504115390591E-11</v>
      </c>
      <c r="E475">
        <f t="shared" si="30"/>
        <v>23572.004563445149</v>
      </c>
      <c r="F475">
        <f t="shared" si="31"/>
        <v>9.6112897566877269</v>
      </c>
    </row>
    <row r="476" spans="3:6" x14ac:dyDescent="0.25">
      <c r="C476">
        <f t="shared" si="32"/>
        <v>9.6112897566877269</v>
      </c>
      <c r="D476">
        <f t="shared" si="29"/>
        <v>1.2704504115390591E-11</v>
      </c>
      <c r="E476">
        <f t="shared" si="30"/>
        <v>23572.004563445149</v>
      </c>
      <c r="F476">
        <f t="shared" si="31"/>
        <v>9.6112897566877269</v>
      </c>
    </row>
    <row r="477" spans="3:6" x14ac:dyDescent="0.25">
      <c r="C477">
        <f t="shared" si="32"/>
        <v>9.6112897566877269</v>
      </c>
      <c r="D477">
        <f t="shared" si="29"/>
        <v>1.2704504115390591E-11</v>
      </c>
      <c r="E477">
        <f t="shared" si="30"/>
        <v>23572.004563445149</v>
      </c>
      <c r="F477">
        <f t="shared" si="31"/>
        <v>9.6112897566877269</v>
      </c>
    </row>
    <row r="478" spans="3:6" x14ac:dyDescent="0.25">
      <c r="C478">
        <f t="shared" si="32"/>
        <v>9.6112897566877269</v>
      </c>
      <c r="D478">
        <f t="shared" si="29"/>
        <v>1.2704504115390591E-11</v>
      </c>
      <c r="E478">
        <f t="shared" si="30"/>
        <v>23572.004563445149</v>
      </c>
      <c r="F478">
        <f t="shared" si="31"/>
        <v>9.6112897566877269</v>
      </c>
    </row>
    <row r="479" spans="3:6" x14ac:dyDescent="0.25">
      <c r="C479">
        <f t="shared" si="32"/>
        <v>9.6112897566877269</v>
      </c>
      <c r="D479">
        <f t="shared" si="29"/>
        <v>1.2704504115390591E-11</v>
      </c>
      <c r="E479">
        <f t="shared" si="30"/>
        <v>23572.004563445149</v>
      </c>
      <c r="F479">
        <f t="shared" si="31"/>
        <v>9.6112897566877269</v>
      </c>
    </row>
    <row r="480" spans="3:6" x14ac:dyDescent="0.25">
      <c r="C480">
        <f t="shared" si="32"/>
        <v>9.6112897566877269</v>
      </c>
      <c r="D480">
        <f t="shared" si="29"/>
        <v>1.2704504115390591E-11</v>
      </c>
      <c r="E480">
        <f t="shared" si="30"/>
        <v>23572.004563445149</v>
      </c>
      <c r="F480">
        <f t="shared" si="31"/>
        <v>9.6112897566877269</v>
      </c>
    </row>
    <row r="481" spans="3:6" x14ac:dyDescent="0.25">
      <c r="C481">
        <f t="shared" si="32"/>
        <v>9.6112897566877269</v>
      </c>
      <c r="D481">
        <f t="shared" si="29"/>
        <v>1.2704504115390591E-11</v>
      </c>
      <c r="E481">
        <f t="shared" si="30"/>
        <v>23572.004563445149</v>
      </c>
      <c r="F481">
        <f t="shared" si="31"/>
        <v>9.6112897566877269</v>
      </c>
    </row>
    <row r="482" spans="3:6" x14ac:dyDescent="0.25">
      <c r="C482">
        <f t="shared" si="32"/>
        <v>9.6112897566877269</v>
      </c>
      <c r="D482">
        <f t="shared" si="29"/>
        <v>1.2704504115390591E-11</v>
      </c>
      <c r="E482">
        <f t="shared" si="30"/>
        <v>23572.004563445149</v>
      </c>
      <c r="F482">
        <f t="shared" si="31"/>
        <v>9.6112897566877269</v>
      </c>
    </row>
    <row r="483" spans="3:6" x14ac:dyDescent="0.25">
      <c r="C483">
        <f t="shared" si="32"/>
        <v>9.6112897566877269</v>
      </c>
      <c r="D483">
        <f t="shared" si="29"/>
        <v>1.2704504115390591E-11</v>
      </c>
      <c r="E483">
        <f t="shared" si="30"/>
        <v>23572.004563445149</v>
      </c>
      <c r="F483">
        <f t="shared" si="31"/>
        <v>9.6112897566877269</v>
      </c>
    </row>
    <row r="484" spans="3:6" x14ac:dyDescent="0.25">
      <c r="C484">
        <f t="shared" si="32"/>
        <v>9.6112897566877269</v>
      </c>
      <c r="D484">
        <f t="shared" si="29"/>
        <v>1.2704504115390591E-11</v>
      </c>
      <c r="E484">
        <f t="shared" si="30"/>
        <v>23572.004563445149</v>
      </c>
      <c r="F484">
        <f t="shared" si="31"/>
        <v>9.6112897566877269</v>
      </c>
    </row>
    <row r="485" spans="3:6" x14ac:dyDescent="0.25">
      <c r="C485">
        <f t="shared" si="32"/>
        <v>9.6112897566877269</v>
      </c>
      <c r="D485">
        <f t="shared" si="29"/>
        <v>1.2704504115390591E-11</v>
      </c>
      <c r="E485">
        <f t="shared" si="30"/>
        <v>23572.004563445149</v>
      </c>
      <c r="F485">
        <f t="shared" si="31"/>
        <v>9.6112897566877269</v>
      </c>
    </row>
    <row r="486" spans="3:6" x14ac:dyDescent="0.25">
      <c r="C486">
        <f t="shared" si="32"/>
        <v>9.6112897566877269</v>
      </c>
      <c r="D486">
        <f t="shared" si="29"/>
        <v>1.2704504115390591E-11</v>
      </c>
      <c r="E486">
        <f t="shared" si="30"/>
        <v>23572.004563445149</v>
      </c>
      <c r="F486">
        <f t="shared" si="31"/>
        <v>9.6112897566877269</v>
      </c>
    </row>
    <row r="487" spans="3:6" x14ac:dyDescent="0.25">
      <c r="C487">
        <f t="shared" si="32"/>
        <v>9.6112897566877269</v>
      </c>
      <c r="D487">
        <f t="shared" si="29"/>
        <v>1.2704504115390591E-11</v>
      </c>
      <c r="E487">
        <f t="shared" si="30"/>
        <v>23572.004563445149</v>
      </c>
      <c r="F487">
        <f t="shared" si="31"/>
        <v>9.6112897566877269</v>
      </c>
    </row>
    <row r="488" spans="3:6" x14ac:dyDescent="0.25">
      <c r="C488">
        <f t="shared" si="32"/>
        <v>9.6112897566877269</v>
      </c>
      <c r="D488">
        <f t="shared" si="29"/>
        <v>1.2704504115390591E-11</v>
      </c>
      <c r="E488">
        <f t="shared" si="30"/>
        <v>23572.004563445149</v>
      </c>
      <c r="F488">
        <f t="shared" si="31"/>
        <v>9.6112897566877269</v>
      </c>
    </row>
    <row r="489" spans="3:6" x14ac:dyDescent="0.25">
      <c r="C489">
        <f t="shared" si="32"/>
        <v>9.6112897566877269</v>
      </c>
      <c r="D489">
        <f t="shared" si="29"/>
        <v>1.2704504115390591E-11</v>
      </c>
      <c r="E489">
        <f t="shared" si="30"/>
        <v>23572.004563445149</v>
      </c>
      <c r="F489">
        <f t="shared" si="31"/>
        <v>9.6112897566877269</v>
      </c>
    </row>
    <row r="490" spans="3:6" x14ac:dyDescent="0.25">
      <c r="C490">
        <f t="shared" si="32"/>
        <v>9.6112897566877269</v>
      </c>
      <c r="D490">
        <f t="shared" si="29"/>
        <v>1.2704504115390591E-11</v>
      </c>
      <c r="E490">
        <f t="shared" si="30"/>
        <v>23572.004563445149</v>
      </c>
      <c r="F490">
        <f t="shared" si="31"/>
        <v>9.6112897566877269</v>
      </c>
    </row>
    <row r="491" spans="3:6" x14ac:dyDescent="0.25">
      <c r="C491">
        <f t="shared" si="32"/>
        <v>9.6112897566877269</v>
      </c>
      <c r="D491">
        <f t="shared" si="29"/>
        <v>1.2704504115390591E-11</v>
      </c>
      <c r="E491">
        <f t="shared" si="30"/>
        <v>23572.004563445149</v>
      </c>
      <c r="F491">
        <f t="shared" si="31"/>
        <v>9.6112897566877269</v>
      </c>
    </row>
    <row r="492" spans="3:6" x14ac:dyDescent="0.25">
      <c r="C492">
        <f t="shared" si="32"/>
        <v>9.6112897566877269</v>
      </c>
      <c r="D492">
        <f t="shared" si="29"/>
        <v>1.2704504115390591E-11</v>
      </c>
      <c r="E492">
        <f t="shared" si="30"/>
        <v>23572.004563445149</v>
      </c>
      <c r="F492">
        <f t="shared" si="31"/>
        <v>9.6112897566877269</v>
      </c>
    </row>
    <row r="493" spans="3:6" x14ac:dyDescent="0.25">
      <c r="C493">
        <f t="shared" si="32"/>
        <v>9.6112897566877269</v>
      </c>
      <c r="D493">
        <f t="shared" si="29"/>
        <v>1.2704504115390591E-11</v>
      </c>
      <c r="E493">
        <f t="shared" si="30"/>
        <v>23572.004563445149</v>
      </c>
      <c r="F493">
        <f t="shared" si="31"/>
        <v>9.6112897566877269</v>
      </c>
    </row>
    <row r="494" spans="3:6" x14ac:dyDescent="0.25">
      <c r="C494">
        <f t="shared" si="32"/>
        <v>9.6112897566877269</v>
      </c>
      <c r="D494">
        <f t="shared" si="29"/>
        <v>1.2704504115390591E-11</v>
      </c>
      <c r="E494">
        <f t="shared" si="30"/>
        <v>23572.004563445149</v>
      </c>
      <c r="F494">
        <f t="shared" si="31"/>
        <v>9.6112897566877269</v>
      </c>
    </row>
    <row r="495" spans="3:6" x14ac:dyDescent="0.25">
      <c r="C495">
        <f t="shared" si="32"/>
        <v>9.6112897566877269</v>
      </c>
      <c r="D495">
        <f t="shared" si="29"/>
        <v>1.2704504115390591E-11</v>
      </c>
      <c r="E495">
        <f t="shared" si="30"/>
        <v>23572.004563445149</v>
      </c>
      <c r="F495">
        <f t="shared" si="31"/>
        <v>9.6112897566877269</v>
      </c>
    </row>
    <row r="496" spans="3:6" x14ac:dyDescent="0.25">
      <c r="C496">
        <f t="shared" si="32"/>
        <v>9.6112897566877269</v>
      </c>
      <c r="D496">
        <f t="shared" si="29"/>
        <v>1.2704504115390591E-11</v>
      </c>
      <c r="E496">
        <f t="shared" si="30"/>
        <v>23572.004563445149</v>
      </c>
      <c r="F496">
        <f t="shared" si="31"/>
        <v>9.6112897566877269</v>
      </c>
    </row>
    <row r="497" spans="3:6" x14ac:dyDescent="0.25">
      <c r="C497">
        <f t="shared" si="32"/>
        <v>9.6112897566877269</v>
      </c>
      <c r="D497">
        <f t="shared" si="29"/>
        <v>1.2704504115390591E-11</v>
      </c>
      <c r="E497">
        <f t="shared" si="30"/>
        <v>23572.004563445149</v>
      </c>
      <c r="F497">
        <f t="shared" si="31"/>
        <v>9.6112897566877269</v>
      </c>
    </row>
    <row r="498" spans="3:6" x14ac:dyDescent="0.25">
      <c r="C498">
        <f t="shared" si="32"/>
        <v>9.6112897566877269</v>
      </c>
      <c r="D498">
        <f t="shared" si="29"/>
        <v>1.2704504115390591E-11</v>
      </c>
      <c r="E498">
        <f t="shared" si="30"/>
        <v>23572.004563445149</v>
      </c>
      <c r="F498">
        <f t="shared" si="31"/>
        <v>9.6112897566877269</v>
      </c>
    </row>
    <row r="499" spans="3:6" x14ac:dyDescent="0.25">
      <c r="C499">
        <f t="shared" si="32"/>
        <v>9.6112897566877269</v>
      </c>
      <c r="D499">
        <f t="shared" si="29"/>
        <v>1.2704504115390591E-11</v>
      </c>
      <c r="E499">
        <f t="shared" si="30"/>
        <v>23572.004563445149</v>
      </c>
      <c r="F499">
        <f t="shared" si="31"/>
        <v>9.6112897566877269</v>
      </c>
    </row>
    <row r="500" spans="3:6" x14ac:dyDescent="0.25">
      <c r="C500">
        <f t="shared" si="32"/>
        <v>9.6112897566877269</v>
      </c>
      <c r="D500">
        <f t="shared" si="29"/>
        <v>1.2704504115390591E-11</v>
      </c>
      <c r="E500">
        <f t="shared" si="30"/>
        <v>23572.004563445149</v>
      </c>
      <c r="F500">
        <f t="shared" si="31"/>
        <v>9.6112897566877269</v>
      </c>
    </row>
    <row r="501" spans="3:6" x14ac:dyDescent="0.25">
      <c r="C501">
        <f t="shared" si="32"/>
        <v>9.6112897566877269</v>
      </c>
      <c r="D501">
        <f t="shared" si="29"/>
        <v>1.2704504115390591E-11</v>
      </c>
      <c r="E501">
        <f t="shared" si="30"/>
        <v>23572.004563445149</v>
      </c>
      <c r="F501">
        <f t="shared" si="31"/>
        <v>9.6112897566877269</v>
      </c>
    </row>
    <row r="502" spans="3:6" x14ac:dyDescent="0.25">
      <c r="C502">
        <f t="shared" si="32"/>
        <v>9.6112897566877269</v>
      </c>
      <c r="D502">
        <f t="shared" si="29"/>
        <v>1.2704504115390591E-11</v>
      </c>
      <c r="E502">
        <f t="shared" si="30"/>
        <v>23572.004563445149</v>
      </c>
      <c r="F502">
        <f t="shared" si="31"/>
        <v>9.6112897566877269</v>
      </c>
    </row>
    <row r="503" spans="3:6" x14ac:dyDescent="0.25">
      <c r="C503">
        <f t="shared" si="32"/>
        <v>9.6112897566877269</v>
      </c>
      <c r="D503">
        <f t="shared" si="29"/>
        <v>1.2704504115390591E-11</v>
      </c>
      <c r="E503">
        <f t="shared" si="30"/>
        <v>23572.004563445149</v>
      </c>
      <c r="F503">
        <f t="shared" si="31"/>
        <v>9.6112897566877269</v>
      </c>
    </row>
    <row r="504" spans="3:6" x14ac:dyDescent="0.25">
      <c r="C504">
        <f t="shared" si="32"/>
        <v>9.6112897566877269</v>
      </c>
      <c r="D504">
        <f t="shared" si="29"/>
        <v>1.2704504115390591E-11</v>
      </c>
      <c r="E504">
        <f t="shared" si="30"/>
        <v>23572.004563445149</v>
      </c>
      <c r="F504">
        <f t="shared" si="31"/>
        <v>9.6112897566877269</v>
      </c>
    </row>
    <row r="505" spans="3:6" x14ac:dyDescent="0.25">
      <c r="C505">
        <f t="shared" si="32"/>
        <v>9.6112897566877269</v>
      </c>
      <c r="D505">
        <f t="shared" si="29"/>
        <v>1.2704504115390591E-11</v>
      </c>
      <c r="E505">
        <f t="shared" si="30"/>
        <v>23572.004563445149</v>
      </c>
      <c r="F505">
        <f t="shared" si="31"/>
        <v>9.6112897566877269</v>
      </c>
    </row>
    <row r="506" spans="3:6" x14ac:dyDescent="0.25">
      <c r="C506">
        <f t="shared" si="32"/>
        <v>9.6112897566877269</v>
      </c>
      <c r="D506">
        <f t="shared" si="29"/>
        <v>1.2704504115390591E-11</v>
      </c>
      <c r="E506">
        <f t="shared" si="30"/>
        <v>23572.004563445149</v>
      </c>
      <c r="F506">
        <f t="shared" si="31"/>
        <v>9.6112897566877269</v>
      </c>
    </row>
    <row r="507" spans="3:6" x14ac:dyDescent="0.25">
      <c r="C507">
        <f t="shared" si="32"/>
        <v>9.6112897566877269</v>
      </c>
      <c r="D507">
        <f t="shared" si="29"/>
        <v>1.2704504115390591E-11</v>
      </c>
      <c r="E507">
        <f t="shared" si="30"/>
        <v>23572.004563445149</v>
      </c>
      <c r="F507">
        <f t="shared" si="31"/>
        <v>9.6112897566877269</v>
      </c>
    </row>
    <row r="508" spans="3:6" x14ac:dyDescent="0.25">
      <c r="C508">
        <f t="shared" si="32"/>
        <v>9.6112897566877269</v>
      </c>
      <c r="D508">
        <f t="shared" si="29"/>
        <v>1.2704504115390591E-11</v>
      </c>
      <c r="E508">
        <f t="shared" si="30"/>
        <v>23572.004563445149</v>
      </c>
      <c r="F508">
        <f t="shared" si="31"/>
        <v>9.6112897566877269</v>
      </c>
    </row>
    <row r="509" spans="3:6" x14ac:dyDescent="0.25">
      <c r="C509">
        <f t="shared" si="32"/>
        <v>9.6112897566877269</v>
      </c>
      <c r="D509">
        <f t="shared" si="29"/>
        <v>1.2704504115390591E-11</v>
      </c>
      <c r="E509">
        <f t="shared" si="30"/>
        <v>23572.004563445149</v>
      </c>
      <c r="F509">
        <f t="shared" si="31"/>
        <v>9.6112897566877269</v>
      </c>
    </row>
    <row r="510" spans="3:6" x14ac:dyDescent="0.25">
      <c r="C510">
        <f t="shared" si="32"/>
        <v>9.6112897566877269</v>
      </c>
      <c r="D510">
        <f t="shared" si="29"/>
        <v>1.2704504115390591E-11</v>
      </c>
      <c r="E510">
        <f t="shared" si="30"/>
        <v>23572.004563445149</v>
      </c>
      <c r="F510">
        <f t="shared" si="31"/>
        <v>9.6112897566877269</v>
      </c>
    </row>
    <row r="511" spans="3:6" x14ac:dyDescent="0.25">
      <c r="C511">
        <f t="shared" si="32"/>
        <v>9.6112897566877269</v>
      </c>
      <c r="D511">
        <f t="shared" si="29"/>
        <v>1.2704504115390591E-11</v>
      </c>
      <c r="E511">
        <f t="shared" si="30"/>
        <v>23572.004563445149</v>
      </c>
      <c r="F511">
        <f t="shared" si="31"/>
        <v>9.6112897566877269</v>
      </c>
    </row>
    <row r="512" spans="3:6" x14ac:dyDescent="0.25">
      <c r="C512">
        <f t="shared" si="32"/>
        <v>9.6112897566877269</v>
      </c>
      <c r="D512">
        <f t="shared" si="29"/>
        <v>1.2704504115390591E-11</v>
      </c>
      <c r="E512">
        <f t="shared" si="30"/>
        <v>23572.004563445149</v>
      </c>
      <c r="F512">
        <f t="shared" si="31"/>
        <v>9.6112897566877269</v>
      </c>
    </row>
    <row r="513" spans="3:6" x14ac:dyDescent="0.25">
      <c r="C513">
        <f t="shared" si="32"/>
        <v>9.6112897566877269</v>
      </c>
      <c r="D513">
        <f t="shared" si="29"/>
        <v>1.2704504115390591E-11</v>
      </c>
      <c r="E513">
        <f t="shared" si="30"/>
        <v>23572.004563445149</v>
      </c>
      <c r="F513">
        <f t="shared" si="31"/>
        <v>9.6112897566877269</v>
      </c>
    </row>
    <row r="514" spans="3:6" x14ac:dyDescent="0.25">
      <c r="C514">
        <f t="shared" si="32"/>
        <v>9.6112897566877269</v>
      </c>
      <c r="D514">
        <f t="shared" si="29"/>
        <v>1.2704504115390591E-11</v>
      </c>
      <c r="E514">
        <f t="shared" si="30"/>
        <v>23572.004563445149</v>
      </c>
      <c r="F514">
        <f t="shared" si="31"/>
        <v>9.6112897566877269</v>
      </c>
    </row>
    <row r="515" spans="3:6" x14ac:dyDescent="0.25">
      <c r="C515">
        <f t="shared" si="32"/>
        <v>9.6112897566877269</v>
      </c>
      <c r="D515">
        <f t="shared" si="29"/>
        <v>1.2704504115390591E-11</v>
      </c>
      <c r="E515">
        <f t="shared" si="30"/>
        <v>23572.004563445149</v>
      </c>
      <c r="F515">
        <f t="shared" si="31"/>
        <v>9.6112897566877269</v>
      </c>
    </row>
    <row r="516" spans="3:6" x14ac:dyDescent="0.25">
      <c r="C516">
        <f t="shared" si="32"/>
        <v>9.6112897566877269</v>
      </c>
      <c r="D516">
        <f t="shared" si="29"/>
        <v>1.2704504115390591E-11</v>
      </c>
      <c r="E516">
        <f t="shared" si="30"/>
        <v>23572.004563445149</v>
      </c>
      <c r="F516">
        <f t="shared" si="31"/>
        <v>9.6112897566877269</v>
      </c>
    </row>
    <row r="517" spans="3:6" x14ac:dyDescent="0.25">
      <c r="C517">
        <f t="shared" si="32"/>
        <v>9.6112897566877269</v>
      </c>
      <c r="D517">
        <f t="shared" si="29"/>
        <v>1.2704504115390591E-11</v>
      </c>
      <c r="E517">
        <f t="shared" si="30"/>
        <v>23572.004563445149</v>
      </c>
      <c r="F517">
        <f t="shared" si="31"/>
        <v>9.6112897566877269</v>
      </c>
    </row>
    <row r="518" spans="3:6" x14ac:dyDescent="0.25">
      <c r="C518">
        <f t="shared" si="32"/>
        <v>9.6112897566877269</v>
      </c>
      <c r="D518">
        <f t="shared" si="29"/>
        <v>1.2704504115390591E-11</v>
      </c>
      <c r="E518">
        <f t="shared" si="30"/>
        <v>23572.004563445149</v>
      </c>
      <c r="F518">
        <f t="shared" si="31"/>
        <v>9.6112897566877269</v>
      </c>
    </row>
    <row r="519" spans="3:6" x14ac:dyDescent="0.25">
      <c r="C519">
        <f t="shared" si="32"/>
        <v>9.6112897566877269</v>
      </c>
      <c r="D519">
        <f t="shared" si="29"/>
        <v>1.2704504115390591E-11</v>
      </c>
      <c r="E519">
        <f t="shared" si="30"/>
        <v>23572.004563445149</v>
      </c>
      <c r="F519">
        <f t="shared" si="31"/>
        <v>9.6112897566877269</v>
      </c>
    </row>
    <row r="520" spans="3:6" x14ac:dyDescent="0.25">
      <c r="C520">
        <f t="shared" si="32"/>
        <v>9.6112897566877269</v>
      </c>
      <c r="D520">
        <f t="shared" si="29"/>
        <v>1.2704504115390591E-11</v>
      </c>
      <c r="E520">
        <f t="shared" si="30"/>
        <v>23572.004563445149</v>
      </c>
      <c r="F520">
        <f t="shared" si="31"/>
        <v>9.6112897566877269</v>
      </c>
    </row>
    <row r="521" spans="3:6" x14ac:dyDescent="0.25">
      <c r="C521">
        <f t="shared" si="32"/>
        <v>9.6112897566877269</v>
      </c>
      <c r="D521">
        <f t="shared" ref="D521:D584" si="33">$B$2*(C521^5)+$C$2*(C521^4)+$D$2*(C521^3)+$E$2*(C521^2)+$F$2*(C521^1)+$G$2</f>
        <v>1.2704504115390591E-11</v>
      </c>
      <c r="E521">
        <f t="shared" ref="E521:E584" si="34">$C$3*(C521^4)+$D$3*(C521^3)+$E$3*(C521^2)+$F$3*(C521)+$G$3</f>
        <v>23572.004563445149</v>
      </c>
      <c r="F521">
        <f t="shared" ref="F521:F584" si="35">C521-D521/E521</f>
        <v>9.6112897566877269</v>
      </c>
    </row>
    <row r="522" spans="3:6" x14ac:dyDescent="0.25">
      <c r="C522">
        <f t="shared" ref="C522:C585" si="36">F521</f>
        <v>9.6112897566877269</v>
      </c>
      <c r="D522">
        <f t="shared" si="33"/>
        <v>1.2704504115390591E-11</v>
      </c>
      <c r="E522">
        <f t="shared" si="34"/>
        <v>23572.004563445149</v>
      </c>
      <c r="F522">
        <f t="shared" si="35"/>
        <v>9.6112897566877269</v>
      </c>
    </row>
    <row r="523" spans="3:6" x14ac:dyDescent="0.25">
      <c r="C523">
        <f t="shared" si="36"/>
        <v>9.6112897566877269</v>
      </c>
      <c r="D523">
        <f t="shared" si="33"/>
        <v>1.2704504115390591E-11</v>
      </c>
      <c r="E523">
        <f t="shared" si="34"/>
        <v>23572.004563445149</v>
      </c>
      <c r="F523">
        <f t="shared" si="35"/>
        <v>9.6112897566877269</v>
      </c>
    </row>
    <row r="524" spans="3:6" x14ac:dyDescent="0.25">
      <c r="C524">
        <f t="shared" si="36"/>
        <v>9.6112897566877269</v>
      </c>
      <c r="D524">
        <f t="shared" si="33"/>
        <v>1.2704504115390591E-11</v>
      </c>
      <c r="E524">
        <f t="shared" si="34"/>
        <v>23572.004563445149</v>
      </c>
      <c r="F524">
        <f t="shared" si="35"/>
        <v>9.6112897566877269</v>
      </c>
    </row>
    <row r="525" spans="3:6" x14ac:dyDescent="0.25">
      <c r="C525">
        <f t="shared" si="36"/>
        <v>9.6112897566877269</v>
      </c>
      <c r="D525">
        <f t="shared" si="33"/>
        <v>1.2704504115390591E-11</v>
      </c>
      <c r="E525">
        <f t="shared" si="34"/>
        <v>23572.004563445149</v>
      </c>
      <c r="F525">
        <f t="shared" si="35"/>
        <v>9.6112897566877269</v>
      </c>
    </row>
    <row r="526" spans="3:6" x14ac:dyDescent="0.25">
      <c r="C526">
        <f t="shared" si="36"/>
        <v>9.6112897566877269</v>
      </c>
      <c r="D526">
        <f t="shared" si="33"/>
        <v>1.2704504115390591E-11</v>
      </c>
      <c r="E526">
        <f t="shared" si="34"/>
        <v>23572.004563445149</v>
      </c>
      <c r="F526">
        <f t="shared" si="35"/>
        <v>9.6112897566877269</v>
      </c>
    </row>
    <row r="527" spans="3:6" x14ac:dyDescent="0.25">
      <c r="C527">
        <f t="shared" si="36"/>
        <v>9.6112897566877269</v>
      </c>
      <c r="D527">
        <f t="shared" si="33"/>
        <v>1.2704504115390591E-11</v>
      </c>
      <c r="E527">
        <f t="shared" si="34"/>
        <v>23572.004563445149</v>
      </c>
      <c r="F527">
        <f t="shared" si="35"/>
        <v>9.6112897566877269</v>
      </c>
    </row>
    <row r="528" spans="3:6" x14ac:dyDescent="0.25">
      <c r="C528">
        <f t="shared" si="36"/>
        <v>9.6112897566877269</v>
      </c>
      <c r="D528">
        <f t="shared" si="33"/>
        <v>1.2704504115390591E-11</v>
      </c>
      <c r="E528">
        <f t="shared" si="34"/>
        <v>23572.004563445149</v>
      </c>
      <c r="F528">
        <f t="shared" si="35"/>
        <v>9.6112897566877269</v>
      </c>
    </row>
    <row r="529" spans="3:6" x14ac:dyDescent="0.25">
      <c r="C529">
        <f t="shared" si="36"/>
        <v>9.6112897566877269</v>
      </c>
      <c r="D529">
        <f t="shared" si="33"/>
        <v>1.2704504115390591E-11</v>
      </c>
      <c r="E529">
        <f t="shared" si="34"/>
        <v>23572.004563445149</v>
      </c>
      <c r="F529">
        <f t="shared" si="35"/>
        <v>9.6112897566877269</v>
      </c>
    </row>
    <row r="530" spans="3:6" x14ac:dyDescent="0.25">
      <c r="C530">
        <f t="shared" si="36"/>
        <v>9.6112897566877269</v>
      </c>
      <c r="D530">
        <f t="shared" si="33"/>
        <v>1.2704504115390591E-11</v>
      </c>
      <c r="E530">
        <f t="shared" si="34"/>
        <v>23572.004563445149</v>
      </c>
      <c r="F530">
        <f t="shared" si="35"/>
        <v>9.6112897566877269</v>
      </c>
    </row>
    <row r="531" spans="3:6" x14ac:dyDescent="0.25">
      <c r="C531">
        <f t="shared" si="36"/>
        <v>9.6112897566877269</v>
      </c>
      <c r="D531">
        <f t="shared" si="33"/>
        <v>1.2704504115390591E-11</v>
      </c>
      <c r="E531">
        <f t="shared" si="34"/>
        <v>23572.004563445149</v>
      </c>
      <c r="F531">
        <f t="shared" si="35"/>
        <v>9.6112897566877269</v>
      </c>
    </row>
    <row r="532" spans="3:6" x14ac:dyDescent="0.25">
      <c r="C532">
        <f t="shared" si="36"/>
        <v>9.6112897566877269</v>
      </c>
      <c r="D532">
        <f t="shared" si="33"/>
        <v>1.2704504115390591E-11</v>
      </c>
      <c r="E532">
        <f t="shared" si="34"/>
        <v>23572.004563445149</v>
      </c>
      <c r="F532">
        <f t="shared" si="35"/>
        <v>9.6112897566877269</v>
      </c>
    </row>
    <row r="533" spans="3:6" x14ac:dyDescent="0.25">
      <c r="C533">
        <f t="shared" si="36"/>
        <v>9.6112897566877269</v>
      </c>
      <c r="D533">
        <f t="shared" si="33"/>
        <v>1.2704504115390591E-11</v>
      </c>
      <c r="E533">
        <f t="shared" si="34"/>
        <v>23572.004563445149</v>
      </c>
      <c r="F533">
        <f t="shared" si="35"/>
        <v>9.6112897566877269</v>
      </c>
    </row>
    <row r="534" spans="3:6" x14ac:dyDescent="0.25">
      <c r="C534">
        <f t="shared" si="36"/>
        <v>9.6112897566877269</v>
      </c>
      <c r="D534">
        <f t="shared" si="33"/>
        <v>1.2704504115390591E-11</v>
      </c>
      <c r="E534">
        <f t="shared" si="34"/>
        <v>23572.004563445149</v>
      </c>
      <c r="F534">
        <f t="shared" si="35"/>
        <v>9.6112897566877269</v>
      </c>
    </row>
    <row r="535" spans="3:6" x14ac:dyDescent="0.25">
      <c r="C535">
        <f t="shared" si="36"/>
        <v>9.6112897566877269</v>
      </c>
      <c r="D535">
        <f t="shared" si="33"/>
        <v>1.2704504115390591E-11</v>
      </c>
      <c r="E535">
        <f t="shared" si="34"/>
        <v>23572.004563445149</v>
      </c>
      <c r="F535">
        <f t="shared" si="35"/>
        <v>9.6112897566877269</v>
      </c>
    </row>
    <row r="536" spans="3:6" x14ac:dyDescent="0.25">
      <c r="C536">
        <f t="shared" si="36"/>
        <v>9.6112897566877269</v>
      </c>
      <c r="D536">
        <f t="shared" si="33"/>
        <v>1.2704504115390591E-11</v>
      </c>
      <c r="E536">
        <f t="shared" si="34"/>
        <v>23572.004563445149</v>
      </c>
      <c r="F536">
        <f t="shared" si="35"/>
        <v>9.6112897566877269</v>
      </c>
    </row>
    <row r="537" spans="3:6" x14ac:dyDescent="0.25">
      <c r="C537">
        <f t="shared" si="36"/>
        <v>9.6112897566877269</v>
      </c>
      <c r="D537">
        <f t="shared" si="33"/>
        <v>1.2704504115390591E-11</v>
      </c>
      <c r="E537">
        <f t="shared" si="34"/>
        <v>23572.004563445149</v>
      </c>
      <c r="F537">
        <f t="shared" si="35"/>
        <v>9.6112897566877269</v>
      </c>
    </row>
    <row r="538" spans="3:6" x14ac:dyDescent="0.25">
      <c r="C538">
        <f t="shared" si="36"/>
        <v>9.6112897566877269</v>
      </c>
      <c r="D538">
        <f t="shared" si="33"/>
        <v>1.2704504115390591E-11</v>
      </c>
      <c r="E538">
        <f t="shared" si="34"/>
        <v>23572.004563445149</v>
      </c>
      <c r="F538">
        <f t="shared" si="35"/>
        <v>9.6112897566877269</v>
      </c>
    </row>
    <row r="539" spans="3:6" x14ac:dyDescent="0.25">
      <c r="C539">
        <f t="shared" si="36"/>
        <v>9.6112897566877269</v>
      </c>
      <c r="D539">
        <f t="shared" si="33"/>
        <v>1.2704504115390591E-11</v>
      </c>
      <c r="E539">
        <f t="shared" si="34"/>
        <v>23572.004563445149</v>
      </c>
      <c r="F539">
        <f t="shared" si="35"/>
        <v>9.6112897566877269</v>
      </c>
    </row>
    <row r="540" spans="3:6" x14ac:dyDescent="0.25">
      <c r="C540">
        <f t="shared" si="36"/>
        <v>9.6112897566877269</v>
      </c>
      <c r="D540">
        <f t="shared" si="33"/>
        <v>1.2704504115390591E-11</v>
      </c>
      <c r="E540">
        <f t="shared" si="34"/>
        <v>23572.004563445149</v>
      </c>
      <c r="F540">
        <f t="shared" si="35"/>
        <v>9.6112897566877269</v>
      </c>
    </row>
    <row r="541" spans="3:6" x14ac:dyDescent="0.25">
      <c r="C541">
        <f t="shared" si="36"/>
        <v>9.6112897566877269</v>
      </c>
      <c r="D541">
        <f t="shared" si="33"/>
        <v>1.2704504115390591E-11</v>
      </c>
      <c r="E541">
        <f t="shared" si="34"/>
        <v>23572.004563445149</v>
      </c>
      <c r="F541">
        <f t="shared" si="35"/>
        <v>9.6112897566877269</v>
      </c>
    </row>
    <row r="542" spans="3:6" x14ac:dyDescent="0.25">
      <c r="C542">
        <f t="shared" si="36"/>
        <v>9.6112897566877269</v>
      </c>
      <c r="D542">
        <f t="shared" si="33"/>
        <v>1.2704504115390591E-11</v>
      </c>
      <c r="E542">
        <f t="shared" si="34"/>
        <v>23572.004563445149</v>
      </c>
      <c r="F542">
        <f t="shared" si="35"/>
        <v>9.6112897566877269</v>
      </c>
    </row>
    <row r="543" spans="3:6" x14ac:dyDescent="0.25">
      <c r="C543">
        <f t="shared" si="36"/>
        <v>9.6112897566877269</v>
      </c>
      <c r="D543">
        <f t="shared" si="33"/>
        <v>1.2704504115390591E-11</v>
      </c>
      <c r="E543">
        <f t="shared" si="34"/>
        <v>23572.004563445149</v>
      </c>
      <c r="F543">
        <f t="shared" si="35"/>
        <v>9.6112897566877269</v>
      </c>
    </row>
    <row r="544" spans="3:6" x14ac:dyDescent="0.25">
      <c r="C544">
        <f t="shared" si="36"/>
        <v>9.6112897566877269</v>
      </c>
      <c r="D544">
        <f t="shared" si="33"/>
        <v>1.2704504115390591E-11</v>
      </c>
      <c r="E544">
        <f t="shared" si="34"/>
        <v>23572.004563445149</v>
      </c>
      <c r="F544">
        <f t="shared" si="35"/>
        <v>9.6112897566877269</v>
      </c>
    </row>
    <row r="545" spans="3:6" x14ac:dyDescent="0.25">
      <c r="C545">
        <f t="shared" si="36"/>
        <v>9.6112897566877269</v>
      </c>
      <c r="D545">
        <f t="shared" si="33"/>
        <v>1.2704504115390591E-11</v>
      </c>
      <c r="E545">
        <f t="shared" si="34"/>
        <v>23572.004563445149</v>
      </c>
      <c r="F545">
        <f t="shared" si="35"/>
        <v>9.6112897566877269</v>
      </c>
    </row>
    <row r="546" spans="3:6" x14ac:dyDescent="0.25">
      <c r="C546">
        <f t="shared" si="36"/>
        <v>9.6112897566877269</v>
      </c>
      <c r="D546">
        <f t="shared" si="33"/>
        <v>1.2704504115390591E-11</v>
      </c>
      <c r="E546">
        <f t="shared" si="34"/>
        <v>23572.004563445149</v>
      </c>
      <c r="F546">
        <f t="shared" si="35"/>
        <v>9.6112897566877269</v>
      </c>
    </row>
    <row r="547" spans="3:6" x14ac:dyDescent="0.25">
      <c r="C547">
        <f t="shared" si="36"/>
        <v>9.6112897566877269</v>
      </c>
      <c r="D547">
        <f t="shared" si="33"/>
        <v>1.2704504115390591E-11</v>
      </c>
      <c r="E547">
        <f t="shared" si="34"/>
        <v>23572.004563445149</v>
      </c>
      <c r="F547">
        <f t="shared" si="35"/>
        <v>9.6112897566877269</v>
      </c>
    </row>
    <row r="548" spans="3:6" x14ac:dyDescent="0.25">
      <c r="C548">
        <f t="shared" si="36"/>
        <v>9.6112897566877269</v>
      </c>
      <c r="D548">
        <f t="shared" si="33"/>
        <v>1.2704504115390591E-11</v>
      </c>
      <c r="E548">
        <f t="shared" si="34"/>
        <v>23572.004563445149</v>
      </c>
      <c r="F548">
        <f t="shared" si="35"/>
        <v>9.6112897566877269</v>
      </c>
    </row>
    <row r="549" spans="3:6" x14ac:dyDescent="0.25">
      <c r="C549">
        <f t="shared" si="36"/>
        <v>9.6112897566877269</v>
      </c>
      <c r="D549">
        <f t="shared" si="33"/>
        <v>1.2704504115390591E-11</v>
      </c>
      <c r="E549">
        <f t="shared" si="34"/>
        <v>23572.004563445149</v>
      </c>
      <c r="F549">
        <f t="shared" si="35"/>
        <v>9.6112897566877269</v>
      </c>
    </row>
    <row r="550" spans="3:6" x14ac:dyDescent="0.25">
      <c r="C550">
        <f t="shared" si="36"/>
        <v>9.6112897566877269</v>
      </c>
      <c r="D550">
        <f t="shared" si="33"/>
        <v>1.2704504115390591E-11</v>
      </c>
      <c r="E550">
        <f t="shared" si="34"/>
        <v>23572.004563445149</v>
      </c>
      <c r="F550">
        <f t="shared" si="35"/>
        <v>9.6112897566877269</v>
      </c>
    </row>
    <row r="551" spans="3:6" x14ac:dyDescent="0.25">
      <c r="C551">
        <f t="shared" si="36"/>
        <v>9.6112897566877269</v>
      </c>
      <c r="D551">
        <f t="shared" si="33"/>
        <v>1.2704504115390591E-11</v>
      </c>
      <c r="E551">
        <f t="shared" si="34"/>
        <v>23572.004563445149</v>
      </c>
      <c r="F551">
        <f t="shared" si="35"/>
        <v>9.6112897566877269</v>
      </c>
    </row>
    <row r="552" spans="3:6" x14ac:dyDescent="0.25">
      <c r="C552">
        <f t="shared" si="36"/>
        <v>9.6112897566877269</v>
      </c>
      <c r="D552">
        <f t="shared" si="33"/>
        <v>1.2704504115390591E-11</v>
      </c>
      <c r="E552">
        <f t="shared" si="34"/>
        <v>23572.004563445149</v>
      </c>
      <c r="F552">
        <f t="shared" si="35"/>
        <v>9.6112897566877269</v>
      </c>
    </row>
    <row r="553" spans="3:6" x14ac:dyDescent="0.25">
      <c r="C553">
        <f t="shared" si="36"/>
        <v>9.6112897566877269</v>
      </c>
      <c r="D553">
        <f t="shared" si="33"/>
        <v>1.2704504115390591E-11</v>
      </c>
      <c r="E553">
        <f t="shared" si="34"/>
        <v>23572.004563445149</v>
      </c>
      <c r="F553">
        <f t="shared" si="35"/>
        <v>9.6112897566877269</v>
      </c>
    </row>
    <row r="554" spans="3:6" x14ac:dyDescent="0.25">
      <c r="C554">
        <f t="shared" si="36"/>
        <v>9.6112897566877269</v>
      </c>
      <c r="D554">
        <f t="shared" si="33"/>
        <v>1.2704504115390591E-11</v>
      </c>
      <c r="E554">
        <f t="shared" si="34"/>
        <v>23572.004563445149</v>
      </c>
      <c r="F554">
        <f t="shared" si="35"/>
        <v>9.6112897566877269</v>
      </c>
    </row>
    <row r="555" spans="3:6" x14ac:dyDescent="0.25">
      <c r="C555">
        <f t="shared" si="36"/>
        <v>9.6112897566877269</v>
      </c>
      <c r="D555">
        <f t="shared" si="33"/>
        <v>1.2704504115390591E-11</v>
      </c>
      <c r="E555">
        <f t="shared" si="34"/>
        <v>23572.004563445149</v>
      </c>
      <c r="F555">
        <f t="shared" si="35"/>
        <v>9.6112897566877269</v>
      </c>
    </row>
    <row r="556" spans="3:6" x14ac:dyDescent="0.25">
      <c r="C556">
        <f t="shared" si="36"/>
        <v>9.6112897566877269</v>
      </c>
      <c r="D556">
        <f t="shared" si="33"/>
        <v>1.2704504115390591E-11</v>
      </c>
      <c r="E556">
        <f t="shared" si="34"/>
        <v>23572.004563445149</v>
      </c>
      <c r="F556">
        <f t="shared" si="35"/>
        <v>9.6112897566877269</v>
      </c>
    </row>
    <row r="557" spans="3:6" x14ac:dyDescent="0.25">
      <c r="C557">
        <f t="shared" si="36"/>
        <v>9.6112897566877269</v>
      </c>
      <c r="D557">
        <f t="shared" si="33"/>
        <v>1.2704504115390591E-11</v>
      </c>
      <c r="E557">
        <f t="shared" si="34"/>
        <v>23572.004563445149</v>
      </c>
      <c r="F557">
        <f t="shared" si="35"/>
        <v>9.6112897566877269</v>
      </c>
    </row>
    <row r="558" spans="3:6" x14ac:dyDescent="0.25">
      <c r="C558">
        <f t="shared" si="36"/>
        <v>9.6112897566877269</v>
      </c>
      <c r="D558">
        <f t="shared" si="33"/>
        <v>1.2704504115390591E-11</v>
      </c>
      <c r="E558">
        <f t="shared" si="34"/>
        <v>23572.004563445149</v>
      </c>
      <c r="F558">
        <f t="shared" si="35"/>
        <v>9.6112897566877269</v>
      </c>
    </row>
    <row r="559" spans="3:6" x14ac:dyDescent="0.25">
      <c r="C559">
        <f t="shared" si="36"/>
        <v>9.6112897566877269</v>
      </c>
      <c r="D559">
        <f t="shared" si="33"/>
        <v>1.2704504115390591E-11</v>
      </c>
      <c r="E559">
        <f t="shared" si="34"/>
        <v>23572.004563445149</v>
      </c>
      <c r="F559">
        <f t="shared" si="35"/>
        <v>9.6112897566877269</v>
      </c>
    </row>
    <row r="560" spans="3:6" x14ac:dyDescent="0.25">
      <c r="C560">
        <f t="shared" si="36"/>
        <v>9.6112897566877269</v>
      </c>
      <c r="D560">
        <f t="shared" si="33"/>
        <v>1.2704504115390591E-11</v>
      </c>
      <c r="E560">
        <f t="shared" si="34"/>
        <v>23572.004563445149</v>
      </c>
      <c r="F560">
        <f t="shared" si="35"/>
        <v>9.6112897566877269</v>
      </c>
    </row>
    <row r="561" spans="3:6" x14ac:dyDescent="0.25">
      <c r="C561">
        <f t="shared" si="36"/>
        <v>9.6112897566877269</v>
      </c>
      <c r="D561">
        <f t="shared" si="33"/>
        <v>1.2704504115390591E-11</v>
      </c>
      <c r="E561">
        <f t="shared" si="34"/>
        <v>23572.004563445149</v>
      </c>
      <c r="F561">
        <f t="shared" si="35"/>
        <v>9.6112897566877269</v>
      </c>
    </row>
    <row r="562" spans="3:6" x14ac:dyDescent="0.25">
      <c r="C562">
        <f t="shared" si="36"/>
        <v>9.6112897566877269</v>
      </c>
      <c r="D562">
        <f t="shared" si="33"/>
        <v>1.2704504115390591E-11</v>
      </c>
      <c r="E562">
        <f t="shared" si="34"/>
        <v>23572.004563445149</v>
      </c>
      <c r="F562">
        <f t="shared" si="35"/>
        <v>9.6112897566877269</v>
      </c>
    </row>
    <row r="563" spans="3:6" x14ac:dyDescent="0.25">
      <c r="C563">
        <f t="shared" si="36"/>
        <v>9.6112897566877269</v>
      </c>
      <c r="D563">
        <f t="shared" si="33"/>
        <v>1.2704504115390591E-11</v>
      </c>
      <c r="E563">
        <f t="shared" si="34"/>
        <v>23572.004563445149</v>
      </c>
      <c r="F563">
        <f t="shared" si="35"/>
        <v>9.6112897566877269</v>
      </c>
    </row>
    <row r="564" spans="3:6" x14ac:dyDescent="0.25">
      <c r="C564">
        <f t="shared" si="36"/>
        <v>9.6112897566877269</v>
      </c>
      <c r="D564">
        <f t="shared" si="33"/>
        <v>1.2704504115390591E-11</v>
      </c>
      <c r="E564">
        <f t="shared" si="34"/>
        <v>23572.004563445149</v>
      </c>
      <c r="F564">
        <f t="shared" si="35"/>
        <v>9.6112897566877269</v>
      </c>
    </row>
    <row r="565" spans="3:6" x14ac:dyDescent="0.25">
      <c r="C565">
        <f t="shared" si="36"/>
        <v>9.6112897566877269</v>
      </c>
      <c r="D565">
        <f t="shared" si="33"/>
        <v>1.2704504115390591E-11</v>
      </c>
      <c r="E565">
        <f t="shared" si="34"/>
        <v>23572.004563445149</v>
      </c>
      <c r="F565">
        <f t="shared" si="35"/>
        <v>9.6112897566877269</v>
      </c>
    </row>
    <row r="566" spans="3:6" x14ac:dyDescent="0.25">
      <c r="C566">
        <f t="shared" si="36"/>
        <v>9.6112897566877269</v>
      </c>
      <c r="D566">
        <f t="shared" si="33"/>
        <v>1.2704504115390591E-11</v>
      </c>
      <c r="E566">
        <f t="shared" si="34"/>
        <v>23572.004563445149</v>
      </c>
      <c r="F566">
        <f t="shared" si="35"/>
        <v>9.6112897566877269</v>
      </c>
    </row>
    <row r="567" spans="3:6" x14ac:dyDescent="0.25">
      <c r="C567">
        <f t="shared" si="36"/>
        <v>9.6112897566877269</v>
      </c>
      <c r="D567">
        <f t="shared" si="33"/>
        <v>1.2704504115390591E-11</v>
      </c>
      <c r="E567">
        <f t="shared" si="34"/>
        <v>23572.004563445149</v>
      </c>
      <c r="F567">
        <f t="shared" si="35"/>
        <v>9.6112897566877269</v>
      </c>
    </row>
    <row r="568" spans="3:6" x14ac:dyDescent="0.25">
      <c r="C568">
        <f t="shared" si="36"/>
        <v>9.6112897566877269</v>
      </c>
      <c r="D568">
        <f t="shared" si="33"/>
        <v>1.2704504115390591E-11</v>
      </c>
      <c r="E568">
        <f t="shared" si="34"/>
        <v>23572.004563445149</v>
      </c>
      <c r="F568">
        <f t="shared" si="35"/>
        <v>9.6112897566877269</v>
      </c>
    </row>
    <row r="569" spans="3:6" x14ac:dyDescent="0.25">
      <c r="C569">
        <f t="shared" si="36"/>
        <v>9.6112897566877269</v>
      </c>
      <c r="D569">
        <f t="shared" si="33"/>
        <v>1.2704504115390591E-11</v>
      </c>
      <c r="E569">
        <f t="shared" si="34"/>
        <v>23572.004563445149</v>
      </c>
      <c r="F569">
        <f t="shared" si="35"/>
        <v>9.6112897566877269</v>
      </c>
    </row>
    <row r="570" spans="3:6" x14ac:dyDescent="0.25">
      <c r="C570">
        <f t="shared" si="36"/>
        <v>9.6112897566877269</v>
      </c>
      <c r="D570">
        <f t="shared" si="33"/>
        <v>1.2704504115390591E-11</v>
      </c>
      <c r="E570">
        <f t="shared" si="34"/>
        <v>23572.004563445149</v>
      </c>
      <c r="F570">
        <f t="shared" si="35"/>
        <v>9.6112897566877269</v>
      </c>
    </row>
    <row r="571" spans="3:6" x14ac:dyDescent="0.25">
      <c r="C571">
        <f t="shared" si="36"/>
        <v>9.6112897566877269</v>
      </c>
      <c r="D571">
        <f t="shared" si="33"/>
        <v>1.2704504115390591E-11</v>
      </c>
      <c r="E571">
        <f t="shared" si="34"/>
        <v>23572.004563445149</v>
      </c>
      <c r="F571">
        <f t="shared" si="35"/>
        <v>9.6112897566877269</v>
      </c>
    </row>
    <row r="572" spans="3:6" x14ac:dyDescent="0.25">
      <c r="C572">
        <f t="shared" si="36"/>
        <v>9.6112897566877269</v>
      </c>
      <c r="D572">
        <f t="shared" si="33"/>
        <v>1.2704504115390591E-11</v>
      </c>
      <c r="E572">
        <f t="shared" si="34"/>
        <v>23572.004563445149</v>
      </c>
      <c r="F572">
        <f t="shared" si="35"/>
        <v>9.6112897566877269</v>
      </c>
    </row>
    <row r="573" spans="3:6" x14ac:dyDescent="0.25">
      <c r="C573">
        <f t="shared" si="36"/>
        <v>9.6112897566877269</v>
      </c>
      <c r="D573">
        <f t="shared" si="33"/>
        <v>1.2704504115390591E-11</v>
      </c>
      <c r="E573">
        <f t="shared" si="34"/>
        <v>23572.004563445149</v>
      </c>
      <c r="F573">
        <f t="shared" si="35"/>
        <v>9.6112897566877269</v>
      </c>
    </row>
    <row r="574" spans="3:6" x14ac:dyDescent="0.25">
      <c r="C574">
        <f t="shared" si="36"/>
        <v>9.6112897566877269</v>
      </c>
      <c r="D574">
        <f t="shared" si="33"/>
        <v>1.2704504115390591E-11</v>
      </c>
      <c r="E574">
        <f t="shared" si="34"/>
        <v>23572.004563445149</v>
      </c>
      <c r="F574">
        <f t="shared" si="35"/>
        <v>9.6112897566877269</v>
      </c>
    </row>
    <row r="575" spans="3:6" x14ac:dyDescent="0.25">
      <c r="C575">
        <f t="shared" si="36"/>
        <v>9.6112897566877269</v>
      </c>
      <c r="D575">
        <f t="shared" si="33"/>
        <v>1.2704504115390591E-11</v>
      </c>
      <c r="E575">
        <f t="shared" si="34"/>
        <v>23572.004563445149</v>
      </c>
      <c r="F575">
        <f t="shared" si="35"/>
        <v>9.6112897566877269</v>
      </c>
    </row>
    <row r="576" spans="3:6" x14ac:dyDescent="0.25">
      <c r="C576">
        <f t="shared" si="36"/>
        <v>9.6112897566877269</v>
      </c>
      <c r="D576">
        <f t="shared" si="33"/>
        <v>1.2704504115390591E-11</v>
      </c>
      <c r="E576">
        <f t="shared" si="34"/>
        <v>23572.004563445149</v>
      </c>
      <c r="F576">
        <f t="shared" si="35"/>
        <v>9.6112897566877269</v>
      </c>
    </row>
    <row r="577" spans="3:6" x14ac:dyDescent="0.25">
      <c r="C577">
        <f t="shared" si="36"/>
        <v>9.6112897566877269</v>
      </c>
      <c r="D577">
        <f t="shared" si="33"/>
        <v>1.2704504115390591E-11</v>
      </c>
      <c r="E577">
        <f t="shared" si="34"/>
        <v>23572.004563445149</v>
      </c>
      <c r="F577">
        <f t="shared" si="35"/>
        <v>9.6112897566877269</v>
      </c>
    </row>
    <row r="578" spans="3:6" x14ac:dyDescent="0.25">
      <c r="C578">
        <f t="shared" si="36"/>
        <v>9.6112897566877269</v>
      </c>
      <c r="D578">
        <f t="shared" si="33"/>
        <v>1.2704504115390591E-11</v>
      </c>
      <c r="E578">
        <f t="shared" si="34"/>
        <v>23572.004563445149</v>
      </c>
      <c r="F578">
        <f t="shared" si="35"/>
        <v>9.6112897566877269</v>
      </c>
    </row>
    <row r="579" spans="3:6" x14ac:dyDescent="0.25">
      <c r="C579">
        <f t="shared" si="36"/>
        <v>9.6112897566877269</v>
      </c>
      <c r="D579">
        <f t="shared" si="33"/>
        <v>1.2704504115390591E-11</v>
      </c>
      <c r="E579">
        <f t="shared" si="34"/>
        <v>23572.004563445149</v>
      </c>
      <c r="F579">
        <f t="shared" si="35"/>
        <v>9.6112897566877269</v>
      </c>
    </row>
    <row r="580" spans="3:6" x14ac:dyDescent="0.25">
      <c r="C580">
        <f t="shared" si="36"/>
        <v>9.6112897566877269</v>
      </c>
      <c r="D580">
        <f t="shared" si="33"/>
        <v>1.2704504115390591E-11</v>
      </c>
      <c r="E580">
        <f t="shared" si="34"/>
        <v>23572.004563445149</v>
      </c>
      <c r="F580">
        <f t="shared" si="35"/>
        <v>9.6112897566877269</v>
      </c>
    </row>
    <row r="581" spans="3:6" x14ac:dyDescent="0.25">
      <c r="C581">
        <f t="shared" si="36"/>
        <v>9.6112897566877269</v>
      </c>
      <c r="D581">
        <f t="shared" si="33"/>
        <v>1.2704504115390591E-11</v>
      </c>
      <c r="E581">
        <f t="shared" si="34"/>
        <v>23572.004563445149</v>
      </c>
      <c r="F581">
        <f t="shared" si="35"/>
        <v>9.6112897566877269</v>
      </c>
    </row>
    <row r="582" spans="3:6" x14ac:dyDescent="0.25">
      <c r="C582">
        <f t="shared" si="36"/>
        <v>9.6112897566877269</v>
      </c>
      <c r="D582">
        <f t="shared" si="33"/>
        <v>1.2704504115390591E-11</v>
      </c>
      <c r="E582">
        <f t="shared" si="34"/>
        <v>23572.004563445149</v>
      </c>
      <c r="F582">
        <f t="shared" si="35"/>
        <v>9.6112897566877269</v>
      </c>
    </row>
    <row r="583" spans="3:6" x14ac:dyDescent="0.25">
      <c r="C583">
        <f t="shared" si="36"/>
        <v>9.6112897566877269</v>
      </c>
      <c r="D583">
        <f t="shared" si="33"/>
        <v>1.2704504115390591E-11</v>
      </c>
      <c r="E583">
        <f t="shared" si="34"/>
        <v>23572.004563445149</v>
      </c>
      <c r="F583">
        <f t="shared" si="35"/>
        <v>9.6112897566877269</v>
      </c>
    </row>
    <row r="584" spans="3:6" x14ac:dyDescent="0.25">
      <c r="C584">
        <f t="shared" si="36"/>
        <v>9.6112897566877269</v>
      </c>
      <c r="D584">
        <f t="shared" si="33"/>
        <v>1.2704504115390591E-11</v>
      </c>
      <c r="E584">
        <f t="shared" si="34"/>
        <v>23572.004563445149</v>
      </c>
      <c r="F584">
        <f t="shared" si="35"/>
        <v>9.6112897566877269</v>
      </c>
    </row>
    <row r="585" spans="3:6" x14ac:dyDescent="0.25">
      <c r="C585">
        <f t="shared" si="36"/>
        <v>9.6112897566877269</v>
      </c>
      <c r="D585">
        <f t="shared" ref="D585:D648" si="37">$B$2*(C585^5)+$C$2*(C585^4)+$D$2*(C585^3)+$E$2*(C585^2)+$F$2*(C585^1)+$G$2</f>
        <v>1.2704504115390591E-11</v>
      </c>
      <c r="E585">
        <f t="shared" ref="E585:E648" si="38">$C$3*(C585^4)+$D$3*(C585^3)+$E$3*(C585^2)+$F$3*(C585)+$G$3</f>
        <v>23572.004563445149</v>
      </c>
      <c r="F585">
        <f t="shared" ref="F585:F648" si="39">C585-D585/E585</f>
        <v>9.6112897566877269</v>
      </c>
    </row>
    <row r="586" spans="3:6" x14ac:dyDescent="0.25">
      <c r="C586">
        <f t="shared" ref="C586:C649" si="40">F585</f>
        <v>9.6112897566877269</v>
      </c>
      <c r="D586">
        <f t="shared" si="37"/>
        <v>1.2704504115390591E-11</v>
      </c>
      <c r="E586">
        <f t="shared" si="38"/>
        <v>23572.004563445149</v>
      </c>
      <c r="F586">
        <f t="shared" si="39"/>
        <v>9.6112897566877269</v>
      </c>
    </row>
    <row r="587" spans="3:6" x14ac:dyDescent="0.25">
      <c r="C587">
        <f t="shared" si="40"/>
        <v>9.6112897566877269</v>
      </c>
      <c r="D587">
        <f t="shared" si="37"/>
        <v>1.2704504115390591E-11</v>
      </c>
      <c r="E587">
        <f t="shared" si="38"/>
        <v>23572.004563445149</v>
      </c>
      <c r="F587">
        <f t="shared" si="39"/>
        <v>9.6112897566877269</v>
      </c>
    </row>
    <row r="588" spans="3:6" x14ac:dyDescent="0.25">
      <c r="C588">
        <f t="shared" si="40"/>
        <v>9.6112897566877269</v>
      </c>
      <c r="D588">
        <f t="shared" si="37"/>
        <v>1.2704504115390591E-11</v>
      </c>
      <c r="E588">
        <f t="shared" si="38"/>
        <v>23572.004563445149</v>
      </c>
      <c r="F588">
        <f t="shared" si="39"/>
        <v>9.6112897566877269</v>
      </c>
    </row>
    <row r="589" spans="3:6" x14ac:dyDescent="0.25">
      <c r="C589">
        <f t="shared" si="40"/>
        <v>9.6112897566877269</v>
      </c>
      <c r="D589">
        <f t="shared" si="37"/>
        <v>1.2704504115390591E-11</v>
      </c>
      <c r="E589">
        <f t="shared" si="38"/>
        <v>23572.004563445149</v>
      </c>
      <c r="F589">
        <f t="shared" si="39"/>
        <v>9.6112897566877269</v>
      </c>
    </row>
    <row r="590" spans="3:6" x14ac:dyDescent="0.25">
      <c r="C590">
        <f t="shared" si="40"/>
        <v>9.6112897566877269</v>
      </c>
      <c r="D590">
        <f t="shared" si="37"/>
        <v>1.2704504115390591E-11</v>
      </c>
      <c r="E590">
        <f t="shared" si="38"/>
        <v>23572.004563445149</v>
      </c>
      <c r="F590">
        <f t="shared" si="39"/>
        <v>9.6112897566877269</v>
      </c>
    </row>
    <row r="591" spans="3:6" x14ac:dyDescent="0.25">
      <c r="C591">
        <f t="shared" si="40"/>
        <v>9.6112897566877269</v>
      </c>
      <c r="D591">
        <f t="shared" si="37"/>
        <v>1.2704504115390591E-11</v>
      </c>
      <c r="E591">
        <f t="shared" si="38"/>
        <v>23572.004563445149</v>
      </c>
      <c r="F591">
        <f t="shared" si="39"/>
        <v>9.6112897566877269</v>
      </c>
    </row>
    <row r="592" spans="3:6" x14ac:dyDescent="0.25">
      <c r="C592">
        <f t="shared" si="40"/>
        <v>9.6112897566877269</v>
      </c>
      <c r="D592">
        <f t="shared" si="37"/>
        <v>1.2704504115390591E-11</v>
      </c>
      <c r="E592">
        <f t="shared" si="38"/>
        <v>23572.004563445149</v>
      </c>
      <c r="F592">
        <f t="shared" si="39"/>
        <v>9.6112897566877269</v>
      </c>
    </row>
    <row r="593" spans="3:6" x14ac:dyDescent="0.25">
      <c r="C593">
        <f t="shared" si="40"/>
        <v>9.6112897566877269</v>
      </c>
      <c r="D593">
        <f t="shared" si="37"/>
        <v>1.2704504115390591E-11</v>
      </c>
      <c r="E593">
        <f t="shared" si="38"/>
        <v>23572.004563445149</v>
      </c>
      <c r="F593">
        <f t="shared" si="39"/>
        <v>9.6112897566877269</v>
      </c>
    </row>
    <row r="594" spans="3:6" x14ac:dyDescent="0.25">
      <c r="C594">
        <f t="shared" si="40"/>
        <v>9.6112897566877269</v>
      </c>
      <c r="D594">
        <f t="shared" si="37"/>
        <v>1.2704504115390591E-11</v>
      </c>
      <c r="E594">
        <f t="shared" si="38"/>
        <v>23572.004563445149</v>
      </c>
      <c r="F594">
        <f t="shared" si="39"/>
        <v>9.6112897566877269</v>
      </c>
    </row>
    <row r="595" spans="3:6" x14ac:dyDescent="0.25">
      <c r="C595">
        <f t="shared" si="40"/>
        <v>9.6112897566877269</v>
      </c>
      <c r="D595">
        <f t="shared" si="37"/>
        <v>1.2704504115390591E-11</v>
      </c>
      <c r="E595">
        <f t="shared" si="38"/>
        <v>23572.004563445149</v>
      </c>
      <c r="F595">
        <f t="shared" si="39"/>
        <v>9.6112897566877269</v>
      </c>
    </row>
    <row r="596" spans="3:6" x14ac:dyDescent="0.25">
      <c r="C596">
        <f t="shared" si="40"/>
        <v>9.6112897566877269</v>
      </c>
      <c r="D596">
        <f t="shared" si="37"/>
        <v>1.2704504115390591E-11</v>
      </c>
      <c r="E596">
        <f t="shared" si="38"/>
        <v>23572.004563445149</v>
      </c>
      <c r="F596">
        <f t="shared" si="39"/>
        <v>9.6112897566877269</v>
      </c>
    </row>
    <row r="597" spans="3:6" x14ac:dyDescent="0.25">
      <c r="C597">
        <f t="shared" si="40"/>
        <v>9.6112897566877269</v>
      </c>
      <c r="D597">
        <f t="shared" si="37"/>
        <v>1.2704504115390591E-11</v>
      </c>
      <c r="E597">
        <f t="shared" si="38"/>
        <v>23572.004563445149</v>
      </c>
      <c r="F597">
        <f t="shared" si="39"/>
        <v>9.6112897566877269</v>
      </c>
    </row>
    <row r="598" spans="3:6" x14ac:dyDescent="0.25">
      <c r="C598">
        <f t="shared" si="40"/>
        <v>9.6112897566877269</v>
      </c>
      <c r="D598">
        <f t="shared" si="37"/>
        <v>1.2704504115390591E-11</v>
      </c>
      <c r="E598">
        <f t="shared" si="38"/>
        <v>23572.004563445149</v>
      </c>
      <c r="F598">
        <f t="shared" si="39"/>
        <v>9.6112897566877269</v>
      </c>
    </row>
    <row r="599" spans="3:6" x14ac:dyDescent="0.25">
      <c r="C599">
        <f t="shared" si="40"/>
        <v>9.6112897566877269</v>
      </c>
      <c r="D599">
        <f t="shared" si="37"/>
        <v>1.2704504115390591E-11</v>
      </c>
      <c r="E599">
        <f t="shared" si="38"/>
        <v>23572.004563445149</v>
      </c>
      <c r="F599">
        <f t="shared" si="39"/>
        <v>9.6112897566877269</v>
      </c>
    </row>
    <row r="600" spans="3:6" x14ac:dyDescent="0.25">
      <c r="C600">
        <f t="shared" si="40"/>
        <v>9.6112897566877269</v>
      </c>
      <c r="D600">
        <f t="shared" si="37"/>
        <v>1.2704504115390591E-11</v>
      </c>
      <c r="E600">
        <f t="shared" si="38"/>
        <v>23572.004563445149</v>
      </c>
      <c r="F600">
        <f t="shared" si="39"/>
        <v>9.6112897566877269</v>
      </c>
    </row>
    <row r="601" spans="3:6" x14ac:dyDescent="0.25">
      <c r="C601">
        <f t="shared" si="40"/>
        <v>9.6112897566877269</v>
      </c>
      <c r="D601">
        <f t="shared" si="37"/>
        <v>1.2704504115390591E-11</v>
      </c>
      <c r="E601">
        <f t="shared" si="38"/>
        <v>23572.004563445149</v>
      </c>
      <c r="F601">
        <f t="shared" si="39"/>
        <v>9.6112897566877269</v>
      </c>
    </row>
    <row r="602" spans="3:6" x14ac:dyDescent="0.25">
      <c r="C602">
        <f t="shared" si="40"/>
        <v>9.6112897566877269</v>
      </c>
      <c r="D602">
        <f t="shared" si="37"/>
        <v>1.2704504115390591E-11</v>
      </c>
      <c r="E602">
        <f t="shared" si="38"/>
        <v>23572.004563445149</v>
      </c>
      <c r="F602">
        <f t="shared" si="39"/>
        <v>9.6112897566877269</v>
      </c>
    </row>
    <row r="603" spans="3:6" x14ac:dyDescent="0.25">
      <c r="C603">
        <f t="shared" si="40"/>
        <v>9.6112897566877269</v>
      </c>
      <c r="D603">
        <f t="shared" si="37"/>
        <v>1.2704504115390591E-11</v>
      </c>
      <c r="E603">
        <f t="shared" si="38"/>
        <v>23572.004563445149</v>
      </c>
      <c r="F603">
        <f t="shared" si="39"/>
        <v>9.6112897566877269</v>
      </c>
    </row>
    <row r="604" spans="3:6" x14ac:dyDescent="0.25">
      <c r="C604">
        <f t="shared" si="40"/>
        <v>9.6112897566877269</v>
      </c>
      <c r="D604">
        <f t="shared" si="37"/>
        <v>1.2704504115390591E-11</v>
      </c>
      <c r="E604">
        <f t="shared" si="38"/>
        <v>23572.004563445149</v>
      </c>
      <c r="F604">
        <f t="shared" si="39"/>
        <v>9.6112897566877269</v>
      </c>
    </row>
    <row r="605" spans="3:6" x14ac:dyDescent="0.25">
      <c r="C605">
        <f t="shared" si="40"/>
        <v>9.6112897566877269</v>
      </c>
      <c r="D605">
        <f t="shared" si="37"/>
        <v>1.2704504115390591E-11</v>
      </c>
      <c r="E605">
        <f t="shared" si="38"/>
        <v>23572.004563445149</v>
      </c>
      <c r="F605">
        <f t="shared" si="39"/>
        <v>9.6112897566877269</v>
      </c>
    </row>
    <row r="606" spans="3:6" x14ac:dyDescent="0.25">
      <c r="C606">
        <f t="shared" si="40"/>
        <v>9.6112897566877269</v>
      </c>
      <c r="D606">
        <f t="shared" si="37"/>
        <v>1.2704504115390591E-11</v>
      </c>
      <c r="E606">
        <f t="shared" si="38"/>
        <v>23572.004563445149</v>
      </c>
      <c r="F606">
        <f t="shared" si="39"/>
        <v>9.6112897566877269</v>
      </c>
    </row>
    <row r="607" spans="3:6" x14ac:dyDescent="0.25">
      <c r="C607">
        <f t="shared" si="40"/>
        <v>9.6112897566877269</v>
      </c>
      <c r="D607">
        <f t="shared" si="37"/>
        <v>1.2704504115390591E-11</v>
      </c>
      <c r="E607">
        <f t="shared" si="38"/>
        <v>23572.004563445149</v>
      </c>
      <c r="F607">
        <f t="shared" si="39"/>
        <v>9.6112897566877269</v>
      </c>
    </row>
    <row r="608" spans="3:6" x14ac:dyDescent="0.25">
      <c r="C608">
        <f t="shared" si="40"/>
        <v>9.6112897566877269</v>
      </c>
      <c r="D608">
        <f t="shared" si="37"/>
        <v>1.2704504115390591E-11</v>
      </c>
      <c r="E608">
        <f t="shared" si="38"/>
        <v>23572.004563445149</v>
      </c>
      <c r="F608">
        <f t="shared" si="39"/>
        <v>9.6112897566877269</v>
      </c>
    </row>
    <row r="609" spans="3:6" x14ac:dyDescent="0.25">
      <c r="C609">
        <f t="shared" si="40"/>
        <v>9.6112897566877269</v>
      </c>
      <c r="D609">
        <f t="shared" si="37"/>
        <v>1.2704504115390591E-11</v>
      </c>
      <c r="E609">
        <f t="shared" si="38"/>
        <v>23572.004563445149</v>
      </c>
      <c r="F609">
        <f t="shared" si="39"/>
        <v>9.6112897566877269</v>
      </c>
    </row>
    <row r="610" spans="3:6" x14ac:dyDescent="0.25">
      <c r="C610">
        <f t="shared" si="40"/>
        <v>9.6112897566877269</v>
      </c>
      <c r="D610">
        <f t="shared" si="37"/>
        <v>1.2704504115390591E-11</v>
      </c>
      <c r="E610">
        <f t="shared" si="38"/>
        <v>23572.004563445149</v>
      </c>
      <c r="F610">
        <f t="shared" si="39"/>
        <v>9.6112897566877269</v>
      </c>
    </row>
    <row r="611" spans="3:6" x14ac:dyDescent="0.25">
      <c r="C611">
        <f t="shared" si="40"/>
        <v>9.6112897566877269</v>
      </c>
      <c r="D611">
        <f t="shared" si="37"/>
        <v>1.2704504115390591E-11</v>
      </c>
      <c r="E611">
        <f t="shared" si="38"/>
        <v>23572.004563445149</v>
      </c>
      <c r="F611">
        <f t="shared" si="39"/>
        <v>9.6112897566877269</v>
      </c>
    </row>
    <row r="612" spans="3:6" x14ac:dyDescent="0.25">
      <c r="C612">
        <f t="shared" si="40"/>
        <v>9.6112897566877269</v>
      </c>
      <c r="D612">
        <f t="shared" si="37"/>
        <v>1.2704504115390591E-11</v>
      </c>
      <c r="E612">
        <f t="shared" si="38"/>
        <v>23572.004563445149</v>
      </c>
      <c r="F612">
        <f t="shared" si="39"/>
        <v>9.6112897566877269</v>
      </c>
    </row>
    <row r="613" spans="3:6" x14ac:dyDescent="0.25">
      <c r="C613">
        <f t="shared" si="40"/>
        <v>9.6112897566877269</v>
      </c>
      <c r="D613">
        <f t="shared" si="37"/>
        <v>1.2704504115390591E-11</v>
      </c>
      <c r="E613">
        <f t="shared" si="38"/>
        <v>23572.004563445149</v>
      </c>
      <c r="F613">
        <f t="shared" si="39"/>
        <v>9.6112897566877269</v>
      </c>
    </row>
    <row r="614" spans="3:6" x14ac:dyDescent="0.25">
      <c r="C614">
        <f t="shared" si="40"/>
        <v>9.6112897566877269</v>
      </c>
      <c r="D614">
        <f t="shared" si="37"/>
        <v>1.2704504115390591E-11</v>
      </c>
      <c r="E614">
        <f t="shared" si="38"/>
        <v>23572.004563445149</v>
      </c>
      <c r="F614">
        <f t="shared" si="39"/>
        <v>9.6112897566877269</v>
      </c>
    </row>
    <row r="615" spans="3:6" x14ac:dyDescent="0.25">
      <c r="C615">
        <f t="shared" si="40"/>
        <v>9.6112897566877269</v>
      </c>
      <c r="D615">
        <f t="shared" si="37"/>
        <v>1.2704504115390591E-11</v>
      </c>
      <c r="E615">
        <f t="shared" si="38"/>
        <v>23572.004563445149</v>
      </c>
      <c r="F615">
        <f t="shared" si="39"/>
        <v>9.6112897566877269</v>
      </c>
    </row>
    <row r="616" spans="3:6" x14ac:dyDescent="0.25">
      <c r="C616">
        <f t="shared" si="40"/>
        <v>9.6112897566877269</v>
      </c>
      <c r="D616">
        <f t="shared" si="37"/>
        <v>1.2704504115390591E-11</v>
      </c>
      <c r="E616">
        <f t="shared" si="38"/>
        <v>23572.004563445149</v>
      </c>
      <c r="F616">
        <f t="shared" si="39"/>
        <v>9.6112897566877269</v>
      </c>
    </row>
    <row r="617" spans="3:6" x14ac:dyDescent="0.25">
      <c r="C617">
        <f t="shared" si="40"/>
        <v>9.6112897566877269</v>
      </c>
      <c r="D617">
        <f t="shared" si="37"/>
        <v>1.2704504115390591E-11</v>
      </c>
      <c r="E617">
        <f t="shared" si="38"/>
        <v>23572.004563445149</v>
      </c>
      <c r="F617">
        <f t="shared" si="39"/>
        <v>9.6112897566877269</v>
      </c>
    </row>
    <row r="618" spans="3:6" x14ac:dyDescent="0.25">
      <c r="C618">
        <f t="shared" si="40"/>
        <v>9.6112897566877269</v>
      </c>
      <c r="D618">
        <f t="shared" si="37"/>
        <v>1.2704504115390591E-11</v>
      </c>
      <c r="E618">
        <f t="shared" si="38"/>
        <v>23572.004563445149</v>
      </c>
      <c r="F618">
        <f t="shared" si="39"/>
        <v>9.6112897566877269</v>
      </c>
    </row>
    <row r="619" spans="3:6" x14ac:dyDescent="0.25">
      <c r="C619">
        <f t="shared" si="40"/>
        <v>9.6112897566877269</v>
      </c>
      <c r="D619">
        <f t="shared" si="37"/>
        <v>1.2704504115390591E-11</v>
      </c>
      <c r="E619">
        <f t="shared" si="38"/>
        <v>23572.004563445149</v>
      </c>
      <c r="F619">
        <f t="shared" si="39"/>
        <v>9.6112897566877269</v>
      </c>
    </row>
    <row r="620" spans="3:6" x14ac:dyDescent="0.25">
      <c r="C620">
        <f t="shared" si="40"/>
        <v>9.6112897566877269</v>
      </c>
      <c r="D620">
        <f t="shared" si="37"/>
        <v>1.2704504115390591E-11</v>
      </c>
      <c r="E620">
        <f t="shared" si="38"/>
        <v>23572.004563445149</v>
      </c>
      <c r="F620">
        <f t="shared" si="39"/>
        <v>9.6112897566877269</v>
      </c>
    </row>
    <row r="621" spans="3:6" x14ac:dyDescent="0.25">
      <c r="C621">
        <f t="shared" si="40"/>
        <v>9.6112897566877269</v>
      </c>
      <c r="D621">
        <f t="shared" si="37"/>
        <v>1.2704504115390591E-11</v>
      </c>
      <c r="E621">
        <f t="shared" si="38"/>
        <v>23572.004563445149</v>
      </c>
      <c r="F621">
        <f t="shared" si="39"/>
        <v>9.6112897566877269</v>
      </c>
    </row>
    <row r="622" spans="3:6" x14ac:dyDescent="0.25">
      <c r="C622">
        <f t="shared" si="40"/>
        <v>9.6112897566877269</v>
      </c>
      <c r="D622">
        <f t="shared" si="37"/>
        <v>1.2704504115390591E-11</v>
      </c>
      <c r="E622">
        <f t="shared" si="38"/>
        <v>23572.004563445149</v>
      </c>
      <c r="F622">
        <f t="shared" si="39"/>
        <v>9.6112897566877269</v>
      </c>
    </row>
    <row r="623" spans="3:6" x14ac:dyDescent="0.25">
      <c r="C623">
        <f t="shared" si="40"/>
        <v>9.6112897566877269</v>
      </c>
      <c r="D623">
        <f t="shared" si="37"/>
        <v>1.2704504115390591E-11</v>
      </c>
      <c r="E623">
        <f t="shared" si="38"/>
        <v>23572.004563445149</v>
      </c>
      <c r="F623">
        <f t="shared" si="39"/>
        <v>9.6112897566877269</v>
      </c>
    </row>
    <row r="624" spans="3:6" x14ac:dyDescent="0.25">
      <c r="C624">
        <f t="shared" si="40"/>
        <v>9.6112897566877269</v>
      </c>
      <c r="D624">
        <f t="shared" si="37"/>
        <v>1.2704504115390591E-11</v>
      </c>
      <c r="E624">
        <f t="shared" si="38"/>
        <v>23572.004563445149</v>
      </c>
      <c r="F624">
        <f t="shared" si="39"/>
        <v>9.6112897566877269</v>
      </c>
    </row>
    <row r="625" spans="3:6" x14ac:dyDescent="0.25">
      <c r="C625">
        <f t="shared" si="40"/>
        <v>9.6112897566877269</v>
      </c>
      <c r="D625">
        <f t="shared" si="37"/>
        <v>1.2704504115390591E-11</v>
      </c>
      <c r="E625">
        <f t="shared" si="38"/>
        <v>23572.004563445149</v>
      </c>
      <c r="F625">
        <f t="shared" si="39"/>
        <v>9.6112897566877269</v>
      </c>
    </row>
    <row r="626" spans="3:6" x14ac:dyDescent="0.25">
      <c r="C626">
        <f t="shared" si="40"/>
        <v>9.6112897566877269</v>
      </c>
      <c r="D626">
        <f t="shared" si="37"/>
        <v>1.2704504115390591E-11</v>
      </c>
      <c r="E626">
        <f t="shared" si="38"/>
        <v>23572.004563445149</v>
      </c>
      <c r="F626">
        <f t="shared" si="39"/>
        <v>9.6112897566877269</v>
      </c>
    </row>
    <row r="627" spans="3:6" x14ac:dyDescent="0.25">
      <c r="C627">
        <f t="shared" si="40"/>
        <v>9.6112897566877269</v>
      </c>
      <c r="D627">
        <f t="shared" si="37"/>
        <v>1.2704504115390591E-11</v>
      </c>
      <c r="E627">
        <f t="shared" si="38"/>
        <v>23572.004563445149</v>
      </c>
      <c r="F627">
        <f t="shared" si="39"/>
        <v>9.6112897566877269</v>
      </c>
    </row>
    <row r="628" spans="3:6" x14ac:dyDescent="0.25">
      <c r="C628">
        <f t="shared" si="40"/>
        <v>9.6112897566877269</v>
      </c>
      <c r="D628">
        <f t="shared" si="37"/>
        <v>1.2704504115390591E-11</v>
      </c>
      <c r="E628">
        <f t="shared" si="38"/>
        <v>23572.004563445149</v>
      </c>
      <c r="F628">
        <f t="shared" si="39"/>
        <v>9.6112897566877269</v>
      </c>
    </row>
    <row r="629" spans="3:6" x14ac:dyDescent="0.25">
      <c r="C629">
        <f t="shared" si="40"/>
        <v>9.6112897566877269</v>
      </c>
      <c r="D629">
        <f t="shared" si="37"/>
        <v>1.2704504115390591E-11</v>
      </c>
      <c r="E629">
        <f t="shared" si="38"/>
        <v>23572.004563445149</v>
      </c>
      <c r="F629">
        <f t="shared" si="39"/>
        <v>9.6112897566877269</v>
      </c>
    </row>
    <row r="630" spans="3:6" x14ac:dyDescent="0.25">
      <c r="C630">
        <f t="shared" si="40"/>
        <v>9.6112897566877269</v>
      </c>
      <c r="D630">
        <f t="shared" si="37"/>
        <v>1.2704504115390591E-11</v>
      </c>
      <c r="E630">
        <f t="shared" si="38"/>
        <v>23572.004563445149</v>
      </c>
      <c r="F630">
        <f t="shared" si="39"/>
        <v>9.6112897566877269</v>
      </c>
    </row>
    <row r="631" spans="3:6" x14ac:dyDescent="0.25">
      <c r="C631">
        <f t="shared" si="40"/>
        <v>9.6112897566877269</v>
      </c>
      <c r="D631">
        <f t="shared" si="37"/>
        <v>1.2704504115390591E-11</v>
      </c>
      <c r="E631">
        <f t="shared" si="38"/>
        <v>23572.004563445149</v>
      </c>
      <c r="F631">
        <f t="shared" si="39"/>
        <v>9.6112897566877269</v>
      </c>
    </row>
    <row r="632" spans="3:6" x14ac:dyDescent="0.25">
      <c r="C632">
        <f t="shared" si="40"/>
        <v>9.6112897566877269</v>
      </c>
      <c r="D632">
        <f t="shared" si="37"/>
        <v>1.2704504115390591E-11</v>
      </c>
      <c r="E632">
        <f t="shared" si="38"/>
        <v>23572.004563445149</v>
      </c>
      <c r="F632">
        <f t="shared" si="39"/>
        <v>9.6112897566877269</v>
      </c>
    </row>
    <row r="633" spans="3:6" x14ac:dyDescent="0.25">
      <c r="C633">
        <f t="shared" si="40"/>
        <v>9.6112897566877269</v>
      </c>
      <c r="D633">
        <f t="shared" si="37"/>
        <v>1.2704504115390591E-11</v>
      </c>
      <c r="E633">
        <f t="shared" si="38"/>
        <v>23572.004563445149</v>
      </c>
      <c r="F633">
        <f t="shared" si="39"/>
        <v>9.6112897566877269</v>
      </c>
    </row>
    <row r="634" spans="3:6" x14ac:dyDescent="0.25">
      <c r="C634">
        <f t="shared" si="40"/>
        <v>9.6112897566877269</v>
      </c>
      <c r="D634">
        <f t="shared" si="37"/>
        <v>1.2704504115390591E-11</v>
      </c>
      <c r="E634">
        <f t="shared" si="38"/>
        <v>23572.004563445149</v>
      </c>
      <c r="F634">
        <f t="shared" si="39"/>
        <v>9.6112897566877269</v>
      </c>
    </row>
    <row r="635" spans="3:6" x14ac:dyDescent="0.25">
      <c r="C635">
        <f t="shared" si="40"/>
        <v>9.6112897566877269</v>
      </c>
      <c r="D635">
        <f t="shared" si="37"/>
        <v>1.2704504115390591E-11</v>
      </c>
      <c r="E635">
        <f t="shared" si="38"/>
        <v>23572.004563445149</v>
      </c>
      <c r="F635">
        <f t="shared" si="39"/>
        <v>9.6112897566877269</v>
      </c>
    </row>
    <row r="636" spans="3:6" x14ac:dyDescent="0.25">
      <c r="C636">
        <f t="shared" si="40"/>
        <v>9.6112897566877269</v>
      </c>
      <c r="D636">
        <f t="shared" si="37"/>
        <v>1.2704504115390591E-11</v>
      </c>
      <c r="E636">
        <f t="shared" si="38"/>
        <v>23572.004563445149</v>
      </c>
      <c r="F636">
        <f t="shared" si="39"/>
        <v>9.6112897566877269</v>
      </c>
    </row>
    <row r="637" spans="3:6" x14ac:dyDescent="0.25">
      <c r="C637">
        <f t="shared" si="40"/>
        <v>9.6112897566877269</v>
      </c>
      <c r="D637">
        <f t="shared" si="37"/>
        <v>1.2704504115390591E-11</v>
      </c>
      <c r="E637">
        <f t="shared" si="38"/>
        <v>23572.004563445149</v>
      </c>
      <c r="F637">
        <f t="shared" si="39"/>
        <v>9.6112897566877269</v>
      </c>
    </row>
    <row r="638" spans="3:6" x14ac:dyDescent="0.25">
      <c r="C638">
        <f t="shared" si="40"/>
        <v>9.6112897566877269</v>
      </c>
      <c r="D638">
        <f t="shared" si="37"/>
        <v>1.2704504115390591E-11</v>
      </c>
      <c r="E638">
        <f t="shared" si="38"/>
        <v>23572.004563445149</v>
      </c>
      <c r="F638">
        <f t="shared" si="39"/>
        <v>9.6112897566877269</v>
      </c>
    </row>
    <row r="639" spans="3:6" x14ac:dyDescent="0.25">
      <c r="C639">
        <f t="shared" si="40"/>
        <v>9.6112897566877269</v>
      </c>
      <c r="D639">
        <f t="shared" si="37"/>
        <v>1.2704504115390591E-11</v>
      </c>
      <c r="E639">
        <f t="shared" si="38"/>
        <v>23572.004563445149</v>
      </c>
      <c r="F639">
        <f t="shared" si="39"/>
        <v>9.6112897566877269</v>
      </c>
    </row>
    <row r="640" spans="3:6" x14ac:dyDescent="0.25">
      <c r="C640">
        <f t="shared" si="40"/>
        <v>9.6112897566877269</v>
      </c>
      <c r="D640">
        <f t="shared" si="37"/>
        <v>1.2704504115390591E-11</v>
      </c>
      <c r="E640">
        <f t="shared" si="38"/>
        <v>23572.004563445149</v>
      </c>
      <c r="F640">
        <f t="shared" si="39"/>
        <v>9.6112897566877269</v>
      </c>
    </row>
    <row r="641" spans="3:6" x14ac:dyDescent="0.25">
      <c r="C641">
        <f t="shared" si="40"/>
        <v>9.6112897566877269</v>
      </c>
      <c r="D641">
        <f t="shared" si="37"/>
        <v>1.2704504115390591E-11</v>
      </c>
      <c r="E641">
        <f t="shared" si="38"/>
        <v>23572.004563445149</v>
      </c>
      <c r="F641">
        <f t="shared" si="39"/>
        <v>9.6112897566877269</v>
      </c>
    </row>
    <row r="642" spans="3:6" x14ac:dyDescent="0.25">
      <c r="C642">
        <f t="shared" si="40"/>
        <v>9.6112897566877269</v>
      </c>
      <c r="D642">
        <f t="shared" si="37"/>
        <v>1.2704504115390591E-11</v>
      </c>
      <c r="E642">
        <f t="shared" si="38"/>
        <v>23572.004563445149</v>
      </c>
      <c r="F642">
        <f t="shared" si="39"/>
        <v>9.6112897566877269</v>
      </c>
    </row>
    <row r="643" spans="3:6" x14ac:dyDescent="0.25">
      <c r="C643">
        <f t="shared" si="40"/>
        <v>9.6112897566877269</v>
      </c>
      <c r="D643">
        <f t="shared" si="37"/>
        <v>1.2704504115390591E-11</v>
      </c>
      <c r="E643">
        <f t="shared" si="38"/>
        <v>23572.004563445149</v>
      </c>
      <c r="F643">
        <f t="shared" si="39"/>
        <v>9.6112897566877269</v>
      </c>
    </row>
    <row r="644" spans="3:6" x14ac:dyDescent="0.25">
      <c r="C644">
        <f t="shared" si="40"/>
        <v>9.6112897566877269</v>
      </c>
      <c r="D644">
        <f t="shared" si="37"/>
        <v>1.2704504115390591E-11</v>
      </c>
      <c r="E644">
        <f t="shared" si="38"/>
        <v>23572.004563445149</v>
      </c>
      <c r="F644">
        <f t="shared" si="39"/>
        <v>9.6112897566877269</v>
      </c>
    </row>
    <row r="645" spans="3:6" x14ac:dyDescent="0.25">
      <c r="C645">
        <f t="shared" si="40"/>
        <v>9.6112897566877269</v>
      </c>
      <c r="D645">
        <f t="shared" si="37"/>
        <v>1.2704504115390591E-11</v>
      </c>
      <c r="E645">
        <f t="shared" si="38"/>
        <v>23572.004563445149</v>
      </c>
      <c r="F645">
        <f t="shared" si="39"/>
        <v>9.6112897566877269</v>
      </c>
    </row>
    <row r="646" spans="3:6" x14ac:dyDescent="0.25">
      <c r="C646">
        <f t="shared" si="40"/>
        <v>9.6112897566877269</v>
      </c>
      <c r="D646">
        <f t="shared" si="37"/>
        <v>1.2704504115390591E-11</v>
      </c>
      <c r="E646">
        <f t="shared" si="38"/>
        <v>23572.004563445149</v>
      </c>
      <c r="F646">
        <f t="shared" si="39"/>
        <v>9.6112897566877269</v>
      </c>
    </row>
    <row r="647" spans="3:6" x14ac:dyDescent="0.25">
      <c r="C647">
        <f t="shared" si="40"/>
        <v>9.6112897566877269</v>
      </c>
      <c r="D647">
        <f t="shared" si="37"/>
        <v>1.2704504115390591E-11</v>
      </c>
      <c r="E647">
        <f t="shared" si="38"/>
        <v>23572.004563445149</v>
      </c>
      <c r="F647">
        <f t="shared" si="39"/>
        <v>9.6112897566877269</v>
      </c>
    </row>
    <row r="648" spans="3:6" x14ac:dyDescent="0.25">
      <c r="C648">
        <f t="shared" si="40"/>
        <v>9.6112897566877269</v>
      </c>
      <c r="D648">
        <f t="shared" si="37"/>
        <v>1.2704504115390591E-11</v>
      </c>
      <c r="E648">
        <f t="shared" si="38"/>
        <v>23572.004563445149</v>
      </c>
      <c r="F648">
        <f t="shared" si="39"/>
        <v>9.6112897566877269</v>
      </c>
    </row>
    <row r="649" spans="3:6" x14ac:dyDescent="0.25">
      <c r="C649">
        <f t="shared" si="40"/>
        <v>9.6112897566877269</v>
      </c>
      <c r="D649">
        <f t="shared" ref="D649:D712" si="41">$B$2*(C649^5)+$C$2*(C649^4)+$D$2*(C649^3)+$E$2*(C649^2)+$F$2*(C649^1)+$G$2</f>
        <v>1.2704504115390591E-11</v>
      </c>
      <c r="E649">
        <f t="shared" ref="E649:E712" si="42">$C$3*(C649^4)+$D$3*(C649^3)+$E$3*(C649^2)+$F$3*(C649)+$G$3</f>
        <v>23572.004563445149</v>
      </c>
      <c r="F649">
        <f t="shared" ref="F649:F712" si="43">C649-D649/E649</f>
        <v>9.6112897566877269</v>
      </c>
    </row>
    <row r="650" spans="3:6" x14ac:dyDescent="0.25">
      <c r="C650">
        <f t="shared" ref="C650:C713" si="44">F649</f>
        <v>9.6112897566877269</v>
      </c>
      <c r="D650">
        <f t="shared" si="41"/>
        <v>1.2704504115390591E-11</v>
      </c>
      <c r="E650">
        <f t="shared" si="42"/>
        <v>23572.004563445149</v>
      </c>
      <c r="F650">
        <f t="shared" si="43"/>
        <v>9.6112897566877269</v>
      </c>
    </row>
    <row r="651" spans="3:6" x14ac:dyDescent="0.25">
      <c r="C651">
        <f t="shared" si="44"/>
        <v>9.6112897566877269</v>
      </c>
      <c r="D651">
        <f t="shared" si="41"/>
        <v>1.2704504115390591E-11</v>
      </c>
      <c r="E651">
        <f t="shared" si="42"/>
        <v>23572.004563445149</v>
      </c>
      <c r="F651">
        <f t="shared" si="43"/>
        <v>9.6112897566877269</v>
      </c>
    </row>
    <row r="652" spans="3:6" x14ac:dyDescent="0.25">
      <c r="C652">
        <f t="shared" si="44"/>
        <v>9.6112897566877269</v>
      </c>
      <c r="D652">
        <f t="shared" si="41"/>
        <v>1.2704504115390591E-11</v>
      </c>
      <c r="E652">
        <f t="shared" si="42"/>
        <v>23572.004563445149</v>
      </c>
      <c r="F652">
        <f t="shared" si="43"/>
        <v>9.6112897566877269</v>
      </c>
    </row>
    <row r="653" spans="3:6" x14ac:dyDescent="0.25">
      <c r="C653">
        <f t="shared" si="44"/>
        <v>9.6112897566877269</v>
      </c>
      <c r="D653">
        <f t="shared" si="41"/>
        <v>1.2704504115390591E-11</v>
      </c>
      <c r="E653">
        <f t="shared" si="42"/>
        <v>23572.004563445149</v>
      </c>
      <c r="F653">
        <f t="shared" si="43"/>
        <v>9.6112897566877269</v>
      </c>
    </row>
    <row r="654" spans="3:6" x14ac:dyDescent="0.25">
      <c r="C654">
        <f t="shared" si="44"/>
        <v>9.6112897566877269</v>
      </c>
      <c r="D654">
        <f t="shared" si="41"/>
        <v>1.2704504115390591E-11</v>
      </c>
      <c r="E654">
        <f t="shared" si="42"/>
        <v>23572.004563445149</v>
      </c>
      <c r="F654">
        <f t="shared" si="43"/>
        <v>9.6112897566877269</v>
      </c>
    </row>
    <row r="655" spans="3:6" x14ac:dyDescent="0.25">
      <c r="C655">
        <f t="shared" si="44"/>
        <v>9.6112897566877269</v>
      </c>
      <c r="D655">
        <f t="shared" si="41"/>
        <v>1.2704504115390591E-11</v>
      </c>
      <c r="E655">
        <f t="shared" si="42"/>
        <v>23572.004563445149</v>
      </c>
      <c r="F655">
        <f t="shared" si="43"/>
        <v>9.6112897566877269</v>
      </c>
    </row>
    <row r="656" spans="3:6" x14ac:dyDescent="0.25">
      <c r="C656">
        <f t="shared" si="44"/>
        <v>9.6112897566877269</v>
      </c>
      <c r="D656">
        <f t="shared" si="41"/>
        <v>1.2704504115390591E-11</v>
      </c>
      <c r="E656">
        <f t="shared" si="42"/>
        <v>23572.004563445149</v>
      </c>
      <c r="F656">
        <f t="shared" si="43"/>
        <v>9.6112897566877269</v>
      </c>
    </row>
    <row r="657" spans="3:6" x14ac:dyDescent="0.25">
      <c r="C657">
        <f t="shared" si="44"/>
        <v>9.6112897566877269</v>
      </c>
      <c r="D657">
        <f t="shared" si="41"/>
        <v>1.2704504115390591E-11</v>
      </c>
      <c r="E657">
        <f t="shared" si="42"/>
        <v>23572.004563445149</v>
      </c>
      <c r="F657">
        <f t="shared" si="43"/>
        <v>9.6112897566877269</v>
      </c>
    </row>
    <row r="658" spans="3:6" x14ac:dyDescent="0.25">
      <c r="C658">
        <f t="shared" si="44"/>
        <v>9.6112897566877269</v>
      </c>
      <c r="D658">
        <f t="shared" si="41"/>
        <v>1.2704504115390591E-11</v>
      </c>
      <c r="E658">
        <f t="shared" si="42"/>
        <v>23572.004563445149</v>
      </c>
      <c r="F658">
        <f t="shared" si="43"/>
        <v>9.6112897566877269</v>
      </c>
    </row>
    <row r="659" spans="3:6" x14ac:dyDescent="0.25">
      <c r="C659">
        <f t="shared" si="44"/>
        <v>9.6112897566877269</v>
      </c>
      <c r="D659">
        <f t="shared" si="41"/>
        <v>1.2704504115390591E-11</v>
      </c>
      <c r="E659">
        <f t="shared" si="42"/>
        <v>23572.004563445149</v>
      </c>
      <c r="F659">
        <f t="shared" si="43"/>
        <v>9.6112897566877269</v>
      </c>
    </row>
    <row r="660" spans="3:6" x14ac:dyDescent="0.25">
      <c r="C660">
        <f t="shared" si="44"/>
        <v>9.6112897566877269</v>
      </c>
      <c r="D660">
        <f t="shared" si="41"/>
        <v>1.2704504115390591E-11</v>
      </c>
      <c r="E660">
        <f t="shared" si="42"/>
        <v>23572.004563445149</v>
      </c>
      <c r="F660">
        <f t="shared" si="43"/>
        <v>9.6112897566877269</v>
      </c>
    </row>
    <row r="661" spans="3:6" x14ac:dyDescent="0.25">
      <c r="C661">
        <f t="shared" si="44"/>
        <v>9.6112897566877269</v>
      </c>
      <c r="D661">
        <f t="shared" si="41"/>
        <v>1.2704504115390591E-11</v>
      </c>
      <c r="E661">
        <f t="shared" si="42"/>
        <v>23572.004563445149</v>
      </c>
      <c r="F661">
        <f t="shared" si="43"/>
        <v>9.6112897566877269</v>
      </c>
    </row>
    <row r="662" spans="3:6" x14ac:dyDescent="0.25">
      <c r="C662">
        <f t="shared" si="44"/>
        <v>9.6112897566877269</v>
      </c>
      <c r="D662">
        <f t="shared" si="41"/>
        <v>1.2704504115390591E-11</v>
      </c>
      <c r="E662">
        <f t="shared" si="42"/>
        <v>23572.004563445149</v>
      </c>
      <c r="F662">
        <f t="shared" si="43"/>
        <v>9.6112897566877269</v>
      </c>
    </row>
    <row r="663" spans="3:6" x14ac:dyDescent="0.25">
      <c r="C663">
        <f t="shared" si="44"/>
        <v>9.6112897566877269</v>
      </c>
      <c r="D663">
        <f t="shared" si="41"/>
        <v>1.2704504115390591E-11</v>
      </c>
      <c r="E663">
        <f t="shared" si="42"/>
        <v>23572.004563445149</v>
      </c>
      <c r="F663">
        <f t="shared" si="43"/>
        <v>9.6112897566877269</v>
      </c>
    </row>
    <row r="664" spans="3:6" x14ac:dyDescent="0.25">
      <c r="C664">
        <f t="shared" si="44"/>
        <v>9.6112897566877269</v>
      </c>
      <c r="D664">
        <f t="shared" si="41"/>
        <v>1.2704504115390591E-11</v>
      </c>
      <c r="E664">
        <f t="shared" si="42"/>
        <v>23572.004563445149</v>
      </c>
      <c r="F664">
        <f t="shared" si="43"/>
        <v>9.6112897566877269</v>
      </c>
    </row>
    <row r="665" spans="3:6" x14ac:dyDescent="0.25">
      <c r="C665">
        <f t="shared" si="44"/>
        <v>9.6112897566877269</v>
      </c>
      <c r="D665">
        <f t="shared" si="41"/>
        <v>1.2704504115390591E-11</v>
      </c>
      <c r="E665">
        <f t="shared" si="42"/>
        <v>23572.004563445149</v>
      </c>
      <c r="F665">
        <f t="shared" si="43"/>
        <v>9.6112897566877269</v>
      </c>
    </row>
    <row r="666" spans="3:6" x14ac:dyDescent="0.25">
      <c r="C666">
        <f t="shared" si="44"/>
        <v>9.6112897566877269</v>
      </c>
      <c r="D666">
        <f t="shared" si="41"/>
        <v>1.2704504115390591E-11</v>
      </c>
      <c r="E666">
        <f t="shared" si="42"/>
        <v>23572.004563445149</v>
      </c>
      <c r="F666">
        <f t="shared" si="43"/>
        <v>9.6112897566877269</v>
      </c>
    </row>
    <row r="667" spans="3:6" x14ac:dyDescent="0.25">
      <c r="C667">
        <f t="shared" si="44"/>
        <v>9.6112897566877269</v>
      </c>
      <c r="D667">
        <f t="shared" si="41"/>
        <v>1.2704504115390591E-11</v>
      </c>
      <c r="E667">
        <f t="shared" si="42"/>
        <v>23572.004563445149</v>
      </c>
      <c r="F667">
        <f t="shared" si="43"/>
        <v>9.6112897566877269</v>
      </c>
    </row>
    <row r="668" spans="3:6" x14ac:dyDescent="0.25">
      <c r="C668">
        <f t="shared" si="44"/>
        <v>9.6112897566877269</v>
      </c>
      <c r="D668">
        <f t="shared" si="41"/>
        <v>1.2704504115390591E-11</v>
      </c>
      <c r="E668">
        <f t="shared" si="42"/>
        <v>23572.004563445149</v>
      </c>
      <c r="F668">
        <f t="shared" si="43"/>
        <v>9.6112897566877269</v>
      </c>
    </row>
    <row r="669" spans="3:6" x14ac:dyDescent="0.25">
      <c r="C669">
        <f t="shared" si="44"/>
        <v>9.6112897566877269</v>
      </c>
      <c r="D669">
        <f t="shared" si="41"/>
        <v>1.2704504115390591E-11</v>
      </c>
      <c r="E669">
        <f t="shared" si="42"/>
        <v>23572.004563445149</v>
      </c>
      <c r="F669">
        <f t="shared" si="43"/>
        <v>9.6112897566877269</v>
      </c>
    </row>
    <row r="670" spans="3:6" x14ac:dyDescent="0.25">
      <c r="C670">
        <f t="shared" si="44"/>
        <v>9.6112897566877269</v>
      </c>
      <c r="D670">
        <f t="shared" si="41"/>
        <v>1.2704504115390591E-11</v>
      </c>
      <c r="E670">
        <f t="shared" si="42"/>
        <v>23572.004563445149</v>
      </c>
      <c r="F670">
        <f t="shared" si="43"/>
        <v>9.6112897566877269</v>
      </c>
    </row>
    <row r="671" spans="3:6" x14ac:dyDescent="0.25">
      <c r="C671">
        <f t="shared" si="44"/>
        <v>9.6112897566877269</v>
      </c>
      <c r="D671">
        <f t="shared" si="41"/>
        <v>1.2704504115390591E-11</v>
      </c>
      <c r="E671">
        <f t="shared" si="42"/>
        <v>23572.004563445149</v>
      </c>
      <c r="F671">
        <f t="shared" si="43"/>
        <v>9.6112897566877269</v>
      </c>
    </row>
    <row r="672" spans="3:6" x14ac:dyDescent="0.25">
      <c r="C672">
        <f t="shared" si="44"/>
        <v>9.6112897566877269</v>
      </c>
      <c r="D672">
        <f t="shared" si="41"/>
        <v>1.2704504115390591E-11</v>
      </c>
      <c r="E672">
        <f t="shared" si="42"/>
        <v>23572.004563445149</v>
      </c>
      <c r="F672">
        <f t="shared" si="43"/>
        <v>9.6112897566877269</v>
      </c>
    </row>
    <row r="673" spans="3:6" x14ac:dyDescent="0.25">
      <c r="C673">
        <f t="shared" si="44"/>
        <v>9.6112897566877269</v>
      </c>
      <c r="D673">
        <f t="shared" si="41"/>
        <v>1.2704504115390591E-11</v>
      </c>
      <c r="E673">
        <f t="shared" si="42"/>
        <v>23572.004563445149</v>
      </c>
      <c r="F673">
        <f t="shared" si="43"/>
        <v>9.6112897566877269</v>
      </c>
    </row>
    <row r="674" spans="3:6" x14ac:dyDescent="0.25">
      <c r="C674">
        <f t="shared" si="44"/>
        <v>9.6112897566877269</v>
      </c>
      <c r="D674">
        <f t="shared" si="41"/>
        <v>1.2704504115390591E-11</v>
      </c>
      <c r="E674">
        <f t="shared" si="42"/>
        <v>23572.004563445149</v>
      </c>
      <c r="F674">
        <f t="shared" si="43"/>
        <v>9.6112897566877269</v>
      </c>
    </row>
    <row r="675" spans="3:6" x14ac:dyDescent="0.25">
      <c r="C675">
        <f t="shared" si="44"/>
        <v>9.6112897566877269</v>
      </c>
      <c r="D675">
        <f t="shared" si="41"/>
        <v>1.2704504115390591E-11</v>
      </c>
      <c r="E675">
        <f t="shared" si="42"/>
        <v>23572.004563445149</v>
      </c>
      <c r="F675">
        <f t="shared" si="43"/>
        <v>9.6112897566877269</v>
      </c>
    </row>
    <row r="676" spans="3:6" x14ac:dyDescent="0.25">
      <c r="C676">
        <f t="shared" si="44"/>
        <v>9.6112897566877269</v>
      </c>
      <c r="D676">
        <f t="shared" si="41"/>
        <v>1.2704504115390591E-11</v>
      </c>
      <c r="E676">
        <f t="shared" si="42"/>
        <v>23572.004563445149</v>
      </c>
      <c r="F676">
        <f t="shared" si="43"/>
        <v>9.6112897566877269</v>
      </c>
    </row>
    <row r="677" spans="3:6" x14ac:dyDescent="0.25">
      <c r="C677">
        <f t="shared" si="44"/>
        <v>9.6112897566877269</v>
      </c>
      <c r="D677">
        <f t="shared" si="41"/>
        <v>1.2704504115390591E-11</v>
      </c>
      <c r="E677">
        <f t="shared" si="42"/>
        <v>23572.004563445149</v>
      </c>
      <c r="F677">
        <f t="shared" si="43"/>
        <v>9.6112897566877269</v>
      </c>
    </row>
    <row r="678" spans="3:6" x14ac:dyDescent="0.25">
      <c r="C678">
        <f t="shared" si="44"/>
        <v>9.6112897566877269</v>
      </c>
      <c r="D678">
        <f t="shared" si="41"/>
        <v>1.2704504115390591E-11</v>
      </c>
      <c r="E678">
        <f t="shared" si="42"/>
        <v>23572.004563445149</v>
      </c>
      <c r="F678">
        <f t="shared" si="43"/>
        <v>9.6112897566877269</v>
      </c>
    </row>
    <row r="679" spans="3:6" x14ac:dyDescent="0.25">
      <c r="C679">
        <f t="shared" si="44"/>
        <v>9.6112897566877269</v>
      </c>
      <c r="D679">
        <f t="shared" si="41"/>
        <v>1.2704504115390591E-11</v>
      </c>
      <c r="E679">
        <f t="shared" si="42"/>
        <v>23572.004563445149</v>
      </c>
      <c r="F679">
        <f t="shared" si="43"/>
        <v>9.6112897566877269</v>
      </c>
    </row>
    <row r="680" spans="3:6" x14ac:dyDescent="0.25">
      <c r="C680">
        <f t="shared" si="44"/>
        <v>9.6112897566877269</v>
      </c>
      <c r="D680">
        <f t="shared" si="41"/>
        <v>1.2704504115390591E-11</v>
      </c>
      <c r="E680">
        <f t="shared" si="42"/>
        <v>23572.004563445149</v>
      </c>
      <c r="F680">
        <f t="shared" si="43"/>
        <v>9.6112897566877269</v>
      </c>
    </row>
    <row r="681" spans="3:6" x14ac:dyDescent="0.25">
      <c r="C681">
        <f t="shared" si="44"/>
        <v>9.6112897566877269</v>
      </c>
      <c r="D681">
        <f t="shared" si="41"/>
        <v>1.2704504115390591E-11</v>
      </c>
      <c r="E681">
        <f t="shared" si="42"/>
        <v>23572.004563445149</v>
      </c>
      <c r="F681">
        <f t="shared" si="43"/>
        <v>9.6112897566877269</v>
      </c>
    </row>
    <row r="682" spans="3:6" x14ac:dyDescent="0.25">
      <c r="C682">
        <f t="shared" si="44"/>
        <v>9.6112897566877269</v>
      </c>
      <c r="D682">
        <f t="shared" si="41"/>
        <v>1.2704504115390591E-11</v>
      </c>
      <c r="E682">
        <f t="shared" si="42"/>
        <v>23572.004563445149</v>
      </c>
      <c r="F682">
        <f t="shared" si="43"/>
        <v>9.6112897566877269</v>
      </c>
    </row>
    <row r="683" spans="3:6" x14ac:dyDescent="0.25">
      <c r="C683">
        <f t="shared" si="44"/>
        <v>9.6112897566877269</v>
      </c>
      <c r="D683">
        <f t="shared" si="41"/>
        <v>1.2704504115390591E-11</v>
      </c>
      <c r="E683">
        <f t="shared" si="42"/>
        <v>23572.004563445149</v>
      </c>
      <c r="F683">
        <f t="shared" si="43"/>
        <v>9.6112897566877269</v>
      </c>
    </row>
    <row r="684" spans="3:6" x14ac:dyDescent="0.25">
      <c r="C684">
        <f t="shared" si="44"/>
        <v>9.6112897566877269</v>
      </c>
      <c r="D684">
        <f t="shared" si="41"/>
        <v>1.2704504115390591E-11</v>
      </c>
      <c r="E684">
        <f t="shared" si="42"/>
        <v>23572.004563445149</v>
      </c>
      <c r="F684">
        <f t="shared" si="43"/>
        <v>9.6112897566877269</v>
      </c>
    </row>
    <row r="685" spans="3:6" x14ac:dyDescent="0.25">
      <c r="C685">
        <f t="shared" si="44"/>
        <v>9.6112897566877269</v>
      </c>
      <c r="D685">
        <f t="shared" si="41"/>
        <v>1.2704504115390591E-11</v>
      </c>
      <c r="E685">
        <f t="shared" si="42"/>
        <v>23572.004563445149</v>
      </c>
      <c r="F685">
        <f t="shared" si="43"/>
        <v>9.6112897566877269</v>
      </c>
    </row>
    <row r="686" spans="3:6" x14ac:dyDescent="0.25">
      <c r="C686">
        <f t="shared" si="44"/>
        <v>9.6112897566877269</v>
      </c>
      <c r="D686">
        <f t="shared" si="41"/>
        <v>1.2704504115390591E-11</v>
      </c>
      <c r="E686">
        <f t="shared" si="42"/>
        <v>23572.004563445149</v>
      </c>
      <c r="F686">
        <f t="shared" si="43"/>
        <v>9.6112897566877269</v>
      </c>
    </row>
    <row r="687" spans="3:6" x14ac:dyDescent="0.25">
      <c r="C687">
        <f t="shared" si="44"/>
        <v>9.6112897566877269</v>
      </c>
      <c r="D687">
        <f t="shared" si="41"/>
        <v>1.2704504115390591E-11</v>
      </c>
      <c r="E687">
        <f t="shared" si="42"/>
        <v>23572.004563445149</v>
      </c>
      <c r="F687">
        <f t="shared" si="43"/>
        <v>9.6112897566877269</v>
      </c>
    </row>
    <row r="688" spans="3:6" x14ac:dyDescent="0.25">
      <c r="C688">
        <f t="shared" si="44"/>
        <v>9.6112897566877269</v>
      </c>
      <c r="D688">
        <f t="shared" si="41"/>
        <v>1.2704504115390591E-11</v>
      </c>
      <c r="E688">
        <f t="shared" si="42"/>
        <v>23572.004563445149</v>
      </c>
      <c r="F688">
        <f t="shared" si="43"/>
        <v>9.6112897566877269</v>
      </c>
    </row>
    <row r="689" spans="3:6" x14ac:dyDescent="0.25">
      <c r="C689">
        <f t="shared" si="44"/>
        <v>9.6112897566877269</v>
      </c>
      <c r="D689">
        <f t="shared" si="41"/>
        <v>1.2704504115390591E-11</v>
      </c>
      <c r="E689">
        <f t="shared" si="42"/>
        <v>23572.004563445149</v>
      </c>
      <c r="F689">
        <f t="shared" si="43"/>
        <v>9.6112897566877269</v>
      </c>
    </row>
    <row r="690" spans="3:6" x14ac:dyDescent="0.25">
      <c r="C690">
        <f t="shared" si="44"/>
        <v>9.6112897566877269</v>
      </c>
      <c r="D690">
        <f t="shared" si="41"/>
        <v>1.2704504115390591E-11</v>
      </c>
      <c r="E690">
        <f t="shared" si="42"/>
        <v>23572.004563445149</v>
      </c>
      <c r="F690">
        <f t="shared" si="43"/>
        <v>9.6112897566877269</v>
      </c>
    </row>
    <row r="691" spans="3:6" x14ac:dyDescent="0.25">
      <c r="C691">
        <f t="shared" si="44"/>
        <v>9.6112897566877269</v>
      </c>
      <c r="D691">
        <f t="shared" si="41"/>
        <v>1.2704504115390591E-11</v>
      </c>
      <c r="E691">
        <f t="shared" si="42"/>
        <v>23572.004563445149</v>
      </c>
      <c r="F691">
        <f t="shared" si="43"/>
        <v>9.6112897566877269</v>
      </c>
    </row>
    <row r="692" spans="3:6" x14ac:dyDescent="0.25">
      <c r="C692">
        <f t="shared" si="44"/>
        <v>9.6112897566877269</v>
      </c>
      <c r="D692">
        <f t="shared" si="41"/>
        <v>1.2704504115390591E-11</v>
      </c>
      <c r="E692">
        <f t="shared" si="42"/>
        <v>23572.004563445149</v>
      </c>
      <c r="F692">
        <f t="shared" si="43"/>
        <v>9.6112897566877269</v>
      </c>
    </row>
    <row r="693" spans="3:6" x14ac:dyDescent="0.25">
      <c r="C693">
        <f t="shared" si="44"/>
        <v>9.6112897566877269</v>
      </c>
      <c r="D693">
        <f t="shared" si="41"/>
        <v>1.2704504115390591E-11</v>
      </c>
      <c r="E693">
        <f t="shared" si="42"/>
        <v>23572.004563445149</v>
      </c>
      <c r="F693">
        <f t="shared" si="43"/>
        <v>9.6112897566877269</v>
      </c>
    </row>
    <row r="694" spans="3:6" x14ac:dyDescent="0.25">
      <c r="C694">
        <f t="shared" si="44"/>
        <v>9.6112897566877269</v>
      </c>
      <c r="D694">
        <f t="shared" si="41"/>
        <v>1.2704504115390591E-11</v>
      </c>
      <c r="E694">
        <f t="shared" si="42"/>
        <v>23572.004563445149</v>
      </c>
      <c r="F694">
        <f t="shared" si="43"/>
        <v>9.6112897566877269</v>
      </c>
    </row>
    <row r="695" spans="3:6" x14ac:dyDescent="0.25">
      <c r="C695">
        <f t="shared" si="44"/>
        <v>9.6112897566877269</v>
      </c>
      <c r="D695">
        <f t="shared" si="41"/>
        <v>1.2704504115390591E-11</v>
      </c>
      <c r="E695">
        <f t="shared" si="42"/>
        <v>23572.004563445149</v>
      </c>
      <c r="F695">
        <f t="shared" si="43"/>
        <v>9.6112897566877269</v>
      </c>
    </row>
    <row r="696" spans="3:6" x14ac:dyDescent="0.25">
      <c r="C696">
        <f t="shared" si="44"/>
        <v>9.6112897566877269</v>
      </c>
      <c r="D696">
        <f t="shared" si="41"/>
        <v>1.2704504115390591E-11</v>
      </c>
      <c r="E696">
        <f t="shared" si="42"/>
        <v>23572.004563445149</v>
      </c>
      <c r="F696">
        <f t="shared" si="43"/>
        <v>9.6112897566877269</v>
      </c>
    </row>
    <row r="697" spans="3:6" x14ac:dyDescent="0.25">
      <c r="C697">
        <f t="shared" si="44"/>
        <v>9.6112897566877269</v>
      </c>
      <c r="D697">
        <f t="shared" si="41"/>
        <v>1.2704504115390591E-11</v>
      </c>
      <c r="E697">
        <f t="shared" si="42"/>
        <v>23572.004563445149</v>
      </c>
      <c r="F697">
        <f t="shared" si="43"/>
        <v>9.6112897566877269</v>
      </c>
    </row>
    <row r="698" spans="3:6" x14ac:dyDescent="0.25">
      <c r="C698">
        <f t="shared" si="44"/>
        <v>9.6112897566877269</v>
      </c>
      <c r="D698">
        <f t="shared" si="41"/>
        <v>1.2704504115390591E-11</v>
      </c>
      <c r="E698">
        <f t="shared" si="42"/>
        <v>23572.004563445149</v>
      </c>
      <c r="F698">
        <f t="shared" si="43"/>
        <v>9.6112897566877269</v>
      </c>
    </row>
    <row r="699" spans="3:6" x14ac:dyDescent="0.25">
      <c r="C699">
        <f t="shared" si="44"/>
        <v>9.6112897566877269</v>
      </c>
      <c r="D699">
        <f t="shared" si="41"/>
        <v>1.2704504115390591E-11</v>
      </c>
      <c r="E699">
        <f t="shared" si="42"/>
        <v>23572.004563445149</v>
      </c>
      <c r="F699">
        <f t="shared" si="43"/>
        <v>9.6112897566877269</v>
      </c>
    </row>
    <row r="700" spans="3:6" x14ac:dyDescent="0.25">
      <c r="C700">
        <f t="shared" si="44"/>
        <v>9.6112897566877269</v>
      </c>
      <c r="D700">
        <f t="shared" si="41"/>
        <v>1.2704504115390591E-11</v>
      </c>
      <c r="E700">
        <f t="shared" si="42"/>
        <v>23572.004563445149</v>
      </c>
      <c r="F700">
        <f t="shared" si="43"/>
        <v>9.6112897566877269</v>
      </c>
    </row>
    <row r="701" spans="3:6" x14ac:dyDescent="0.25">
      <c r="C701">
        <f t="shared" si="44"/>
        <v>9.6112897566877269</v>
      </c>
      <c r="D701">
        <f t="shared" si="41"/>
        <v>1.2704504115390591E-11</v>
      </c>
      <c r="E701">
        <f t="shared" si="42"/>
        <v>23572.004563445149</v>
      </c>
      <c r="F701">
        <f t="shared" si="43"/>
        <v>9.6112897566877269</v>
      </c>
    </row>
    <row r="702" spans="3:6" x14ac:dyDescent="0.25">
      <c r="C702">
        <f t="shared" si="44"/>
        <v>9.6112897566877269</v>
      </c>
      <c r="D702">
        <f t="shared" si="41"/>
        <v>1.2704504115390591E-11</v>
      </c>
      <c r="E702">
        <f t="shared" si="42"/>
        <v>23572.004563445149</v>
      </c>
      <c r="F702">
        <f t="shared" si="43"/>
        <v>9.6112897566877269</v>
      </c>
    </row>
    <row r="703" spans="3:6" x14ac:dyDescent="0.25">
      <c r="C703">
        <f t="shared" si="44"/>
        <v>9.6112897566877269</v>
      </c>
      <c r="D703">
        <f t="shared" si="41"/>
        <v>1.2704504115390591E-11</v>
      </c>
      <c r="E703">
        <f t="shared" si="42"/>
        <v>23572.004563445149</v>
      </c>
      <c r="F703">
        <f t="shared" si="43"/>
        <v>9.6112897566877269</v>
      </c>
    </row>
    <row r="704" spans="3:6" x14ac:dyDescent="0.25">
      <c r="C704">
        <f t="shared" si="44"/>
        <v>9.6112897566877269</v>
      </c>
      <c r="D704">
        <f t="shared" si="41"/>
        <v>1.2704504115390591E-11</v>
      </c>
      <c r="E704">
        <f t="shared" si="42"/>
        <v>23572.004563445149</v>
      </c>
      <c r="F704">
        <f t="shared" si="43"/>
        <v>9.6112897566877269</v>
      </c>
    </row>
    <row r="705" spans="3:6" x14ac:dyDescent="0.25">
      <c r="C705">
        <f t="shared" si="44"/>
        <v>9.6112897566877269</v>
      </c>
      <c r="D705">
        <f t="shared" si="41"/>
        <v>1.2704504115390591E-11</v>
      </c>
      <c r="E705">
        <f t="shared" si="42"/>
        <v>23572.004563445149</v>
      </c>
      <c r="F705">
        <f t="shared" si="43"/>
        <v>9.6112897566877269</v>
      </c>
    </row>
    <row r="706" spans="3:6" x14ac:dyDescent="0.25">
      <c r="C706">
        <f t="shared" si="44"/>
        <v>9.6112897566877269</v>
      </c>
      <c r="D706">
        <f t="shared" si="41"/>
        <v>1.2704504115390591E-11</v>
      </c>
      <c r="E706">
        <f t="shared" si="42"/>
        <v>23572.004563445149</v>
      </c>
      <c r="F706">
        <f t="shared" si="43"/>
        <v>9.6112897566877269</v>
      </c>
    </row>
    <row r="707" spans="3:6" x14ac:dyDescent="0.25">
      <c r="C707">
        <f t="shared" si="44"/>
        <v>9.6112897566877269</v>
      </c>
      <c r="D707">
        <f t="shared" si="41"/>
        <v>1.2704504115390591E-11</v>
      </c>
      <c r="E707">
        <f t="shared" si="42"/>
        <v>23572.004563445149</v>
      </c>
      <c r="F707">
        <f t="shared" si="43"/>
        <v>9.6112897566877269</v>
      </c>
    </row>
    <row r="708" spans="3:6" x14ac:dyDescent="0.25">
      <c r="C708">
        <f t="shared" si="44"/>
        <v>9.6112897566877269</v>
      </c>
      <c r="D708">
        <f t="shared" si="41"/>
        <v>1.2704504115390591E-11</v>
      </c>
      <c r="E708">
        <f t="shared" si="42"/>
        <v>23572.004563445149</v>
      </c>
      <c r="F708">
        <f t="shared" si="43"/>
        <v>9.6112897566877269</v>
      </c>
    </row>
    <row r="709" spans="3:6" x14ac:dyDescent="0.25">
      <c r="C709">
        <f t="shared" si="44"/>
        <v>9.6112897566877269</v>
      </c>
      <c r="D709">
        <f t="shared" si="41"/>
        <v>1.2704504115390591E-11</v>
      </c>
      <c r="E709">
        <f t="shared" si="42"/>
        <v>23572.004563445149</v>
      </c>
      <c r="F709">
        <f t="shared" si="43"/>
        <v>9.6112897566877269</v>
      </c>
    </row>
    <row r="710" spans="3:6" x14ac:dyDescent="0.25">
      <c r="C710">
        <f t="shared" si="44"/>
        <v>9.6112897566877269</v>
      </c>
      <c r="D710">
        <f t="shared" si="41"/>
        <v>1.2704504115390591E-11</v>
      </c>
      <c r="E710">
        <f t="shared" si="42"/>
        <v>23572.004563445149</v>
      </c>
      <c r="F710">
        <f t="shared" si="43"/>
        <v>9.6112897566877269</v>
      </c>
    </row>
    <row r="711" spans="3:6" x14ac:dyDescent="0.25">
      <c r="C711">
        <f t="shared" si="44"/>
        <v>9.6112897566877269</v>
      </c>
      <c r="D711">
        <f t="shared" si="41"/>
        <v>1.2704504115390591E-11</v>
      </c>
      <c r="E711">
        <f t="shared" si="42"/>
        <v>23572.004563445149</v>
      </c>
      <c r="F711">
        <f t="shared" si="43"/>
        <v>9.6112897566877269</v>
      </c>
    </row>
    <row r="712" spans="3:6" x14ac:dyDescent="0.25">
      <c r="C712">
        <f t="shared" si="44"/>
        <v>9.6112897566877269</v>
      </c>
      <c r="D712">
        <f t="shared" si="41"/>
        <v>1.2704504115390591E-11</v>
      </c>
      <c r="E712">
        <f t="shared" si="42"/>
        <v>23572.004563445149</v>
      </c>
      <c r="F712">
        <f t="shared" si="43"/>
        <v>9.6112897566877269</v>
      </c>
    </row>
    <row r="713" spans="3:6" x14ac:dyDescent="0.25">
      <c r="C713">
        <f t="shared" si="44"/>
        <v>9.6112897566877269</v>
      </c>
      <c r="D713">
        <f t="shared" ref="D713:D776" si="45">$B$2*(C713^5)+$C$2*(C713^4)+$D$2*(C713^3)+$E$2*(C713^2)+$F$2*(C713^1)+$G$2</f>
        <v>1.2704504115390591E-11</v>
      </c>
      <c r="E713">
        <f t="shared" ref="E713:E776" si="46">$C$3*(C713^4)+$D$3*(C713^3)+$E$3*(C713^2)+$F$3*(C713)+$G$3</f>
        <v>23572.004563445149</v>
      </c>
      <c r="F713">
        <f t="shared" ref="F713:F776" si="47">C713-D713/E713</f>
        <v>9.6112897566877269</v>
      </c>
    </row>
    <row r="714" spans="3:6" x14ac:dyDescent="0.25">
      <c r="C714">
        <f t="shared" ref="C714:C777" si="48">F713</f>
        <v>9.6112897566877269</v>
      </c>
      <c r="D714">
        <f t="shared" si="45"/>
        <v>1.2704504115390591E-11</v>
      </c>
      <c r="E714">
        <f t="shared" si="46"/>
        <v>23572.004563445149</v>
      </c>
      <c r="F714">
        <f t="shared" si="47"/>
        <v>9.6112897566877269</v>
      </c>
    </row>
    <row r="715" spans="3:6" x14ac:dyDescent="0.25">
      <c r="C715">
        <f t="shared" si="48"/>
        <v>9.6112897566877269</v>
      </c>
      <c r="D715">
        <f t="shared" si="45"/>
        <v>1.2704504115390591E-11</v>
      </c>
      <c r="E715">
        <f t="shared" si="46"/>
        <v>23572.004563445149</v>
      </c>
      <c r="F715">
        <f t="shared" si="47"/>
        <v>9.6112897566877269</v>
      </c>
    </row>
    <row r="716" spans="3:6" x14ac:dyDescent="0.25">
      <c r="C716">
        <f t="shared" si="48"/>
        <v>9.6112897566877269</v>
      </c>
      <c r="D716">
        <f t="shared" si="45"/>
        <v>1.2704504115390591E-11</v>
      </c>
      <c r="E716">
        <f t="shared" si="46"/>
        <v>23572.004563445149</v>
      </c>
      <c r="F716">
        <f t="shared" si="47"/>
        <v>9.6112897566877269</v>
      </c>
    </row>
    <row r="717" spans="3:6" x14ac:dyDescent="0.25">
      <c r="C717">
        <f t="shared" si="48"/>
        <v>9.6112897566877269</v>
      </c>
      <c r="D717">
        <f t="shared" si="45"/>
        <v>1.2704504115390591E-11</v>
      </c>
      <c r="E717">
        <f t="shared" si="46"/>
        <v>23572.004563445149</v>
      </c>
      <c r="F717">
        <f t="shared" si="47"/>
        <v>9.6112897566877269</v>
      </c>
    </row>
    <row r="718" spans="3:6" x14ac:dyDescent="0.25">
      <c r="C718">
        <f t="shared" si="48"/>
        <v>9.6112897566877269</v>
      </c>
      <c r="D718">
        <f t="shared" si="45"/>
        <v>1.2704504115390591E-11</v>
      </c>
      <c r="E718">
        <f t="shared" si="46"/>
        <v>23572.004563445149</v>
      </c>
      <c r="F718">
        <f t="shared" si="47"/>
        <v>9.6112897566877269</v>
      </c>
    </row>
    <row r="719" spans="3:6" x14ac:dyDescent="0.25">
      <c r="C719">
        <f t="shared" si="48"/>
        <v>9.6112897566877269</v>
      </c>
      <c r="D719">
        <f t="shared" si="45"/>
        <v>1.2704504115390591E-11</v>
      </c>
      <c r="E719">
        <f t="shared" si="46"/>
        <v>23572.004563445149</v>
      </c>
      <c r="F719">
        <f t="shared" si="47"/>
        <v>9.6112897566877269</v>
      </c>
    </row>
    <row r="720" spans="3:6" x14ac:dyDescent="0.25">
      <c r="C720">
        <f t="shared" si="48"/>
        <v>9.6112897566877269</v>
      </c>
      <c r="D720">
        <f t="shared" si="45"/>
        <v>1.2704504115390591E-11</v>
      </c>
      <c r="E720">
        <f t="shared" si="46"/>
        <v>23572.004563445149</v>
      </c>
      <c r="F720">
        <f t="shared" si="47"/>
        <v>9.6112897566877269</v>
      </c>
    </row>
    <row r="721" spans="3:6" x14ac:dyDescent="0.25">
      <c r="C721">
        <f t="shared" si="48"/>
        <v>9.6112897566877269</v>
      </c>
      <c r="D721">
        <f t="shared" si="45"/>
        <v>1.2704504115390591E-11</v>
      </c>
      <c r="E721">
        <f t="shared" si="46"/>
        <v>23572.004563445149</v>
      </c>
      <c r="F721">
        <f t="shared" si="47"/>
        <v>9.6112897566877269</v>
      </c>
    </row>
    <row r="722" spans="3:6" x14ac:dyDescent="0.25">
      <c r="C722">
        <f t="shared" si="48"/>
        <v>9.6112897566877269</v>
      </c>
      <c r="D722">
        <f t="shared" si="45"/>
        <v>1.2704504115390591E-11</v>
      </c>
      <c r="E722">
        <f t="shared" si="46"/>
        <v>23572.004563445149</v>
      </c>
      <c r="F722">
        <f t="shared" si="47"/>
        <v>9.6112897566877269</v>
      </c>
    </row>
    <row r="723" spans="3:6" x14ac:dyDescent="0.25">
      <c r="C723">
        <f t="shared" si="48"/>
        <v>9.6112897566877269</v>
      </c>
      <c r="D723">
        <f t="shared" si="45"/>
        <v>1.2704504115390591E-11</v>
      </c>
      <c r="E723">
        <f t="shared" si="46"/>
        <v>23572.004563445149</v>
      </c>
      <c r="F723">
        <f t="shared" si="47"/>
        <v>9.6112897566877269</v>
      </c>
    </row>
    <row r="724" spans="3:6" x14ac:dyDescent="0.25">
      <c r="C724">
        <f t="shared" si="48"/>
        <v>9.6112897566877269</v>
      </c>
      <c r="D724">
        <f t="shared" si="45"/>
        <v>1.2704504115390591E-11</v>
      </c>
      <c r="E724">
        <f t="shared" si="46"/>
        <v>23572.004563445149</v>
      </c>
      <c r="F724">
        <f t="shared" si="47"/>
        <v>9.6112897566877269</v>
      </c>
    </row>
    <row r="725" spans="3:6" x14ac:dyDescent="0.25">
      <c r="C725">
        <f t="shared" si="48"/>
        <v>9.6112897566877269</v>
      </c>
      <c r="D725">
        <f t="shared" si="45"/>
        <v>1.2704504115390591E-11</v>
      </c>
      <c r="E725">
        <f t="shared" si="46"/>
        <v>23572.004563445149</v>
      </c>
      <c r="F725">
        <f t="shared" si="47"/>
        <v>9.6112897566877269</v>
      </c>
    </row>
    <row r="726" spans="3:6" x14ac:dyDescent="0.25">
      <c r="C726">
        <f t="shared" si="48"/>
        <v>9.6112897566877269</v>
      </c>
      <c r="D726">
        <f t="shared" si="45"/>
        <v>1.2704504115390591E-11</v>
      </c>
      <c r="E726">
        <f t="shared" si="46"/>
        <v>23572.004563445149</v>
      </c>
      <c r="F726">
        <f t="shared" si="47"/>
        <v>9.6112897566877269</v>
      </c>
    </row>
    <row r="727" spans="3:6" x14ac:dyDescent="0.25">
      <c r="C727">
        <f t="shared" si="48"/>
        <v>9.6112897566877269</v>
      </c>
      <c r="D727">
        <f t="shared" si="45"/>
        <v>1.2704504115390591E-11</v>
      </c>
      <c r="E727">
        <f t="shared" si="46"/>
        <v>23572.004563445149</v>
      </c>
      <c r="F727">
        <f t="shared" si="47"/>
        <v>9.6112897566877269</v>
      </c>
    </row>
    <row r="728" spans="3:6" x14ac:dyDescent="0.25">
      <c r="C728">
        <f t="shared" si="48"/>
        <v>9.6112897566877269</v>
      </c>
      <c r="D728">
        <f t="shared" si="45"/>
        <v>1.2704504115390591E-11</v>
      </c>
      <c r="E728">
        <f t="shared" si="46"/>
        <v>23572.004563445149</v>
      </c>
      <c r="F728">
        <f t="shared" si="47"/>
        <v>9.6112897566877269</v>
      </c>
    </row>
    <row r="729" spans="3:6" x14ac:dyDescent="0.25">
      <c r="C729">
        <f t="shared" si="48"/>
        <v>9.6112897566877269</v>
      </c>
      <c r="D729">
        <f t="shared" si="45"/>
        <v>1.2704504115390591E-11</v>
      </c>
      <c r="E729">
        <f t="shared" si="46"/>
        <v>23572.004563445149</v>
      </c>
      <c r="F729">
        <f t="shared" si="47"/>
        <v>9.6112897566877269</v>
      </c>
    </row>
    <row r="730" spans="3:6" x14ac:dyDescent="0.25">
      <c r="C730">
        <f t="shared" si="48"/>
        <v>9.6112897566877269</v>
      </c>
      <c r="D730">
        <f t="shared" si="45"/>
        <v>1.2704504115390591E-11</v>
      </c>
      <c r="E730">
        <f t="shared" si="46"/>
        <v>23572.004563445149</v>
      </c>
      <c r="F730">
        <f t="shared" si="47"/>
        <v>9.6112897566877269</v>
      </c>
    </row>
    <row r="731" spans="3:6" x14ac:dyDescent="0.25">
      <c r="C731">
        <f t="shared" si="48"/>
        <v>9.6112897566877269</v>
      </c>
      <c r="D731">
        <f t="shared" si="45"/>
        <v>1.2704504115390591E-11</v>
      </c>
      <c r="E731">
        <f t="shared" si="46"/>
        <v>23572.004563445149</v>
      </c>
      <c r="F731">
        <f t="shared" si="47"/>
        <v>9.6112897566877269</v>
      </c>
    </row>
    <row r="732" spans="3:6" x14ac:dyDescent="0.25">
      <c r="C732">
        <f t="shared" si="48"/>
        <v>9.6112897566877269</v>
      </c>
      <c r="D732">
        <f t="shared" si="45"/>
        <v>1.2704504115390591E-11</v>
      </c>
      <c r="E732">
        <f t="shared" si="46"/>
        <v>23572.004563445149</v>
      </c>
      <c r="F732">
        <f t="shared" si="47"/>
        <v>9.6112897566877269</v>
      </c>
    </row>
    <row r="733" spans="3:6" x14ac:dyDescent="0.25">
      <c r="C733">
        <f t="shared" si="48"/>
        <v>9.6112897566877269</v>
      </c>
      <c r="D733">
        <f t="shared" si="45"/>
        <v>1.2704504115390591E-11</v>
      </c>
      <c r="E733">
        <f t="shared" si="46"/>
        <v>23572.004563445149</v>
      </c>
      <c r="F733">
        <f t="shared" si="47"/>
        <v>9.6112897566877269</v>
      </c>
    </row>
    <row r="734" spans="3:6" x14ac:dyDescent="0.25">
      <c r="C734">
        <f t="shared" si="48"/>
        <v>9.6112897566877269</v>
      </c>
      <c r="D734">
        <f t="shared" si="45"/>
        <v>1.2704504115390591E-11</v>
      </c>
      <c r="E734">
        <f t="shared" si="46"/>
        <v>23572.004563445149</v>
      </c>
      <c r="F734">
        <f t="shared" si="47"/>
        <v>9.6112897566877269</v>
      </c>
    </row>
    <row r="735" spans="3:6" x14ac:dyDescent="0.25">
      <c r="C735">
        <f t="shared" si="48"/>
        <v>9.6112897566877269</v>
      </c>
      <c r="D735">
        <f t="shared" si="45"/>
        <v>1.2704504115390591E-11</v>
      </c>
      <c r="E735">
        <f t="shared" si="46"/>
        <v>23572.004563445149</v>
      </c>
      <c r="F735">
        <f t="shared" si="47"/>
        <v>9.6112897566877269</v>
      </c>
    </row>
    <row r="736" spans="3:6" x14ac:dyDescent="0.25">
      <c r="C736">
        <f t="shared" si="48"/>
        <v>9.6112897566877269</v>
      </c>
      <c r="D736">
        <f t="shared" si="45"/>
        <v>1.2704504115390591E-11</v>
      </c>
      <c r="E736">
        <f t="shared" si="46"/>
        <v>23572.004563445149</v>
      </c>
      <c r="F736">
        <f t="shared" si="47"/>
        <v>9.6112897566877269</v>
      </c>
    </row>
    <row r="737" spans="3:6" x14ac:dyDescent="0.25">
      <c r="C737">
        <f t="shared" si="48"/>
        <v>9.6112897566877269</v>
      </c>
      <c r="D737">
        <f t="shared" si="45"/>
        <v>1.2704504115390591E-11</v>
      </c>
      <c r="E737">
        <f t="shared" si="46"/>
        <v>23572.004563445149</v>
      </c>
      <c r="F737">
        <f t="shared" si="47"/>
        <v>9.6112897566877269</v>
      </c>
    </row>
    <row r="738" spans="3:6" x14ac:dyDescent="0.25">
      <c r="C738">
        <f t="shared" si="48"/>
        <v>9.6112897566877269</v>
      </c>
      <c r="D738">
        <f t="shared" si="45"/>
        <v>1.2704504115390591E-11</v>
      </c>
      <c r="E738">
        <f t="shared" si="46"/>
        <v>23572.004563445149</v>
      </c>
      <c r="F738">
        <f t="shared" si="47"/>
        <v>9.6112897566877269</v>
      </c>
    </row>
    <row r="739" spans="3:6" x14ac:dyDescent="0.25">
      <c r="C739">
        <f t="shared" si="48"/>
        <v>9.6112897566877269</v>
      </c>
      <c r="D739">
        <f t="shared" si="45"/>
        <v>1.2704504115390591E-11</v>
      </c>
      <c r="E739">
        <f t="shared" si="46"/>
        <v>23572.004563445149</v>
      </c>
      <c r="F739">
        <f t="shared" si="47"/>
        <v>9.6112897566877269</v>
      </c>
    </row>
    <row r="740" spans="3:6" x14ac:dyDescent="0.25">
      <c r="C740">
        <f t="shared" si="48"/>
        <v>9.6112897566877269</v>
      </c>
      <c r="D740">
        <f t="shared" si="45"/>
        <v>1.2704504115390591E-11</v>
      </c>
      <c r="E740">
        <f t="shared" si="46"/>
        <v>23572.004563445149</v>
      </c>
      <c r="F740">
        <f t="shared" si="47"/>
        <v>9.6112897566877269</v>
      </c>
    </row>
    <row r="741" spans="3:6" x14ac:dyDescent="0.25">
      <c r="C741">
        <f t="shared" si="48"/>
        <v>9.6112897566877269</v>
      </c>
      <c r="D741">
        <f t="shared" si="45"/>
        <v>1.2704504115390591E-11</v>
      </c>
      <c r="E741">
        <f t="shared" si="46"/>
        <v>23572.004563445149</v>
      </c>
      <c r="F741">
        <f t="shared" si="47"/>
        <v>9.6112897566877269</v>
      </c>
    </row>
    <row r="742" spans="3:6" x14ac:dyDescent="0.25">
      <c r="C742">
        <f t="shared" si="48"/>
        <v>9.6112897566877269</v>
      </c>
      <c r="D742">
        <f t="shared" si="45"/>
        <v>1.2704504115390591E-11</v>
      </c>
      <c r="E742">
        <f t="shared" si="46"/>
        <v>23572.004563445149</v>
      </c>
      <c r="F742">
        <f t="shared" si="47"/>
        <v>9.6112897566877269</v>
      </c>
    </row>
    <row r="743" spans="3:6" x14ac:dyDescent="0.25">
      <c r="C743">
        <f t="shared" si="48"/>
        <v>9.6112897566877269</v>
      </c>
      <c r="D743">
        <f t="shared" si="45"/>
        <v>1.2704504115390591E-11</v>
      </c>
      <c r="E743">
        <f t="shared" si="46"/>
        <v>23572.004563445149</v>
      </c>
      <c r="F743">
        <f t="shared" si="47"/>
        <v>9.6112897566877269</v>
      </c>
    </row>
    <row r="744" spans="3:6" x14ac:dyDescent="0.25">
      <c r="C744">
        <f t="shared" si="48"/>
        <v>9.6112897566877269</v>
      </c>
      <c r="D744">
        <f t="shared" si="45"/>
        <v>1.2704504115390591E-11</v>
      </c>
      <c r="E744">
        <f t="shared" si="46"/>
        <v>23572.004563445149</v>
      </c>
      <c r="F744">
        <f t="shared" si="47"/>
        <v>9.6112897566877269</v>
      </c>
    </row>
    <row r="745" spans="3:6" x14ac:dyDescent="0.25">
      <c r="C745">
        <f t="shared" si="48"/>
        <v>9.6112897566877269</v>
      </c>
      <c r="D745">
        <f t="shared" si="45"/>
        <v>1.2704504115390591E-11</v>
      </c>
      <c r="E745">
        <f t="shared" si="46"/>
        <v>23572.004563445149</v>
      </c>
      <c r="F745">
        <f t="shared" si="47"/>
        <v>9.6112897566877269</v>
      </c>
    </row>
    <row r="746" spans="3:6" x14ac:dyDescent="0.25">
      <c r="C746">
        <f t="shared" si="48"/>
        <v>9.6112897566877269</v>
      </c>
      <c r="D746">
        <f t="shared" si="45"/>
        <v>1.2704504115390591E-11</v>
      </c>
      <c r="E746">
        <f t="shared" si="46"/>
        <v>23572.004563445149</v>
      </c>
      <c r="F746">
        <f t="shared" si="47"/>
        <v>9.6112897566877269</v>
      </c>
    </row>
    <row r="747" spans="3:6" x14ac:dyDescent="0.25">
      <c r="C747">
        <f t="shared" si="48"/>
        <v>9.6112897566877269</v>
      </c>
      <c r="D747">
        <f t="shared" si="45"/>
        <v>1.2704504115390591E-11</v>
      </c>
      <c r="E747">
        <f t="shared" si="46"/>
        <v>23572.004563445149</v>
      </c>
      <c r="F747">
        <f t="shared" si="47"/>
        <v>9.6112897566877269</v>
      </c>
    </row>
    <row r="748" spans="3:6" x14ac:dyDescent="0.25">
      <c r="C748">
        <f t="shared" si="48"/>
        <v>9.6112897566877269</v>
      </c>
      <c r="D748">
        <f t="shared" si="45"/>
        <v>1.2704504115390591E-11</v>
      </c>
      <c r="E748">
        <f t="shared" si="46"/>
        <v>23572.004563445149</v>
      </c>
      <c r="F748">
        <f t="shared" si="47"/>
        <v>9.6112897566877269</v>
      </c>
    </row>
    <row r="749" spans="3:6" x14ac:dyDescent="0.25">
      <c r="C749">
        <f t="shared" si="48"/>
        <v>9.6112897566877269</v>
      </c>
      <c r="D749">
        <f t="shared" si="45"/>
        <v>1.2704504115390591E-11</v>
      </c>
      <c r="E749">
        <f t="shared" si="46"/>
        <v>23572.004563445149</v>
      </c>
      <c r="F749">
        <f t="shared" si="47"/>
        <v>9.6112897566877269</v>
      </c>
    </row>
    <row r="750" spans="3:6" x14ac:dyDescent="0.25">
      <c r="C750">
        <f t="shared" si="48"/>
        <v>9.6112897566877269</v>
      </c>
      <c r="D750">
        <f t="shared" si="45"/>
        <v>1.2704504115390591E-11</v>
      </c>
      <c r="E750">
        <f t="shared" si="46"/>
        <v>23572.004563445149</v>
      </c>
      <c r="F750">
        <f t="shared" si="47"/>
        <v>9.6112897566877269</v>
      </c>
    </row>
    <row r="751" spans="3:6" x14ac:dyDescent="0.25">
      <c r="C751">
        <f t="shared" si="48"/>
        <v>9.6112897566877269</v>
      </c>
      <c r="D751">
        <f t="shared" si="45"/>
        <v>1.2704504115390591E-11</v>
      </c>
      <c r="E751">
        <f t="shared" si="46"/>
        <v>23572.004563445149</v>
      </c>
      <c r="F751">
        <f t="shared" si="47"/>
        <v>9.6112897566877269</v>
      </c>
    </row>
    <row r="752" spans="3:6" x14ac:dyDescent="0.25">
      <c r="C752">
        <f t="shared" si="48"/>
        <v>9.6112897566877269</v>
      </c>
      <c r="D752">
        <f t="shared" si="45"/>
        <v>1.2704504115390591E-11</v>
      </c>
      <c r="E752">
        <f t="shared" si="46"/>
        <v>23572.004563445149</v>
      </c>
      <c r="F752">
        <f t="shared" si="47"/>
        <v>9.6112897566877269</v>
      </c>
    </row>
    <row r="753" spans="3:6" x14ac:dyDescent="0.25">
      <c r="C753">
        <f t="shared" si="48"/>
        <v>9.6112897566877269</v>
      </c>
      <c r="D753">
        <f t="shared" si="45"/>
        <v>1.2704504115390591E-11</v>
      </c>
      <c r="E753">
        <f t="shared" si="46"/>
        <v>23572.004563445149</v>
      </c>
      <c r="F753">
        <f t="shared" si="47"/>
        <v>9.6112897566877269</v>
      </c>
    </row>
    <row r="754" spans="3:6" x14ac:dyDescent="0.25">
      <c r="C754">
        <f t="shared" si="48"/>
        <v>9.6112897566877269</v>
      </c>
      <c r="D754">
        <f t="shared" si="45"/>
        <v>1.2704504115390591E-11</v>
      </c>
      <c r="E754">
        <f t="shared" si="46"/>
        <v>23572.004563445149</v>
      </c>
      <c r="F754">
        <f t="shared" si="47"/>
        <v>9.6112897566877269</v>
      </c>
    </row>
    <row r="755" spans="3:6" x14ac:dyDescent="0.25">
      <c r="C755">
        <f t="shared" si="48"/>
        <v>9.6112897566877269</v>
      </c>
      <c r="D755">
        <f t="shared" si="45"/>
        <v>1.2704504115390591E-11</v>
      </c>
      <c r="E755">
        <f t="shared" si="46"/>
        <v>23572.004563445149</v>
      </c>
      <c r="F755">
        <f t="shared" si="47"/>
        <v>9.6112897566877269</v>
      </c>
    </row>
    <row r="756" spans="3:6" x14ac:dyDescent="0.25">
      <c r="C756">
        <f t="shared" si="48"/>
        <v>9.6112897566877269</v>
      </c>
      <c r="D756">
        <f t="shared" si="45"/>
        <v>1.2704504115390591E-11</v>
      </c>
      <c r="E756">
        <f t="shared" si="46"/>
        <v>23572.004563445149</v>
      </c>
      <c r="F756">
        <f t="shared" si="47"/>
        <v>9.6112897566877269</v>
      </c>
    </row>
    <row r="757" spans="3:6" x14ac:dyDescent="0.25">
      <c r="C757">
        <f t="shared" si="48"/>
        <v>9.6112897566877269</v>
      </c>
      <c r="D757">
        <f t="shared" si="45"/>
        <v>1.2704504115390591E-11</v>
      </c>
      <c r="E757">
        <f t="shared" si="46"/>
        <v>23572.004563445149</v>
      </c>
      <c r="F757">
        <f t="shared" si="47"/>
        <v>9.6112897566877269</v>
      </c>
    </row>
    <row r="758" spans="3:6" x14ac:dyDescent="0.25">
      <c r="C758">
        <f t="shared" si="48"/>
        <v>9.6112897566877269</v>
      </c>
      <c r="D758">
        <f t="shared" si="45"/>
        <v>1.2704504115390591E-11</v>
      </c>
      <c r="E758">
        <f t="shared" si="46"/>
        <v>23572.004563445149</v>
      </c>
      <c r="F758">
        <f t="shared" si="47"/>
        <v>9.6112897566877269</v>
      </c>
    </row>
    <row r="759" spans="3:6" x14ac:dyDescent="0.25">
      <c r="C759">
        <f t="shared" si="48"/>
        <v>9.6112897566877269</v>
      </c>
      <c r="D759">
        <f t="shared" si="45"/>
        <v>1.2704504115390591E-11</v>
      </c>
      <c r="E759">
        <f t="shared" si="46"/>
        <v>23572.004563445149</v>
      </c>
      <c r="F759">
        <f t="shared" si="47"/>
        <v>9.6112897566877269</v>
      </c>
    </row>
    <row r="760" spans="3:6" x14ac:dyDescent="0.25">
      <c r="C760">
        <f t="shared" si="48"/>
        <v>9.6112897566877269</v>
      </c>
      <c r="D760">
        <f t="shared" si="45"/>
        <v>1.2704504115390591E-11</v>
      </c>
      <c r="E760">
        <f t="shared" si="46"/>
        <v>23572.004563445149</v>
      </c>
      <c r="F760">
        <f t="shared" si="47"/>
        <v>9.6112897566877269</v>
      </c>
    </row>
    <row r="761" spans="3:6" x14ac:dyDescent="0.25">
      <c r="C761">
        <f t="shared" si="48"/>
        <v>9.6112897566877269</v>
      </c>
      <c r="D761">
        <f t="shared" si="45"/>
        <v>1.2704504115390591E-11</v>
      </c>
      <c r="E761">
        <f t="shared" si="46"/>
        <v>23572.004563445149</v>
      </c>
      <c r="F761">
        <f t="shared" si="47"/>
        <v>9.6112897566877269</v>
      </c>
    </row>
    <row r="762" spans="3:6" x14ac:dyDescent="0.25">
      <c r="C762">
        <f t="shared" si="48"/>
        <v>9.6112897566877269</v>
      </c>
      <c r="D762">
        <f t="shared" si="45"/>
        <v>1.2704504115390591E-11</v>
      </c>
      <c r="E762">
        <f t="shared" si="46"/>
        <v>23572.004563445149</v>
      </c>
      <c r="F762">
        <f t="shared" si="47"/>
        <v>9.6112897566877269</v>
      </c>
    </row>
    <row r="763" spans="3:6" x14ac:dyDescent="0.25">
      <c r="C763">
        <f t="shared" si="48"/>
        <v>9.6112897566877269</v>
      </c>
      <c r="D763">
        <f t="shared" si="45"/>
        <v>1.2704504115390591E-11</v>
      </c>
      <c r="E763">
        <f t="shared" si="46"/>
        <v>23572.004563445149</v>
      </c>
      <c r="F763">
        <f t="shared" si="47"/>
        <v>9.6112897566877269</v>
      </c>
    </row>
    <row r="764" spans="3:6" x14ac:dyDescent="0.25">
      <c r="C764">
        <f t="shared" si="48"/>
        <v>9.6112897566877269</v>
      </c>
      <c r="D764">
        <f t="shared" si="45"/>
        <v>1.2704504115390591E-11</v>
      </c>
      <c r="E764">
        <f t="shared" si="46"/>
        <v>23572.004563445149</v>
      </c>
      <c r="F764">
        <f t="shared" si="47"/>
        <v>9.6112897566877269</v>
      </c>
    </row>
    <row r="765" spans="3:6" x14ac:dyDescent="0.25">
      <c r="C765">
        <f t="shared" si="48"/>
        <v>9.6112897566877269</v>
      </c>
      <c r="D765">
        <f t="shared" si="45"/>
        <v>1.2704504115390591E-11</v>
      </c>
      <c r="E765">
        <f t="shared" si="46"/>
        <v>23572.004563445149</v>
      </c>
      <c r="F765">
        <f t="shared" si="47"/>
        <v>9.6112897566877269</v>
      </c>
    </row>
    <row r="766" spans="3:6" x14ac:dyDescent="0.25">
      <c r="C766">
        <f t="shared" si="48"/>
        <v>9.6112897566877269</v>
      </c>
      <c r="D766">
        <f t="shared" si="45"/>
        <v>1.2704504115390591E-11</v>
      </c>
      <c r="E766">
        <f t="shared" si="46"/>
        <v>23572.004563445149</v>
      </c>
      <c r="F766">
        <f t="shared" si="47"/>
        <v>9.6112897566877269</v>
      </c>
    </row>
    <row r="767" spans="3:6" x14ac:dyDescent="0.25">
      <c r="C767">
        <f t="shared" si="48"/>
        <v>9.6112897566877269</v>
      </c>
      <c r="D767">
        <f t="shared" si="45"/>
        <v>1.2704504115390591E-11</v>
      </c>
      <c r="E767">
        <f t="shared" si="46"/>
        <v>23572.004563445149</v>
      </c>
      <c r="F767">
        <f t="shared" si="47"/>
        <v>9.6112897566877269</v>
      </c>
    </row>
    <row r="768" spans="3:6" x14ac:dyDescent="0.25">
      <c r="C768">
        <f t="shared" si="48"/>
        <v>9.6112897566877269</v>
      </c>
      <c r="D768">
        <f t="shared" si="45"/>
        <v>1.2704504115390591E-11</v>
      </c>
      <c r="E768">
        <f t="shared" si="46"/>
        <v>23572.004563445149</v>
      </c>
      <c r="F768">
        <f t="shared" si="47"/>
        <v>9.6112897566877269</v>
      </c>
    </row>
    <row r="769" spans="3:6" x14ac:dyDescent="0.25">
      <c r="C769">
        <f t="shared" si="48"/>
        <v>9.6112897566877269</v>
      </c>
      <c r="D769">
        <f t="shared" si="45"/>
        <v>1.2704504115390591E-11</v>
      </c>
      <c r="E769">
        <f t="shared" si="46"/>
        <v>23572.004563445149</v>
      </c>
      <c r="F769">
        <f t="shared" si="47"/>
        <v>9.6112897566877269</v>
      </c>
    </row>
    <row r="770" spans="3:6" x14ac:dyDescent="0.25">
      <c r="C770">
        <f t="shared" si="48"/>
        <v>9.6112897566877269</v>
      </c>
      <c r="D770">
        <f t="shared" si="45"/>
        <v>1.2704504115390591E-11</v>
      </c>
      <c r="E770">
        <f t="shared" si="46"/>
        <v>23572.004563445149</v>
      </c>
      <c r="F770">
        <f t="shared" si="47"/>
        <v>9.6112897566877269</v>
      </c>
    </row>
    <row r="771" spans="3:6" x14ac:dyDescent="0.25">
      <c r="C771">
        <f t="shared" si="48"/>
        <v>9.6112897566877269</v>
      </c>
      <c r="D771">
        <f t="shared" si="45"/>
        <v>1.2704504115390591E-11</v>
      </c>
      <c r="E771">
        <f t="shared" si="46"/>
        <v>23572.004563445149</v>
      </c>
      <c r="F771">
        <f t="shared" si="47"/>
        <v>9.6112897566877269</v>
      </c>
    </row>
    <row r="772" spans="3:6" x14ac:dyDescent="0.25">
      <c r="C772">
        <f t="shared" si="48"/>
        <v>9.6112897566877269</v>
      </c>
      <c r="D772">
        <f t="shared" si="45"/>
        <v>1.2704504115390591E-11</v>
      </c>
      <c r="E772">
        <f t="shared" si="46"/>
        <v>23572.004563445149</v>
      </c>
      <c r="F772">
        <f t="shared" si="47"/>
        <v>9.6112897566877269</v>
      </c>
    </row>
    <row r="773" spans="3:6" x14ac:dyDescent="0.25">
      <c r="C773">
        <f t="shared" si="48"/>
        <v>9.6112897566877269</v>
      </c>
      <c r="D773">
        <f t="shared" si="45"/>
        <v>1.2704504115390591E-11</v>
      </c>
      <c r="E773">
        <f t="shared" si="46"/>
        <v>23572.004563445149</v>
      </c>
      <c r="F773">
        <f t="shared" si="47"/>
        <v>9.6112897566877269</v>
      </c>
    </row>
    <row r="774" spans="3:6" x14ac:dyDescent="0.25">
      <c r="C774">
        <f t="shared" si="48"/>
        <v>9.6112897566877269</v>
      </c>
      <c r="D774">
        <f t="shared" si="45"/>
        <v>1.2704504115390591E-11</v>
      </c>
      <c r="E774">
        <f t="shared" si="46"/>
        <v>23572.004563445149</v>
      </c>
      <c r="F774">
        <f t="shared" si="47"/>
        <v>9.6112897566877269</v>
      </c>
    </row>
    <row r="775" spans="3:6" x14ac:dyDescent="0.25">
      <c r="C775">
        <f t="shared" si="48"/>
        <v>9.6112897566877269</v>
      </c>
      <c r="D775">
        <f t="shared" si="45"/>
        <v>1.2704504115390591E-11</v>
      </c>
      <c r="E775">
        <f t="shared" si="46"/>
        <v>23572.004563445149</v>
      </c>
      <c r="F775">
        <f t="shared" si="47"/>
        <v>9.6112897566877269</v>
      </c>
    </row>
    <row r="776" spans="3:6" x14ac:dyDescent="0.25">
      <c r="C776">
        <f t="shared" si="48"/>
        <v>9.6112897566877269</v>
      </c>
      <c r="D776">
        <f t="shared" si="45"/>
        <v>1.2704504115390591E-11</v>
      </c>
      <c r="E776">
        <f t="shared" si="46"/>
        <v>23572.004563445149</v>
      </c>
      <c r="F776">
        <f t="shared" si="47"/>
        <v>9.6112897566877269</v>
      </c>
    </row>
    <row r="777" spans="3:6" x14ac:dyDescent="0.25">
      <c r="C777">
        <f t="shared" si="48"/>
        <v>9.6112897566877269</v>
      </c>
      <c r="D777">
        <f t="shared" ref="D777:D840" si="49">$B$2*(C777^5)+$C$2*(C777^4)+$D$2*(C777^3)+$E$2*(C777^2)+$F$2*(C777^1)+$G$2</f>
        <v>1.2704504115390591E-11</v>
      </c>
      <c r="E777">
        <f t="shared" ref="E777:E840" si="50">$C$3*(C777^4)+$D$3*(C777^3)+$E$3*(C777^2)+$F$3*(C777)+$G$3</f>
        <v>23572.004563445149</v>
      </c>
      <c r="F777">
        <f t="shared" ref="F777:F840" si="51">C777-D777/E777</f>
        <v>9.6112897566877269</v>
      </c>
    </row>
    <row r="778" spans="3:6" x14ac:dyDescent="0.25">
      <c r="C778">
        <f t="shared" ref="C778:C841" si="52">F777</f>
        <v>9.6112897566877269</v>
      </c>
      <c r="D778">
        <f t="shared" si="49"/>
        <v>1.2704504115390591E-11</v>
      </c>
      <c r="E778">
        <f t="shared" si="50"/>
        <v>23572.004563445149</v>
      </c>
      <c r="F778">
        <f t="shared" si="51"/>
        <v>9.6112897566877269</v>
      </c>
    </row>
    <row r="779" spans="3:6" x14ac:dyDescent="0.25">
      <c r="C779">
        <f t="shared" si="52"/>
        <v>9.6112897566877269</v>
      </c>
      <c r="D779">
        <f t="shared" si="49"/>
        <v>1.2704504115390591E-11</v>
      </c>
      <c r="E779">
        <f t="shared" si="50"/>
        <v>23572.004563445149</v>
      </c>
      <c r="F779">
        <f t="shared" si="51"/>
        <v>9.6112897566877269</v>
      </c>
    </row>
    <row r="780" spans="3:6" x14ac:dyDescent="0.25">
      <c r="C780">
        <f t="shared" si="52"/>
        <v>9.6112897566877269</v>
      </c>
      <c r="D780">
        <f t="shared" si="49"/>
        <v>1.2704504115390591E-11</v>
      </c>
      <c r="E780">
        <f t="shared" si="50"/>
        <v>23572.004563445149</v>
      </c>
      <c r="F780">
        <f t="shared" si="51"/>
        <v>9.6112897566877269</v>
      </c>
    </row>
    <row r="781" spans="3:6" x14ac:dyDescent="0.25">
      <c r="C781">
        <f t="shared" si="52"/>
        <v>9.6112897566877269</v>
      </c>
      <c r="D781">
        <f t="shared" si="49"/>
        <v>1.2704504115390591E-11</v>
      </c>
      <c r="E781">
        <f t="shared" si="50"/>
        <v>23572.004563445149</v>
      </c>
      <c r="F781">
        <f t="shared" si="51"/>
        <v>9.6112897566877269</v>
      </c>
    </row>
    <row r="782" spans="3:6" x14ac:dyDescent="0.25">
      <c r="C782">
        <f t="shared" si="52"/>
        <v>9.6112897566877269</v>
      </c>
      <c r="D782">
        <f t="shared" si="49"/>
        <v>1.2704504115390591E-11</v>
      </c>
      <c r="E782">
        <f t="shared" si="50"/>
        <v>23572.004563445149</v>
      </c>
      <c r="F782">
        <f t="shared" si="51"/>
        <v>9.6112897566877269</v>
      </c>
    </row>
    <row r="783" spans="3:6" x14ac:dyDescent="0.25">
      <c r="C783">
        <f t="shared" si="52"/>
        <v>9.6112897566877269</v>
      </c>
      <c r="D783">
        <f t="shared" si="49"/>
        <v>1.2704504115390591E-11</v>
      </c>
      <c r="E783">
        <f t="shared" si="50"/>
        <v>23572.004563445149</v>
      </c>
      <c r="F783">
        <f t="shared" si="51"/>
        <v>9.6112897566877269</v>
      </c>
    </row>
    <row r="784" spans="3:6" x14ac:dyDescent="0.25">
      <c r="C784">
        <f t="shared" si="52"/>
        <v>9.6112897566877269</v>
      </c>
      <c r="D784">
        <f t="shared" si="49"/>
        <v>1.2704504115390591E-11</v>
      </c>
      <c r="E784">
        <f t="shared" si="50"/>
        <v>23572.004563445149</v>
      </c>
      <c r="F784">
        <f t="shared" si="51"/>
        <v>9.6112897566877269</v>
      </c>
    </row>
    <row r="785" spans="3:6" x14ac:dyDescent="0.25">
      <c r="C785">
        <f t="shared" si="52"/>
        <v>9.6112897566877269</v>
      </c>
      <c r="D785">
        <f t="shared" si="49"/>
        <v>1.2704504115390591E-11</v>
      </c>
      <c r="E785">
        <f t="shared" si="50"/>
        <v>23572.004563445149</v>
      </c>
      <c r="F785">
        <f t="shared" si="51"/>
        <v>9.6112897566877269</v>
      </c>
    </row>
    <row r="786" spans="3:6" x14ac:dyDescent="0.25">
      <c r="C786">
        <f t="shared" si="52"/>
        <v>9.6112897566877269</v>
      </c>
      <c r="D786">
        <f t="shared" si="49"/>
        <v>1.2704504115390591E-11</v>
      </c>
      <c r="E786">
        <f t="shared" si="50"/>
        <v>23572.004563445149</v>
      </c>
      <c r="F786">
        <f t="shared" si="51"/>
        <v>9.6112897566877269</v>
      </c>
    </row>
    <row r="787" spans="3:6" x14ac:dyDescent="0.25">
      <c r="C787">
        <f t="shared" si="52"/>
        <v>9.6112897566877269</v>
      </c>
      <c r="D787">
        <f t="shared" si="49"/>
        <v>1.2704504115390591E-11</v>
      </c>
      <c r="E787">
        <f t="shared" si="50"/>
        <v>23572.004563445149</v>
      </c>
      <c r="F787">
        <f t="shared" si="51"/>
        <v>9.6112897566877269</v>
      </c>
    </row>
    <row r="788" spans="3:6" x14ac:dyDescent="0.25">
      <c r="C788">
        <f t="shared" si="52"/>
        <v>9.6112897566877269</v>
      </c>
      <c r="D788">
        <f t="shared" si="49"/>
        <v>1.2704504115390591E-11</v>
      </c>
      <c r="E788">
        <f t="shared" si="50"/>
        <v>23572.004563445149</v>
      </c>
      <c r="F788">
        <f t="shared" si="51"/>
        <v>9.6112897566877269</v>
      </c>
    </row>
    <row r="789" spans="3:6" x14ac:dyDescent="0.25">
      <c r="C789">
        <f t="shared" si="52"/>
        <v>9.6112897566877269</v>
      </c>
      <c r="D789">
        <f t="shared" si="49"/>
        <v>1.2704504115390591E-11</v>
      </c>
      <c r="E789">
        <f t="shared" si="50"/>
        <v>23572.004563445149</v>
      </c>
      <c r="F789">
        <f t="shared" si="51"/>
        <v>9.6112897566877269</v>
      </c>
    </row>
    <row r="790" spans="3:6" x14ac:dyDescent="0.25">
      <c r="C790">
        <f t="shared" si="52"/>
        <v>9.6112897566877269</v>
      </c>
      <c r="D790">
        <f t="shared" si="49"/>
        <v>1.2704504115390591E-11</v>
      </c>
      <c r="E790">
        <f t="shared" si="50"/>
        <v>23572.004563445149</v>
      </c>
      <c r="F790">
        <f t="shared" si="51"/>
        <v>9.6112897566877269</v>
      </c>
    </row>
    <row r="791" spans="3:6" x14ac:dyDescent="0.25">
      <c r="C791">
        <f t="shared" si="52"/>
        <v>9.6112897566877269</v>
      </c>
      <c r="D791">
        <f t="shared" si="49"/>
        <v>1.2704504115390591E-11</v>
      </c>
      <c r="E791">
        <f t="shared" si="50"/>
        <v>23572.004563445149</v>
      </c>
      <c r="F791">
        <f t="shared" si="51"/>
        <v>9.6112897566877269</v>
      </c>
    </row>
    <row r="792" spans="3:6" x14ac:dyDescent="0.25">
      <c r="C792">
        <f t="shared" si="52"/>
        <v>9.6112897566877269</v>
      </c>
      <c r="D792">
        <f t="shared" si="49"/>
        <v>1.2704504115390591E-11</v>
      </c>
      <c r="E792">
        <f t="shared" si="50"/>
        <v>23572.004563445149</v>
      </c>
      <c r="F792">
        <f t="shared" si="51"/>
        <v>9.6112897566877269</v>
      </c>
    </row>
    <row r="793" spans="3:6" x14ac:dyDescent="0.25">
      <c r="C793">
        <f t="shared" si="52"/>
        <v>9.6112897566877269</v>
      </c>
      <c r="D793">
        <f t="shared" si="49"/>
        <v>1.2704504115390591E-11</v>
      </c>
      <c r="E793">
        <f t="shared" si="50"/>
        <v>23572.004563445149</v>
      </c>
      <c r="F793">
        <f t="shared" si="51"/>
        <v>9.6112897566877269</v>
      </c>
    </row>
    <row r="794" spans="3:6" x14ac:dyDescent="0.25">
      <c r="C794">
        <f t="shared" si="52"/>
        <v>9.6112897566877269</v>
      </c>
      <c r="D794">
        <f t="shared" si="49"/>
        <v>1.2704504115390591E-11</v>
      </c>
      <c r="E794">
        <f t="shared" si="50"/>
        <v>23572.004563445149</v>
      </c>
      <c r="F794">
        <f t="shared" si="51"/>
        <v>9.6112897566877269</v>
      </c>
    </row>
    <row r="795" spans="3:6" x14ac:dyDescent="0.25">
      <c r="C795">
        <f t="shared" si="52"/>
        <v>9.6112897566877269</v>
      </c>
      <c r="D795">
        <f t="shared" si="49"/>
        <v>1.2704504115390591E-11</v>
      </c>
      <c r="E795">
        <f t="shared" si="50"/>
        <v>23572.004563445149</v>
      </c>
      <c r="F795">
        <f t="shared" si="51"/>
        <v>9.6112897566877269</v>
      </c>
    </row>
    <row r="796" spans="3:6" x14ac:dyDescent="0.25">
      <c r="C796">
        <f t="shared" si="52"/>
        <v>9.6112897566877269</v>
      </c>
      <c r="D796">
        <f t="shared" si="49"/>
        <v>1.2704504115390591E-11</v>
      </c>
      <c r="E796">
        <f t="shared" si="50"/>
        <v>23572.004563445149</v>
      </c>
      <c r="F796">
        <f t="shared" si="51"/>
        <v>9.6112897566877269</v>
      </c>
    </row>
    <row r="797" spans="3:6" x14ac:dyDescent="0.25">
      <c r="C797">
        <f t="shared" si="52"/>
        <v>9.6112897566877269</v>
      </c>
      <c r="D797">
        <f t="shared" si="49"/>
        <v>1.2704504115390591E-11</v>
      </c>
      <c r="E797">
        <f t="shared" si="50"/>
        <v>23572.004563445149</v>
      </c>
      <c r="F797">
        <f t="shared" si="51"/>
        <v>9.6112897566877269</v>
      </c>
    </row>
    <row r="798" spans="3:6" x14ac:dyDescent="0.25">
      <c r="C798">
        <f t="shared" si="52"/>
        <v>9.6112897566877269</v>
      </c>
      <c r="D798">
        <f t="shared" si="49"/>
        <v>1.2704504115390591E-11</v>
      </c>
      <c r="E798">
        <f t="shared" si="50"/>
        <v>23572.004563445149</v>
      </c>
      <c r="F798">
        <f t="shared" si="51"/>
        <v>9.6112897566877269</v>
      </c>
    </row>
    <row r="799" spans="3:6" x14ac:dyDescent="0.25">
      <c r="C799">
        <f t="shared" si="52"/>
        <v>9.6112897566877269</v>
      </c>
      <c r="D799">
        <f t="shared" si="49"/>
        <v>1.2704504115390591E-11</v>
      </c>
      <c r="E799">
        <f t="shared" si="50"/>
        <v>23572.004563445149</v>
      </c>
      <c r="F799">
        <f t="shared" si="51"/>
        <v>9.6112897566877269</v>
      </c>
    </row>
    <row r="800" spans="3:6" x14ac:dyDescent="0.25">
      <c r="C800">
        <f t="shared" si="52"/>
        <v>9.6112897566877269</v>
      </c>
      <c r="D800">
        <f t="shared" si="49"/>
        <v>1.2704504115390591E-11</v>
      </c>
      <c r="E800">
        <f t="shared" si="50"/>
        <v>23572.004563445149</v>
      </c>
      <c r="F800">
        <f t="shared" si="51"/>
        <v>9.6112897566877269</v>
      </c>
    </row>
    <row r="801" spans="3:6" x14ac:dyDescent="0.25">
      <c r="C801">
        <f t="shared" si="52"/>
        <v>9.6112897566877269</v>
      </c>
      <c r="D801">
        <f t="shared" si="49"/>
        <v>1.2704504115390591E-11</v>
      </c>
      <c r="E801">
        <f t="shared" si="50"/>
        <v>23572.004563445149</v>
      </c>
      <c r="F801">
        <f t="shared" si="51"/>
        <v>9.6112897566877269</v>
      </c>
    </row>
    <row r="802" spans="3:6" x14ac:dyDescent="0.25">
      <c r="C802">
        <f t="shared" si="52"/>
        <v>9.6112897566877269</v>
      </c>
      <c r="D802">
        <f t="shared" si="49"/>
        <v>1.2704504115390591E-11</v>
      </c>
      <c r="E802">
        <f t="shared" si="50"/>
        <v>23572.004563445149</v>
      </c>
      <c r="F802">
        <f t="shared" si="51"/>
        <v>9.6112897566877269</v>
      </c>
    </row>
    <row r="803" spans="3:6" x14ac:dyDescent="0.25">
      <c r="C803">
        <f t="shared" si="52"/>
        <v>9.6112897566877269</v>
      </c>
      <c r="D803">
        <f t="shared" si="49"/>
        <v>1.2704504115390591E-11</v>
      </c>
      <c r="E803">
        <f t="shared" si="50"/>
        <v>23572.004563445149</v>
      </c>
      <c r="F803">
        <f t="shared" si="51"/>
        <v>9.6112897566877269</v>
      </c>
    </row>
    <row r="804" spans="3:6" x14ac:dyDescent="0.25">
      <c r="C804">
        <f t="shared" si="52"/>
        <v>9.6112897566877269</v>
      </c>
      <c r="D804">
        <f t="shared" si="49"/>
        <v>1.2704504115390591E-11</v>
      </c>
      <c r="E804">
        <f t="shared" si="50"/>
        <v>23572.004563445149</v>
      </c>
      <c r="F804">
        <f t="shared" si="51"/>
        <v>9.6112897566877269</v>
      </c>
    </row>
    <row r="805" spans="3:6" x14ac:dyDescent="0.25">
      <c r="C805">
        <f t="shared" si="52"/>
        <v>9.6112897566877269</v>
      </c>
      <c r="D805">
        <f t="shared" si="49"/>
        <v>1.2704504115390591E-11</v>
      </c>
      <c r="E805">
        <f t="shared" si="50"/>
        <v>23572.004563445149</v>
      </c>
      <c r="F805">
        <f t="shared" si="51"/>
        <v>9.6112897566877269</v>
      </c>
    </row>
    <row r="806" spans="3:6" x14ac:dyDescent="0.25">
      <c r="C806">
        <f t="shared" si="52"/>
        <v>9.6112897566877269</v>
      </c>
      <c r="D806">
        <f t="shared" si="49"/>
        <v>1.2704504115390591E-11</v>
      </c>
      <c r="E806">
        <f t="shared" si="50"/>
        <v>23572.004563445149</v>
      </c>
      <c r="F806">
        <f t="shared" si="51"/>
        <v>9.6112897566877269</v>
      </c>
    </row>
    <row r="807" spans="3:6" x14ac:dyDescent="0.25">
      <c r="C807">
        <f t="shared" si="52"/>
        <v>9.6112897566877269</v>
      </c>
      <c r="D807">
        <f t="shared" si="49"/>
        <v>1.2704504115390591E-11</v>
      </c>
      <c r="E807">
        <f t="shared" si="50"/>
        <v>23572.004563445149</v>
      </c>
      <c r="F807">
        <f t="shared" si="51"/>
        <v>9.6112897566877269</v>
      </c>
    </row>
    <row r="808" spans="3:6" x14ac:dyDescent="0.25">
      <c r="C808">
        <f t="shared" si="52"/>
        <v>9.6112897566877269</v>
      </c>
      <c r="D808">
        <f t="shared" si="49"/>
        <v>1.2704504115390591E-11</v>
      </c>
      <c r="E808">
        <f t="shared" si="50"/>
        <v>23572.004563445149</v>
      </c>
      <c r="F808">
        <f t="shared" si="51"/>
        <v>9.6112897566877269</v>
      </c>
    </row>
    <row r="809" spans="3:6" x14ac:dyDescent="0.25">
      <c r="C809">
        <f t="shared" si="52"/>
        <v>9.6112897566877269</v>
      </c>
      <c r="D809">
        <f t="shared" si="49"/>
        <v>1.2704504115390591E-11</v>
      </c>
      <c r="E809">
        <f t="shared" si="50"/>
        <v>23572.004563445149</v>
      </c>
      <c r="F809">
        <f t="shared" si="51"/>
        <v>9.6112897566877269</v>
      </c>
    </row>
    <row r="810" spans="3:6" x14ac:dyDescent="0.25">
      <c r="C810">
        <f t="shared" si="52"/>
        <v>9.6112897566877269</v>
      </c>
      <c r="D810">
        <f t="shared" si="49"/>
        <v>1.2704504115390591E-11</v>
      </c>
      <c r="E810">
        <f t="shared" si="50"/>
        <v>23572.004563445149</v>
      </c>
      <c r="F810">
        <f t="shared" si="51"/>
        <v>9.6112897566877269</v>
      </c>
    </row>
    <row r="811" spans="3:6" x14ac:dyDescent="0.25">
      <c r="C811">
        <f t="shared" si="52"/>
        <v>9.6112897566877269</v>
      </c>
      <c r="D811">
        <f t="shared" si="49"/>
        <v>1.2704504115390591E-11</v>
      </c>
      <c r="E811">
        <f t="shared" si="50"/>
        <v>23572.004563445149</v>
      </c>
      <c r="F811">
        <f t="shared" si="51"/>
        <v>9.6112897566877269</v>
      </c>
    </row>
    <row r="812" spans="3:6" x14ac:dyDescent="0.25">
      <c r="C812">
        <f t="shared" si="52"/>
        <v>9.6112897566877269</v>
      </c>
      <c r="D812">
        <f t="shared" si="49"/>
        <v>1.2704504115390591E-11</v>
      </c>
      <c r="E812">
        <f t="shared" si="50"/>
        <v>23572.004563445149</v>
      </c>
      <c r="F812">
        <f t="shared" si="51"/>
        <v>9.6112897566877269</v>
      </c>
    </row>
    <row r="813" spans="3:6" x14ac:dyDescent="0.25">
      <c r="C813">
        <f t="shared" si="52"/>
        <v>9.6112897566877269</v>
      </c>
      <c r="D813">
        <f t="shared" si="49"/>
        <v>1.2704504115390591E-11</v>
      </c>
      <c r="E813">
        <f t="shared" si="50"/>
        <v>23572.004563445149</v>
      </c>
      <c r="F813">
        <f t="shared" si="51"/>
        <v>9.6112897566877269</v>
      </c>
    </row>
    <row r="814" spans="3:6" x14ac:dyDescent="0.25">
      <c r="C814">
        <f t="shared" si="52"/>
        <v>9.6112897566877269</v>
      </c>
      <c r="D814">
        <f t="shared" si="49"/>
        <v>1.2704504115390591E-11</v>
      </c>
      <c r="E814">
        <f t="shared" si="50"/>
        <v>23572.004563445149</v>
      </c>
      <c r="F814">
        <f t="shared" si="51"/>
        <v>9.6112897566877269</v>
      </c>
    </row>
    <row r="815" spans="3:6" x14ac:dyDescent="0.25">
      <c r="C815">
        <f t="shared" si="52"/>
        <v>9.6112897566877269</v>
      </c>
      <c r="D815">
        <f t="shared" si="49"/>
        <v>1.2704504115390591E-11</v>
      </c>
      <c r="E815">
        <f t="shared" si="50"/>
        <v>23572.004563445149</v>
      </c>
      <c r="F815">
        <f t="shared" si="51"/>
        <v>9.6112897566877269</v>
      </c>
    </row>
    <row r="816" spans="3:6" x14ac:dyDescent="0.25">
      <c r="C816">
        <f t="shared" si="52"/>
        <v>9.6112897566877269</v>
      </c>
      <c r="D816">
        <f t="shared" si="49"/>
        <v>1.2704504115390591E-11</v>
      </c>
      <c r="E816">
        <f t="shared" si="50"/>
        <v>23572.004563445149</v>
      </c>
      <c r="F816">
        <f t="shared" si="51"/>
        <v>9.6112897566877269</v>
      </c>
    </row>
    <row r="817" spans="3:6" x14ac:dyDescent="0.25">
      <c r="C817">
        <f t="shared" si="52"/>
        <v>9.6112897566877269</v>
      </c>
      <c r="D817">
        <f t="shared" si="49"/>
        <v>1.2704504115390591E-11</v>
      </c>
      <c r="E817">
        <f t="shared" si="50"/>
        <v>23572.004563445149</v>
      </c>
      <c r="F817">
        <f t="shared" si="51"/>
        <v>9.6112897566877269</v>
      </c>
    </row>
    <row r="818" spans="3:6" x14ac:dyDescent="0.25">
      <c r="C818">
        <f t="shared" si="52"/>
        <v>9.6112897566877269</v>
      </c>
      <c r="D818">
        <f t="shared" si="49"/>
        <v>1.2704504115390591E-11</v>
      </c>
      <c r="E818">
        <f t="shared" si="50"/>
        <v>23572.004563445149</v>
      </c>
      <c r="F818">
        <f t="shared" si="51"/>
        <v>9.6112897566877269</v>
      </c>
    </row>
    <row r="819" spans="3:6" x14ac:dyDescent="0.25">
      <c r="C819">
        <f t="shared" si="52"/>
        <v>9.6112897566877269</v>
      </c>
      <c r="D819">
        <f t="shared" si="49"/>
        <v>1.2704504115390591E-11</v>
      </c>
      <c r="E819">
        <f t="shared" si="50"/>
        <v>23572.004563445149</v>
      </c>
      <c r="F819">
        <f t="shared" si="51"/>
        <v>9.6112897566877269</v>
      </c>
    </row>
    <row r="820" spans="3:6" x14ac:dyDescent="0.25">
      <c r="C820">
        <f t="shared" si="52"/>
        <v>9.6112897566877269</v>
      </c>
      <c r="D820">
        <f t="shared" si="49"/>
        <v>1.2704504115390591E-11</v>
      </c>
      <c r="E820">
        <f t="shared" si="50"/>
        <v>23572.004563445149</v>
      </c>
      <c r="F820">
        <f t="shared" si="51"/>
        <v>9.6112897566877269</v>
      </c>
    </row>
    <row r="821" spans="3:6" x14ac:dyDescent="0.25">
      <c r="C821">
        <f t="shared" si="52"/>
        <v>9.6112897566877269</v>
      </c>
      <c r="D821">
        <f t="shared" si="49"/>
        <v>1.2704504115390591E-11</v>
      </c>
      <c r="E821">
        <f t="shared" si="50"/>
        <v>23572.004563445149</v>
      </c>
      <c r="F821">
        <f t="shared" si="51"/>
        <v>9.6112897566877269</v>
      </c>
    </row>
    <row r="822" spans="3:6" x14ac:dyDescent="0.25">
      <c r="C822">
        <f t="shared" si="52"/>
        <v>9.6112897566877269</v>
      </c>
      <c r="D822">
        <f t="shared" si="49"/>
        <v>1.2704504115390591E-11</v>
      </c>
      <c r="E822">
        <f t="shared" si="50"/>
        <v>23572.004563445149</v>
      </c>
      <c r="F822">
        <f t="shared" si="51"/>
        <v>9.6112897566877269</v>
      </c>
    </row>
    <row r="823" spans="3:6" x14ac:dyDescent="0.25">
      <c r="C823">
        <f t="shared" si="52"/>
        <v>9.6112897566877269</v>
      </c>
      <c r="D823">
        <f t="shared" si="49"/>
        <v>1.2704504115390591E-11</v>
      </c>
      <c r="E823">
        <f t="shared" si="50"/>
        <v>23572.004563445149</v>
      </c>
      <c r="F823">
        <f t="shared" si="51"/>
        <v>9.6112897566877269</v>
      </c>
    </row>
    <row r="824" spans="3:6" x14ac:dyDescent="0.25">
      <c r="C824">
        <f t="shared" si="52"/>
        <v>9.6112897566877269</v>
      </c>
      <c r="D824">
        <f t="shared" si="49"/>
        <v>1.2704504115390591E-11</v>
      </c>
      <c r="E824">
        <f t="shared" si="50"/>
        <v>23572.004563445149</v>
      </c>
      <c r="F824">
        <f t="shared" si="51"/>
        <v>9.6112897566877269</v>
      </c>
    </row>
    <row r="825" spans="3:6" x14ac:dyDescent="0.25">
      <c r="C825">
        <f t="shared" si="52"/>
        <v>9.6112897566877269</v>
      </c>
      <c r="D825">
        <f t="shared" si="49"/>
        <v>1.2704504115390591E-11</v>
      </c>
      <c r="E825">
        <f t="shared" si="50"/>
        <v>23572.004563445149</v>
      </c>
      <c r="F825">
        <f t="shared" si="51"/>
        <v>9.6112897566877269</v>
      </c>
    </row>
    <row r="826" spans="3:6" x14ac:dyDescent="0.25">
      <c r="C826">
        <f t="shared" si="52"/>
        <v>9.6112897566877269</v>
      </c>
      <c r="D826">
        <f t="shared" si="49"/>
        <v>1.2704504115390591E-11</v>
      </c>
      <c r="E826">
        <f t="shared" si="50"/>
        <v>23572.004563445149</v>
      </c>
      <c r="F826">
        <f t="shared" si="51"/>
        <v>9.6112897566877269</v>
      </c>
    </row>
    <row r="827" spans="3:6" x14ac:dyDescent="0.25">
      <c r="C827">
        <f t="shared" si="52"/>
        <v>9.6112897566877269</v>
      </c>
      <c r="D827">
        <f t="shared" si="49"/>
        <v>1.2704504115390591E-11</v>
      </c>
      <c r="E827">
        <f t="shared" si="50"/>
        <v>23572.004563445149</v>
      </c>
      <c r="F827">
        <f t="shared" si="51"/>
        <v>9.6112897566877269</v>
      </c>
    </row>
    <row r="828" spans="3:6" x14ac:dyDescent="0.25">
      <c r="C828">
        <f t="shared" si="52"/>
        <v>9.6112897566877269</v>
      </c>
      <c r="D828">
        <f t="shared" si="49"/>
        <v>1.2704504115390591E-11</v>
      </c>
      <c r="E828">
        <f t="shared" si="50"/>
        <v>23572.004563445149</v>
      </c>
      <c r="F828">
        <f t="shared" si="51"/>
        <v>9.6112897566877269</v>
      </c>
    </row>
    <row r="829" spans="3:6" x14ac:dyDescent="0.25">
      <c r="C829">
        <f t="shared" si="52"/>
        <v>9.6112897566877269</v>
      </c>
      <c r="D829">
        <f t="shared" si="49"/>
        <v>1.2704504115390591E-11</v>
      </c>
      <c r="E829">
        <f t="shared" si="50"/>
        <v>23572.004563445149</v>
      </c>
      <c r="F829">
        <f t="shared" si="51"/>
        <v>9.6112897566877269</v>
      </c>
    </row>
    <row r="830" spans="3:6" x14ac:dyDescent="0.25">
      <c r="C830">
        <f t="shared" si="52"/>
        <v>9.6112897566877269</v>
      </c>
      <c r="D830">
        <f t="shared" si="49"/>
        <v>1.2704504115390591E-11</v>
      </c>
      <c r="E830">
        <f t="shared" si="50"/>
        <v>23572.004563445149</v>
      </c>
      <c r="F830">
        <f t="shared" si="51"/>
        <v>9.6112897566877269</v>
      </c>
    </row>
    <row r="831" spans="3:6" x14ac:dyDescent="0.25">
      <c r="C831">
        <f t="shared" si="52"/>
        <v>9.6112897566877269</v>
      </c>
      <c r="D831">
        <f t="shared" si="49"/>
        <v>1.2704504115390591E-11</v>
      </c>
      <c r="E831">
        <f t="shared" si="50"/>
        <v>23572.004563445149</v>
      </c>
      <c r="F831">
        <f t="shared" si="51"/>
        <v>9.6112897566877269</v>
      </c>
    </row>
    <row r="832" spans="3:6" x14ac:dyDescent="0.25">
      <c r="C832">
        <f t="shared" si="52"/>
        <v>9.6112897566877269</v>
      </c>
      <c r="D832">
        <f t="shared" si="49"/>
        <v>1.2704504115390591E-11</v>
      </c>
      <c r="E832">
        <f t="shared" si="50"/>
        <v>23572.004563445149</v>
      </c>
      <c r="F832">
        <f t="shared" si="51"/>
        <v>9.6112897566877269</v>
      </c>
    </row>
    <row r="833" spans="3:6" x14ac:dyDescent="0.25">
      <c r="C833">
        <f t="shared" si="52"/>
        <v>9.6112897566877269</v>
      </c>
      <c r="D833">
        <f t="shared" si="49"/>
        <v>1.2704504115390591E-11</v>
      </c>
      <c r="E833">
        <f t="shared" si="50"/>
        <v>23572.004563445149</v>
      </c>
      <c r="F833">
        <f t="shared" si="51"/>
        <v>9.6112897566877269</v>
      </c>
    </row>
    <row r="834" spans="3:6" x14ac:dyDescent="0.25">
      <c r="C834">
        <f t="shared" si="52"/>
        <v>9.6112897566877269</v>
      </c>
      <c r="D834">
        <f t="shared" si="49"/>
        <v>1.2704504115390591E-11</v>
      </c>
      <c r="E834">
        <f t="shared" si="50"/>
        <v>23572.004563445149</v>
      </c>
      <c r="F834">
        <f t="shared" si="51"/>
        <v>9.6112897566877269</v>
      </c>
    </row>
    <row r="835" spans="3:6" x14ac:dyDescent="0.25">
      <c r="C835">
        <f t="shared" si="52"/>
        <v>9.6112897566877269</v>
      </c>
      <c r="D835">
        <f t="shared" si="49"/>
        <v>1.2704504115390591E-11</v>
      </c>
      <c r="E835">
        <f t="shared" si="50"/>
        <v>23572.004563445149</v>
      </c>
      <c r="F835">
        <f t="shared" si="51"/>
        <v>9.6112897566877269</v>
      </c>
    </row>
    <row r="836" spans="3:6" x14ac:dyDescent="0.25">
      <c r="C836">
        <f t="shared" si="52"/>
        <v>9.6112897566877269</v>
      </c>
      <c r="D836">
        <f t="shared" si="49"/>
        <v>1.2704504115390591E-11</v>
      </c>
      <c r="E836">
        <f t="shared" si="50"/>
        <v>23572.004563445149</v>
      </c>
      <c r="F836">
        <f t="shared" si="51"/>
        <v>9.6112897566877269</v>
      </c>
    </row>
    <row r="837" spans="3:6" x14ac:dyDescent="0.25">
      <c r="C837">
        <f t="shared" si="52"/>
        <v>9.6112897566877269</v>
      </c>
      <c r="D837">
        <f t="shared" si="49"/>
        <v>1.2704504115390591E-11</v>
      </c>
      <c r="E837">
        <f t="shared" si="50"/>
        <v>23572.004563445149</v>
      </c>
      <c r="F837">
        <f t="shared" si="51"/>
        <v>9.6112897566877269</v>
      </c>
    </row>
    <row r="838" spans="3:6" x14ac:dyDescent="0.25">
      <c r="C838">
        <f t="shared" si="52"/>
        <v>9.6112897566877269</v>
      </c>
      <c r="D838">
        <f t="shared" si="49"/>
        <v>1.2704504115390591E-11</v>
      </c>
      <c r="E838">
        <f t="shared" si="50"/>
        <v>23572.004563445149</v>
      </c>
      <c r="F838">
        <f t="shared" si="51"/>
        <v>9.6112897566877269</v>
      </c>
    </row>
    <row r="839" spans="3:6" x14ac:dyDescent="0.25">
      <c r="C839">
        <f t="shared" si="52"/>
        <v>9.6112897566877269</v>
      </c>
      <c r="D839">
        <f t="shared" si="49"/>
        <v>1.2704504115390591E-11</v>
      </c>
      <c r="E839">
        <f t="shared" si="50"/>
        <v>23572.004563445149</v>
      </c>
      <c r="F839">
        <f t="shared" si="51"/>
        <v>9.6112897566877269</v>
      </c>
    </row>
    <row r="840" spans="3:6" x14ac:dyDescent="0.25">
      <c r="C840">
        <f t="shared" si="52"/>
        <v>9.6112897566877269</v>
      </c>
      <c r="D840">
        <f t="shared" si="49"/>
        <v>1.2704504115390591E-11</v>
      </c>
      <c r="E840">
        <f t="shared" si="50"/>
        <v>23572.004563445149</v>
      </c>
      <c r="F840">
        <f t="shared" si="51"/>
        <v>9.6112897566877269</v>
      </c>
    </row>
    <row r="841" spans="3:6" x14ac:dyDescent="0.25">
      <c r="C841">
        <f t="shared" si="52"/>
        <v>9.6112897566877269</v>
      </c>
      <c r="D841">
        <f t="shared" ref="D841:D904" si="53">$B$2*(C841^5)+$C$2*(C841^4)+$D$2*(C841^3)+$E$2*(C841^2)+$F$2*(C841^1)+$G$2</f>
        <v>1.2704504115390591E-11</v>
      </c>
      <c r="E841">
        <f t="shared" ref="E841:E904" si="54">$C$3*(C841^4)+$D$3*(C841^3)+$E$3*(C841^2)+$F$3*(C841)+$G$3</f>
        <v>23572.004563445149</v>
      </c>
      <c r="F841">
        <f t="shared" ref="F841:F904" si="55">C841-D841/E841</f>
        <v>9.6112897566877269</v>
      </c>
    </row>
    <row r="842" spans="3:6" x14ac:dyDescent="0.25">
      <c r="C842">
        <f t="shared" ref="C842:C905" si="56">F841</f>
        <v>9.6112897566877269</v>
      </c>
      <c r="D842">
        <f t="shared" si="53"/>
        <v>1.2704504115390591E-11</v>
      </c>
      <c r="E842">
        <f t="shared" si="54"/>
        <v>23572.004563445149</v>
      </c>
      <c r="F842">
        <f t="shared" si="55"/>
        <v>9.6112897566877269</v>
      </c>
    </row>
    <row r="843" spans="3:6" x14ac:dyDescent="0.25">
      <c r="C843">
        <f t="shared" si="56"/>
        <v>9.6112897566877269</v>
      </c>
      <c r="D843">
        <f t="shared" si="53"/>
        <v>1.2704504115390591E-11</v>
      </c>
      <c r="E843">
        <f t="shared" si="54"/>
        <v>23572.004563445149</v>
      </c>
      <c r="F843">
        <f t="shared" si="55"/>
        <v>9.6112897566877269</v>
      </c>
    </row>
    <row r="844" spans="3:6" x14ac:dyDescent="0.25">
      <c r="C844">
        <f t="shared" si="56"/>
        <v>9.6112897566877269</v>
      </c>
      <c r="D844">
        <f t="shared" si="53"/>
        <v>1.2704504115390591E-11</v>
      </c>
      <c r="E844">
        <f t="shared" si="54"/>
        <v>23572.004563445149</v>
      </c>
      <c r="F844">
        <f t="shared" si="55"/>
        <v>9.6112897566877269</v>
      </c>
    </row>
    <row r="845" spans="3:6" x14ac:dyDescent="0.25">
      <c r="C845">
        <f t="shared" si="56"/>
        <v>9.6112897566877269</v>
      </c>
      <c r="D845">
        <f t="shared" si="53"/>
        <v>1.2704504115390591E-11</v>
      </c>
      <c r="E845">
        <f t="shared" si="54"/>
        <v>23572.004563445149</v>
      </c>
      <c r="F845">
        <f t="shared" si="55"/>
        <v>9.6112897566877269</v>
      </c>
    </row>
    <row r="846" spans="3:6" x14ac:dyDescent="0.25">
      <c r="C846">
        <f t="shared" si="56"/>
        <v>9.6112897566877269</v>
      </c>
      <c r="D846">
        <f t="shared" si="53"/>
        <v>1.2704504115390591E-11</v>
      </c>
      <c r="E846">
        <f t="shared" si="54"/>
        <v>23572.004563445149</v>
      </c>
      <c r="F846">
        <f t="shared" si="55"/>
        <v>9.6112897566877269</v>
      </c>
    </row>
    <row r="847" spans="3:6" x14ac:dyDescent="0.25">
      <c r="C847">
        <f t="shared" si="56"/>
        <v>9.6112897566877269</v>
      </c>
      <c r="D847">
        <f t="shared" si="53"/>
        <v>1.2704504115390591E-11</v>
      </c>
      <c r="E847">
        <f t="shared" si="54"/>
        <v>23572.004563445149</v>
      </c>
      <c r="F847">
        <f t="shared" si="55"/>
        <v>9.6112897566877269</v>
      </c>
    </row>
    <row r="848" spans="3:6" x14ac:dyDescent="0.25">
      <c r="C848">
        <f t="shared" si="56"/>
        <v>9.6112897566877269</v>
      </c>
      <c r="D848">
        <f t="shared" si="53"/>
        <v>1.2704504115390591E-11</v>
      </c>
      <c r="E848">
        <f t="shared" si="54"/>
        <v>23572.004563445149</v>
      </c>
      <c r="F848">
        <f t="shared" si="55"/>
        <v>9.6112897566877269</v>
      </c>
    </row>
    <row r="849" spans="3:6" x14ac:dyDescent="0.25">
      <c r="C849">
        <f t="shared" si="56"/>
        <v>9.6112897566877269</v>
      </c>
      <c r="D849">
        <f t="shared" si="53"/>
        <v>1.2704504115390591E-11</v>
      </c>
      <c r="E849">
        <f t="shared" si="54"/>
        <v>23572.004563445149</v>
      </c>
      <c r="F849">
        <f t="shared" si="55"/>
        <v>9.6112897566877269</v>
      </c>
    </row>
    <row r="850" spans="3:6" x14ac:dyDescent="0.25">
      <c r="C850">
        <f t="shared" si="56"/>
        <v>9.6112897566877269</v>
      </c>
      <c r="D850">
        <f t="shared" si="53"/>
        <v>1.2704504115390591E-11</v>
      </c>
      <c r="E850">
        <f t="shared" si="54"/>
        <v>23572.004563445149</v>
      </c>
      <c r="F850">
        <f t="shared" si="55"/>
        <v>9.6112897566877269</v>
      </c>
    </row>
    <row r="851" spans="3:6" x14ac:dyDescent="0.25">
      <c r="C851">
        <f t="shared" si="56"/>
        <v>9.6112897566877269</v>
      </c>
      <c r="D851">
        <f t="shared" si="53"/>
        <v>1.2704504115390591E-11</v>
      </c>
      <c r="E851">
        <f t="shared" si="54"/>
        <v>23572.004563445149</v>
      </c>
      <c r="F851">
        <f t="shared" si="55"/>
        <v>9.6112897566877269</v>
      </c>
    </row>
    <row r="852" spans="3:6" x14ac:dyDescent="0.25">
      <c r="C852">
        <f t="shared" si="56"/>
        <v>9.6112897566877269</v>
      </c>
      <c r="D852">
        <f t="shared" si="53"/>
        <v>1.2704504115390591E-11</v>
      </c>
      <c r="E852">
        <f t="shared" si="54"/>
        <v>23572.004563445149</v>
      </c>
      <c r="F852">
        <f t="shared" si="55"/>
        <v>9.6112897566877269</v>
      </c>
    </row>
    <row r="853" spans="3:6" x14ac:dyDescent="0.25">
      <c r="C853">
        <f t="shared" si="56"/>
        <v>9.6112897566877269</v>
      </c>
      <c r="D853">
        <f t="shared" si="53"/>
        <v>1.2704504115390591E-11</v>
      </c>
      <c r="E853">
        <f t="shared" si="54"/>
        <v>23572.004563445149</v>
      </c>
      <c r="F853">
        <f t="shared" si="55"/>
        <v>9.6112897566877269</v>
      </c>
    </row>
    <row r="854" spans="3:6" x14ac:dyDescent="0.25">
      <c r="C854">
        <f t="shared" si="56"/>
        <v>9.6112897566877269</v>
      </c>
      <c r="D854">
        <f t="shared" si="53"/>
        <v>1.2704504115390591E-11</v>
      </c>
      <c r="E854">
        <f t="shared" si="54"/>
        <v>23572.004563445149</v>
      </c>
      <c r="F854">
        <f t="shared" si="55"/>
        <v>9.6112897566877269</v>
      </c>
    </row>
    <row r="855" spans="3:6" x14ac:dyDescent="0.25">
      <c r="C855">
        <f t="shared" si="56"/>
        <v>9.6112897566877269</v>
      </c>
      <c r="D855">
        <f t="shared" si="53"/>
        <v>1.2704504115390591E-11</v>
      </c>
      <c r="E855">
        <f t="shared" si="54"/>
        <v>23572.004563445149</v>
      </c>
      <c r="F855">
        <f t="shared" si="55"/>
        <v>9.6112897566877269</v>
      </c>
    </row>
    <row r="856" spans="3:6" x14ac:dyDescent="0.25">
      <c r="C856">
        <f t="shared" si="56"/>
        <v>9.6112897566877269</v>
      </c>
      <c r="D856">
        <f t="shared" si="53"/>
        <v>1.2704504115390591E-11</v>
      </c>
      <c r="E856">
        <f t="shared" si="54"/>
        <v>23572.004563445149</v>
      </c>
      <c r="F856">
        <f t="shared" si="55"/>
        <v>9.6112897566877269</v>
      </c>
    </row>
    <row r="857" spans="3:6" x14ac:dyDescent="0.25">
      <c r="C857">
        <f t="shared" si="56"/>
        <v>9.6112897566877269</v>
      </c>
      <c r="D857">
        <f t="shared" si="53"/>
        <v>1.2704504115390591E-11</v>
      </c>
      <c r="E857">
        <f t="shared" si="54"/>
        <v>23572.004563445149</v>
      </c>
      <c r="F857">
        <f t="shared" si="55"/>
        <v>9.6112897566877269</v>
      </c>
    </row>
    <row r="858" spans="3:6" x14ac:dyDescent="0.25">
      <c r="C858">
        <f t="shared" si="56"/>
        <v>9.6112897566877269</v>
      </c>
      <c r="D858">
        <f t="shared" si="53"/>
        <v>1.2704504115390591E-11</v>
      </c>
      <c r="E858">
        <f t="shared" si="54"/>
        <v>23572.004563445149</v>
      </c>
      <c r="F858">
        <f t="shared" si="55"/>
        <v>9.6112897566877269</v>
      </c>
    </row>
    <row r="859" spans="3:6" x14ac:dyDescent="0.25">
      <c r="C859">
        <f t="shared" si="56"/>
        <v>9.6112897566877269</v>
      </c>
      <c r="D859">
        <f t="shared" si="53"/>
        <v>1.2704504115390591E-11</v>
      </c>
      <c r="E859">
        <f t="shared" si="54"/>
        <v>23572.004563445149</v>
      </c>
      <c r="F859">
        <f t="shared" si="55"/>
        <v>9.6112897566877269</v>
      </c>
    </row>
    <row r="860" spans="3:6" x14ac:dyDescent="0.25">
      <c r="C860">
        <f t="shared" si="56"/>
        <v>9.6112897566877269</v>
      </c>
      <c r="D860">
        <f t="shared" si="53"/>
        <v>1.2704504115390591E-11</v>
      </c>
      <c r="E860">
        <f t="shared" si="54"/>
        <v>23572.004563445149</v>
      </c>
      <c r="F860">
        <f t="shared" si="55"/>
        <v>9.6112897566877269</v>
      </c>
    </row>
    <row r="861" spans="3:6" x14ac:dyDescent="0.25">
      <c r="C861">
        <f t="shared" si="56"/>
        <v>9.6112897566877269</v>
      </c>
      <c r="D861">
        <f t="shared" si="53"/>
        <v>1.2704504115390591E-11</v>
      </c>
      <c r="E861">
        <f t="shared" si="54"/>
        <v>23572.004563445149</v>
      </c>
      <c r="F861">
        <f t="shared" si="55"/>
        <v>9.6112897566877269</v>
      </c>
    </row>
    <row r="862" spans="3:6" x14ac:dyDescent="0.25">
      <c r="C862">
        <f t="shared" si="56"/>
        <v>9.6112897566877269</v>
      </c>
      <c r="D862">
        <f t="shared" si="53"/>
        <v>1.2704504115390591E-11</v>
      </c>
      <c r="E862">
        <f t="shared" si="54"/>
        <v>23572.004563445149</v>
      </c>
      <c r="F862">
        <f t="shared" si="55"/>
        <v>9.6112897566877269</v>
      </c>
    </row>
    <row r="863" spans="3:6" x14ac:dyDescent="0.25">
      <c r="C863">
        <f t="shared" si="56"/>
        <v>9.6112897566877269</v>
      </c>
      <c r="D863">
        <f t="shared" si="53"/>
        <v>1.2704504115390591E-11</v>
      </c>
      <c r="E863">
        <f t="shared" si="54"/>
        <v>23572.004563445149</v>
      </c>
      <c r="F863">
        <f t="shared" si="55"/>
        <v>9.6112897566877269</v>
      </c>
    </row>
    <row r="864" spans="3:6" x14ac:dyDescent="0.25">
      <c r="C864">
        <f t="shared" si="56"/>
        <v>9.6112897566877269</v>
      </c>
      <c r="D864">
        <f t="shared" si="53"/>
        <v>1.2704504115390591E-11</v>
      </c>
      <c r="E864">
        <f t="shared" si="54"/>
        <v>23572.004563445149</v>
      </c>
      <c r="F864">
        <f t="shared" si="55"/>
        <v>9.6112897566877269</v>
      </c>
    </row>
    <row r="865" spans="3:6" x14ac:dyDescent="0.25">
      <c r="C865">
        <f t="shared" si="56"/>
        <v>9.6112897566877269</v>
      </c>
      <c r="D865">
        <f t="shared" si="53"/>
        <v>1.2704504115390591E-11</v>
      </c>
      <c r="E865">
        <f t="shared" si="54"/>
        <v>23572.004563445149</v>
      </c>
      <c r="F865">
        <f t="shared" si="55"/>
        <v>9.6112897566877269</v>
      </c>
    </row>
    <row r="866" spans="3:6" x14ac:dyDescent="0.25">
      <c r="C866">
        <f t="shared" si="56"/>
        <v>9.6112897566877269</v>
      </c>
      <c r="D866">
        <f t="shared" si="53"/>
        <v>1.2704504115390591E-11</v>
      </c>
      <c r="E866">
        <f t="shared" si="54"/>
        <v>23572.004563445149</v>
      </c>
      <c r="F866">
        <f t="shared" si="55"/>
        <v>9.6112897566877269</v>
      </c>
    </row>
    <row r="867" spans="3:6" x14ac:dyDescent="0.25">
      <c r="C867">
        <f t="shared" si="56"/>
        <v>9.6112897566877269</v>
      </c>
      <c r="D867">
        <f t="shared" si="53"/>
        <v>1.2704504115390591E-11</v>
      </c>
      <c r="E867">
        <f t="shared" si="54"/>
        <v>23572.004563445149</v>
      </c>
      <c r="F867">
        <f t="shared" si="55"/>
        <v>9.6112897566877269</v>
      </c>
    </row>
    <row r="868" spans="3:6" x14ac:dyDescent="0.25">
      <c r="C868">
        <f t="shared" si="56"/>
        <v>9.6112897566877269</v>
      </c>
      <c r="D868">
        <f t="shared" si="53"/>
        <v>1.2704504115390591E-11</v>
      </c>
      <c r="E868">
        <f t="shared" si="54"/>
        <v>23572.004563445149</v>
      </c>
      <c r="F868">
        <f t="shared" si="55"/>
        <v>9.6112897566877269</v>
      </c>
    </row>
    <row r="869" spans="3:6" x14ac:dyDescent="0.25">
      <c r="C869">
        <f t="shared" si="56"/>
        <v>9.6112897566877269</v>
      </c>
      <c r="D869">
        <f t="shared" si="53"/>
        <v>1.2704504115390591E-11</v>
      </c>
      <c r="E869">
        <f t="shared" si="54"/>
        <v>23572.004563445149</v>
      </c>
      <c r="F869">
        <f t="shared" si="55"/>
        <v>9.6112897566877269</v>
      </c>
    </row>
    <row r="870" spans="3:6" x14ac:dyDescent="0.25">
      <c r="C870">
        <f t="shared" si="56"/>
        <v>9.6112897566877269</v>
      </c>
      <c r="D870">
        <f t="shared" si="53"/>
        <v>1.2704504115390591E-11</v>
      </c>
      <c r="E870">
        <f t="shared" si="54"/>
        <v>23572.004563445149</v>
      </c>
      <c r="F870">
        <f t="shared" si="55"/>
        <v>9.6112897566877269</v>
      </c>
    </row>
    <row r="871" spans="3:6" x14ac:dyDescent="0.25">
      <c r="C871">
        <f t="shared" si="56"/>
        <v>9.6112897566877269</v>
      </c>
      <c r="D871">
        <f t="shared" si="53"/>
        <v>1.2704504115390591E-11</v>
      </c>
      <c r="E871">
        <f t="shared" si="54"/>
        <v>23572.004563445149</v>
      </c>
      <c r="F871">
        <f t="shared" si="55"/>
        <v>9.6112897566877269</v>
      </c>
    </row>
    <row r="872" spans="3:6" x14ac:dyDescent="0.25">
      <c r="C872">
        <f t="shared" si="56"/>
        <v>9.6112897566877269</v>
      </c>
      <c r="D872">
        <f t="shared" si="53"/>
        <v>1.2704504115390591E-11</v>
      </c>
      <c r="E872">
        <f t="shared" si="54"/>
        <v>23572.004563445149</v>
      </c>
      <c r="F872">
        <f t="shared" si="55"/>
        <v>9.6112897566877269</v>
      </c>
    </row>
    <row r="873" spans="3:6" x14ac:dyDescent="0.25">
      <c r="C873">
        <f t="shared" si="56"/>
        <v>9.6112897566877269</v>
      </c>
      <c r="D873">
        <f t="shared" si="53"/>
        <v>1.2704504115390591E-11</v>
      </c>
      <c r="E873">
        <f t="shared" si="54"/>
        <v>23572.004563445149</v>
      </c>
      <c r="F873">
        <f t="shared" si="55"/>
        <v>9.6112897566877269</v>
      </c>
    </row>
    <row r="874" spans="3:6" x14ac:dyDescent="0.25">
      <c r="C874">
        <f t="shared" si="56"/>
        <v>9.6112897566877269</v>
      </c>
      <c r="D874">
        <f t="shared" si="53"/>
        <v>1.2704504115390591E-11</v>
      </c>
      <c r="E874">
        <f t="shared" si="54"/>
        <v>23572.004563445149</v>
      </c>
      <c r="F874">
        <f t="shared" si="55"/>
        <v>9.6112897566877269</v>
      </c>
    </row>
    <row r="875" spans="3:6" x14ac:dyDescent="0.25">
      <c r="C875">
        <f t="shared" si="56"/>
        <v>9.6112897566877269</v>
      </c>
      <c r="D875">
        <f t="shared" si="53"/>
        <v>1.2704504115390591E-11</v>
      </c>
      <c r="E875">
        <f t="shared" si="54"/>
        <v>23572.004563445149</v>
      </c>
      <c r="F875">
        <f t="shared" si="55"/>
        <v>9.6112897566877269</v>
      </c>
    </row>
    <row r="876" spans="3:6" x14ac:dyDescent="0.25">
      <c r="C876">
        <f t="shared" si="56"/>
        <v>9.6112897566877269</v>
      </c>
      <c r="D876">
        <f t="shared" si="53"/>
        <v>1.2704504115390591E-11</v>
      </c>
      <c r="E876">
        <f t="shared" si="54"/>
        <v>23572.004563445149</v>
      </c>
      <c r="F876">
        <f t="shared" si="55"/>
        <v>9.6112897566877269</v>
      </c>
    </row>
    <row r="877" spans="3:6" x14ac:dyDescent="0.25">
      <c r="C877">
        <f t="shared" si="56"/>
        <v>9.6112897566877269</v>
      </c>
      <c r="D877">
        <f t="shared" si="53"/>
        <v>1.2704504115390591E-11</v>
      </c>
      <c r="E877">
        <f t="shared" si="54"/>
        <v>23572.004563445149</v>
      </c>
      <c r="F877">
        <f t="shared" si="55"/>
        <v>9.6112897566877269</v>
      </c>
    </row>
    <row r="878" spans="3:6" x14ac:dyDescent="0.25">
      <c r="C878">
        <f t="shared" si="56"/>
        <v>9.6112897566877269</v>
      </c>
      <c r="D878">
        <f t="shared" si="53"/>
        <v>1.2704504115390591E-11</v>
      </c>
      <c r="E878">
        <f t="shared" si="54"/>
        <v>23572.004563445149</v>
      </c>
      <c r="F878">
        <f t="shared" si="55"/>
        <v>9.6112897566877269</v>
      </c>
    </row>
    <row r="879" spans="3:6" x14ac:dyDescent="0.25">
      <c r="C879">
        <f t="shared" si="56"/>
        <v>9.6112897566877269</v>
      </c>
      <c r="D879">
        <f t="shared" si="53"/>
        <v>1.2704504115390591E-11</v>
      </c>
      <c r="E879">
        <f t="shared" si="54"/>
        <v>23572.004563445149</v>
      </c>
      <c r="F879">
        <f t="shared" si="55"/>
        <v>9.6112897566877269</v>
      </c>
    </row>
    <row r="880" spans="3:6" x14ac:dyDescent="0.25">
      <c r="C880">
        <f t="shared" si="56"/>
        <v>9.6112897566877269</v>
      </c>
      <c r="D880">
        <f t="shared" si="53"/>
        <v>1.2704504115390591E-11</v>
      </c>
      <c r="E880">
        <f t="shared" si="54"/>
        <v>23572.004563445149</v>
      </c>
      <c r="F880">
        <f t="shared" si="55"/>
        <v>9.6112897566877269</v>
      </c>
    </row>
    <row r="881" spans="3:6" x14ac:dyDescent="0.25">
      <c r="C881">
        <f t="shared" si="56"/>
        <v>9.6112897566877269</v>
      </c>
      <c r="D881">
        <f t="shared" si="53"/>
        <v>1.2704504115390591E-11</v>
      </c>
      <c r="E881">
        <f t="shared" si="54"/>
        <v>23572.004563445149</v>
      </c>
      <c r="F881">
        <f t="shared" si="55"/>
        <v>9.6112897566877269</v>
      </c>
    </row>
    <row r="882" spans="3:6" x14ac:dyDescent="0.25">
      <c r="C882">
        <f t="shared" si="56"/>
        <v>9.6112897566877269</v>
      </c>
      <c r="D882">
        <f t="shared" si="53"/>
        <v>1.2704504115390591E-11</v>
      </c>
      <c r="E882">
        <f t="shared" si="54"/>
        <v>23572.004563445149</v>
      </c>
      <c r="F882">
        <f t="shared" si="55"/>
        <v>9.6112897566877269</v>
      </c>
    </row>
    <row r="883" spans="3:6" x14ac:dyDescent="0.25">
      <c r="C883">
        <f t="shared" si="56"/>
        <v>9.6112897566877269</v>
      </c>
      <c r="D883">
        <f t="shared" si="53"/>
        <v>1.2704504115390591E-11</v>
      </c>
      <c r="E883">
        <f t="shared" si="54"/>
        <v>23572.004563445149</v>
      </c>
      <c r="F883">
        <f t="shared" si="55"/>
        <v>9.6112897566877269</v>
      </c>
    </row>
    <row r="884" spans="3:6" x14ac:dyDescent="0.25">
      <c r="C884">
        <f t="shared" si="56"/>
        <v>9.6112897566877269</v>
      </c>
      <c r="D884">
        <f t="shared" si="53"/>
        <v>1.2704504115390591E-11</v>
      </c>
      <c r="E884">
        <f t="shared" si="54"/>
        <v>23572.004563445149</v>
      </c>
      <c r="F884">
        <f t="shared" si="55"/>
        <v>9.6112897566877269</v>
      </c>
    </row>
    <row r="885" spans="3:6" x14ac:dyDescent="0.25">
      <c r="C885">
        <f t="shared" si="56"/>
        <v>9.6112897566877269</v>
      </c>
      <c r="D885">
        <f t="shared" si="53"/>
        <v>1.2704504115390591E-11</v>
      </c>
      <c r="E885">
        <f t="shared" si="54"/>
        <v>23572.004563445149</v>
      </c>
      <c r="F885">
        <f t="shared" si="55"/>
        <v>9.6112897566877269</v>
      </c>
    </row>
    <row r="886" spans="3:6" x14ac:dyDescent="0.25">
      <c r="C886">
        <f t="shared" si="56"/>
        <v>9.6112897566877269</v>
      </c>
      <c r="D886">
        <f t="shared" si="53"/>
        <v>1.2704504115390591E-11</v>
      </c>
      <c r="E886">
        <f t="shared" si="54"/>
        <v>23572.004563445149</v>
      </c>
      <c r="F886">
        <f t="shared" si="55"/>
        <v>9.6112897566877269</v>
      </c>
    </row>
    <row r="887" spans="3:6" x14ac:dyDescent="0.25">
      <c r="C887">
        <f t="shared" si="56"/>
        <v>9.6112897566877269</v>
      </c>
      <c r="D887">
        <f t="shared" si="53"/>
        <v>1.2704504115390591E-11</v>
      </c>
      <c r="E887">
        <f t="shared" si="54"/>
        <v>23572.004563445149</v>
      </c>
      <c r="F887">
        <f t="shared" si="55"/>
        <v>9.6112897566877269</v>
      </c>
    </row>
    <row r="888" spans="3:6" x14ac:dyDescent="0.25">
      <c r="C888">
        <f t="shared" si="56"/>
        <v>9.6112897566877269</v>
      </c>
      <c r="D888">
        <f t="shared" si="53"/>
        <v>1.2704504115390591E-11</v>
      </c>
      <c r="E888">
        <f t="shared" si="54"/>
        <v>23572.004563445149</v>
      </c>
      <c r="F888">
        <f t="shared" si="55"/>
        <v>9.6112897566877269</v>
      </c>
    </row>
    <row r="889" spans="3:6" x14ac:dyDescent="0.25">
      <c r="C889">
        <f t="shared" si="56"/>
        <v>9.6112897566877269</v>
      </c>
      <c r="D889">
        <f t="shared" si="53"/>
        <v>1.2704504115390591E-11</v>
      </c>
      <c r="E889">
        <f t="shared" si="54"/>
        <v>23572.004563445149</v>
      </c>
      <c r="F889">
        <f t="shared" si="55"/>
        <v>9.6112897566877269</v>
      </c>
    </row>
    <row r="890" spans="3:6" x14ac:dyDescent="0.25">
      <c r="C890">
        <f t="shared" si="56"/>
        <v>9.6112897566877269</v>
      </c>
      <c r="D890">
        <f t="shared" si="53"/>
        <v>1.2704504115390591E-11</v>
      </c>
      <c r="E890">
        <f t="shared" si="54"/>
        <v>23572.004563445149</v>
      </c>
      <c r="F890">
        <f t="shared" si="55"/>
        <v>9.6112897566877269</v>
      </c>
    </row>
    <row r="891" spans="3:6" x14ac:dyDescent="0.25">
      <c r="C891">
        <f t="shared" si="56"/>
        <v>9.6112897566877269</v>
      </c>
      <c r="D891">
        <f t="shared" si="53"/>
        <v>1.2704504115390591E-11</v>
      </c>
      <c r="E891">
        <f t="shared" si="54"/>
        <v>23572.004563445149</v>
      </c>
      <c r="F891">
        <f t="shared" si="55"/>
        <v>9.6112897566877269</v>
      </c>
    </row>
    <row r="892" spans="3:6" x14ac:dyDescent="0.25">
      <c r="C892">
        <f t="shared" si="56"/>
        <v>9.6112897566877269</v>
      </c>
      <c r="D892">
        <f t="shared" si="53"/>
        <v>1.2704504115390591E-11</v>
      </c>
      <c r="E892">
        <f t="shared" si="54"/>
        <v>23572.004563445149</v>
      </c>
      <c r="F892">
        <f t="shared" si="55"/>
        <v>9.6112897566877269</v>
      </c>
    </row>
    <row r="893" spans="3:6" x14ac:dyDescent="0.25">
      <c r="C893">
        <f t="shared" si="56"/>
        <v>9.6112897566877269</v>
      </c>
      <c r="D893">
        <f t="shared" si="53"/>
        <v>1.2704504115390591E-11</v>
      </c>
      <c r="E893">
        <f t="shared" si="54"/>
        <v>23572.004563445149</v>
      </c>
      <c r="F893">
        <f t="shared" si="55"/>
        <v>9.6112897566877269</v>
      </c>
    </row>
    <row r="894" spans="3:6" x14ac:dyDescent="0.25">
      <c r="C894">
        <f t="shared" si="56"/>
        <v>9.6112897566877269</v>
      </c>
      <c r="D894">
        <f t="shared" si="53"/>
        <v>1.2704504115390591E-11</v>
      </c>
      <c r="E894">
        <f t="shared" si="54"/>
        <v>23572.004563445149</v>
      </c>
      <c r="F894">
        <f t="shared" si="55"/>
        <v>9.6112897566877269</v>
      </c>
    </row>
    <row r="895" spans="3:6" x14ac:dyDescent="0.25">
      <c r="C895">
        <f t="shared" si="56"/>
        <v>9.6112897566877269</v>
      </c>
      <c r="D895">
        <f t="shared" si="53"/>
        <v>1.2704504115390591E-11</v>
      </c>
      <c r="E895">
        <f t="shared" si="54"/>
        <v>23572.004563445149</v>
      </c>
      <c r="F895">
        <f t="shared" si="55"/>
        <v>9.6112897566877269</v>
      </c>
    </row>
    <row r="896" spans="3:6" x14ac:dyDescent="0.25">
      <c r="C896">
        <f t="shared" si="56"/>
        <v>9.6112897566877269</v>
      </c>
      <c r="D896">
        <f t="shared" si="53"/>
        <v>1.2704504115390591E-11</v>
      </c>
      <c r="E896">
        <f t="shared" si="54"/>
        <v>23572.004563445149</v>
      </c>
      <c r="F896">
        <f t="shared" si="55"/>
        <v>9.6112897566877269</v>
      </c>
    </row>
    <row r="897" spans="3:6" x14ac:dyDescent="0.25">
      <c r="C897">
        <f t="shared" si="56"/>
        <v>9.6112897566877269</v>
      </c>
      <c r="D897">
        <f t="shared" si="53"/>
        <v>1.2704504115390591E-11</v>
      </c>
      <c r="E897">
        <f t="shared" si="54"/>
        <v>23572.004563445149</v>
      </c>
      <c r="F897">
        <f t="shared" si="55"/>
        <v>9.6112897566877269</v>
      </c>
    </row>
    <row r="898" spans="3:6" x14ac:dyDescent="0.25">
      <c r="C898">
        <f t="shared" si="56"/>
        <v>9.6112897566877269</v>
      </c>
      <c r="D898">
        <f t="shared" si="53"/>
        <v>1.2704504115390591E-11</v>
      </c>
      <c r="E898">
        <f t="shared" si="54"/>
        <v>23572.004563445149</v>
      </c>
      <c r="F898">
        <f t="shared" si="55"/>
        <v>9.6112897566877269</v>
      </c>
    </row>
    <row r="899" spans="3:6" x14ac:dyDescent="0.25">
      <c r="C899">
        <f t="shared" si="56"/>
        <v>9.6112897566877269</v>
      </c>
      <c r="D899">
        <f t="shared" si="53"/>
        <v>1.2704504115390591E-11</v>
      </c>
      <c r="E899">
        <f t="shared" si="54"/>
        <v>23572.004563445149</v>
      </c>
      <c r="F899">
        <f t="shared" si="55"/>
        <v>9.6112897566877269</v>
      </c>
    </row>
    <row r="900" spans="3:6" x14ac:dyDescent="0.25">
      <c r="C900">
        <f t="shared" si="56"/>
        <v>9.6112897566877269</v>
      </c>
      <c r="D900">
        <f t="shared" si="53"/>
        <v>1.2704504115390591E-11</v>
      </c>
      <c r="E900">
        <f t="shared" si="54"/>
        <v>23572.004563445149</v>
      </c>
      <c r="F900">
        <f t="shared" si="55"/>
        <v>9.6112897566877269</v>
      </c>
    </row>
    <row r="901" spans="3:6" x14ac:dyDescent="0.25">
      <c r="C901">
        <f t="shared" si="56"/>
        <v>9.6112897566877269</v>
      </c>
      <c r="D901">
        <f t="shared" si="53"/>
        <v>1.2704504115390591E-11</v>
      </c>
      <c r="E901">
        <f t="shared" si="54"/>
        <v>23572.004563445149</v>
      </c>
      <c r="F901">
        <f t="shared" si="55"/>
        <v>9.6112897566877269</v>
      </c>
    </row>
    <row r="902" spans="3:6" x14ac:dyDescent="0.25">
      <c r="C902">
        <f t="shared" si="56"/>
        <v>9.6112897566877269</v>
      </c>
      <c r="D902">
        <f t="shared" si="53"/>
        <v>1.2704504115390591E-11</v>
      </c>
      <c r="E902">
        <f t="shared" si="54"/>
        <v>23572.004563445149</v>
      </c>
      <c r="F902">
        <f t="shared" si="55"/>
        <v>9.6112897566877269</v>
      </c>
    </row>
    <row r="903" spans="3:6" x14ac:dyDescent="0.25">
      <c r="C903">
        <f t="shared" si="56"/>
        <v>9.6112897566877269</v>
      </c>
      <c r="D903">
        <f t="shared" si="53"/>
        <v>1.2704504115390591E-11</v>
      </c>
      <c r="E903">
        <f t="shared" si="54"/>
        <v>23572.004563445149</v>
      </c>
      <c r="F903">
        <f t="shared" si="55"/>
        <v>9.6112897566877269</v>
      </c>
    </row>
    <row r="904" spans="3:6" x14ac:dyDescent="0.25">
      <c r="C904">
        <f t="shared" si="56"/>
        <v>9.6112897566877269</v>
      </c>
      <c r="D904">
        <f t="shared" si="53"/>
        <v>1.2704504115390591E-11</v>
      </c>
      <c r="E904">
        <f t="shared" si="54"/>
        <v>23572.004563445149</v>
      </c>
      <c r="F904">
        <f t="shared" si="55"/>
        <v>9.6112897566877269</v>
      </c>
    </row>
    <row r="905" spans="3:6" x14ac:dyDescent="0.25">
      <c r="C905">
        <f t="shared" si="56"/>
        <v>9.6112897566877269</v>
      </c>
      <c r="D905">
        <f t="shared" ref="D905:D968" si="57">$B$2*(C905^5)+$C$2*(C905^4)+$D$2*(C905^3)+$E$2*(C905^2)+$F$2*(C905^1)+$G$2</f>
        <v>1.2704504115390591E-11</v>
      </c>
      <c r="E905">
        <f t="shared" ref="E905:E968" si="58">$C$3*(C905^4)+$D$3*(C905^3)+$E$3*(C905^2)+$F$3*(C905)+$G$3</f>
        <v>23572.004563445149</v>
      </c>
      <c r="F905">
        <f t="shared" ref="F905:F968" si="59">C905-D905/E905</f>
        <v>9.6112897566877269</v>
      </c>
    </row>
    <row r="906" spans="3:6" x14ac:dyDescent="0.25">
      <c r="C906">
        <f t="shared" ref="C906:C969" si="60">F905</f>
        <v>9.6112897566877269</v>
      </c>
      <c r="D906">
        <f t="shared" si="57"/>
        <v>1.2704504115390591E-11</v>
      </c>
      <c r="E906">
        <f t="shared" si="58"/>
        <v>23572.004563445149</v>
      </c>
      <c r="F906">
        <f t="shared" si="59"/>
        <v>9.6112897566877269</v>
      </c>
    </row>
    <row r="907" spans="3:6" x14ac:dyDescent="0.25">
      <c r="C907">
        <f t="shared" si="60"/>
        <v>9.6112897566877269</v>
      </c>
      <c r="D907">
        <f t="shared" si="57"/>
        <v>1.2704504115390591E-11</v>
      </c>
      <c r="E907">
        <f t="shared" si="58"/>
        <v>23572.004563445149</v>
      </c>
      <c r="F907">
        <f t="shared" si="59"/>
        <v>9.6112897566877269</v>
      </c>
    </row>
    <row r="908" spans="3:6" x14ac:dyDescent="0.25">
      <c r="C908">
        <f t="shared" si="60"/>
        <v>9.6112897566877269</v>
      </c>
      <c r="D908">
        <f t="shared" si="57"/>
        <v>1.2704504115390591E-11</v>
      </c>
      <c r="E908">
        <f t="shared" si="58"/>
        <v>23572.004563445149</v>
      </c>
      <c r="F908">
        <f t="shared" si="59"/>
        <v>9.6112897566877269</v>
      </c>
    </row>
    <row r="909" spans="3:6" x14ac:dyDescent="0.25">
      <c r="C909">
        <f t="shared" si="60"/>
        <v>9.6112897566877269</v>
      </c>
      <c r="D909">
        <f t="shared" si="57"/>
        <v>1.2704504115390591E-11</v>
      </c>
      <c r="E909">
        <f t="shared" si="58"/>
        <v>23572.004563445149</v>
      </c>
      <c r="F909">
        <f t="shared" si="59"/>
        <v>9.6112897566877269</v>
      </c>
    </row>
    <row r="910" spans="3:6" x14ac:dyDescent="0.25">
      <c r="C910">
        <f t="shared" si="60"/>
        <v>9.6112897566877269</v>
      </c>
      <c r="D910">
        <f t="shared" si="57"/>
        <v>1.2704504115390591E-11</v>
      </c>
      <c r="E910">
        <f t="shared" si="58"/>
        <v>23572.004563445149</v>
      </c>
      <c r="F910">
        <f t="shared" si="59"/>
        <v>9.6112897566877269</v>
      </c>
    </row>
    <row r="911" spans="3:6" x14ac:dyDescent="0.25">
      <c r="C911">
        <f t="shared" si="60"/>
        <v>9.6112897566877269</v>
      </c>
      <c r="D911">
        <f t="shared" si="57"/>
        <v>1.2704504115390591E-11</v>
      </c>
      <c r="E911">
        <f t="shared" si="58"/>
        <v>23572.004563445149</v>
      </c>
      <c r="F911">
        <f t="shared" si="59"/>
        <v>9.6112897566877269</v>
      </c>
    </row>
    <row r="912" spans="3:6" x14ac:dyDescent="0.25">
      <c r="C912">
        <f t="shared" si="60"/>
        <v>9.6112897566877269</v>
      </c>
      <c r="D912">
        <f t="shared" si="57"/>
        <v>1.2704504115390591E-11</v>
      </c>
      <c r="E912">
        <f t="shared" si="58"/>
        <v>23572.004563445149</v>
      </c>
      <c r="F912">
        <f t="shared" si="59"/>
        <v>9.6112897566877269</v>
      </c>
    </row>
    <row r="913" spans="3:6" x14ac:dyDescent="0.25">
      <c r="C913">
        <f t="shared" si="60"/>
        <v>9.6112897566877269</v>
      </c>
      <c r="D913">
        <f t="shared" si="57"/>
        <v>1.2704504115390591E-11</v>
      </c>
      <c r="E913">
        <f t="shared" si="58"/>
        <v>23572.004563445149</v>
      </c>
      <c r="F913">
        <f t="shared" si="59"/>
        <v>9.6112897566877269</v>
      </c>
    </row>
    <row r="914" spans="3:6" x14ac:dyDescent="0.25">
      <c r="C914">
        <f t="shared" si="60"/>
        <v>9.6112897566877269</v>
      </c>
      <c r="D914">
        <f t="shared" si="57"/>
        <v>1.2704504115390591E-11</v>
      </c>
      <c r="E914">
        <f t="shared" si="58"/>
        <v>23572.004563445149</v>
      </c>
      <c r="F914">
        <f t="shared" si="59"/>
        <v>9.6112897566877269</v>
      </c>
    </row>
    <row r="915" spans="3:6" x14ac:dyDescent="0.25">
      <c r="C915">
        <f t="shared" si="60"/>
        <v>9.6112897566877269</v>
      </c>
      <c r="D915">
        <f t="shared" si="57"/>
        <v>1.2704504115390591E-11</v>
      </c>
      <c r="E915">
        <f t="shared" si="58"/>
        <v>23572.004563445149</v>
      </c>
      <c r="F915">
        <f t="shared" si="59"/>
        <v>9.6112897566877269</v>
      </c>
    </row>
    <row r="916" spans="3:6" x14ac:dyDescent="0.25">
      <c r="C916">
        <f t="shared" si="60"/>
        <v>9.6112897566877269</v>
      </c>
      <c r="D916">
        <f t="shared" si="57"/>
        <v>1.2704504115390591E-11</v>
      </c>
      <c r="E916">
        <f t="shared" si="58"/>
        <v>23572.004563445149</v>
      </c>
      <c r="F916">
        <f t="shared" si="59"/>
        <v>9.6112897566877269</v>
      </c>
    </row>
    <row r="917" spans="3:6" x14ac:dyDescent="0.25">
      <c r="C917">
        <f t="shared" si="60"/>
        <v>9.6112897566877269</v>
      </c>
      <c r="D917">
        <f t="shared" si="57"/>
        <v>1.2704504115390591E-11</v>
      </c>
      <c r="E917">
        <f t="shared" si="58"/>
        <v>23572.004563445149</v>
      </c>
      <c r="F917">
        <f t="shared" si="59"/>
        <v>9.6112897566877269</v>
      </c>
    </row>
    <row r="918" spans="3:6" x14ac:dyDescent="0.25">
      <c r="C918">
        <f t="shared" si="60"/>
        <v>9.6112897566877269</v>
      </c>
      <c r="D918">
        <f t="shared" si="57"/>
        <v>1.2704504115390591E-11</v>
      </c>
      <c r="E918">
        <f t="shared" si="58"/>
        <v>23572.004563445149</v>
      </c>
      <c r="F918">
        <f t="shared" si="59"/>
        <v>9.6112897566877269</v>
      </c>
    </row>
    <row r="919" spans="3:6" x14ac:dyDescent="0.25">
      <c r="C919">
        <f t="shared" si="60"/>
        <v>9.6112897566877269</v>
      </c>
      <c r="D919">
        <f t="shared" si="57"/>
        <v>1.2704504115390591E-11</v>
      </c>
      <c r="E919">
        <f t="shared" si="58"/>
        <v>23572.004563445149</v>
      </c>
      <c r="F919">
        <f t="shared" si="59"/>
        <v>9.6112897566877269</v>
      </c>
    </row>
    <row r="920" spans="3:6" x14ac:dyDescent="0.25">
      <c r="C920">
        <f t="shared" si="60"/>
        <v>9.6112897566877269</v>
      </c>
      <c r="D920">
        <f t="shared" si="57"/>
        <v>1.2704504115390591E-11</v>
      </c>
      <c r="E920">
        <f t="shared" si="58"/>
        <v>23572.004563445149</v>
      </c>
      <c r="F920">
        <f t="shared" si="59"/>
        <v>9.6112897566877269</v>
      </c>
    </row>
    <row r="921" spans="3:6" x14ac:dyDescent="0.25">
      <c r="C921">
        <f t="shared" si="60"/>
        <v>9.6112897566877269</v>
      </c>
      <c r="D921">
        <f t="shared" si="57"/>
        <v>1.2704504115390591E-11</v>
      </c>
      <c r="E921">
        <f t="shared" si="58"/>
        <v>23572.004563445149</v>
      </c>
      <c r="F921">
        <f t="shared" si="59"/>
        <v>9.6112897566877269</v>
      </c>
    </row>
    <row r="922" spans="3:6" x14ac:dyDescent="0.25">
      <c r="C922">
        <f t="shared" si="60"/>
        <v>9.6112897566877269</v>
      </c>
      <c r="D922">
        <f t="shared" si="57"/>
        <v>1.2704504115390591E-11</v>
      </c>
      <c r="E922">
        <f t="shared" si="58"/>
        <v>23572.004563445149</v>
      </c>
      <c r="F922">
        <f t="shared" si="59"/>
        <v>9.6112897566877269</v>
      </c>
    </row>
    <row r="923" spans="3:6" x14ac:dyDescent="0.25">
      <c r="C923">
        <f t="shared" si="60"/>
        <v>9.6112897566877269</v>
      </c>
      <c r="D923">
        <f t="shared" si="57"/>
        <v>1.2704504115390591E-11</v>
      </c>
      <c r="E923">
        <f t="shared" si="58"/>
        <v>23572.004563445149</v>
      </c>
      <c r="F923">
        <f t="shared" si="59"/>
        <v>9.6112897566877269</v>
      </c>
    </row>
    <row r="924" spans="3:6" x14ac:dyDescent="0.25">
      <c r="C924">
        <f t="shared" si="60"/>
        <v>9.6112897566877269</v>
      </c>
      <c r="D924">
        <f t="shared" si="57"/>
        <v>1.2704504115390591E-11</v>
      </c>
      <c r="E924">
        <f t="shared" si="58"/>
        <v>23572.004563445149</v>
      </c>
      <c r="F924">
        <f t="shared" si="59"/>
        <v>9.6112897566877269</v>
      </c>
    </row>
    <row r="925" spans="3:6" x14ac:dyDescent="0.25">
      <c r="C925">
        <f t="shared" si="60"/>
        <v>9.6112897566877269</v>
      </c>
      <c r="D925">
        <f t="shared" si="57"/>
        <v>1.2704504115390591E-11</v>
      </c>
      <c r="E925">
        <f t="shared" si="58"/>
        <v>23572.004563445149</v>
      </c>
      <c r="F925">
        <f t="shared" si="59"/>
        <v>9.6112897566877269</v>
      </c>
    </row>
    <row r="926" spans="3:6" x14ac:dyDescent="0.25">
      <c r="C926">
        <f t="shared" si="60"/>
        <v>9.6112897566877269</v>
      </c>
      <c r="D926">
        <f t="shared" si="57"/>
        <v>1.2704504115390591E-11</v>
      </c>
      <c r="E926">
        <f t="shared" si="58"/>
        <v>23572.004563445149</v>
      </c>
      <c r="F926">
        <f t="shared" si="59"/>
        <v>9.6112897566877269</v>
      </c>
    </row>
    <row r="927" spans="3:6" x14ac:dyDescent="0.25">
      <c r="C927">
        <f t="shared" si="60"/>
        <v>9.6112897566877269</v>
      </c>
      <c r="D927">
        <f t="shared" si="57"/>
        <v>1.2704504115390591E-11</v>
      </c>
      <c r="E927">
        <f t="shared" si="58"/>
        <v>23572.004563445149</v>
      </c>
      <c r="F927">
        <f t="shared" si="59"/>
        <v>9.6112897566877269</v>
      </c>
    </row>
    <row r="928" spans="3:6" x14ac:dyDescent="0.25">
      <c r="C928">
        <f t="shared" si="60"/>
        <v>9.6112897566877269</v>
      </c>
      <c r="D928">
        <f t="shared" si="57"/>
        <v>1.2704504115390591E-11</v>
      </c>
      <c r="E928">
        <f t="shared" si="58"/>
        <v>23572.004563445149</v>
      </c>
      <c r="F928">
        <f t="shared" si="59"/>
        <v>9.6112897566877269</v>
      </c>
    </row>
    <row r="929" spans="3:6" x14ac:dyDescent="0.25">
      <c r="C929">
        <f t="shared" si="60"/>
        <v>9.6112897566877269</v>
      </c>
      <c r="D929">
        <f t="shared" si="57"/>
        <v>1.2704504115390591E-11</v>
      </c>
      <c r="E929">
        <f t="shared" si="58"/>
        <v>23572.004563445149</v>
      </c>
      <c r="F929">
        <f t="shared" si="59"/>
        <v>9.6112897566877269</v>
      </c>
    </row>
    <row r="930" spans="3:6" x14ac:dyDescent="0.25">
      <c r="C930">
        <f t="shared" si="60"/>
        <v>9.6112897566877269</v>
      </c>
      <c r="D930">
        <f t="shared" si="57"/>
        <v>1.2704504115390591E-11</v>
      </c>
      <c r="E930">
        <f t="shared" si="58"/>
        <v>23572.004563445149</v>
      </c>
      <c r="F930">
        <f t="shared" si="59"/>
        <v>9.6112897566877269</v>
      </c>
    </row>
    <row r="931" spans="3:6" x14ac:dyDescent="0.25">
      <c r="C931">
        <f t="shared" si="60"/>
        <v>9.6112897566877269</v>
      </c>
      <c r="D931">
        <f t="shared" si="57"/>
        <v>1.2704504115390591E-11</v>
      </c>
      <c r="E931">
        <f t="shared" si="58"/>
        <v>23572.004563445149</v>
      </c>
      <c r="F931">
        <f t="shared" si="59"/>
        <v>9.6112897566877269</v>
      </c>
    </row>
    <row r="932" spans="3:6" x14ac:dyDescent="0.25">
      <c r="C932">
        <f t="shared" si="60"/>
        <v>9.6112897566877269</v>
      </c>
      <c r="D932">
        <f t="shared" si="57"/>
        <v>1.2704504115390591E-11</v>
      </c>
      <c r="E932">
        <f t="shared" si="58"/>
        <v>23572.004563445149</v>
      </c>
      <c r="F932">
        <f t="shared" si="59"/>
        <v>9.6112897566877269</v>
      </c>
    </row>
    <row r="933" spans="3:6" x14ac:dyDescent="0.25">
      <c r="C933">
        <f t="shared" si="60"/>
        <v>9.6112897566877269</v>
      </c>
      <c r="D933">
        <f t="shared" si="57"/>
        <v>1.2704504115390591E-11</v>
      </c>
      <c r="E933">
        <f t="shared" si="58"/>
        <v>23572.004563445149</v>
      </c>
      <c r="F933">
        <f t="shared" si="59"/>
        <v>9.6112897566877269</v>
      </c>
    </row>
    <row r="934" spans="3:6" x14ac:dyDescent="0.25">
      <c r="C934">
        <f t="shared" si="60"/>
        <v>9.6112897566877269</v>
      </c>
      <c r="D934">
        <f t="shared" si="57"/>
        <v>1.2704504115390591E-11</v>
      </c>
      <c r="E934">
        <f t="shared" si="58"/>
        <v>23572.004563445149</v>
      </c>
      <c r="F934">
        <f t="shared" si="59"/>
        <v>9.6112897566877269</v>
      </c>
    </row>
    <row r="935" spans="3:6" x14ac:dyDescent="0.25">
      <c r="C935">
        <f t="shared" si="60"/>
        <v>9.6112897566877269</v>
      </c>
      <c r="D935">
        <f t="shared" si="57"/>
        <v>1.2704504115390591E-11</v>
      </c>
      <c r="E935">
        <f t="shared" si="58"/>
        <v>23572.004563445149</v>
      </c>
      <c r="F935">
        <f t="shared" si="59"/>
        <v>9.6112897566877269</v>
      </c>
    </row>
    <row r="936" spans="3:6" x14ac:dyDescent="0.25">
      <c r="C936">
        <f t="shared" si="60"/>
        <v>9.6112897566877269</v>
      </c>
      <c r="D936">
        <f t="shared" si="57"/>
        <v>1.2704504115390591E-11</v>
      </c>
      <c r="E936">
        <f t="shared" si="58"/>
        <v>23572.004563445149</v>
      </c>
      <c r="F936">
        <f t="shared" si="59"/>
        <v>9.6112897566877269</v>
      </c>
    </row>
    <row r="937" spans="3:6" x14ac:dyDescent="0.25">
      <c r="C937">
        <f t="shared" si="60"/>
        <v>9.6112897566877269</v>
      </c>
      <c r="D937">
        <f t="shared" si="57"/>
        <v>1.2704504115390591E-11</v>
      </c>
      <c r="E937">
        <f t="shared" si="58"/>
        <v>23572.004563445149</v>
      </c>
      <c r="F937">
        <f t="shared" si="59"/>
        <v>9.6112897566877269</v>
      </c>
    </row>
    <row r="938" spans="3:6" x14ac:dyDescent="0.25">
      <c r="C938">
        <f t="shared" si="60"/>
        <v>9.6112897566877269</v>
      </c>
      <c r="D938">
        <f t="shared" si="57"/>
        <v>1.2704504115390591E-11</v>
      </c>
      <c r="E938">
        <f t="shared" si="58"/>
        <v>23572.004563445149</v>
      </c>
      <c r="F938">
        <f t="shared" si="59"/>
        <v>9.6112897566877269</v>
      </c>
    </row>
    <row r="939" spans="3:6" x14ac:dyDescent="0.25">
      <c r="C939">
        <f t="shared" si="60"/>
        <v>9.6112897566877269</v>
      </c>
      <c r="D939">
        <f t="shared" si="57"/>
        <v>1.2704504115390591E-11</v>
      </c>
      <c r="E939">
        <f t="shared" si="58"/>
        <v>23572.004563445149</v>
      </c>
      <c r="F939">
        <f t="shared" si="59"/>
        <v>9.6112897566877269</v>
      </c>
    </row>
    <row r="940" spans="3:6" x14ac:dyDescent="0.25">
      <c r="C940">
        <f t="shared" si="60"/>
        <v>9.6112897566877269</v>
      </c>
      <c r="D940">
        <f t="shared" si="57"/>
        <v>1.2704504115390591E-11</v>
      </c>
      <c r="E940">
        <f t="shared" si="58"/>
        <v>23572.004563445149</v>
      </c>
      <c r="F940">
        <f t="shared" si="59"/>
        <v>9.6112897566877269</v>
      </c>
    </row>
    <row r="941" spans="3:6" x14ac:dyDescent="0.25">
      <c r="C941">
        <f t="shared" si="60"/>
        <v>9.6112897566877269</v>
      </c>
      <c r="D941">
        <f t="shared" si="57"/>
        <v>1.2704504115390591E-11</v>
      </c>
      <c r="E941">
        <f t="shared" si="58"/>
        <v>23572.004563445149</v>
      </c>
      <c r="F941">
        <f t="shared" si="59"/>
        <v>9.6112897566877269</v>
      </c>
    </row>
    <row r="942" spans="3:6" x14ac:dyDescent="0.25">
      <c r="C942">
        <f t="shared" si="60"/>
        <v>9.6112897566877269</v>
      </c>
      <c r="D942">
        <f t="shared" si="57"/>
        <v>1.2704504115390591E-11</v>
      </c>
      <c r="E942">
        <f t="shared" si="58"/>
        <v>23572.004563445149</v>
      </c>
      <c r="F942">
        <f t="shared" si="59"/>
        <v>9.6112897566877269</v>
      </c>
    </row>
    <row r="943" spans="3:6" x14ac:dyDescent="0.25">
      <c r="C943">
        <f t="shared" si="60"/>
        <v>9.6112897566877269</v>
      </c>
      <c r="D943">
        <f t="shared" si="57"/>
        <v>1.2704504115390591E-11</v>
      </c>
      <c r="E943">
        <f t="shared" si="58"/>
        <v>23572.004563445149</v>
      </c>
      <c r="F943">
        <f t="shared" si="59"/>
        <v>9.6112897566877269</v>
      </c>
    </row>
    <row r="944" spans="3:6" x14ac:dyDescent="0.25">
      <c r="C944">
        <f t="shared" si="60"/>
        <v>9.6112897566877269</v>
      </c>
      <c r="D944">
        <f t="shared" si="57"/>
        <v>1.2704504115390591E-11</v>
      </c>
      <c r="E944">
        <f t="shared" si="58"/>
        <v>23572.004563445149</v>
      </c>
      <c r="F944">
        <f t="shared" si="59"/>
        <v>9.6112897566877269</v>
      </c>
    </row>
    <row r="945" spans="3:6" x14ac:dyDescent="0.25">
      <c r="C945">
        <f t="shared" si="60"/>
        <v>9.6112897566877269</v>
      </c>
      <c r="D945">
        <f t="shared" si="57"/>
        <v>1.2704504115390591E-11</v>
      </c>
      <c r="E945">
        <f t="shared" si="58"/>
        <v>23572.004563445149</v>
      </c>
      <c r="F945">
        <f t="shared" si="59"/>
        <v>9.6112897566877269</v>
      </c>
    </row>
    <row r="946" spans="3:6" x14ac:dyDescent="0.25">
      <c r="C946">
        <f t="shared" si="60"/>
        <v>9.6112897566877269</v>
      </c>
      <c r="D946">
        <f t="shared" si="57"/>
        <v>1.2704504115390591E-11</v>
      </c>
      <c r="E946">
        <f t="shared" si="58"/>
        <v>23572.004563445149</v>
      </c>
      <c r="F946">
        <f t="shared" si="59"/>
        <v>9.6112897566877269</v>
      </c>
    </row>
    <row r="947" spans="3:6" x14ac:dyDescent="0.25">
      <c r="C947">
        <f t="shared" si="60"/>
        <v>9.6112897566877269</v>
      </c>
      <c r="D947">
        <f t="shared" si="57"/>
        <v>1.2704504115390591E-11</v>
      </c>
      <c r="E947">
        <f t="shared" si="58"/>
        <v>23572.004563445149</v>
      </c>
      <c r="F947">
        <f t="shared" si="59"/>
        <v>9.6112897566877269</v>
      </c>
    </row>
    <row r="948" spans="3:6" x14ac:dyDescent="0.25">
      <c r="C948">
        <f t="shared" si="60"/>
        <v>9.6112897566877269</v>
      </c>
      <c r="D948">
        <f t="shared" si="57"/>
        <v>1.2704504115390591E-11</v>
      </c>
      <c r="E948">
        <f t="shared" si="58"/>
        <v>23572.004563445149</v>
      </c>
      <c r="F948">
        <f t="shared" si="59"/>
        <v>9.6112897566877269</v>
      </c>
    </row>
    <row r="949" spans="3:6" x14ac:dyDescent="0.25">
      <c r="C949">
        <f t="shared" si="60"/>
        <v>9.6112897566877269</v>
      </c>
      <c r="D949">
        <f t="shared" si="57"/>
        <v>1.2704504115390591E-11</v>
      </c>
      <c r="E949">
        <f t="shared" si="58"/>
        <v>23572.004563445149</v>
      </c>
      <c r="F949">
        <f t="shared" si="59"/>
        <v>9.6112897566877269</v>
      </c>
    </row>
    <row r="950" spans="3:6" x14ac:dyDescent="0.25">
      <c r="C950">
        <f t="shared" si="60"/>
        <v>9.6112897566877269</v>
      </c>
      <c r="D950">
        <f t="shared" si="57"/>
        <v>1.2704504115390591E-11</v>
      </c>
      <c r="E950">
        <f t="shared" si="58"/>
        <v>23572.004563445149</v>
      </c>
      <c r="F950">
        <f t="shared" si="59"/>
        <v>9.6112897566877269</v>
      </c>
    </row>
    <row r="951" spans="3:6" x14ac:dyDescent="0.25">
      <c r="C951">
        <f t="shared" si="60"/>
        <v>9.6112897566877269</v>
      </c>
      <c r="D951">
        <f t="shared" si="57"/>
        <v>1.2704504115390591E-11</v>
      </c>
      <c r="E951">
        <f t="shared" si="58"/>
        <v>23572.004563445149</v>
      </c>
      <c r="F951">
        <f t="shared" si="59"/>
        <v>9.6112897566877269</v>
      </c>
    </row>
    <row r="952" spans="3:6" x14ac:dyDescent="0.25">
      <c r="C952">
        <f t="shared" si="60"/>
        <v>9.6112897566877269</v>
      </c>
      <c r="D952">
        <f t="shared" si="57"/>
        <v>1.2704504115390591E-11</v>
      </c>
      <c r="E952">
        <f t="shared" si="58"/>
        <v>23572.004563445149</v>
      </c>
      <c r="F952">
        <f t="shared" si="59"/>
        <v>9.6112897566877269</v>
      </c>
    </row>
    <row r="953" spans="3:6" x14ac:dyDescent="0.25">
      <c r="C953">
        <f t="shared" si="60"/>
        <v>9.6112897566877269</v>
      </c>
      <c r="D953">
        <f t="shared" si="57"/>
        <v>1.2704504115390591E-11</v>
      </c>
      <c r="E953">
        <f t="shared" si="58"/>
        <v>23572.004563445149</v>
      </c>
      <c r="F953">
        <f t="shared" si="59"/>
        <v>9.6112897566877269</v>
      </c>
    </row>
    <row r="954" spans="3:6" x14ac:dyDescent="0.25">
      <c r="C954">
        <f t="shared" si="60"/>
        <v>9.6112897566877269</v>
      </c>
      <c r="D954">
        <f t="shared" si="57"/>
        <v>1.2704504115390591E-11</v>
      </c>
      <c r="E954">
        <f t="shared" si="58"/>
        <v>23572.004563445149</v>
      </c>
      <c r="F954">
        <f t="shared" si="59"/>
        <v>9.6112897566877269</v>
      </c>
    </row>
    <row r="955" spans="3:6" x14ac:dyDescent="0.25">
      <c r="C955">
        <f t="shared" si="60"/>
        <v>9.6112897566877269</v>
      </c>
      <c r="D955">
        <f t="shared" si="57"/>
        <v>1.2704504115390591E-11</v>
      </c>
      <c r="E955">
        <f t="shared" si="58"/>
        <v>23572.004563445149</v>
      </c>
      <c r="F955">
        <f t="shared" si="59"/>
        <v>9.6112897566877269</v>
      </c>
    </row>
    <row r="956" spans="3:6" x14ac:dyDescent="0.25">
      <c r="C956">
        <f t="shared" si="60"/>
        <v>9.6112897566877269</v>
      </c>
      <c r="D956">
        <f t="shared" si="57"/>
        <v>1.2704504115390591E-11</v>
      </c>
      <c r="E956">
        <f t="shared" si="58"/>
        <v>23572.004563445149</v>
      </c>
      <c r="F956">
        <f t="shared" si="59"/>
        <v>9.6112897566877269</v>
      </c>
    </row>
    <row r="957" spans="3:6" x14ac:dyDescent="0.25">
      <c r="C957">
        <f t="shared" si="60"/>
        <v>9.6112897566877269</v>
      </c>
      <c r="D957">
        <f t="shared" si="57"/>
        <v>1.2704504115390591E-11</v>
      </c>
      <c r="E957">
        <f t="shared" si="58"/>
        <v>23572.004563445149</v>
      </c>
      <c r="F957">
        <f t="shared" si="59"/>
        <v>9.6112897566877269</v>
      </c>
    </row>
    <row r="958" spans="3:6" x14ac:dyDescent="0.25">
      <c r="C958">
        <f t="shared" si="60"/>
        <v>9.6112897566877269</v>
      </c>
      <c r="D958">
        <f t="shared" si="57"/>
        <v>1.2704504115390591E-11</v>
      </c>
      <c r="E958">
        <f t="shared" si="58"/>
        <v>23572.004563445149</v>
      </c>
      <c r="F958">
        <f t="shared" si="59"/>
        <v>9.6112897566877269</v>
      </c>
    </row>
    <row r="959" spans="3:6" x14ac:dyDescent="0.25">
      <c r="C959">
        <f t="shared" si="60"/>
        <v>9.6112897566877269</v>
      </c>
      <c r="D959">
        <f t="shared" si="57"/>
        <v>1.2704504115390591E-11</v>
      </c>
      <c r="E959">
        <f t="shared" si="58"/>
        <v>23572.004563445149</v>
      </c>
      <c r="F959">
        <f t="shared" si="59"/>
        <v>9.6112897566877269</v>
      </c>
    </row>
    <row r="960" spans="3:6" x14ac:dyDescent="0.25">
      <c r="C960">
        <f t="shared" si="60"/>
        <v>9.6112897566877269</v>
      </c>
      <c r="D960">
        <f t="shared" si="57"/>
        <v>1.2704504115390591E-11</v>
      </c>
      <c r="E960">
        <f t="shared" si="58"/>
        <v>23572.004563445149</v>
      </c>
      <c r="F960">
        <f t="shared" si="59"/>
        <v>9.6112897566877269</v>
      </c>
    </row>
    <row r="961" spans="3:6" x14ac:dyDescent="0.25">
      <c r="C961">
        <f t="shared" si="60"/>
        <v>9.6112897566877269</v>
      </c>
      <c r="D961">
        <f t="shared" si="57"/>
        <v>1.2704504115390591E-11</v>
      </c>
      <c r="E961">
        <f t="shared" si="58"/>
        <v>23572.004563445149</v>
      </c>
      <c r="F961">
        <f t="shared" si="59"/>
        <v>9.6112897566877269</v>
      </c>
    </row>
    <row r="962" spans="3:6" x14ac:dyDescent="0.25">
      <c r="C962">
        <f t="shared" si="60"/>
        <v>9.6112897566877269</v>
      </c>
      <c r="D962">
        <f t="shared" si="57"/>
        <v>1.2704504115390591E-11</v>
      </c>
      <c r="E962">
        <f t="shared" si="58"/>
        <v>23572.004563445149</v>
      </c>
      <c r="F962">
        <f t="shared" si="59"/>
        <v>9.6112897566877269</v>
      </c>
    </row>
    <row r="963" spans="3:6" x14ac:dyDescent="0.25">
      <c r="C963">
        <f t="shared" si="60"/>
        <v>9.6112897566877269</v>
      </c>
      <c r="D963">
        <f t="shared" si="57"/>
        <v>1.2704504115390591E-11</v>
      </c>
      <c r="E963">
        <f t="shared" si="58"/>
        <v>23572.004563445149</v>
      </c>
      <c r="F963">
        <f t="shared" si="59"/>
        <v>9.6112897566877269</v>
      </c>
    </row>
    <row r="964" spans="3:6" x14ac:dyDescent="0.25">
      <c r="C964">
        <f t="shared" si="60"/>
        <v>9.6112897566877269</v>
      </c>
      <c r="D964">
        <f t="shared" si="57"/>
        <v>1.2704504115390591E-11</v>
      </c>
      <c r="E964">
        <f t="shared" si="58"/>
        <v>23572.004563445149</v>
      </c>
      <c r="F964">
        <f t="shared" si="59"/>
        <v>9.6112897566877269</v>
      </c>
    </row>
    <row r="965" spans="3:6" x14ac:dyDescent="0.25">
      <c r="C965">
        <f t="shared" si="60"/>
        <v>9.6112897566877269</v>
      </c>
      <c r="D965">
        <f t="shared" si="57"/>
        <v>1.2704504115390591E-11</v>
      </c>
      <c r="E965">
        <f t="shared" si="58"/>
        <v>23572.004563445149</v>
      </c>
      <c r="F965">
        <f t="shared" si="59"/>
        <v>9.6112897566877269</v>
      </c>
    </row>
    <row r="966" spans="3:6" x14ac:dyDescent="0.25">
      <c r="C966">
        <f t="shared" si="60"/>
        <v>9.6112897566877269</v>
      </c>
      <c r="D966">
        <f t="shared" si="57"/>
        <v>1.2704504115390591E-11</v>
      </c>
      <c r="E966">
        <f t="shared" si="58"/>
        <v>23572.004563445149</v>
      </c>
      <c r="F966">
        <f t="shared" si="59"/>
        <v>9.6112897566877269</v>
      </c>
    </row>
    <row r="967" spans="3:6" x14ac:dyDescent="0.25">
      <c r="C967">
        <f t="shared" si="60"/>
        <v>9.6112897566877269</v>
      </c>
      <c r="D967">
        <f t="shared" si="57"/>
        <v>1.2704504115390591E-11</v>
      </c>
      <c r="E967">
        <f t="shared" si="58"/>
        <v>23572.004563445149</v>
      </c>
      <c r="F967">
        <f t="shared" si="59"/>
        <v>9.6112897566877269</v>
      </c>
    </row>
    <row r="968" spans="3:6" x14ac:dyDescent="0.25">
      <c r="C968">
        <f t="shared" si="60"/>
        <v>9.6112897566877269</v>
      </c>
      <c r="D968">
        <f t="shared" si="57"/>
        <v>1.2704504115390591E-11</v>
      </c>
      <c r="E968">
        <f t="shared" si="58"/>
        <v>23572.004563445149</v>
      </c>
      <c r="F968">
        <f t="shared" si="59"/>
        <v>9.6112897566877269</v>
      </c>
    </row>
    <row r="969" spans="3:6" x14ac:dyDescent="0.25">
      <c r="C969">
        <f t="shared" si="60"/>
        <v>9.6112897566877269</v>
      </c>
      <c r="D969">
        <f t="shared" ref="D969:D1032" si="61">$B$2*(C969^5)+$C$2*(C969^4)+$D$2*(C969^3)+$E$2*(C969^2)+$F$2*(C969^1)+$G$2</f>
        <v>1.2704504115390591E-11</v>
      </c>
      <c r="E969">
        <f t="shared" ref="E969:E1032" si="62">$C$3*(C969^4)+$D$3*(C969^3)+$E$3*(C969^2)+$F$3*(C969)+$G$3</f>
        <v>23572.004563445149</v>
      </c>
      <c r="F969">
        <f t="shared" ref="F969:F1032" si="63">C969-D969/E969</f>
        <v>9.6112897566877269</v>
      </c>
    </row>
    <row r="970" spans="3:6" x14ac:dyDescent="0.25">
      <c r="C970">
        <f t="shared" ref="C970:C1033" si="64">F969</f>
        <v>9.6112897566877269</v>
      </c>
      <c r="D970">
        <f t="shared" si="61"/>
        <v>1.2704504115390591E-11</v>
      </c>
      <c r="E970">
        <f t="shared" si="62"/>
        <v>23572.004563445149</v>
      </c>
      <c r="F970">
        <f t="shared" si="63"/>
        <v>9.6112897566877269</v>
      </c>
    </row>
    <row r="971" spans="3:6" x14ac:dyDescent="0.25">
      <c r="C971">
        <f t="shared" si="64"/>
        <v>9.6112897566877269</v>
      </c>
      <c r="D971">
        <f t="shared" si="61"/>
        <v>1.2704504115390591E-11</v>
      </c>
      <c r="E971">
        <f t="shared" si="62"/>
        <v>23572.004563445149</v>
      </c>
      <c r="F971">
        <f t="shared" si="63"/>
        <v>9.6112897566877269</v>
      </c>
    </row>
    <row r="972" spans="3:6" x14ac:dyDescent="0.25">
      <c r="C972">
        <f t="shared" si="64"/>
        <v>9.6112897566877269</v>
      </c>
      <c r="D972">
        <f t="shared" si="61"/>
        <v>1.2704504115390591E-11</v>
      </c>
      <c r="E972">
        <f t="shared" si="62"/>
        <v>23572.004563445149</v>
      </c>
      <c r="F972">
        <f t="shared" si="63"/>
        <v>9.6112897566877269</v>
      </c>
    </row>
    <row r="973" spans="3:6" x14ac:dyDescent="0.25">
      <c r="C973">
        <f t="shared" si="64"/>
        <v>9.6112897566877269</v>
      </c>
      <c r="D973">
        <f t="shared" si="61"/>
        <v>1.2704504115390591E-11</v>
      </c>
      <c r="E973">
        <f t="shared" si="62"/>
        <v>23572.004563445149</v>
      </c>
      <c r="F973">
        <f t="shared" si="63"/>
        <v>9.6112897566877269</v>
      </c>
    </row>
    <row r="974" spans="3:6" x14ac:dyDescent="0.25">
      <c r="C974">
        <f t="shared" si="64"/>
        <v>9.6112897566877269</v>
      </c>
      <c r="D974">
        <f t="shared" si="61"/>
        <v>1.2704504115390591E-11</v>
      </c>
      <c r="E974">
        <f t="shared" si="62"/>
        <v>23572.004563445149</v>
      </c>
      <c r="F974">
        <f t="shared" si="63"/>
        <v>9.6112897566877269</v>
      </c>
    </row>
    <row r="975" spans="3:6" x14ac:dyDescent="0.25">
      <c r="C975">
        <f t="shared" si="64"/>
        <v>9.6112897566877269</v>
      </c>
      <c r="D975">
        <f t="shared" si="61"/>
        <v>1.2704504115390591E-11</v>
      </c>
      <c r="E975">
        <f t="shared" si="62"/>
        <v>23572.004563445149</v>
      </c>
      <c r="F975">
        <f t="shared" si="63"/>
        <v>9.6112897566877269</v>
      </c>
    </row>
    <row r="976" spans="3:6" x14ac:dyDescent="0.25">
      <c r="C976">
        <f t="shared" si="64"/>
        <v>9.6112897566877269</v>
      </c>
      <c r="D976">
        <f t="shared" si="61"/>
        <v>1.2704504115390591E-11</v>
      </c>
      <c r="E976">
        <f t="shared" si="62"/>
        <v>23572.004563445149</v>
      </c>
      <c r="F976">
        <f t="shared" si="63"/>
        <v>9.6112897566877269</v>
      </c>
    </row>
    <row r="977" spans="3:6" x14ac:dyDescent="0.25">
      <c r="C977">
        <f t="shared" si="64"/>
        <v>9.6112897566877269</v>
      </c>
      <c r="D977">
        <f t="shared" si="61"/>
        <v>1.2704504115390591E-11</v>
      </c>
      <c r="E977">
        <f t="shared" si="62"/>
        <v>23572.004563445149</v>
      </c>
      <c r="F977">
        <f t="shared" si="63"/>
        <v>9.6112897566877269</v>
      </c>
    </row>
    <row r="978" spans="3:6" x14ac:dyDescent="0.25">
      <c r="C978">
        <f t="shared" si="64"/>
        <v>9.6112897566877269</v>
      </c>
      <c r="D978">
        <f t="shared" si="61"/>
        <v>1.2704504115390591E-11</v>
      </c>
      <c r="E978">
        <f t="shared" si="62"/>
        <v>23572.004563445149</v>
      </c>
      <c r="F978">
        <f t="shared" si="63"/>
        <v>9.6112897566877269</v>
      </c>
    </row>
    <row r="979" spans="3:6" x14ac:dyDescent="0.25">
      <c r="C979">
        <f t="shared" si="64"/>
        <v>9.6112897566877269</v>
      </c>
      <c r="D979">
        <f t="shared" si="61"/>
        <v>1.2704504115390591E-11</v>
      </c>
      <c r="E979">
        <f t="shared" si="62"/>
        <v>23572.004563445149</v>
      </c>
      <c r="F979">
        <f t="shared" si="63"/>
        <v>9.6112897566877269</v>
      </c>
    </row>
    <row r="980" spans="3:6" x14ac:dyDescent="0.25">
      <c r="C980">
        <f t="shared" si="64"/>
        <v>9.6112897566877269</v>
      </c>
      <c r="D980">
        <f t="shared" si="61"/>
        <v>1.2704504115390591E-11</v>
      </c>
      <c r="E980">
        <f t="shared" si="62"/>
        <v>23572.004563445149</v>
      </c>
      <c r="F980">
        <f t="shared" si="63"/>
        <v>9.6112897566877269</v>
      </c>
    </row>
    <row r="981" spans="3:6" x14ac:dyDescent="0.25">
      <c r="C981">
        <f t="shared" si="64"/>
        <v>9.6112897566877269</v>
      </c>
      <c r="D981">
        <f t="shared" si="61"/>
        <v>1.2704504115390591E-11</v>
      </c>
      <c r="E981">
        <f t="shared" si="62"/>
        <v>23572.004563445149</v>
      </c>
      <c r="F981">
        <f t="shared" si="63"/>
        <v>9.6112897566877269</v>
      </c>
    </row>
    <row r="982" spans="3:6" x14ac:dyDescent="0.25">
      <c r="C982">
        <f t="shared" si="64"/>
        <v>9.6112897566877269</v>
      </c>
      <c r="D982">
        <f t="shared" si="61"/>
        <v>1.2704504115390591E-11</v>
      </c>
      <c r="E982">
        <f t="shared" si="62"/>
        <v>23572.004563445149</v>
      </c>
      <c r="F982">
        <f t="shared" si="63"/>
        <v>9.6112897566877269</v>
      </c>
    </row>
    <row r="983" spans="3:6" x14ac:dyDescent="0.25">
      <c r="C983">
        <f t="shared" si="64"/>
        <v>9.6112897566877269</v>
      </c>
      <c r="D983">
        <f t="shared" si="61"/>
        <v>1.2704504115390591E-11</v>
      </c>
      <c r="E983">
        <f t="shared" si="62"/>
        <v>23572.004563445149</v>
      </c>
      <c r="F983">
        <f t="shared" si="63"/>
        <v>9.6112897566877269</v>
      </c>
    </row>
    <row r="984" spans="3:6" x14ac:dyDescent="0.25">
      <c r="C984">
        <f t="shared" si="64"/>
        <v>9.6112897566877269</v>
      </c>
      <c r="D984">
        <f t="shared" si="61"/>
        <v>1.2704504115390591E-11</v>
      </c>
      <c r="E984">
        <f t="shared" si="62"/>
        <v>23572.004563445149</v>
      </c>
      <c r="F984">
        <f t="shared" si="63"/>
        <v>9.6112897566877269</v>
      </c>
    </row>
    <row r="985" spans="3:6" x14ac:dyDescent="0.25">
      <c r="C985">
        <f t="shared" si="64"/>
        <v>9.6112897566877269</v>
      </c>
      <c r="D985">
        <f t="shared" si="61"/>
        <v>1.2704504115390591E-11</v>
      </c>
      <c r="E985">
        <f t="shared" si="62"/>
        <v>23572.004563445149</v>
      </c>
      <c r="F985">
        <f t="shared" si="63"/>
        <v>9.6112897566877269</v>
      </c>
    </row>
    <row r="986" spans="3:6" x14ac:dyDescent="0.25">
      <c r="C986">
        <f t="shared" si="64"/>
        <v>9.6112897566877269</v>
      </c>
      <c r="D986">
        <f t="shared" si="61"/>
        <v>1.2704504115390591E-11</v>
      </c>
      <c r="E986">
        <f t="shared" si="62"/>
        <v>23572.004563445149</v>
      </c>
      <c r="F986">
        <f t="shared" si="63"/>
        <v>9.6112897566877269</v>
      </c>
    </row>
    <row r="987" spans="3:6" x14ac:dyDescent="0.25">
      <c r="C987">
        <f t="shared" si="64"/>
        <v>9.6112897566877269</v>
      </c>
      <c r="D987">
        <f t="shared" si="61"/>
        <v>1.2704504115390591E-11</v>
      </c>
      <c r="E987">
        <f t="shared" si="62"/>
        <v>23572.004563445149</v>
      </c>
      <c r="F987">
        <f t="shared" si="63"/>
        <v>9.6112897566877269</v>
      </c>
    </row>
    <row r="988" spans="3:6" x14ac:dyDescent="0.25">
      <c r="C988">
        <f t="shared" si="64"/>
        <v>9.6112897566877269</v>
      </c>
      <c r="D988">
        <f t="shared" si="61"/>
        <v>1.2704504115390591E-11</v>
      </c>
      <c r="E988">
        <f t="shared" si="62"/>
        <v>23572.004563445149</v>
      </c>
      <c r="F988">
        <f t="shared" si="63"/>
        <v>9.6112897566877269</v>
      </c>
    </row>
    <row r="989" spans="3:6" x14ac:dyDescent="0.25">
      <c r="C989">
        <f t="shared" si="64"/>
        <v>9.6112897566877269</v>
      </c>
      <c r="D989">
        <f t="shared" si="61"/>
        <v>1.2704504115390591E-11</v>
      </c>
      <c r="E989">
        <f t="shared" si="62"/>
        <v>23572.004563445149</v>
      </c>
      <c r="F989">
        <f t="shared" si="63"/>
        <v>9.6112897566877269</v>
      </c>
    </row>
    <row r="990" spans="3:6" x14ac:dyDescent="0.25">
      <c r="C990">
        <f t="shared" si="64"/>
        <v>9.6112897566877269</v>
      </c>
      <c r="D990">
        <f t="shared" si="61"/>
        <v>1.2704504115390591E-11</v>
      </c>
      <c r="E990">
        <f t="shared" si="62"/>
        <v>23572.004563445149</v>
      </c>
      <c r="F990">
        <f t="shared" si="63"/>
        <v>9.6112897566877269</v>
      </c>
    </row>
    <row r="991" spans="3:6" x14ac:dyDescent="0.25">
      <c r="C991">
        <f t="shared" si="64"/>
        <v>9.6112897566877269</v>
      </c>
      <c r="D991">
        <f t="shared" si="61"/>
        <v>1.2704504115390591E-11</v>
      </c>
      <c r="E991">
        <f t="shared" si="62"/>
        <v>23572.004563445149</v>
      </c>
      <c r="F991">
        <f t="shared" si="63"/>
        <v>9.6112897566877269</v>
      </c>
    </row>
    <row r="992" spans="3:6" x14ac:dyDescent="0.25">
      <c r="C992">
        <f t="shared" si="64"/>
        <v>9.6112897566877269</v>
      </c>
      <c r="D992">
        <f t="shared" si="61"/>
        <v>1.2704504115390591E-11</v>
      </c>
      <c r="E992">
        <f t="shared" si="62"/>
        <v>23572.004563445149</v>
      </c>
      <c r="F992">
        <f t="shared" si="63"/>
        <v>9.6112897566877269</v>
      </c>
    </row>
    <row r="993" spans="3:6" x14ac:dyDescent="0.25">
      <c r="C993">
        <f t="shared" si="64"/>
        <v>9.6112897566877269</v>
      </c>
      <c r="D993">
        <f t="shared" si="61"/>
        <v>1.2704504115390591E-11</v>
      </c>
      <c r="E993">
        <f t="shared" si="62"/>
        <v>23572.004563445149</v>
      </c>
      <c r="F993">
        <f t="shared" si="63"/>
        <v>9.6112897566877269</v>
      </c>
    </row>
    <row r="994" spans="3:6" x14ac:dyDescent="0.25">
      <c r="C994">
        <f t="shared" si="64"/>
        <v>9.6112897566877269</v>
      </c>
      <c r="D994">
        <f t="shared" si="61"/>
        <v>1.2704504115390591E-11</v>
      </c>
      <c r="E994">
        <f t="shared" si="62"/>
        <v>23572.004563445149</v>
      </c>
      <c r="F994">
        <f t="shared" si="63"/>
        <v>9.6112897566877269</v>
      </c>
    </row>
    <row r="995" spans="3:6" x14ac:dyDescent="0.25">
      <c r="C995">
        <f t="shared" si="64"/>
        <v>9.6112897566877269</v>
      </c>
      <c r="D995">
        <f t="shared" si="61"/>
        <v>1.2704504115390591E-11</v>
      </c>
      <c r="E995">
        <f t="shared" si="62"/>
        <v>23572.004563445149</v>
      </c>
      <c r="F995">
        <f t="shared" si="63"/>
        <v>9.6112897566877269</v>
      </c>
    </row>
    <row r="996" spans="3:6" x14ac:dyDescent="0.25">
      <c r="C996">
        <f t="shared" si="64"/>
        <v>9.6112897566877269</v>
      </c>
      <c r="D996">
        <f t="shared" si="61"/>
        <v>1.2704504115390591E-11</v>
      </c>
      <c r="E996">
        <f t="shared" si="62"/>
        <v>23572.004563445149</v>
      </c>
      <c r="F996">
        <f t="shared" si="63"/>
        <v>9.6112897566877269</v>
      </c>
    </row>
    <row r="997" spans="3:6" x14ac:dyDescent="0.25">
      <c r="C997">
        <f t="shared" si="64"/>
        <v>9.6112897566877269</v>
      </c>
      <c r="D997">
        <f t="shared" si="61"/>
        <v>1.2704504115390591E-11</v>
      </c>
      <c r="E997">
        <f t="shared" si="62"/>
        <v>23572.004563445149</v>
      </c>
      <c r="F997">
        <f t="shared" si="63"/>
        <v>9.6112897566877269</v>
      </c>
    </row>
    <row r="998" spans="3:6" x14ac:dyDescent="0.25">
      <c r="C998">
        <f t="shared" si="64"/>
        <v>9.6112897566877269</v>
      </c>
      <c r="D998">
        <f t="shared" si="61"/>
        <v>1.2704504115390591E-11</v>
      </c>
      <c r="E998">
        <f t="shared" si="62"/>
        <v>23572.004563445149</v>
      </c>
      <c r="F998">
        <f t="shared" si="63"/>
        <v>9.6112897566877269</v>
      </c>
    </row>
    <row r="999" spans="3:6" x14ac:dyDescent="0.25">
      <c r="C999">
        <f t="shared" si="64"/>
        <v>9.6112897566877269</v>
      </c>
      <c r="D999">
        <f t="shared" si="61"/>
        <v>1.2704504115390591E-11</v>
      </c>
      <c r="E999">
        <f t="shared" si="62"/>
        <v>23572.004563445149</v>
      </c>
      <c r="F999">
        <f t="shared" si="63"/>
        <v>9.6112897566877269</v>
      </c>
    </row>
    <row r="1000" spans="3:6" x14ac:dyDescent="0.25">
      <c r="C1000">
        <f t="shared" si="64"/>
        <v>9.6112897566877269</v>
      </c>
      <c r="D1000">
        <f t="shared" si="61"/>
        <v>1.2704504115390591E-11</v>
      </c>
      <c r="E1000">
        <f t="shared" si="62"/>
        <v>23572.004563445149</v>
      </c>
      <c r="F1000">
        <f t="shared" si="63"/>
        <v>9.6112897566877269</v>
      </c>
    </row>
    <row r="1001" spans="3:6" x14ac:dyDescent="0.25">
      <c r="C1001">
        <f t="shared" si="64"/>
        <v>9.6112897566877269</v>
      </c>
      <c r="D1001">
        <f t="shared" si="61"/>
        <v>1.2704504115390591E-11</v>
      </c>
      <c r="E1001">
        <f t="shared" si="62"/>
        <v>23572.004563445149</v>
      </c>
      <c r="F1001">
        <f t="shared" si="63"/>
        <v>9.6112897566877269</v>
      </c>
    </row>
    <row r="1002" spans="3:6" x14ac:dyDescent="0.25">
      <c r="C1002">
        <f t="shared" si="64"/>
        <v>9.6112897566877269</v>
      </c>
      <c r="D1002">
        <f t="shared" si="61"/>
        <v>1.2704504115390591E-11</v>
      </c>
      <c r="E1002">
        <f t="shared" si="62"/>
        <v>23572.004563445149</v>
      </c>
      <c r="F1002">
        <f t="shared" si="63"/>
        <v>9.6112897566877269</v>
      </c>
    </row>
    <row r="1003" spans="3:6" x14ac:dyDescent="0.25">
      <c r="C1003">
        <f t="shared" si="64"/>
        <v>9.6112897566877269</v>
      </c>
      <c r="D1003">
        <f t="shared" si="61"/>
        <v>1.2704504115390591E-11</v>
      </c>
      <c r="E1003">
        <f t="shared" si="62"/>
        <v>23572.004563445149</v>
      </c>
      <c r="F1003">
        <f t="shared" si="63"/>
        <v>9.6112897566877269</v>
      </c>
    </row>
    <row r="1004" spans="3:6" x14ac:dyDescent="0.25">
      <c r="C1004">
        <f t="shared" si="64"/>
        <v>9.6112897566877269</v>
      </c>
      <c r="D1004">
        <f t="shared" si="61"/>
        <v>1.2704504115390591E-11</v>
      </c>
      <c r="E1004">
        <f t="shared" si="62"/>
        <v>23572.004563445149</v>
      </c>
      <c r="F1004">
        <f t="shared" si="63"/>
        <v>9.6112897566877269</v>
      </c>
    </row>
    <row r="1005" spans="3:6" x14ac:dyDescent="0.25">
      <c r="C1005">
        <f t="shared" si="64"/>
        <v>9.6112897566877269</v>
      </c>
      <c r="D1005">
        <f t="shared" si="61"/>
        <v>1.2704504115390591E-11</v>
      </c>
      <c r="E1005">
        <f t="shared" si="62"/>
        <v>23572.004563445149</v>
      </c>
      <c r="F1005">
        <f t="shared" si="63"/>
        <v>9.6112897566877269</v>
      </c>
    </row>
    <row r="1006" spans="3:6" x14ac:dyDescent="0.25">
      <c r="C1006">
        <f t="shared" si="64"/>
        <v>9.6112897566877269</v>
      </c>
      <c r="D1006">
        <f t="shared" si="61"/>
        <v>1.2704504115390591E-11</v>
      </c>
      <c r="E1006">
        <f t="shared" si="62"/>
        <v>23572.004563445149</v>
      </c>
      <c r="F1006">
        <f t="shared" si="63"/>
        <v>9.6112897566877269</v>
      </c>
    </row>
    <row r="1007" spans="3:6" x14ac:dyDescent="0.25">
      <c r="C1007">
        <f t="shared" si="64"/>
        <v>9.6112897566877269</v>
      </c>
      <c r="D1007">
        <f t="shared" si="61"/>
        <v>1.2704504115390591E-11</v>
      </c>
      <c r="E1007">
        <f t="shared" si="62"/>
        <v>23572.004563445149</v>
      </c>
      <c r="F1007">
        <f t="shared" si="63"/>
        <v>9.6112897566877269</v>
      </c>
    </row>
    <row r="1008" spans="3:6" x14ac:dyDescent="0.25">
      <c r="C1008">
        <f t="shared" si="64"/>
        <v>9.6112897566877269</v>
      </c>
      <c r="D1008">
        <f t="shared" si="61"/>
        <v>1.2704504115390591E-11</v>
      </c>
      <c r="E1008">
        <f t="shared" si="62"/>
        <v>23572.004563445149</v>
      </c>
      <c r="F1008">
        <f t="shared" si="63"/>
        <v>9.6112897566877269</v>
      </c>
    </row>
    <row r="1009" spans="3:6" x14ac:dyDescent="0.25">
      <c r="C1009">
        <f t="shared" si="64"/>
        <v>9.6112897566877269</v>
      </c>
      <c r="D1009">
        <f t="shared" si="61"/>
        <v>1.2704504115390591E-11</v>
      </c>
      <c r="E1009">
        <f t="shared" si="62"/>
        <v>23572.004563445149</v>
      </c>
      <c r="F1009">
        <f t="shared" si="63"/>
        <v>9.6112897566877269</v>
      </c>
    </row>
    <row r="1010" spans="3:6" x14ac:dyDescent="0.25">
      <c r="C1010">
        <f t="shared" si="64"/>
        <v>9.6112897566877269</v>
      </c>
      <c r="D1010">
        <f t="shared" si="61"/>
        <v>1.2704504115390591E-11</v>
      </c>
      <c r="E1010">
        <f t="shared" si="62"/>
        <v>23572.004563445149</v>
      </c>
      <c r="F1010">
        <f t="shared" si="63"/>
        <v>9.6112897566877269</v>
      </c>
    </row>
    <row r="1011" spans="3:6" x14ac:dyDescent="0.25">
      <c r="C1011">
        <f t="shared" si="64"/>
        <v>9.6112897566877269</v>
      </c>
      <c r="D1011">
        <f t="shared" si="61"/>
        <v>1.2704504115390591E-11</v>
      </c>
      <c r="E1011">
        <f t="shared" si="62"/>
        <v>23572.004563445149</v>
      </c>
      <c r="F1011">
        <f t="shared" si="63"/>
        <v>9.6112897566877269</v>
      </c>
    </row>
    <row r="1012" spans="3:6" x14ac:dyDescent="0.25">
      <c r="C1012">
        <f t="shared" si="64"/>
        <v>9.6112897566877269</v>
      </c>
      <c r="D1012">
        <f t="shared" si="61"/>
        <v>1.2704504115390591E-11</v>
      </c>
      <c r="E1012">
        <f t="shared" si="62"/>
        <v>23572.004563445149</v>
      </c>
      <c r="F1012">
        <f t="shared" si="63"/>
        <v>9.6112897566877269</v>
      </c>
    </row>
    <row r="1013" spans="3:6" x14ac:dyDescent="0.25">
      <c r="C1013">
        <f t="shared" si="64"/>
        <v>9.6112897566877269</v>
      </c>
      <c r="D1013">
        <f t="shared" si="61"/>
        <v>1.2704504115390591E-11</v>
      </c>
      <c r="E1013">
        <f t="shared" si="62"/>
        <v>23572.004563445149</v>
      </c>
      <c r="F1013">
        <f t="shared" si="63"/>
        <v>9.6112897566877269</v>
      </c>
    </row>
    <row r="1014" spans="3:6" x14ac:dyDescent="0.25">
      <c r="C1014">
        <f t="shared" si="64"/>
        <v>9.6112897566877269</v>
      </c>
      <c r="D1014">
        <f t="shared" si="61"/>
        <v>1.2704504115390591E-11</v>
      </c>
      <c r="E1014">
        <f t="shared" si="62"/>
        <v>23572.004563445149</v>
      </c>
      <c r="F1014">
        <f t="shared" si="63"/>
        <v>9.6112897566877269</v>
      </c>
    </row>
    <row r="1015" spans="3:6" x14ac:dyDescent="0.25">
      <c r="C1015">
        <f t="shared" si="64"/>
        <v>9.6112897566877269</v>
      </c>
      <c r="D1015">
        <f t="shared" si="61"/>
        <v>1.2704504115390591E-11</v>
      </c>
      <c r="E1015">
        <f t="shared" si="62"/>
        <v>23572.004563445149</v>
      </c>
      <c r="F1015">
        <f t="shared" si="63"/>
        <v>9.6112897566877269</v>
      </c>
    </row>
    <row r="1016" spans="3:6" x14ac:dyDescent="0.25">
      <c r="C1016">
        <f t="shared" si="64"/>
        <v>9.6112897566877269</v>
      </c>
      <c r="D1016">
        <f t="shared" si="61"/>
        <v>1.2704504115390591E-11</v>
      </c>
      <c r="E1016">
        <f t="shared" si="62"/>
        <v>23572.004563445149</v>
      </c>
      <c r="F1016">
        <f t="shared" si="63"/>
        <v>9.6112897566877269</v>
      </c>
    </row>
    <row r="1017" spans="3:6" x14ac:dyDescent="0.25">
      <c r="C1017">
        <f t="shared" si="64"/>
        <v>9.6112897566877269</v>
      </c>
      <c r="D1017">
        <f t="shared" si="61"/>
        <v>1.2704504115390591E-11</v>
      </c>
      <c r="E1017">
        <f t="shared" si="62"/>
        <v>23572.004563445149</v>
      </c>
      <c r="F1017">
        <f t="shared" si="63"/>
        <v>9.6112897566877269</v>
      </c>
    </row>
    <row r="1018" spans="3:6" x14ac:dyDescent="0.25">
      <c r="C1018">
        <f t="shared" si="64"/>
        <v>9.6112897566877269</v>
      </c>
      <c r="D1018">
        <f t="shared" si="61"/>
        <v>1.2704504115390591E-11</v>
      </c>
      <c r="E1018">
        <f t="shared" si="62"/>
        <v>23572.004563445149</v>
      </c>
      <c r="F1018">
        <f t="shared" si="63"/>
        <v>9.6112897566877269</v>
      </c>
    </row>
    <row r="1019" spans="3:6" x14ac:dyDescent="0.25">
      <c r="C1019">
        <f t="shared" si="64"/>
        <v>9.6112897566877269</v>
      </c>
      <c r="D1019">
        <f t="shared" si="61"/>
        <v>1.2704504115390591E-11</v>
      </c>
      <c r="E1019">
        <f t="shared" si="62"/>
        <v>23572.004563445149</v>
      </c>
      <c r="F1019">
        <f t="shared" si="63"/>
        <v>9.6112897566877269</v>
      </c>
    </row>
    <row r="1020" spans="3:6" x14ac:dyDescent="0.25">
      <c r="C1020">
        <f t="shared" si="64"/>
        <v>9.6112897566877269</v>
      </c>
      <c r="D1020">
        <f t="shared" si="61"/>
        <v>1.2704504115390591E-11</v>
      </c>
      <c r="E1020">
        <f t="shared" si="62"/>
        <v>23572.004563445149</v>
      </c>
      <c r="F1020">
        <f t="shared" si="63"/>
        <v>9.6112897566877269</v>
      </c>
    </row>
    <row r="1021" spans="3:6" x14ac:dyDescent="0.25">
      <c r="C1021">
        <f t="shared" si="64"/>
        <v>9.6112897566877269</v>
      </c>
      <c r="D1021">
        <f t="shared" si="61"/>
        <v>1.2704504115390591E-11</v>
      </c>
      <c r="E1021">
        <f t="shared" si="62"/>
        <v>23572.004563445149</v>
      </c>
      <c r="F1021">
        <f t="shared" si="63"/>
        <v>9.6112897566877269</v>
      </c>
    </row>
    <row r="1022" spans="3:6" x14ac:dyDescent="0.25">
      <c r="C1022">
        <f t="shared" si="64"/>
        <v>9.6112897566877269</v>
      </c>
      <c r="D1022">
        <f t="shared" si="61"/>
        <v>1.2704504115390591E-11</v>
      </c>
      <c r="E1022">
        <f t="shared" si="62"/>
        <v>23572.004563445149</v>
      </c>
      <c r="F1022">
        <f t="shared" si="63"/>
        <v>9.6112897566877269</v>
      </c>
    </row>
    <row r="1023" spans="3:6" x14ac:dyDescent="0.25">
      <c r="C1023">
        <f t="shared" si="64"/>
        <v>9.6112897566877269</v>
      </c>
      <c r="D1023">
        <f t="shared" si="61"/>
        <v>1.2704504115390591E-11</v>
      </c>
      <c r="E1023">
        <f t="shared" si="62"/>
        <v>23572.004563445149</v>
      </c>
      <c r="F1023">
        <f t="shared" si="63"/>
        <v>9.6112897566877269</v>
      </c>
    </row>
    <row r="1024" spans="3:6" x14ac:dyDescent="0.25">
      <c r="C1024">
        <f t="shared" si="64"/>
        <v>9.6112897566877269</v>
      </c>
      <c r="D1024">
        <f t="shared" si="61"/>
        <v>1.2704504115390591E-11</v>
      </c>
      <c r="E1024">
        <f t="shared" si="62"/>
        <v>23572.004563445149</v>
      </c>
      <c r="F1024">
        <f t="shared" si="63"/>
        <v>9.6112897566877269</v>
      </c>
    </row>
    <row r="1025" spans="3:6" x14ac:dyDescent="0.25">
      <c r="C1025">
        <f t="shared" si="64"/>
        <v>9.6112897566877269</v>
      </c>
      <c r="D1025">
        <f t="shared" si="61"/>
        <v>1.2704504115390591E-11</v>
      </c>
      <c r="E1025">
        <f t="shared" si="62"/>
        <v>23572.004563445149</v>
      </c>
      <c r="F1025">
        <f t="shared" si="63"/>
        <v>9.6112897566877269</v>
      </c>
    </row>
    <row r="1026" spans="3:6" x14ac:dyDescent="0.25">
      <c r="C1026">
        <f t="shared" si="64"/>
        <v>9.6112897566877269</v>
      </c>
      <c r="D1026">
        <f t="shared" si="61"/>
        <v>1.2704504115390591E-11</v>
      </c>
      <c r="E1026">
        <f t="shared" si="62"/>
        <v>23572.004563445149</v>
      </c>
      <c r="F1026">
        <f t="shared" si="63"/>
        <v>9.6112897566877269</v>
      </c>
    </row>
    <row r="1027" spans="3:6" x14ac:dyDescent="0.25">
      <c r="C1027">
        <f t="shared" si="64"/>
        <v>9.6112897566877269</v>
      </c>
      <c r="D1027">
        <f t="shared" si="61"/>
        <v>1.2704504115390591E-11</v>
      </c>
      <c r="E1027">
        <f t="shared" si="62"/>
        <v>23572.004563445149</v>
      </c>
      <c r="F1027">
        <f t="shared" si="63"/>
        <v>9.6112897566877269</v>
      </c>
    </row>
    <row r="1028" spans="3:6" x14ac:dyDescent="0.25">
      <c r="C1028">
        <f t="shared" si="64"/>
        <v>9.6112897566877269</v>
      </c>
      <c r="D1028">
        <f t="shared" si="61"/>
        <v>1.2704504115390591E-11</v>
      </c>
      <c r="E1028">
        <f t="shared" si="62"/>
        <v>23572.004563445149</v>
      </c>
      <c r="F1028">
        <f t="shared" si="63"/>
        <v>9.6112897566877269</v>
      </c>
    </row>
    <row r="1029" spans="3:6" x14ac:dyDescent="0.25">
      <c r="C1029">
        <f t="shared" si="64"/>
        <v>9.6112897566877269</v>
      </c>
      <c r="D1029">
        <f t="shared" si="61"/>
        <v>1.2704504115390591E-11</v>
      </c>
      <c r="E1029">
        <f t="shared" si="62"/>
        <v>23572.004563445149</v>
      </c>
      <c r="F1029">
        <f t="shared" si="63"/>
        <v>9.6112897566877269</v>
      </c>
    </row>
    <row r="1030" spans="3:6" x14ac:dyDescent="0.25">
      <c r="C1030">
        <f t="shared" si="64"/>
        <v>9.6112897566877269</v>
      </c>
      <c r="D1030">
        <f t="shared" si="61"/>
        <v>1.2704504115390591E-11</v>
      </c>
      <c r="E1030">
        <f t="shared" si="62"/>
        <v>23572.004563445149</v>
      </c>
      <c r="F1030">
        <f t="shared" si="63"/>
        <v>9.6112897566877269</v>
      </c>
    </row>
    <row r="1031" spans="3:6" x14ac:dyDescent="0.25">
      <c r="C1031">
        <f t="shared" si="64"/>
        <v>9.6112897566877269</v>
      </c>
      <c r="D1031">
        <f t="shared" si="61"/>
        <v>1.2704504115390591E-11</v>
      </c>
      <c r="E1031">
        <f t="shared" si="62"/>
        <v>23572.004563445149</v>
      </c>
      <c r="F1031">
        <f t="shared" si="63"/>
        <v>9.6112897566877269</v>
      </c>
    </row>
    <row r="1032" spans="3:6" x14ac:dyDescent="0.25">
      <c r="C1032">
        <f t="shared" si="64"/>
        <v>9.6112897566877269</v>
      </c>
      <c r="D1032">
        <f t="shared" si="61"/>
        <v>1.2704504115390591E-11</v>
      </c>
      <c r="E1032">
        <f t="shared" si="62"/>
        <v>23572.004563445149</v>
      </c>
      <c r="F1032">
        <f t="shared" si="63"/>
        <v>9.6112897566877269</v>
      </c>
    </row>
    <row r="1033" spans="3:6" x14ac:dyDescent="0.25">
      <c r="C1033">
        <f t="shared" si="64"/>
        <v>9.6112897566877269</v>
      </c>
      <c r="D1033">
        <f t="shared" ref="D1033:D1096" si="65">$B$2*(C1033^5)+$C$2*(C1033^4)+$D$2*(C1033^3)+$E$2*(C1033^2)+$F$2*(C1033^1)+$G$2</f>
        <v>1.2704504115390591E-11</v>
      </c>
      <c r="E1033">
        <f t="shared" ref="E1033:E1096" si="66">$C$3*(C1033^4)+$D$3*(C1033^3)+$E$3*(C1033^2)+$F$3*(C1033)+$G$3</f>
        <v>23572.004563445149</v>
      </c>
      <c r="F1033">
        <f t="shared" ref="F1033:F1096" si="67">C1033-D1033/E1033</f>
        <v>9.6112897566877269</v>
      </c>
    </row>
    <row r="1034" spans="3:6" x14ac:dyDescent="0.25">
      <c r="C1034">
        <f t="shared" ref="C1034:C1097" si="68">F1033</f>
        <v>9.6112897566877269</v>
      </c>
      <c r="D1034">
        <f t="shared" si="65"/>
        <v>1.2704504115390591E-11</v>
      </c>
      <c r="E1034">
        <f t="shared" si="66"/>
        <v>23572.004563445149</v>
      </c>
      <c r="F1034">
        <f t="shared" si="67"/>
        <v>9.6112897566877269</v>
      </c>
    </row>
    <row r="1035" spans="3:6" x14ac:dyDescent="0.25">
      <c r="C1035">
        <f t="shared" si="68"/>
        <v>9.6112897566877269</v>
      </c>
      <c r="D1035">
        <f t="shared" si="65"/>
        <v>1.2704504115390591E-11</v>
      </c>
      <c r="E1035">
        <f t="shared" si="66"/>
        <v>23572.004563445149</v>
      </c>
      <c r="F1035">
        <f t="shared" si="67"/>
        <v>9.6112897566877269</v>
      </c>
    </row>
    <row r="1036" spans="3:6" x14ac:dyDescent="0.25">
      <c r="C1036">
        <f t="shared" si="68"/>
        <v>9.6112897566877269</v>
      </c>
      <c r="D1036">
        <f t="shared" si="65"/>
        <v>1.2704504115390591E-11</v>
      </c>
      <c r="E1036">
        <f t="shared" si="66"/>
        <v>23572.004563445149</v>
      </c>
      <c r="F1036">
        <f t="shared" si="67"/>
        <v>9.6112897566877269</v>
      </c>
    </row>
    <row r="1037" spans="3:6" x14ac:dyDescent="0.25">
      <c r="C1037">
        <f t="shared" si="68"/>
        <v>9.6112897566877269</v>
      </c>
      <c r="D1037">
        <f t="shared" si="65"/>
        <v>1.2704504115390591E-11</v>
      </c>
      <c r="E1037">
        <f t="shared" si="66"/>
        <v>23572.004563445149</v>
      </c>
      <c r="F1037">
        <f t="shared" si="67"/>
        <v>9.6112897566877269</v>
      </c>
    </row>
    <row r="1038" spans="3:6" x14ac:dyDescent="0.25">
      <c r="C1038">
        <f t="shared" si="68"/>
        <v>9.6112897566877269</v>
      </c>
      <c r="D1038">
        <f t="shared" si="65"/>
        <v>1.2704504115390591E-11</v>
      </c>
      <c r="E1038">
        <f t="shared" si="66"/>
        <v>23572.004563445149</v>
      </c>
      <c r="F1038">
        <f t="shared" si="67"/>
        <v>9.6112897566877269</v>
      </c>
    </row>
    <row r="1039" spans="3:6" x14ac:dyDescent="0.25">
      <c r="C1039">
        <f t="shared" si="68"/>
        <v>9.6112897566877269</v>
      </c>
      <c r="D1039">
        <f t="shared" si="65"/>
        <v>1.2704504115390591E-11</v>
      </c>
      <c r="E1039">
        <f t="shared" si="66"/>
        <v>23572.004563445149</v>
      </c>
      <c r="F1039">
        <f t="shared" si="67"/>
        <v>9.6112897566877269</v>
      </c>
    </row>
    <row r="1040" spans="3:6" x14ac:dyDescent="0.25">
      <c r="C1040">
        <f t="shared" si="68"/>
        <v>9.6112897566877269</v>
      </c>
      <c r="D1040">
        <f t="shared" si="65"/>
        <v>1.2704504115390591E-11</v>
      </c>
      <c r="E1040">
        <f t="shared" si="66"/>
        <v>23572.004563445149</v>
      </c>
      <c r="F1040">
        <f t="shared" si="67"/>
        <v>9.6112897566877269</v>
      </c>
    </row>
    <row r="1041" spans="3:6" x14ac:dyDescent="0.25">
      <c r="C1041">
        <f t="shared" si="68"/>
        <v>9.6112897566877269</v>
      </c>
      <c r="D1041">
        <f t="shared" si="65"/>
        <v>1.2704504115390591E-11</v>
      </c>
      <c r="E1041">
        <f t="shared" si="66"/>
        <v>23572.004563445149</v>
      </c>
      <c r="F1041">
        <f t="shared" si="67"/>
        <v>9.6112897566877269</v>
      </c>
    </row>
    <row r="1042" spans="3:6" x14ac:dyDescent="0.25">
      <c r="C1042">
        <f t="shared" si="68"/>
        <v>9.6112897566877269</v>
      </c>
      <c r="D1042">
        <f t="shared" si="65"/>
        <v>1.2704504115390591E-11</v>
      </c>
      <c r="E1042">
        <f t="shared" si="66"/>
        <v>23572.004563445149</v>
      </c>
      <c r="F1042">
        <f t="shared" si="67"/>
        <v>9.6112897566877269</v>
      </c>
    </row>
    <row r="1043" spans="3:6" x14ac:dyDescent="0.25">
      <c r="C1043">
        <f t="shared" si="68"/>
        <v>9.6112897566877269</v>
      </c>
      <c r="D1043">
        <f t="shared" si="65"/>
        <v>1.2704504115390591E-11</v>
      </c>
      <c r="E1043">
        <f t="shared" si="66"/>
        <v>23572.004563445149</v>
      </c>
      <c r="F1043">
        <f t="shared" si="67"/>
        <v>9.6112897566877269</v>
      </c>
    </row>
    <row r="1044" spans="3:6" x14ac:dyDescent="0.25">
      <c r="C1044">
        <f t="shared" si="68"/>
        <v>9.6112897566877269</v>
      </c>
      <c r="D1044">
        <f t="shared" si="65"/>
        <v>1.2704504115390591E-11</v>
      </c>
      <c r="E1044">
        <f t="shared" si="66"/>
        <v>23572.004563445149</v>
      </c>
      <c r="F1044">
        <f t="shared" si="67"/>
        <v>9.6112897566877269</v>
      </c>
    </row>
    <row r="1045" spans="3:6" x14ac:dyDescent="0.25">
      <c r="C1045">
        <f t="shared" si="68"/>
        <v>9.6112897566877269</v>
      </c>
      <c r="D1045">
        <f t="shared" si="65"/>
        <v>1.2704504115390591E-11</v>
      </c>
      <c r="E1045">
        <f t="shared" si="66"/>
        <v>23572.004563445149</v>
      </c>
      <c r="F1045">
        <f t="shared" si="67"/>
        <v>9.6112897566877269</v>
      </c>
    </row>
    <row r="1046" spans="3:6" x14ac:dyDescent="0.25">
      <c r="C1046">
        <f t="shared" si="68"/>
        <v>9.6112897566877269</v>
      </c>
      <c r="D1046">
        <f t="shared" si="65"/>
        <v>1.2704504115390591E-11</v>
      </c>
      <c r="E1046">
        <f t="shared" si="66"/>
        <v>23572.004563445149</v>
      </c>
      <c r="F1046">
        <f t="shared" si="67"/>
        <v>9.6112897566877269</v>
      </c>
    </row>
    <row r="1047" spans="3:6" x14ac:dyDescent="0.25">
      <c r="C1047">
        <f t="shared" si="68"/>
        <v>9.6112897566877269</v>
      </c>
      <c r="D1047">
        <f t="shared" si="65"/>
        <v>1.2704504115390591E-11</v>
      </c>
      <c r="E1047">
        <f t="shared" si="66"/>
        <v>23572.004563445149</v>
      </c>
      <c r="F1047">
        <f t="shared" si="67"/>
        <v>9.6112897566877269</v>
      </c>
    </row>
    <row r="1048" spans="3:6" x14ac:dyDescent="0.25">
      <c r="C1048">
        <f t="shared" si="68"/>
        <v>9.6112897566877269</v>
      </c>
      <c r="D1048">
        <f t="shared" si="65"/>
        <v>1.2704504115390591E-11</v>
      </c>
      <c r="E1048">
        <f t="shared" si="66"/>
        <v>23572.004563445149</v>
      </c>
      <c r="F1048">
        <f t="shared" si="67"/>
        <v>9.6112897566877269</v>
      </c>
    </row>
    <row r="1049" spans="3:6" x14ac:dyDescent="0.25">
      <c r="C1049">
        <f t="shared" si="68"/>
        <v>9.6112897566877269</v>
      </c>
      <c r="D1049">
        <f t="shared" si="65"/>
        <v>1.2704504115390591E-11</v>
      </c>
      <c r="E1049">
        <f t="shared" si="66"/>
        <v>23572.004563445149</v>
      </c>
      <c r="F1049">
        <f t="shared" si="67"/>
        <v>9.6112897566877269</v>
      </c>
    </row>
    <row r="1050" spans="3:6" x14ac:dyDescent="0.25">
      <c r="C1050">
        <f t="shared" si="68"/>
        <v>9.6112897566877269</v>
      </c>
      <c r="D1050">
        <f t="shared" si="65"/>
        <v>1.2704504115390591E-11</v>
      </c>
      <c r="E1050">
        <f t="shared" si="66"/>
        <v>23572.004563445149</v>
      </c>
      <c r="F1050">
        <f t="shared" si="67"/>
        <v>9.6112897566877269</v>
      </c>
    </row>
    <row r="1051" spans="3:6" x14ac:dyDescent="0.25">
      <c r="C1051">
        <f t="shared" si="68"/>
        <v>9.6112897566877269</v>
      </c>
      <c r="D1051">
        <f t="shared" si="65"/>
        <v>1.2704504115390591E-11</v>
      </c>
      <c r="E1051">
        <f t="shared" si="66"/>
        <v>23572.004563445149</v>
      </c>
      <c r="F1051">
        <f t="shared" si="67"/>
        <v>9.6112897566877269</v>
      </c>
    </row>
    <row r="1052" spans="3:6" x14ac:dyDescent="0.25">
      <c r="C1052">
        <f t="shared" si="68"/>
        <v>9.6112897566877269</v>
      </c>
      <c r="D1052">
        <f t="shared" si="65"/>
        <v>1.2704504115390591E-11</v>
      </c>
      <c r="E1052">
        <f t="shared" si="66"/>
        <v>23572.004563445149</v>
      </c>
      <c r="F1052">
        <f t="shared" si="67"/>
        <v>9.6112897566877269</v>
      </c>
    </row>
    <row r="1053" spans="3:6" x14ac:dyDescent="0.25">
      <c r="C1053">
        <f t="shared" si="68"/>
        <v>9.6112897566877269</v>
      </c>
      <c r="D1053">
        <f t="shared" si="65"/>
        <v>1.2704504115390591E-11</v>
      </c>
      <c r="E1053">
        <f t="shared" si="66"/>
        <v>23572.004563445149</v>
      </c>
      <c r="F1053">
        <f t="shared" si="67"/>
        <v>9.6112897566877269</v>
      </c>
    </row>
    <row r="1054" spans="3:6" x14ac:dyDescent="0.25">
      <c r="C1054">
        <f t="shared" si="68"/>
        <v>9.6112897566877269</v>
      </c>
      <c r="D1054">
        <f t="shared" si="65"/>
        <v>1.2704504115390591E-11</v>
      </c>
      <c r="E1054">
        <f t="shared" si="66"/>
        <v>23572.004563445149</v>
      </c>
      <c r="F1054">
        <f t="shared" si="67"/>
        <v>9.6112897566877269</v>
      </c>
    </row>
    <row r="1055" spans="3:6" x14ac:dyDescent="0.25">
      <c r="C1055">
        <f t="shared" si="68"/>
        <v>9.6112897566877269</v>
      </c>
      <c r="D1055">
        <f t="shared" si="65"/>
        <v>1.2704504115390591E-11</v>
      </c>
      <c r="E1055">
        <f t="shared" si="66"/>
        <v>23572.004563445149</v>
      </c>
      <c r="F1055">
        <f t="shared" si="67"/>
        <v>9.6112897566877269</v>
      </c>
    </row>
    <row r="1056" spans="3:6" x14ac:dyDescent="0.25">
      <c r="C1056">
        <f t="shared" si="68"/>
        <v>9.6112897566877269</v>
      </c>
      <c r="D1056">
        <f t="shared" si="65"/>
        <v>1.2704504115390591E-11</v>
      </c>
      <c r="E1056">
        <f t="shared" si="66"/>
        <v>23572.004563445149</v>
      </c>
      <c r="F1056">
        <f t="shared" si="67"/>
        <v>9.6112897566877269</v>
      </c>
    </row>
    <row r="1057" spans="3:6" x14ac:dyDescent="0.25">
      <c r="C1057">
        <f t="shared" si="68"/>
        <v>9.6112897566877269</v>
      </c>
      <c r="D1057">
        <f t="shared" si="65"/>
        <v>1.2704504115390591E-11</v>
      </c>
      <c r="E1057">
        <f t="shared" si="66"/>
        <v>23572.004563445149</v>
      </c>
      <c r="F1057">
        <f t="shared" si="67"/>
        <v>9.6112897566877269</v>
      </c>
    </row>
    <row r="1058" spans="3:6" x14ac:dyDescent="0.25">
      <c r="C1058">
        <f t="shared" si="68"/>
        <v>9.6112897566877269</v>
      </c>
      <c r="D1058">
        <f t="shared" si="65"/>
        <v>1.2704504115390591E-11</v>
      </c>
      <c r="E1058">
        <f t="shared" si="66"/>
        <v>23572.004563445149</v>
      </c>
      <c r="F1058">
        <f t="shared" si="67"/>
        <v>9.6112897566877269</v>
      </c>
    </row>
    <row r="1059" spans="3:6" x14ac:dyDescent="0.25">
      <c r="C1059">
        <f t="shared" si="68"/>
        <v>9.6112897566877269</v>
      </c>
      <c r="D1059">
        <f t="shared" si="65"/>
        <v>1.2704504115390591E-11</v>
      </c>
      <c r="E1059">
        <f t="shared" si="66"/>
        <v>23572.004563445149</v>
      </c>
      <c r="F1059">
        <f t="shared" si="67"/>
        <v>9.6112897566877269</v>
      </c>
    </row>
    <row r="1060" spans="3:6" x14ac:dyDescent="0.25">
      <c r="C1060">
        <f t="shared" si="68"/>
        <v>9.6112897566877269</v>
      </c>
      <c r="D1060">
        <f t="shared" si="65"/>
        <v>1.2704504115390591E-11</v>
      </c>
      <c r="E1060">
        <f t="shared" si="66"/>
        <v>23572.004563445149</v>
      </c>
      <c r="F1060">
        <f t="shared" si="67"/>
        <v>9.6112897566877269</v>
      </c>
    </row>
    <row r="1061" spans="3:6" x14ac:dyDescent="0.25">
      <c r="C1061">
        <f t="shared" si="68"/>
        <v>9.6112897566877269</v>
      </c>
      <c r="D1061">
        <f t="shared" si="65"/>
        <v>1.2704504115390591E-11</v>
      </c>
      <c r="E1061">
        <f t="shared" si="66"/>
        <v>23572.004563445149</v>
      </c>
      <c r="F1061">
        <f t="shared" si="67"/>
        <v>9.6112897566877269</v>
      </c>
    </row>
    <row r="1062" spans="3:6" x14ac:dyDescent="0.25">
      <c r="C1062">
        <f t="shared" si="68"/>
        <v>9.6112897566877269</v>
      </c>
      <c r="D1062">
        <f t="shared" si="65"/>
        <v>1.2704504115390591E-11</v>
      </c>
      <c r="E1062">
        <f t="shared" si="66"/>
        <v>23572.004563445149</v>
      </c>
      <c r="F1062">
        <f t="shared" si="67"/>
        <v>9.6112897566877269</v>
      </c>
    </row>
    <row r="1063" spans="3:6" x14ac:dyDescent="0.25">
      <c r="C1063">
        <f t="shared" si="68"/>
        <v>9.6112897566877269</v>
      </c>
      <c r="D1063">
        <f t="shared" si="65"/>
        <v>1.2704504115390591E-11</v>
      </c>
      <c r="E1063">
        <f t="shared" si="66"/>
        <v>23572.004563445149</v>
      </c>
      <c r="F1063">
        <f t="shared" si="67"/>
        <v>9.6112897566877269</v>
      </c>
    </row>
    <row r="1064" spans="3:6" x14ac:dyDescent="0.25">
      <c r="C1064">
        <f t="shared" si="68"/>
        <v>9.6112897566877269</v>
      </c>
      <c r="D1064">
        <f t="shared" si="65"/>
        <v>1.2704504115390591E-11</v>
      </c>
      <c r="E1064">
        <f t="shared" si="66"/>
        <v>23572.004563445149</v>
      </c>
      <c r="F1064">
        <f t="shared" si="67"/>
        <v>9.6112897566877269</v>
      </c>
    </row>
    <row r="1065" spans="3:6" x14ac:dyDescent="0.25">
      <c r="C1065">
        <f t="shared" si="68"/>
        <v>9.6112897566877269</v>
      </c>
      <c r="D1065">
        <f t="shared" si="65"/>
        <v>1.2704504115390591E-11</v>
      </c>
      <c r="E1065">
        <f t="shared" si="66"/>
        <v>23572.004563445149</v>
      </c>
      <c r="F1065">
        <f t="shared" si="67"/>
        <v>9.6112897566877269</v>
      </c>
    </row>
    <row r="1066" spans="3:6" x14ac:dyDescent="0.25">
      <c r="C1066">
        <f t="shared" si="68"/>
        <v>9.6112897566877269</v>
      </c>
      <c r="D1066">
        <f t="shared" si="65"/>
        <v>1.2704504115390591E-11</v>
      </c>
      <c r="E1066">
        <f t="shared" si="66"/>
        <v>23572.004563445149</v>
      </c>
      <c r="F1066">
        <f t="shared" si="67"/>
        <v>9.6112897566877269</v>
      </c>
    </row>
    <row r="1067" spans="3:6" x14ac:dyDescent="0.25">
      <c r="C1067">
        <f t="shared" si="68"/>
        <v>9.6112897566877269</v>
      </c>
      <c r="D1067">
        <f t="shared" si="65"/>
        <v>1.2704504115390591E-11</v>
      </c>
      <c r="E1067">
        <f t="shared" si="66"/>
        <v>23572.004563445149</v>
      </c>
      <c r="F1067">
        <f t="shared" si="67"/>
        <v>9.6112897566877269</v>
      </c>
    </row>
    <row r="1068" spans="3:6" x14ac:dyDescent="0.25">
      <c r="C1068">
        <f t="shared" si="68"/>
        <v>9.6112897566877269</v>
      </c>
      <c r="D1068">
        <f t="shared" si="65"/>
        <v>1.2704504115390591E-11</v>
      </c>
      <c r="E1068">
        <f t="shared" si="66"/>
        <v>23572.004563445149</v>
      </c>
      <c r="F1068">
        <f t="shared" si="67"/>
        <v>9.6112897566877269</v>
      </c>
    </row>
    <row r="1069" spans="3:6" x14ac:dyDescent="0.25">
      <c r="C1069">
        <f t="shared" si="68"/>
        <v>9.6112897566877269</v>
      </c>
      <c r="D1069">
        <f t="shared" si="65"/>
        <v>1.2704504115390591E-11</v>
      </c>
      <c r="E1069">
        <f t="shared" si="66"/>
        <v>23572.004563445149</v>
      </c>
      <c r="F1069">
        <f t="shared" si="67"/>
        <v>9.6112897566877269</v>
      </c>
    </row>
    <row r="1070" spans="3:6" x14ac:dyDescent="0.25">
      <c r="C1070">
        <f t="shared" si="68"/>
        <v>9.6112897566877269</v>
      </c>
      <c r="D1070">
        <f t="shared" si="65"/>
        <v>1.2704504115390591E-11</v>
      </c>
      <c r="E1070">
        <f t="shared" si="66"/>
        <v>23572.004563445149</v>
      </c>
      <c r="F1070">
        <f t="shared" si="67"/>
        <v>9.6112897566877269</v>
      </c>
    </row>
    <row r="1071" spans="3:6" x14ac:dyDescent="0.25">
      <c r="C1071">
        <f t="shared" si="68"/>
        <v>9.6112897566877269</v>
      </c>
      <c r="D1071">
        <f t="shared" si="65"/>
        <v>1.2704504115390591E-11</v>
      </c>
      <c r="E1071">
        <f t="shared" si="66"/>
        <v>23572.004563445149</v>
      </c>
      <c r="F1071">
        <f t="shared" si="67"/>
        <v>9.6112897566877269</v>
      </c>
    </row>
    <row r="1072" spans="3:6" x14ac:dyDescent="0.25">
      <c r="C1072">
        <f t="shared" si="68"/>
        <v>9.6112897566877269</v>
      </c>
      <c r="D1072">
        <f t="shared" si="65"/>
        <v>1.2704504115390591E-11</v>
      </c>
      <c r="E1072">
        <f t="shared" si="66"/>
        <v>23572.004563445149</v>
      </c>
      <c r="F1072">
        <f t="shared" si="67"/>
        <v>9.6112897566877269</v>
      </c>
    </row>
    <row r="1073" spans="3:6" x14ac:dyDescent="0.25">
      <c r="C1073">
        <f t="shared" si="68"/>
        <v>9.6112897566877269</v>
      </c>
      <c r="D1073">
        <f t="shared" si="65"/>
        <v>1.2704504115390591E-11</v>
      </c>
      <c r="E1073">
        <f t="shared" si="66"/>
        <v>23572.004563445149</v>
      </c>
      <c r="F1073">
        <f t="shared" si="67"/>
        <v>9.6112897566877269</v>
      </c>
    </row>
    <row r="1074" spans="3:6" x14ac:dyDescent="0.25">
      <c r="C1074">
        <f t="shared" si="68"/>
        <v>9.6112897566877269</v>
      </c>
      <c r="D1074">
        <f t="shared" si="65"/>
        <v>1.2704504115390591E-11</v>
      </c>
      <c r="E1074">
        <f t="shared" si="66"/>
        <v>23572.004563445149</v>
      </c>
      <c r="F1074">
        <f t="shared" si="67"/>
        <v>9.6112897566877269</v>
      </c>
    </row>
    <row r="1075" spans="3:6" x14ac:dyDescent="0.25">
      <c r="C1075">
        <f t="shared" si="68"/>
        <v>9.6112897566877269</v>
      </c>
      <c r="D1075">
        <f t="shared" si="65"/>
        <v>1.2704504115390591E-11</v>
      </c>
      <c r="E1075">
        <f t="shared" si="66"/>
        <v>23572.004563445149</v>
      </c>
      <c r="F1075">
        <f t="shared" si="67"/>
        <v>9.6112897566877269</v>
      </c>
    </row>
    <row r="1076" spans="3:6" x14ac:dyDescent="0.25">
      <c r="C1076">
        <f t="shared" si="68"/>
        <v>9.6112897566877269</v>
      </c>
      <c r="D1076">
        <f t="shared" si="65"/>
        <v>1.2704504115390591E-11</v>
      </c>
      <c r="E1076">
        <f t="shared" si="66"/>
        <v>23572.004563445149</v>
      </c>
      <c r="F1076">
        <f t="shared" si="67"/>
        <v>9.6112897566877269</v>
      </c>
    </row>
    <row r="1077" spans="3:6" x14ac:dyDescent="0.25">
      <c r="C1077">
        <f t="shared" si="68"/>
        <v>9.6112897566877269</v>
      </c>
      <c r="D1077">
        <f t="shared" si="65"/>
        <v>1.2704504115390591E-11</v>
      </c>
      <c r="E1077">
        <f t="shared" si="66"/>
        <v>23572.004563445149</v>
      </c>
      <c r="F1077">
        <f t="shared" si="67"/>
        <v>9.6112897566877269</v>
      </c>
    </row>
    <row r="1078" spans="3:6" x14ac:dyDescent="0.25">
      <c r="C1078">
        <f t="shared" si="68"/>
        <v>9.6112897566877269</v>
      </c>
      <c r="D1078">
        <f t="shared" si="65"/>
        <v>1.2704504115390591E-11</v>
      </c>
      <c r="E1078">
        <f t="shared" si="66"/>
        <v>23572.004563445149</v>
      </c>
      <c r="F1078">
        <f t="shared" si="67"/>
        <v>9.6112897566877269</v>
      </c>
    </row>
    <row r="1079" spans="3:6" x14ac:dyDescent="0.25">
      <c r="C1079">
        <f t="shared" si="68"/>
        <v>9.6112897566877269</v>
      </c>
      <c r="D1079">
        <f t="shared" si="65"/>
        <v>1.2704504115390591E-11</v>
      </c>
      <c r="E1079">
        <f t="shared" si="66"/>
        <v>23572.004563445149</v>
      </c>
      <c r="F1079">
        <f t="shared" si="67"/>
        <v>9.6112897566877269</v>
      </c>
    </row>
    <row r="1080" spans="3:6" x14ac:dyDescent="0.25">
      <c r="C1080">
        <f t="shared" si="68"/>
        <v>9.6112897566877269</v>
      </c>
      <c r="D1080">
        <f t="shared" si="65"/>
        <v>1.2704504115390591E-11</v>
      </c>
      <c r="E1080">
        <f t="shared" si="66"/>
        <v>23572.004563445149</v>
      </c>
      <c r="F1080">
        <f t="shared" si="67"/>
        <v>9.6112897566877269</v>
      </c>
    </row>
    <row r="1081" spans="3:6" x14ac:dyDescent="0.25">
      <c r="C1081">
        <f t="shared" si="68"/>
        <v>9.6112897566877269</v>
      </c>
      <c r="D1081">
        <f t="shared" si="65"/>
        <v>1.2704504115390591E-11</v>
      </c>
      <c r="E1081">
        <f t="shared" si="66"/>
        <v>23572.004563445149</v>
      </c>
      <c r="F1081">
        <f t="shared" si="67"/>
        <v>9.6112897566877269</v>
      </c>
    </row>
    <row r="1082" spans="3:6" x14ac:dyDescent="0.25">
      <c r="C1082">
        <f t="shared" si="68"/>
        <v>9.6112897566877269</v>
      </c>
      <c r="D1082">
        <f t="shared" si="65"/>
        <v>1.2704504115390591E-11</v>
      </c>
      <c r="E1082">
        <f t="shared" si="66"/>
        <v>23572.004563445149</v>
      </c>
      <c r="F1082">
        <f t="shared" si="67"/>
        <v>9.6112897566877269</v>
      </c>
    </row>
    <row r="1083" spans="3:6" x14ac:dyDescent="0.25">
      <c r="C1083">
        <f t="shared" si="68"/>
        <v>9.6112897566877269</v>
      </c>
      <c r="D1083">
        <f t="shared" si="65"/>
        <v>1.2704504115390591E-11</v>
      </c>
      <c r="E1083">
        <f t="shared" si="66"/>
        <v>23572.004563445149</v>
      </c>
      <c r="F1083">
        <f t="shared" si="67"/>
        <v>9.6112897566877269</v>
      </c>
    </row>
    <row r="1084" spans="3:6" x14ac:dyDescent="0.25">
      <c r="C1084">
        <f t="shared" si="68"/>
        <v>9.6112897566877269</v>
      </c>
      <c r="D1084">
        <f t="shared" si="65"/>
        <v>1.2704504115390591E-11</v>
      </c>
      <c r="E1084">
        <f t="shared" si="66"/>
        <v>23572.004563445149</v>
      </c>
      <c r="F1084">
        <f t="shared" si="67"/>
        <v>9.6112897566877269</v>
      </c>
    </row>
    <row r="1085" spans="3:6" x14ac:dyDescent="0.25">
      <c r="C1085">
        <f t="shared" si="68"/>
        <v>9.6112897566877269</v>
      </c>
      <c r="D1085">
        <f t="shared" si="65"/>
        <v>1.2704504115390591E-11</v>
      </c>
      <c r="E1085">
        <f t="shared" si="66"/>
        <v>23572.004563445149</v>
      </c>
      <c r="F1085">
        <f t="shared" si="67"/>
        <v>9.6112897566877269</v>
      </c>
    </row>
    <row r="1086" spans="3:6" x14ac:dyDescent="0.25">
      <c r="C1086">
        <f t="shared" si="68"/>
        <v>9.6112897566877269</v>
      </c>
      <c r="D1086">
        <f t="shared" si="65"/>
        <v>1.2704504115390591E-11</v>
      </c>
      <c r="E1086">
        <f t="shared" si="66"/>
        <v>23572.004563445149</v>
      </c>
      <c r="F1086">
        <f t="shared" si="67"/>
        <v>9.6112897566877269</v>
      </c>
    </row>
    <row r="1087" spans="3:6" x14ac:dyDescent="0.25">
      <c r="C1087">
        <f t="shared" si="68"/>
        <v>9.6112897566877269</v>
      </c>
      <c r="D1087">
        <f t="shared" si="65"/>
        <v>1.2704504115390591E-11</v>
      </c>
      <c r="E1087">
        <f t="shared" si="66"/>
        <v>23572.004563445149</v>
      </c>
      <c r="F1087">
        <f t="shared" si="67"/>
        <v>9.6112897566877269</v>
      </c>
    </row>
    <row r="1088" spans="3:6" x14ac:dyDescent="0.25">
      <c r="C1088">
        <f t="shared" si="68"/>
        <v>9.6112897566877269</v>
      </c>
      <c r="D1088">
        <f t="shared" si="65"/>
        <v>1.2704504115390591E-11</v>
      </c>
      <c r="E1088">
        <f t="shared" si="66"/>
        <v>23572.004563445149</v>
      </c>
      <c r="F1088">
        <f t="shared" si="67"/>
        <v>9.6112897566877269</v>
      </c>
    </row>
    <row r="1089" spans="3:6" x14ac:dyDescent="0.25">
      <c r="C1089">
        <f t="shared" si="68"/>
        <v>9.6112897566877269</v>
      </c>
      <c r="D1089">
        <f t="shared" si="65"/>
        <v>1.2704504115390591E-11</v>
      </c>
      <c r="E1089">
        <f t="shared" si="66"/>
        <v>23572.004563445149</v>
      </c>
      <c r="F1089">
        <f t="shared" si="67"/>
        <v>9.6112897566877269</v>
      </c>
    </row>
    <row r="1090" spans="3:6" x14ac:dyDescent="0.25">
      <c r="C1090">
        <f t="shared" si="68"/>
        <v>9.6112897566877269</v>
      </c>
      <c r="D1090">
        <f t="shared" si="65"/>
        <v>1.2704504115390591E-11</v>
      </c>
      <c r="E1090">
        <f t="shared" si="66"/>
        <v>23572.004563445149</v>
      </c>
      <c r="F1090">
        <f t="shared" si="67"/>
        <v>9.6112897566877269</v>
      </c>
    </row>
    <row r="1091" spans="3:6" x14ac:dyDescent="0.25">
      <c r="C1091">
        <f t="shared" si="68"/>
        <v>9.6112897566877269</v>
      </c>
      <c r="D1091">
        <f t="shared" si="65"/>
        <v>1.2704504115390591E-11</v>
      </c>
      <c r="E1091">
        <f t="shared" si="66"/>
        <v>23572.004563445149</v>
      </c>
      <c r="F1091">
        <f t="shared" si="67"/>
        <v>9.6112897566877269</v>
      </c>
    </row>
    <row r="1092" spans="3:6" x14ac:dyDescent="0.25">
      <c r="C1092">
        <f t="shared" si="68"/>
        <v>9.6112897566877269</v>
      </c>
      <c r="D1092">
        <f t="shared" si="65"/>
        <v>1.2704504115390591E-11</v>
      </c>
      <c r="E1092">
        <f t="shared" si="66"/>
        <v>23572.004563445149</v>
      </c>
      <c r="F1092">
        <f t="shared" si="67"/>
        <v>9.6112897566877269</v>
      </c>
    </row>
    <row r="1093" spans="3:6" x14ac:dyDescent="0.25">
      <c r="C1093">
        <f t="shared" si="68"/>
        <v>9.6112897566877269</v>
      </c>
      <c r="D1093">
        <f t="shared" si="65"/>
        <v>1.2704504115390591E-11</v>
      </c>
      <c r="E1093">
        <f t="shared" si="66"/>
        <v>23572.004563445149</v>
      </c>
      <c r="F1093">
        <f t="shared" si="67"/>
        <v>9.6112897566877269</v>
      </c>
    </row>
    <row r="1094" spans="3:6" x14ac:dyDescent="0.25">
      <c r="C1094">
        <f t="shared" si="68"/>
        <v>9.6112897566877269</v>
      </c>
      <c r="D1094">
        <f t="shared" si="65"/>
        <v>1.2704504115390591E-11</v>
      </c>
      <c r="E1094">
        <f t="shared" si="66"/>
        <v>23572.004563445149</v>
      </c>
      <c r="F1094">
        <f t="shared" si="67"/>
        <v>9.6112897566877269</v>
      </c>
    </row>
    <row r="1095" spans="3:6" x14ac:dyDescent="0.25">
      <c r="C1095">
        <f t="shared" si="68"/>
        <v>9.6112897566877269</v>
      </c>
      <c r="D1095">
        <f t="shared" si="65"/>
        <v>1.2704504115390591E-11</v>
      </c>
      <c r="E1095">
        <f t="shared" si="66"/>
        <v>23572.004563445149</v>
      </c>
      <c r="F1095">
        <f t="shared" si="67"/>
        <v>9.6112897566877269</v>
      </c>
    </row>
    <row r="1096" spans="3:6" x14ac:dyDescent="0.25">
      <c r="C1096">
        <f t="shared" si="68"/>
        <v>9.6112897566877269</v>
      </c>
      <c r="D1096">
        <f t="shared" si="65"/>
        <v>1.2704504115390591E-11</v>
      </c>
      <c r="E1096">
        <f t="shared" si="66"/>
        <v>23572.004563445149</v>
      </c>
      <c r="F1096">
        <f t="shared" si="67"/>
        <v>9.6112897566877269</v>
      </c>
    </row>
    <row r="1097" spans="3:6" x14ac:dyDescent="0.25">
      <c r="C1097">
        <f t="shared" si="68"/>
        <v>9.6112897566877269</v>
      </c>
      <c r="D1097">
        <f t="shared" ref="D1097:D1109" si="69">$B$2*(C1097^5)+$C$2*(C1097^4)+$D$2*(C1097^3)+$E$2*(C1097^2)+$F$2*(C1097^1)+$G$2</f>
        <v>1.2704504115390591E-11</v>
      </c>
      <c r="E1097">
        <f t="shared" ref="E1097:E1109" si="70">$C$3*(C1097^4)+$D$3*(C1097^3)+$E$3*(C1097^2)+$F$3*(C1097)+$G$3</f>
        <v>23572.004563445149</v>
      </c>
      <c r="F1097">
        <f t="shared" ref="F1097:F1109" si="71">C1097-D1097/E1097</f>
        <v>9.6112897566877269</v>
      </c>
    </row>
    <row r="1098" spans="3:6" x14ac:dyDescent="0.25">
      <c r="C1098">
        <f t="shared" ref="C1098:C1109" si="72">F1097</f>
        <v>9.6112897566877269</v>
      </c>
      <c r="D1098">
        <f t="shared" si="69"/>
        <v>1.2704504115390591E-11</v>
      </c>
      <c r="E1098">
        <f t="shared" si="70"/>
        <v>23572.004563445149</v>
      </c>
      <c r="F1098">
        <f t="shared" si="71"/>
        <v>9.6112897566877269</v>
      </c>
    </row>
    <row r="1099" spans="3:6" x14ac:dyDescent="0.25">
      <c r="C1099">
        <f t="shared" si="72"/>
        <v>9.6112897566877269</v>
      </c>
      <c r="D1099">
        <f t="shared" si="69"/>
        <v>1.2704504115390591E-11</v>
      </c>
      <c r="E1099">
        <f t="shared" si="70"/>
        <v>23572.004563445149</v>
      </c>
      <c r="F1099">
        <f t="shared" si="71"/>
        <v>9.6112897566877269</v>
      </c>
    </row>
    <row r="1100" spans="3:6" x14ac:dyDescent="0.25">
      <c r="C1100">
        <f t="shared" si="72"/>
        <v>9.6112897566877269</v>
      </c>
      <c r="D1100">
        <f t="shared" si="69"/>
        <v>1.2704504115390591E-11</v>
      </c>
      <c r="E1100">
        <f t="shared" si="70"/>
        <v>23572.004563445149</v>
      </c>
      <c r="F1100">
        <f t="shared" si="71"/>
        <v>9.6112897566877269</v>
      </c>
    </row>
    <row r="1101" spans="3:6" x14ac:dyDescent="0.25">
      <c r="C1101">
        <f t="shared" si="72"/>
        <v>9.6112897566877269</v>
      </c>
      <c r="D1101">
        <f t="shared" si="69"/>
        <v>1.2704504115390591E-11</v>
      </c>
      <c r="E1101">
        <f t="shared" si="70"/>
        <v>23572.004563445149</v>
      </c>
      <c r="F1101">
        <f t="shared" si="71"/>
        <v>9.6112897566877269</v>
      </c>
    </row>
    <row r="1102" spans="3:6" x14ac:dyDescent="0.25">
      <c r="C1102">
        <f t="shared" si="72"/>
        <v>9.6112897566877269</v>
      </c>
      <c r="D1102">
        <f t="shared" si="69"/>
        <v>1.2704504115390591E-11</v>
      </c>
      <c r="E1102">
        <f t="shared" si="70"/>
        <v>23572.004563445149</v>
      </c>
      <c r="F1102">
        <f t="shared" si="71"/>
        <v>9.6112897566877269</v>
      </c>
    </row>
    <row r="1103" spans="3:6" x14ac:dyDescent="0.25">
      <c r="C1103">
        <f t="shared" si="72"/>
        <v>9.6112897566877269</v>
      </c>
      <c r="D1103">
        <f t="shared" si="69"/>
        <v>1.2704504115390591E-11</v>
      </c>
      <c r="E1103">
        <f t="shared" si="70"/>
        <v>23572.004563445149</v>
      </c>
      <c r="F1103">
        <f t="shared" si="71"/>
        <v>9.6112897566877269</v>
      </c>
    </row>
    <row r="1104" spans="3:6" x14ac:dyDescent="0.25">
      <c r="C1104">
        <f t="shared" si="72"/>
        <v>9.6112897566877269</v>
      </c>
      <c r="D1104">
        <f t="shared" si="69"/>
        <v>1.2704504115390591E-11</v>
      </c>
      <c r="E1104">
        <f t="shared" si="70"/>
        <v>23572.004563445149</v>
      </c>
      <c r="F1104">
        <f t="shared" si="71"/>
        <v>9.6112897566877269</v>
      </c>
    </row>
    <row r="1105" spans="3:6" x14ac:dyDescent="0.25">
      <c r="C1105">
        <f t="shared" si="72"/>
        <v>9.6112897566877269</v>
      </c>
      <c r="D1105">
        <f t="shared" si="69"/>
        <v>1.2704504115390591E-11</v>
      </c>
      <c r="E1105">
        <f t="shared" si="70"/>
        <v>23572.004563445149</v>
      </c>
      <c r="F1105">
        <f t="shared" si="71"/>
        <v>9.6112897566877269</v>
      </c>
    </row>
    <row r="1106" spans="3:6" x14ac:dyDescent="0.25">
      <c r="C1106">
        <f t="shared" si="72"/>
        <v>9.6112897566877269</v>
      </c>
      <c r="D1106">
        <f t="shared" si="69"/>
        <v>1.2704504115390591E-11</v>
      </c>
      <c r="E1106">
        <f t="shared" si="70"/>
        <v>23572.004563445149</v>
      </c>
      <c r="F1106">
        <f t="shared" si="71"/>
        <v>9.6112897566877269</v>
      </c>
    </row>
    <row r="1107" spans="3:6" x14ac:dyDescent="0.25">
      <c r="C1107">
        <f t="shared" si="72"/>
        <v>9.6112897566877269</v>
      </c>
      <c r="D1107">
        <f t="shared" si="69"/>
        <v>1.2704504115390591E-11</v>
      </c>
      <c r="E1107">
        <f t="shared" si="70"/>
        <v>23572.004563445149</v>
      </c>
      <c r="F1107">
        <f t="shared" si="71"/>
        <v>9.6112897566877269</v>
      </c>
    </row>
    <row r="1108" spans="3:6" x14ac:dyDescent="0.25">
      <c r="C1108">
        <f t="shared" si="72"/>
        <v>9.6112897566877269</v>
      </c>
      <c r="D1108">
        <f t="shared" si="69"/>
        <v>1.2704504115390591E-11</v>
      </c>
      <c r="E1108">
        <f t="shared" si="70"/>
        <v>23572.004563445149</v>
      </c>
      <c r="F1108">
        <f t="shared" si="71"/>
        <v>9.6112897566877269</v>
      </c>
    </row>
    <row r="1109" spans="3:6" x14ac:dyDescent="0.25">
      <c r="C1109">
        <f t="shared" si="72"/>
        <v>9.6112897566877269</v>
      </c>
      <c r="D1109">
        <f t="shared" si="69"/>
        <v>1.2704504115390591E-11</v>
      </c>
      <c r="E1109">
        <f t="shared" si="70"/>
        <v>23572.004563445149</v>
      </c>
      <c r="F1109">
        <f t="shared" si="71"/>
        <v>9.6112897566877269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4DEF-D189-46AE-98AE-74339311F377}">
  <dimension ref="A1:R1110"/>
  <sheetViews>
    <sheetView workbookViewId="0">
      <selection activeCell="O9" sqref="O9:O108"/>
    </sheetView>
  </sheetViews>
  <sheetFormatPr defaultRowHeight="15.75" x14ac:dyDescent="0.25"/>
  <sheetData>
    <row r="1" spans="1:18" x14ac:dyDescent="0.25">
      <c r="A1" t="s">
        <v>28</v>
      </c>
      <c r="B1">
        <v>5</v>
      </c>
      <c r="C1">
        <v>4</v>
      </c>
      <c r="D1">
        <v>3</v>
      </c>
      <c r="E1">
        <v>2</v>
      </c>
      <c r="F1">
        <v>1</v>
      </c>
      <c r="G1">
        <v>0</v>
      </c>
    </row>
    <row r="2" spans="1:18" x14ac:dyDescent="0.25">
      <c r="A2" t="s">
        <v>25</v>
      </c>
      <c r="B2">
        <v>0</v>
      </c>
      <c r="C2">
        <v>90</v>
      </c>
      <c r="D2">
        <v>-600</v>
      </c>
      <c r="E2">
        <v>1381</v>
      </c>
      <c r="F2">
        <v>-1443</v>
      </c>
      <c r="G2">
        <v>693</v>
      </c>
    </row>
    <row r="3" spans="1:18" x14ac:dyDescent="0.25">
      <c r="A3" t="s">
        <v>26</v>
      </c>
      <c r="B3">
        <v>0</v>
      </c>
      <c r="C3">
        <v>0</v>
      </c>
      <c r="D3">
        <v>360</v>
      </c>
      <c r="E3">
        <v>-1800</v>
      </c>
      <c r="F3">
        <f>-1381*2</f>
        <v>-2762</v>
      </c>
      <c r="G3">
        <v>-1443</v>
      </c>
      <c r="I3" t="s">
        <v>28</v>
      </c>
      <c r="J3">
        <v>5</v>
      </c>
      <c r="K3">
        <v>4</v>
      </c>
      <c r="L3">
        <v>3</v>
      </c>
      <c r="M3">
        <v>2</v>
      </c>
      <c r="N3">
        <v>1</v>
      </c>
      <c r="O3">
        <v>0</v>
      </c>
    </row>
    <row r="4" spans="1:18" x14ac:dyDescent="0.25">
      <c r="A4" t="s">
        <v>30</v>
      </c>
      <c r="B4">
        <v>0</v>
      </c>
      <c r="C4">
        <v>0</v>
      </c>
      <c r="I4" t="s">
        <v>34</v>
      </c>
      <c r="J4">
        <v>90</v>
      </c>
      <c r="K4">
        <v>-479</v>
      </c>
      <c r="L4">
        <v>1018</v>
      </c>
      <c r="M4">
        <v>-1080</v>
      </c>
      <c r="N4">
        <v>572</v>
      </c>
      <c r="O4">
        <v>0</v>
      </c>
    </row>
    <row r="5" spans="1:18" x14ac:dyDescent="0.25">
      <c r="A5" t="s">
        <v>31</v>
      </c>
      <c r="B5">
        <v>0</v>
      </c>
      <c r="C5">
        <v>0</v>
      </c>
      <c r="D5">
        <v>0</v>
      </c>
      <c r="I5" t="s">
        <v>35</v>
      </c>
      <c r="J5">
        <v>90</v>
      </c>
      <c r="K5">
        <v>-479</v>
      </c>
      <c r="L5">
        <v>1018</v>
      </c>
      <c r="M5">
        <v>-1080</v>
      </c>
      <c r="N5">
        <v>451</v>
      </c>
      <c r="O5">
        <v>0</v>
      </c>
    </row>
    <row r="7" spans="1:18" x14ac:dyDescent="0.25">
      <c r="B7" t="s">
        <v>29</v>
      </c>
      <c r="C7" t="s">
        <v>24</v>
      </c>
      <c r="D7" t="s">
        <v>25</v>
      </c>
      <c r="E7" t="s">
        <v>26</v>
      </c>
      <c r="F7" t="s">
        <v>27</v>
      </c>
      <c r="I7" t="s">
        <v>36</v>
      </c>
      <c r="J7" t="s">
        <v>32</v>
      </c>
      <c r="K7" t="s">
        <v>33</v>
      </c>
      <c r="L7" t="s">
        <v>37</v>
      </c>
      <c r="M7" t="s">
        <v>38</v>
      </c>
      <c r="O7" t="s">
        <v>39</v>
      </c>
      <c r="P7" t="s">
        <v>40</v>
      </c>
      <c r="Q7" t="s">
        <v>41</v>
      </c>
    </row>
    <row r="8" spans="1:18" x14ac:dyDescent="0.25">
      <c r="I8">
        <v>0</v>
      </c>
      <c r="J8">
        <f>$J$4*(I8^5)+$K$4*(I8^4)+$L$4*(I8^3)+$M$4*(I8^2)+$N$4*(I8^1)+$O$4*(I8)</f>
        <v>0</v>
      </c>
      <c r="K8">
        <f>$J$5*(I8^5)+$K$5*(I8^4)+$L$5*(I8^3)+$M$5*(I8^2)+$N$5*(I8^1)+$O$5</f>
        <v>0</v>
      </c>
      <c r="P8">
        <v>0.33</v>
      </c>
      <c r="Q8">
        <v>0.28000000000000003</v>
      </c>
    </row>
    <row r="9" spans="1:18" x14ac:dyDescent="0.25">
      <c r="B9">
        <v>0</v>
      </c>
      <c r="C9">
        <v>0.01</v>
      </c>
      <c r="D9">
        <f>$B$2*(C9^5)+$C$2*(C9^4)+$D$2*(C9^3)+$E$2*(C9^2)+$F$2*(C9^1)+$G$2</f>
        <v>678.70750090000001</v>
      </c>
      <c r="E9">
        <f>$C$3*(C9^4)+$D$3*(C9^3)+$E$3*(C9^2)+$F$3*(C9)+$G$3</f>
        <v>-1470.79964</v>
      </c>
      <c r="F9">
        <f>C9-D9/E9</f>
        <v>0.47145476409009729</v>
      </c>
      <c r="I9">
        <f>0.01</f>
        <v>0.01</v>
      </c>
      <c r="J9">
        <f>$J$4*(I9^5)+$K$4*(I9^4)+$L$4*(I9^3)+$M$4*(I9^2)+$N$4*(I9^1)+$O$4*(I9^0)</f>
        <v>5.6130132189999999</v>
      </c>
      <c r="K9">
        <f>$J$5*(I9^5)+$K$5*(I9^4)+$L$5*(I9^3)+$M$5*(I9^2)+$N$5*(I9^1)+$O$5*(I9^0)</f>
        <v>4.403013219</v>
      </c>
      <c r="L9">
        <f>K9/J9</f>
        <v>0.78442951178091636</v>
      </c>
      <c r="M9">
        <f>121*I9/J9</f>
        <v>0.21557048821908359</v>
      </c>
      <c r="O9">
        <f>L9*Q$8+M9</f>
        <v>0.43521075151774019</v>
      </c>
      <c r="P9" t="str">
        <f>IF(P$8&lt;=(L9*Q$8+M9),"Mon","Tue")</f>
        <v>Mon</v>
      </c>
      <c r="R9" t="str">
        <f>IF((J9*P$8)&lt;=(121*I9+K9*Q$8),"Mon", "Tue")</f>
        <v>Mon</v>
      </c>
    </row>
    <row r="10" spans="1:18" x14ac:dyDescent="0.25">
      <c r="B10">
        <v>1</v>
      </c>
      <c r="C10">
        <f>C9+0.01</f>
        <v>0.02</v>
      </c>
      <c r="D10">
        <f t="shared" ref="D10:D73" si="0">$B$2*(C10^5)+$C$2*(C10^4)+$D$2*(C10^3)+$E$2*(C10^2)+$F$2*(C10^1)+$G$2</f>
        <v>664.68761440000003</v>
      </c>
      <c r="E10">
        <f t="shared" ref="E10:E73" si="1">$C$3*(C10^4)+$D$3*(C10^3)+$E$3*(C10^2)+$F$3*(C10)+$G$3</f>
        <v>-1498.95712</v>
      </c>
      <c r="F10">
        <f t="shared" ref="F10:F73" si="2">C10-D10/E10</f>
        <v>0.46343337479860669</v>
      </c>
      <c r="I10">
        <f>I9+0.01</f>
        <v>0.02</v>
      </c>
      <c r="J10">
        <f t="shared" ref="J10:J73" si="3">$J$4*(I10^5)+$K$4*(I10^4)+$L$4*(I10^3)+$M$4*(I10^2)+$N$4*(I10^1)+$O$4*(I10^0)</f>
        <v>11.016067648</v>
      </c>
      <c r="K10">
        <f t="shared" ref="K10:K73" si="4">$J$5*(I10^5)+$K$5*(I10^4)+$L$5*(I10^3)+$M$5*(I10^2)+$N$5*(I10^1)+$O$5*(I10^0)</f>
        <v>8.596067648</v>
      </c>
      <c r="L10">
        <f t="shared" ref="L10:L73" si="5">K10/J10</f>
        <v>0.78032088424589896</v>
      </c>
      <c r="M10">
        <f t="shared" ref="M10:M73" si="6">121*I10/J10</f>
        <v>0.21967911575410107</v>
      </c>
      <c r="O10">
        <f t="shared" ref="O10:O73" si="7">L10*Q$8+M10</f>
        <v>0.4381689633429528</v>
      </c>
      <c r="P10" t="str">
        <f t="shared" ref="P10:P73" si="8">IF(P$8&lt;=(L10*Q$8+M10),"Mon","Tue")</f>
        <v>Mon</v>
      </c>
      <c r="R10" t="str">
        <f t="shared" ref="R10:R13" si="9">IF((J10*P$8)&lt;=(121*I10+K10*Q$8),"Mon", "Tue")</f>
        <v>Mon</v>
      </c>
    </row>
    <row r="11" spans="1:18" x14ac:dyDescent="0.25">
      <c r="B11">
        <v>2</v>
      </c>
      <c r="C11">
        <f t="shared" ref="C11:C74" si="10">C10+0.01</f>
        <v>0.03</v>
      </c>
      <c r="D11">
        <f t="shared" si="0"/>
        <v>650.93677290000005</v>
      </c>
      <c r="E11">
        <f t="shared" si="1"/>
        <v>-1527.47028</v>
      </c>
      <c r="F11">
        <f t="shared" si="2"/>
        <v>0.45615347835114672</v>
      </c>
      <c r="I11">
        <f t="shared" ref="I11:I74" si="11">I10+0.01</f>
        <v>0.03</v>
      </c>
      <c r="J11">
        <f t="shared" si="3"/>
        <v>16.215100197000002</v>
      </c>
      <c r="K11">
        <f t="shared" si="4"/>
        <v>12.585100196999999</v>
      </c>
      <c r="L11">
        <f t="shared" si="5"/>
        <v>0.77613459331743151</v>
      </c>
      <c r="M11">
        <f t="shared" si="6"/>
        <v>0.22386540668256838</v>
      </c>
      <c r="O11">
        <f t="shared" si="7"/>
        <v>0.44118309281144918</v>
      </c>
      <c r="P11" t="str">
        <f t="shared" si="8"/>
        <v>Mon</v>
      </c>
      <c r="R11" t="str">
        <f t="shared" si="9"/>
        <v>Mon</v>
      </c>
    </row>
    <row r="12" spans="1:18" x14ac:dyDescent="0.25">
      <c r="B12">
        <v>3</v>
      </c>
      <c r="C12">
        <f t="shared" si="10"/>
        <v>0.04</v>
      </c>
      <c r="D12">
        <f t="shared" si="0"/>
        <v>637.45143040000005</v>
      </c>
      <c r="E12">
        <f t="shared" si="1"/>
        <v>-1556.3369600000001</v>
      </c>
      <c r="F12">
        <f t="shared" si="2"/>
        <v>0.4495844581111792</v>
      </c>
      <c r="I12">
        <f t="shared" si="11"/>
        <v>0.04</v>
      </c>
      <c r="J12">
        <f t="shared" si="3"/>
        <v>21.215934976</v>
      </c>
      <c r="K12">
        <f t="shared" si="4"/>
        <v>16.375934976</v>
      </c>
      <c r="L12">
        <f t="shared" si="5"/>
        <v>0.77186958738914269</v>
      </c>
      <c r="M12">
        <f t="shared" si="6"/>
        <v>0.22813041261085734</v>
      </c>
      <c r="O12">
        <f t="shared" si="7"/>
        <v>0.44425389707981733</v>
      </c>
      <c r="P12" t="str">
        <f t="shared" si="8"/>
        <v>Mon</v>
      </c>
      <c r="R12" t="str">
        <f t="shared" si="9"/>
        <v>Mon</v>
      </c>
    </row>
    <row r="13" spans="1:18" x14ac:dyDescent="0.25">
      <c r="B13">
        <v>4</v>
      </c>
      <c r="C13">
        <f t="shared" si="10"/>
        <v>0.05</v>
      </c>
      <c r="D13">
        <f t="shared" si="0"/>
        <v>624.22806249999996</v>
      </c>
      <c r="E13">
        <f t="shared" si="1"/>
        <v>-1585.5550000000001</v>
      </c>
      <c r="F13">
        <f t="shared" si="2"/>
        <v>0.44369688374102439</v>
      </c>
      <c r="I13">
        <f t="shared" si="11"/>
        <v>0.05</v>
      </c>
      <c r="J13">
        <f t="shared" si="3"/>
        <v>26.024284375000001</v>
      </c>
      <c r="K13">
        <f t="shared" si="4"/>
        <v>19.974284375</v>
      </c>
      <c r="L13">
        <f t="shared" si="5"/>
        <v>0.76752482747184092</v>
      </c>
      <c r="M13">
        <f t="shared" si="6"/>
        <v>0.23247517252815911</v>
      </c>
      <c r="O13">
        <f t="shared" si="7"/>
        <v>0.44738212422027457</v>
      </c>
      <c r="P13" t="str">
        <f t="shared" si="8"/>
        <v>Mon</v>
      </c>
      <c r="R13" t="str">
        <f t="shared" si="9"/>
        <v>Mon</v>
      </c>
    </row>
    <row r="14" spans="1:18" x14ac:dyDescent="0.25">
      <c r="B14">
        <v>5</v>
      </c>
      <c r="C14">
        <f t="shared" si="10"/>
        <v>6.0000000000000005E-2</v>
      </c>
      <c r="D14">
        <f t="shared" si="0"/>
        <v>611.26316640000005</v>
      </c>
      <c r="E14">
        <f t="shared" si="1"/>
        <v>-1615.1222399999999</v>
      </c>
      <c r="F14">
        <f t="shared" si="2"/>
        <v>0.4384624787285451</v>
      </c>
      <c r="I14">
        <f t="shared" si="11"/>
        <v>6.0000000000000005E-2</v>
      </c>
      <c r="J14">
        <f t="shared" si="3"/>
        <v>30.645750144000001</v>
      </c>
      <c r="K14">
        <f t="shared" si="4"/>
        <v>23.385750144000003</v>
      </c>
      <c r="L14">
        <f t="shared" si="5"/>
        <v>0.76309928894263335</v>
      </c>
      <c r="M14">
        <f t="shared" si="6"/>
        <v>0.23690071105736679</v>
      </c>
      <c r="O14">
        <f t="shared" si="7"/>
        <v>0.45056851196130415</v>
      </c>
      <c r="P14" t="str">
        <f t="shared" si="8"/>
        <v>Mon</v>
      </c>
      <c r="R14" t="str">
        <f t="shared" ref="R14:R73" si="12">IF((J14*P$8)&lt;= (121*I14+K14*Q$8),"Mon", "Tue")</f>
        <v>Mon</v>
      </c>
    </row>
    <row r="15" spans="1:18" x14ac:dyDescent="0.25">
      <c r="B15">
        <v>6</v>
      </c>
      <c r="C15">
        <f t="shared" si="10"/>
        <v>7.0000000000000007E-2</v>
      </c>
      <c r="D15">
        <f t="shared" si="0"/>
        <v>598.55326089999994</v>
      </c>
      <c r="E15">
        <f t="shared" si="1"/>
        <v>-1645.0365200000001</v>
      </c>
      <c r="F15">
        <f t="shared" si="2"/>
        <v>0.43385408689893395</v>
      </c>
      <c r="I15">
        <f t="shared" si="11"/>
        <v>7.0000000000000007E-2</v>
      </c>
      <c r="J15">
        <f t="shared" si="3"/>
        <v>35.085824473000002</v>
      </c>
      <c r="K15">
        <f t="shared" si="4"/>
        <v>26.615824473000004</v>
      </c>
      <c r="L15">
        <f t="shared" si="5"/>
        <v>0.75859196335779377</v>
      </c>
      <c r="M15">
        <f t="shared" si="6"/>
        <v>0.24140803664220623</v>
      </c>
      <c r="O15">
        <f t="shared" si="7"/>
        <v>0.45381378638238851</v>
      </c>
      <c r="P15" t="str">
        <f t="shared" si="8"/>
        <v>Mon</v>
      </c>
      <c r="R15" t="str">
        <f t="shared" si="12"/>
        <v>Mon</v>
      </c>
    </row>
    <row r="16" spans="1:18" x14ac:dyDescent="0.25">
      <c r="B16">
        <v>7</v>
      </c>
      <c r="C16">
        <f t="shared" si="10"/>
        <v>0.08</v>
      </c>
      <c r="D16">
        <f t="shared" si="0"/>
        <v>586.09488639999995</v>
      </c>
      <c r="E16">
        <f t="shared" si="1"/>
        <v>-1675.2956799999999</v>
      </c>
      <c r="F16">
        <f t="shared" si="2"/>
        <v>0.42984563823384297</v>
      </c>
      <c r="I16">
        <f t="shared" si="11"/>
        <v>0.08</v>
      </c>
      <c r="J16">
        <f t="shared" si="3"/>
        <v>39.349891071999998</v>
      </c>
      <c r="K16">
        <f t="shared" si="4"/>
        <v>29.669891071999999</v>
      </c>
      <c r="L16">
        <f t="shared" si="5"/>
        <v>0.75400186032819927</v>
      </c>
      <c r="M16">
        <f t="shared" si="6"/>
        <v>0.24599813967180073</v>
      </c>
      <c r="O16">
        <f t="shared" si="7"/>
        <v>0.45711866056369654</v>
      </c>
      <c r="P16" t="str">
        <f t="shared" si="8"/>
        <v>Mon</v>
      </c>
      <c r="R16" t="str">
        <f t="shared" si="12"/>
        <v>Mon</v>
      </c>
    </row>
    <row r="17" spans="2:18" x14ac:dyDescent="0.25">
      <c r="B17">
        <v>8</v>
      </c>
      <c r="C17">
        <f t="shared" si="10"/>
        <v>0.09</v>
      </c>
      <c r="D17">
        <f t="shared" si="0"/>
        <v>573.8846049</v>
      </c>
      <c r="E17">
        <f t="shared" si="1"/>
        <v>-1705.8975599999999</v>
      </c>
      <c r="F17">
        <f t="shared" si="2"/>
        <v>0.4264121142772489</v>
      </c>
      <c r="I17">
        <f t="shared" si="11"/>
        <v>0.09</v>
      </c>
      <c r="J17">
        <f t="shared" si="3"/>
        <v>43.443226250999999</v>
      </c>
      <c r="K17">
        <f t="shared" si="4"/>
        <v>32.553226250999998</v>
      </c>
      <c r="L17">
        <f t="shared" si="5"/>
        <v>0.74932800945580491</v>
      </c>
      <c r="M17">
        <f t="shared" si="6"/>
        <v>0.25067199054419509</v>
      </c>
      <c r="O17">
        <f t="shared" si="7"/>
        <v>0.46048383319182051</v>
      </c>
      <c r="P17" t="str">
        <f t="shared" si="8"/>
        <v>Mon</v>
      </c>
      <c r="R17" t="str">
        <f t="shared" si="12"/>
        <v>Mon</v>
      </c>
    </row>
    <row r="18" spans="2:18" x14ac:dyDescent="0.25">
      <c r="B18">
        <v>9</v>
      </c>
      <c r="C18">
        <f t="shared" si="10"/>
        <v>9.9999999999999992E-2</v>
      </c>
      <c r="D18">
        <f t="shared" si="0"/>
        <v>561.91899999999998</v>
      </c>
      <c r="E18">
        <f t="shared" si="1"/>
        <v>-1736.84</v>
      </c>
      <c r="F18">
        <f t="shared" si="2"/>
        <v>0.4235295133691071</v>
      </c>
      <c r="I18">
        <f t="shared" si="11"/>
        <v>9.9999999999999992E-2</v>
      </c>
      <c r="J18">
        <f t="shared" si="3"/>
        <v>47.370999999999995</v>
      </c>
      <c r="K18">
        <f t="shared" si="4"/>
        <v>35.270999999999994</v>
      </c>
      <c r="L18">
        <f t="shared" si="5"/>
        <v>0.74456946232927312</v>
      </c>
      <c r="M18">
        <f t="shared" si="6"/>
        <v>0.25543053767072682</v>
      </c>
      <c r="O18">
        <f t="shared" si="7"/>
        <v>0.46390998712292331</v>
      </c>
      <c r="P18" t="str">
        <f t="shared" si="8"/>
        <v>Mon</v>
      </c>
      <c r="R18" t="str">
        <f t="shared" si="12"/>
        <v>Mon</v>
      </c>
    </row>
    <row r="19" spans="2:18" x14ac:dyDescent="0.25">
      <c r="B19">
        <v>10</v>
      </c>
      <c r="C19">
        <f t="shared" si="10"/>
        <v>0.10999999999999999</v>
      </c>
      <c r="D19">
        <f t="shared" si="0"/>
        <v>550.19467689999999</v>
      </c>
      <c r="E19">
        <f t="shared" si="1"/>
        <v>-1768.12084</v>
      </c>
      <c r="F19">
        <f t="shared" si="2"/>
        <v>0.42117481591360006</v>
      </c>
      <c r="I19">
        <f t="shared" si="11"/>
        <v>0.10999999999999999</v>
      </c>
      <c r="J19">
        <f t="shared" si="3"/>
        <v>51.138277068999997</v>
      </c>
      <c r="K19">
        <f t="shared" si="4"/>
        <v>37.828277068999995</v>
      </c>
      <c r="L19">
        <f t="shared" si="5"/>
        <v>0.73972529457648628</v>
      </c>
      <c r="M19">
        <f t="shared" si="6"/>
        <v>0.26027470542351366</v>
      </c>
      <c r="O19">
        <f t="shared" si="7"/>
        <v>0.46739778790492981</v>
      </c>
      <c r="P19" t="str">
        <f t="shared" si="8"/>
        <v>Mon</v>
      </c>
      <c r="R19" t="str">
        <f t="shared" si="12"/>
        <v>Mon</v>
      </c>
    </row>
    <row r="20" spans="2:18" x14ac:dyDescent="0.25">
      <c r="C20">
        <f t="shared" si="10"/>
        <v>0.11999999999999998</v>
      </c>
      <c r="D20">
        <f t="shared" si="0"/>
        <v>538.70826239999997</v>
      </c>
      <c r="E20">
        <f t="shared" si="1"/>
        <v>-1799.73792</v>
      </c>
      <c r="F20">
        <f t="shared" si="2"/>
        <v>0.41932594985829935</v>
      </c>
      <c r="I20">
        <f t="shared" si="11"/>
        <v>0.11999999999999998</v>
      </c>
      <c r="J20">
        <f t="shared" si="3"/>
        <v>54.750018047999987</v>
      </c>
      <c r="K20">
        <f t="shared" si="4"/>
        <v>40.230018047999991</v>
      </c>
      <c r="L20">
        <f t="shared" si="5"/>
        <v>0.73479460797126783</v>
      </c>
      <c r="M20">
        <f t="shared" si="6"/>
        <v>0.26520539202873217</v>
      </c>
      <c r="O20">
        <f t="shared" si="7"/>
        <v>0.47094788226068718</v>
      </c>
      <c r="P20" t="str">
        <f t="shared" si="8"/>
        <v>Mon</v>
      </c>
      <c r="R20" t="str">
        <f t="shared" si="12"/>
        <v>Mon</v>
      </c>
    </row>
    <row r="21" spans="2:18" x14ac:dyDescent="0.25">
      <c r="C21">
        <f t="shared" si="10"/>
        <v>0.12999999999999998</v>
      </c>
      <c r="D21">
        <f t="shared" si="0"/>
        <v>527.45640490000005</v>
      </c>
      <c r="E21">
        <f t="shared" si="1"/>
        <v>-1831.6890799999999</v>
      </c>
      <c r="F21">
        <f t="shared" si="2"/>
        <v>0.41796175653348333</v>
      </c>
      <c r="I21">
        <f t="shared" si="11"/>
        <v>0.12999999999999998</v>
      </c>
      <c r="J21">
        <f t="shared" si="3"/>
        <v>58.211080446999986</v>
      </c>
      <c r="K21">
        <f t="shared" si="4"/>
        <v>42.481080446999997</v>
      </c>
      <c r="L21">
        <f t="shared" si="5"/>
        <v>0.72977653259121622</v>
      </c>
      <c r="M21">
        <f t="shared" si="6"/>
        <v>0.27022346740878389</v>
      </c>
      <c r="O21">
        <f t="shared" si="7"/>
        <v>0.47456089653432443</v>
      </c>
      <c r="P21" t="str">
        <f t="shared" si="8"/>
        <v>Mon</v>
      </c>
      <c r="R21" t="str">
        <f t="shared" si="12"/>
        <v>Mon</v>
      </c>
    </row>
    <row r="22" spans="2:18" x14ac:dyDescent="0.25">
      <c r="C22">
        <f t="shared" si="10"/>
        <v>0.13999999999999999</v>
      </c>
      <c r="D22">
        <f t="shared" si="0"/>
        <v>516.43577440000001</v>
      </c>
      <c r="E22">
        <f t="shared" si="1"/>
        <v>-1863.9721599999998</v>
      </c>
      <c r="F22">
        <f t="shared" si="2"/>
        <v>0.41706195697686821</v>
      </c>
      <c r="I22">
        <f t="shared" si="11"/>
        <v>0.13999999999999999</v>
      </c>
      <c r="J22">
        <f t="shared" si="3"/>
        <v>61.526219776000005</v>
      </c>
      <c r="K22">
        <f t="shared" si="4"/>
        <v>44.586219775999993</v>
      </c>
      <c r="L22">
        <f t="shared" si="5"/>
        <v>0.72467022902310785</v>
      </c>
      <c r="M22">
        <f t="shared" si="6"/>
        <v>0.27532977097689187</v>
      </c>
      <c r="O22">
        <f t="shared" si="7"/>
        <v>0.47823743510336209</v>
      </c>
      <c r="P22" t="str">
        <f t="shared" si="8"/>
        <v>Mon</v>
      </c>
      <c r="R22" t="str">
        <f t="shared" si="12"/>
        <v>Mon</v>
      </c>
    </row>
    <row r="23" spans="2:18" x14ac:dyDescent="0.25">
      <c r="C23">
        <f t="shared" si="10"/>
        <v>0.15</v>
      </c>
      <c r="D23">
        <f t="shared" si="0"/>
        <v>505.64306250000004</v>
      </c>
      <c r="E23">
        <f t="shared" si="1"/>
        <v>-1896.585</v>
      </c>
      <c r="F23">
        <f t="shared" si="2"/>
        <v>0.41660711884782387</v>
      </c>
      <c r="I23">
        <f t="shared" si="11"/>
        <v>0.15</v>
      </c>
      <c r="J23">
        <f t="shared" si="3"/>
        <v>64.700090625000001</v>
      </c>
      <c r="K23">
        <f t="shared" si="4"/>
        <v>46.550090624999996</v>
      </c>
      <c r="L23">
        <f t="shared" si="5"/>
        <v>0.71947489061187064</v>
      </c>
      <c r="M23">
        <f t="shared" si="6"/>
        <v>0.28052510938812919</v>
      </c>
      <c r="O23">
        <f t="shared" si="7"/>
        <v>0.48197807875945298</v>
      </c>
      <c r="P23" t="str">
        <f t="shared" si="8"/>
        <v>Mon</v>
      </c>
      <c r="R23" t="str">
        <f t="shared" si="12"/>
        <v>Mon</v>
      </c>
    </row>
    <row r="24" spans="2:18" x14ac:dyDescent="0.25">
      <c r="C24">
        <f t="shared" si="10"/>
        <v>0.16</v>
      </c>
      <c r="D24">
        <f t="shared" si="0"/>
        <v>495.07498240000001</v>
      </c>
      <c r="E24">
        <f t="shared" si="1"/>
        <v>-1929.5254399999999</v>
      </c>
      <c r="F24">
        <f t="shared" si="2"/>
        <v>0.4165786240164836</v>
      </c>
      <c r="I24">
        <f t="shared" si="11"/>
        <v>0.16</v>
      </c>
      <c r="J24">
        <f t="shared" si="3"/>
        <v>67.737247744000001</v>
      </c>
      <c r="K24">
        <f t="shared" si="4"/>
        <v>48.377247744000002</v>
      </c>
      <c r="L24">
        <f t="shared" si="5"/>
        <v>0.71418974574864003</v>
      </c>
      <c r="M24">
        <f t="shared" si="6"/>
        <v>0.28581025425135997</v>
      </c>
      <c r="O24">
        <f t="shared" si="7"/>
        <v>0.48578338306097923</v>
      </c>
      <c r="P24" t="str">
        <f t="shared" si="8"/>
        <v>Mon</v>
      </c>
      <c r="R24" t="str">
        <f t="shared" si="12"/>
        <v>Mon</v>
      </c>
    </row>
    <row r="25" spans="2:18" x14ac:dyDescent="0.25">
      <c r="C25">
        <f t="shared" si="10"/>
        <v>0.17</v>
      </c>
      <c r="D25">
        <f t="shared" si="0"/>
        <v>484.72826889999999</v>
      </c>
      <c r="E25">
        <f t="shared" si="1"/>
        <v>-1962.79132</v>
      </c>
      <c r="F25">
        <f t="shared" si="2"/>
        <v>0.41695863689676393</v>
      </c>
      <c r="I25">
        <f t="shared" si="11"/>
        <v>0.17</v>
      </c>
      <c r="J25">
        <f t="shared" si="3"/>
        <v>70.642147123000001</v>
      </c>
      <c r="K25">
        <f t="shared" si="4"/>
        <v>50.072147122999993</v>
      </c>
      <c r="L25">
        <f t="shared" si="5"/>
        <v>0.70881406019293081</v>
      </c>
      <c r="M25">
        <f t="shared" si="6"/>
        <v>0.29118593980706914</v>
      </c>
      <c r="O25">
        <f t="shared" si="7"/>
        <v>0.48965387666108978</v>
      </c>
      <c r="P25" t="str">
        <f t="shared" si="8"/>
        <v>Mon</v>
      </c>
      <c r="R25" t="str">
        <f t="shared" si="12"/>
        <v>Mon</v>
      </c>
    </row>
    <row r="26" spans="2:18" x14ac:dyDescent="0.25">
      <c r="C26">
        <f t="shared" si="10"/>
        <v>0.18000000000000002</v>
      </c>
      <c r="D26">
        <f t="shared" si="0"/>
        <v>474.59967840000002</v>
      </c>
      <c r="E26">
        <f t="shared" si="1"/>
        <v>-1996.38048</v>
      </c>
      <c r="F26">
        <f t="shared" si="2"/>
        <v>0.41773007357795844</v>
      </c>
      <c r="I26">
        <f t="shared" si="11"/>
        <v>0.18000000000000002</v>
      </c>
      <c r="J26">
        <f t="shared" si="3"/>
        <v>73.419147072000001</v>
      </c>
      <c r="K26">
        <f t="shared" si="4"/>
        <v>51.639147072</v>
      </c>
      <c r="L26">
        <f t="shared" si="5"/>
        <v>0.70334713942343963</v>
      </c>
      <c r="M26">
        <f t="shared" si="6"/>
        <v>0.29665286057656043</v>
      </c>
      <c r="O26">
        <f t="shared" si="7"/>
        <v>0.49359005961512353</v>
      </c>
      <c r="P26" t="str">
        <f t="shared" si="8"/>
        <v>Mon</v>
      </c>
      <c r="R26" t="str">
        <f t="shared" si="12"/>
        <v>Mon</v>
      </c>
    </row>
    <row r="27" spans="2:18" x14ac:dyDescent="0.25">
      <c r="C27">
        <f t="shared" si="10"/>
        <v>0.19000000000000003</v>
      </c>
      <c r="D27">
        <f t="shared" si="0"/>
        <v>464.68598889999998</v>
      </c>
      <c r="E27">
        <f t="shared" si="1"/>
        <v>-2030.2907600000001</v>
      </c>
      <c r="F27">
        <f t="shared" si="2"/>
        <v>0.41887657179703663</v>
      </c>
      <c r="I27">
        <f t="shared" si="11"/>
        <v>0.19000000000000003</v>
      </c>
      <c r="J27">
        <f t="shared" si="3"/>
        <v>76.072509301000011</v>
      </c>
      <c r="K27">
        <f t="shared" si="4"/>
        <v>53.082509301000002</v>
      </c>
      <c r="L27">
        <f t="shared" si="5"/>
        <v>0.69778833101147886</v>
      </c>
      <c r="M27">
        <f t="shared" si="6"/>
        <v>0.30221166898852103</v>
      </c>
      <c r="O27">
        <f t="shared" si="7"/>
        <v>0.49759240167173513</v>
      </c>
      <c r="P27" t="str">
        <f t="shared" si="8"/>
        <v>Mon</v>
      </c>
      <c r="R27" t="str">
        <f t="shared" si="12"/>
        <v>Mon</v>
      </c>
    </row>
    <row r="28" spans="2:18" x14ac:dyDescent="0.25">
      <c r="C28">
        <f t="shared" si="10"/>
        <v>0.20000000000000004</v>
      </c>
      <c r="D28">
        <f t="shared" si="0"/>
        <v>454.98399999999992</v>
      </c>
      <c r="E28">
        <f t="shared" si="1"/>
        <v>-2064.52</v>
      </c>
      <c r="F28">
        <f t="shared" si="2"/>
        <v>0.42038246178288419</v>
      </c>
      <c r="I28">
        <f t="shared" si="11"/>
        <v>0.20000000000000004</v>
      </c>
      <c r="J28">
        <f t="shared" si="3"/>
        <v>78.606400000000008</v>
      </c>
      <c r="K28">
        <f t="shared" si="4"/>
        <v>54.406400000000005</v>
      </c>
      <c r="L28">
        <f t="shared" si="5"/>
        <v>0.69213702701052326</v>
      </c>
      <c r="M28">
        <f t="shared" si="6"/>
        <v>0.30786297298947674</v>
      </c>
      <c r="O28">
        <f t="shared" si="7"/>
        <v>0.50166134055242328</v>
      </c>
      <c r="P28" t="str">
        <f t="shared" si="8"/>
        <v>Mon</v>
      </c>
      <c r="R28" t="str">
        <f t="shared" si="12"/>
        <v>Mon</v>
      </c>
    </row>
    <row r="29" spans="2:18" x14ac:dyDescent="0.25">
      <c r="C29">
        <f t="shared" si="10"/>
        <v>0.21000000000000005</v>
      </c>
      <c r="D29">
        <f t="shared" si="0"/>
        <v>445.49053289999995</v>
      </c>
      <c r="E29">
        <f t="shared" si="1"/>
        <v>-2099.0660400000002</v>
      </c>
      <c r="F29">
        <f t="shared" si="2"/>
        <v>0.42223273799427485</v>
      </c>
      <c r="I29">
        <f t="shared" si="11"/>
        <v>0.21000000000000005</v>
      </c>
      <c r="J29">
        <f t="shared" si="3"/>
        <v>81.024890919000015</v>
      </c>
      <c r="K29">
        <f t="shared" si="4"/>
        <v>55.614890919000004</v>
      </c>
      <c r="L29">
        <f t="shared" si="5"/>
        <v>0.68639266635480944</v>
      </c>
      <c r="M29">
        <f t="shared" si="6"/>
        <v>0.31360733364519056</v>
      </c>
      <c r="O29">
        <f t="shared" si="7"/>
        <v>0.50579728022453718</v>
      </c>
      <c r="P29" t="str">
        <f t="shared" si="8"/>
        <v>Mon</v>
      </c>
      <c r="R29" t="str">
        <f t="shared" si="12"/>
        <v>Mon</v>
      </c>
    </row>
    <row r="30" spans="2:18" x14ac:dyDescent="0.25">
      <c r="C30">
        <f t="shared" si="10"/>
        <v>0.22000000000000006</v>
      </c>
      <c r="D30">
        <f t="shared" si="0"/>
        <v>436.20243039999991</v>
      </c>
      <c r="E30">
        <f t="shared" si="1"/>
        <v>-2133.9267200000004</v>
      </c>
      <c r="F30">
        <f t="shared" si="2"/>
        <v>0.4244130317652145</v>
      </c>
      <c r="I30">
        <f t="shared" si="11"/>
        <v>0.22000000000000006</v>
      </c>
      <c r="J30">
        <f t="shared" si="3"/>
        <v>83.331960448000018</v>
      </c>
      <c r="K30">
        <f t="shared" si="4"/>
        <v>56.711960448000006</v>
      </c>
      <c r="L30">
        <f t="shared" si="5"/>
        <v>0.68055473725940774</v>
      </c>
      <c r="M30">
        <f t="shared" si="6"/>
        <v>0.31944526274059226</v>
      </c>
      <c r="O30">
        <f t="shared" si="7"/>
        <v>0.51000058917322644</v>
      </c>
      <c r="P30" t="str">
        <f t="shared" si="8"/>
        <v>Mon</v>
      </c>
      <c r="R30" t="str">
        <f t="shared" si="12"/>
        <v>Mon</v>
      </c>
    </row>
    <row r="31" spans="2:18" x14ac:dyDescent="0.25">
      <c r="C31">
        <f t="shared" si="10"/>
        <v>0.23000000000000007</v>
      </c>
      <c r="D31">
        <f t="shared" si="0"/>
        <v>427.11655689999992</v>
      </c>
      <c r="E31">
        <f t="shared" si="1"/>
        <v>-2169.0998800000002</v>
      </c>
      <c r="F31">
        <f t="shared" si="2"/>
        <v>0.42690958486429864</v>
      </c>
      <c r="I31">
        <f t="shared" si="11"/>
        <v>0.23000000000000007</v>
      </c>
      <c r="J31">
        <f t="shared" si="3"/>
        <v>85.531494696999999</v>
      </c>
      <c r="K31">
        <f t="shared" si="4"/>
        <v>57.701494697000008</v>
      </c>
      <c r="L31">
        <f t="shared" si="5"/>
        <v>0.67462277961364658</v>
      </c>
      <c r="M31">
        <f t="shared" si="6"/>
        <v>0.32537722038635369</v>
      </c>
      <c r="O31">
        <f t="shared" si="7"/>
        <v>0.51427159867817474</v>
      </c>
      <c r="P31" t="str">
        <f t="shared" si="8"/>
        <v>Mon</v>
      </c>
      <c r="R31" t="str">
        <f t="shared" si="12"/>
        <v>Mon</v>
      </c>
    </row>
    <row r="32" spans="2:18" x14ac:dyDescent="0.25">
      <c r="C32">
        <f t="shared" si="10"/>
        <v>0.24000000000000007</v>
      </c>
      <c r="D32">
        <f t="shared" si="0"/>
        <v>418.22979839999994</v>
      </c>
      <c r="E32">
        <f t="shared" si="1"/>
        <v>-2204.5833600000005</v>
      </c>
      <c r="F32">
        <f t="shared" si="2"/>
        <v>0.42970922396874123</v>
      </c>
      <c r="I32">
        <f t="shared" si="11"/>
        <v>0.24000000000000007</v>
      </c>
      <c r="J32">
        <f t="shared" si="3"/>
        <v>87.627288576000012</v>
      </c>
      <c r="K32">
        <f t="shared" si="4"/>
        <v>58.587288576000013</v>
      </c>
      <c r="L32">
        <f t="shared" si="5"/>
        <v>0.6685963873592492</v>
      </c>
      <c r="M32">
        <f t="shared" si="6"/>
        <v>0.33140361264075097</v>
      </c>
      <c r="O32">
        <f t="shared" si="7"/>
        <v>0.51861060110134072</v>
      </c>
      <c r="P32" t="str">
        <f t="shared" si="8"/>
        <v>Mon</v>
      </c>
      <c r="R32" t="str">
        <f t="shared" si="12"/>
        <v>Mon</v>
      </c>
    </row>
    <row r="33" spans="3:18" x14ac:dyDescent="0.25">
      <c r="C33">
        <f t="shared" si="10"/>
        <v>0.25000000000000006</v>
      </c>
      <c r="D33">
        <f t="shared" si="0"/>
        <v>409.5390625</v>
      </c>
      <c r="E33">
        <f t="shared" si="1"/>
        <v>-2240.375</v>
      </c>
      <c r="F33">
        <f t="shared" si="2"/>
        <v>0.43279933604865262</v>
      </c>
      <c r="I33">
        <f t="shared" si="11"/>
        <v>0.25000000000000006</v>
      </c>
      <c r="J33">
        <f t="shared" si="3"/>
        <v>89.623046875</v>
      </c>
      <c r="K33">
        <f t="shared" si="4"/>
        <v>59.373046875000007</v>
      </c>
      <c r="L33">
        <f t="shared" si="5"/>
        <v>0.66247521084402994</v>
      </c>
      <c r="M33">
        <f t="shared" si="6"/>
        <v>0.33752478915597017</v>
      </c>
      <c r="O33">
        <f t="shared" si="7"/>
        <v>0.52301784819229857</v>
      </c>
      <c r="P33" t="str">
        <f t="shared" si="8"/>
        <v>Mon</v>
      </c>
      <c r="R33" t="str">
        <f t="shared" si="12"/>
        <v>Mon</v>
      </c>
    </row>
    <row r="34" spans="3:18" x14ac:dyDescent="0.25">
      <c r="C34">
        <f t="shared" si="10"/>
        <v>0.26000000000000006</v>
      </c>
      <c r="D34">
        <f t="shared" si="0"/>
        <v>401.0412783999999</v>
      </c>
      <c r="E34">
        <f t="shared" si="1"/>
        <v>-2276.4726400000004</v>
      </c>
      <c r="F34">
        <f t="shared" si="2"/>
        <v>0.43616784465285729</v>
      </c>
      <c r="I34">
        <f t="shared" si="11"/>
        <v>0.26000000000000006</v>
      </c>
      <c r="J34">
        <f t="shared" si="3"/>
        <v>91.522385344</v>
      </c>
      <c r="K34">
        <f t="shared" si="4"/>
        <v>60.062385344000006</v>
      </c>
      <c r="L34">
        <f t="shared" si="5"/>
        <v>0.65625895914149224</v>
      </c>
      <c r="M34">
        <f t="shared" si="6"/>
        <v>0.34374104085850787</v>
      </c>
      <c r="O34">
        <f t="shared" si="7"/>
        <v>0.52749354941812565</v>
      </c>
      <c r="P34" t="str">
        <f t="shared" si="8"/>
        <v>Mon</v>
      </c>
      <c r="R34" t="str">
        <f t="shared" si="12"/>
        <v>Mon</v>
      </c>
    </row>
    <row r="35" spans="3:18" x14ac:dyDescent="0.25">
      <c r="C35">
        <f t="shared" si="10"/>
        <v>0.27000000000000007</v>
      </c>
      <c r="D35">
        <f t="shared" si="0"/>
        <v>392.73339689999989</v>
      </c>
      <c r="E35">
        <f t="shared" si="1"/>
        <v>-2312.8741200000004</v>
      </c>
      <c r="F35">
        <f t="shared" si="2"/>
        <v>0.43980318708395594</v>
      </c>
      <c r="I35">
        <f t="shared" si="11"/>
        <v>0.27000000000000007</v>
      </c>
      <c r="J35">
        <f t="shared" si="3"/>
        <v>93.328831773000019</v>
      </c>
      <c r="K35">
        <f t="shared" si="4"/>
        <v>60.65883177300001</v>
      </c>
      <c r="L35">
        <f t="shared" si="5"/>
        <v>0.64994740232619708</v>
      </c>
      <c r="M35">
        <f t="shared" si="6"/>
        <v>0.35005259767380292</v>
      </c>
      <c r="O35">
        <f t="shared" si="7"/>
        <v>0.53203787032513816</v>
      </c>
      <c r="P35" t="str">
        <f t="shared" si="8"/>
        <v>Mon</v>
      </c>
      <c r="R35" t="str">
        <f t="shared" si="12"/>
        <v>Mon</v>
      </c>
    </row>
    <row r="36" spans="3:18" x14ac:dyDescent="0.25">
      <c r="C36">
        <f t="shared" si="10"/>
        <v>0.28000000000000008</v>
      </c>
      <c r="D36">
        <f t="shared" si="0"/>
        <v>384.61239039999992</v>
      </c>
      <c r="E36">
        <f t="shared" si="1"/>
        <v>-2349.5772800000004</v>
      </c>
      <c r="F36">
        <f t="shared" si="2"/>
        <v>0.44369429244736314</v>
      </c>
      <c r="I36">
        <f t="shared" si="11"/>
        <v>0.28000000000000008</v>
      </c>
      <c r="J36">
        <f t="shared" si="3"/>
        <v>95.045827072000023</v>
      </c>
      <c r="K36">
        <f t="shared" si="4"/>
        <v>61.165827072000013</v>
      </c>
      <c r="L36">
        <f t="shared" si="5"/>
        <v>0.64354037369431372</v>
      </c>
      <c r="M36">
        <f t="shared" si="6"/>
        <v>0.35645962630568628</v>
      </c>
      <c r="O36">
        <f t="shared" si="7"/>
        <v>0.5366509309400942</v>
      </c>
      <c r="P36" t="str">
        <f t="shared" si="8"/>
        <v>Mon</v>
      </c>
      <c r="R36" t="str">
        <f t="shared" si="12"/>
        <v>Mon</v>
      </c>
    </row>
    <row r="37" spans="3:18" x14ac:dyDescent="0.25">
      <c r="C37">
        <f t="shared" si="10"/>
        <v>0.29000000000000009</v>
      </c>
      <c r="D37">
        <f t="shared" si="0"/>
        <v>376.67525289999992</v>
      </c>
      <c r="E37">
        <f t="shared" si="1"/>
        <v>-2386.57996</v>
      </c>
      <c r="F37">
        <f t="shared" si="2"/>
        <v>0.44783056055662185</v>
      </c>
      <c r="I37">
        <f t="shared" si="11"/>
        <v>0.29000000000000009</v>
      </c>
      <c r="J37">
        <f t="shared" si="3"/>
        <v>96.676726351000013</v>
      </c>
      <c r="K37">
        <f t="shared" si="4"/>
        <v>61.58672635100001</v>
      </c>
      <c r="L37">
        <f t="shared" si="5"/>
        <v>0.63703777191833888</v>
      </c>
      <c r="M37">
        <f t="shared" si="6"/>
        <v>0.36296222808166118</v>
      </c>
      <c r="O37">
        <f t="shared" si="7"/>
        <v>0.54133280421879604</v>
      </c>
      <c r="P37" t="str">
        <f t="shared" si="8"/>
        <v>Mon</v>
      </c>
      <c r="R37" t="str">
        <f t="shared" si="12"/>
        <v>Mon</v>
      </c>
    </row>
    <row r="38" spans="3:18" x14ac:dyDescent="0.25">
      <c r="C38">
        <f t="shared" si="10"/>
        <v>0.3000000000000001</v>
      </c>
      <c r="D38">
        <f t="shared" si="0"/>
        <v>368.91899999999993</v>
      </c>
      <c r="E38">
        <f t="shared" si="1"/>
        <v>-2423.88</v>
      </c>
      <c r="F38">
        <f t="shared" si="2"/>
        <v>0.45220184167533051</v>
      </c>
      <c r="I38">
        <f t="shared" si="11"/>
        <v>0.3000000000000001</v>
      </c>
      <c r="J38">
        <f t="shared" si="3"/>
        <v>98.224800000000002</v>
      </c>
      <c r="K38">
        <f t="shared" si="4"/>
        <v>61.924799999999991</v>
      </c>
      <c r="L38">
        <f t="shared" si="5"/>
        <v>0.6304395631245876</v>
      </c>
      <c r="M38">
        <f t="shared" si="6"/>
        <v>0.3695604368754124</v>
      </c>
      <c r="O38">
        <f t="shared" si="7"/>
        <v>0.54608351455029691</v>
      </c>
      <c r="P38" t="str">
        <f t="shared" si="8"/>
        <v>Mon</v>
      </c>
      <c r="R38" t="str">
        <f t="shared" si="12"/>
        <v>Mon</v>
      </c>
    </row>
    <row r="39" spans="3:18" x14ac:dyDescent="0.25">
      <c r="C39">
        <f t="shared" si="10"/>
        <v>0.31000000000000011</v>
      </c>
      <c r="D39">
        <f t="shared" si="0"/>
        <v>361.34066889999997</v>
      </c>
      <c r="E39">
        <f t="shared" si="1"/>
        <v>-2461.4752400000007</v>
      </c>
      <c r="F39">
        <f t="shared" si="2"/>
        <v>0.45679841707446955</v>
      </c>
      <c r="I39">
        <f t="shared" si="11"/>
        <v>0.31000000000000011</v>
      </c>
      <c r="J39">
        <f t="shared" si="3"/>
        <v>99.693234768999986</v>
      </c>
      <c r="K39">
        <f t="shared" si="4"/>
        <v>62.183234768999995</v>
      </c>
      <c r="L39">
        <f t="shared" si="5"/>
        <v>0.6237457828817099</v>
      </c>
      <c r="M39">
        <f t="shared" si="6"/>
        <v>0.37625421711829032</v>
      </c>
      <c r="O39">
        <f t="shared" si="7"/>
        <v>0.55090303632516913</v>
      </c>
      <c r="P39" t="str">
        <f t="shared" si="8"/>
        <v>Mon</v>
      </c>
      <c r="R39" t="str">
        <f t="shared" si="12"/>
        <v>Mon</v>
      </c>
    </row>
    <row r="40" spans="3:18" x14ac:dyDescent="0.25">
      <c r="C40">
        <f t="shared" si="10"/>
        <v>0.32000000000000012</v>
      </c>
      <c r="D40">
        <f t="shared" si="0"/>
        <v>353.93731839999992</v>
      </c>
      <c r="E40">
        <f t="shared" si="1"/>
        <v>-2499.3635200000008</v>
      </c>
      <c r="F40">
        <f t="shared" si="2"/>
        <v>0.46161098038271764</v>
      </c>
      <c r="I40">
        <f t="shared" si="11"/>
        <v>0.32000000000000012</v>
      </c>
      <c r="J40">
        <f t="shared" si="3"/>
        <v>101.08513484800002</v>
      </c>
      <c r="K40">
        <f t="shared" si="4"/>
        <v>62.365134847999997</v>
      </c>
      <c r="L40">
        <f t="shared" si="5"/>
        <v>0.61695653808819051</v>
      </c>
      <c r="M40">
        <f t="shared" si="6"/>
        <v>0.38304346191180938</v>
      </c>
      <c r="O40">
        <f t="shared" si="7"/>
        <v>0.55579129257650273</v>
      </c>
      <c r="P40" t="str">
        <f t="shared" si="8"/>
        <v>Mon</v>
      </c>
      <c r="R40" t="str">
        <f t="shared" si="12"/>
        <v>Mon</v>
      </c>
    </row>
    <row r="41" spans="3:18" x14ac:dyDescent="0.25">
      <c r="C41">
        <f t="shared" si="10"/>
        <v>0.33000000000000013</v>
      </c>
      <c r="D41">
        <f t="shared" si="0"/>
        <v>346.70602889999992</v>
      </c>
      <c r="E41">
        <f t="shared" si="1"/>
        <v>-2537.5426800000005</v>
      </c>
      <c r="F41">
        <f t="shared" si="2"/>
        <v>0.46663061970646347</v>
      </c>
      <c r="I41">
        <f t="shared" si="11"/>
        <v>0.33000000000000013</v>
      </c>
      <c r="J41">
        <f t="shared" si="3"/>
        <v>102.40352294700003</v>
      </c>
      <c r="K41">
        <f t="shared" si="4"/>
        <v>62.473522947000021</v>
      </c>
      <c r="L41">
        <f t="shared" si="5"/>
        <v>0.61007200874655276</v>
      </c>
      <c r="M41">
        <f t="shared" si="6"/>
        <v>0.38992799125344729</v>
      </c>
      <c r="O41">
        <f t="shared" si="7"/>
        <v>0.5607481537024821</v>
      </c>
      <c r="P41" t="str">
        <f t="shared" si="8"/>
        <v>Mon</v>
      </c>
      <c r="R41" t="str">
        <f t="shared" si="12"/>
        <v>Mon</v>
      </c>
    </row>
    <row r="42" spans="3:18" x14ac:dyDescent="0.25">
      <c r="C42">
        <f t="shared" si="10"/>
        <v>0.34000000000000014</v>
      </c>
      <c r="D42">
        <f t="shared" si="0"/>
        <v>339.64390239999994</v>
      </c>
      <c r="E42">
        <f t="shared" si="1"/>
        <v>-2576.0105600000006</v>
      </c>
      <c r="F42">
        <f t="shared" si="2"/>
        <v>0.47184880049560052</v>
      </c>
      <c r="I42">
        <f t="shared" si="11"/>
        <v>0.34000000000000014</v>
      </c>
      <c r="J42">
        <f t="shared" si="3"/>
        <v>103.651341376</v>
      </c>
      <c r="K42">
        <f t="shared" si="4"/>
        <v>62.51134137599999</v>
      </c>
      <c r="L42">
        <f t="shared" si="5"/>
        <v>0.60309244961179254</v>
      </c>
      <c r="M42">
        <f t="shared" si="6"/>
        <v>0.39690755038820746</v>
      </c>
      <c r="O42">
        <f t="shared" si="7"/>
        <v>0.56577343627950938</v>
      </c>
      <c r="P42" t="str">
        <f t="shared" si="8"/>
        <v>Mon</v>
      </c>
      <c r="R42" t="str">
        <f t="shared" si="12"/>
        <v>Mon</v>
      </c>
    </row>
    <row r="43" spans="3:18" x14ac:dyDescent="0.25">
      <c r="C43">
        <f t="shared" si="10"/>
        <v>0.35000000000000014</v>
      </c>
      <c r="D43">
        <f t="shared" si="0"/>
        <v>332.74806249999995</v>
      </c>
      <c r="E43">
        <f t="shared" si="1"/>
        <v>-2614.7650000000003</v>
      </c>
      <c r="F43">
        <f t="shared" si="2"/>
        <v>0.47725734913080153</v>
      </c>
      <c r="I43">
        <f t="shared" si="11"/>
        <v>0.35000000000000014</v>
      </c>
      <c r="J43">
        <f t="shared" si="3"/>
        <v>104.83145312500002</v>
      </c>
      <c r="K43">
        <f t="shared" si="4"/>
        <v>62.481453125000002</v>
      </c>
      <c r="L43">
        <f t="shared" si="5"/>
        <v>0.59601819170147063</v>
      </c>
      <c r="M43">
        <f t="shared" si="6"/>
        <v>0.40398180829852925</v>
      </c>
      <c r="O43">
        <f t="shared" si="7"/>
        <v>0.57086690197494105</v>
      </c>
      <c r="P43" t="str">
        <f t="shared" si="8"/>
        <v>Mon</v>
      </c>
      <c r="R43" t="str">
        <f t="shared" si="12"/>
        <v>Mon</v>
      </c>
    </row>
    <row r="44" spans="3:18" x14ac:dyDescent="0.25">
      <c r="C44">
        <f t="shared" si="10"/>
        <v>0.36000000000000015</v>
      </c>
      <c r="D44">
        <f t="shared" si="0"/>
        <v>326.01565439999985</v>
      </c>
      <c r="E44">
        <f t="shared" si="1"/>
        <v>-2653.8038400000005</v>
      </c>
      <c r="F44">
        <f t="shared" si="2"/>
        <v>0.48284843720777804</v>
      </c>
      <c r="I44">
        <f t="shared" si="11"/>
        <v>0.36000000000000015</v>
      </c>
      <c r="J44">
        <f t="shared" si="3"/>
        <v>105.94664294400005</v>
      </c>
      <c r="K44">
        <f t="shared" si="4"/>
        <v>62.386642944000016</v>
      </c>
      <c r="L44">
        <f t="shared" si="5"/>
        <v>0.58884964365483072</v>
      </c>
      <c r="M44">
        <f t="shared" si="6"/>
        <v>0.41115035634516911</v>
      </c>
      <c r="O44">
        <f t="shared" si="7"/>
        <v>0.57602825656852175</v>
      </c>
      <c r="P44" t="str">
        <f t="shared" si="8"/>
        <v>Mon</v>
      </c>
      <c r="R44" t="str">
        <f t="shared" si="12"/>
        <v>Mon</v>
      </c>
    </row>
    <row r="45" spans="3:18" x14ac:dyDescent="0.25">
      <c r="C45">
        <f t="shared" si="10"/>
        <v>0.37000000000000016</v>
      </c>
      <c r="D45">
        <f t="shared" si="0"/>
        <v>319.44384489999993</v>
      </c>
      <c r="E45">
        <f t="shared" si="1"/>
        <v>-2693.1249200000007</v>
      </c>
      <c r="F45">
        <f t="shared" si="2"/>
        <v>0.48861456649400442</v>
      </c>
      <c r="I45">
        <f t="shared" si="11"/>
        <v>0.37000000000000016</v>
      </c>
      <c r="J45">
        <f t="shared" si="3"/>
        <v>106.99961842300002</v>
      </c>
      <c r="K45">
        <f t="shared" si="4"/>
        <v>62.229618422999977</v>
      </c>
      <c r="L45">
        <f t="shared" si="5"/>
        <v>0.58158729292835931</v>
      </c>
      <c r="M45">
        <f t="shared" si="6"/>
        <v>0.41841270707164052</v>
      </c>
      <c r="O45">
        <f t="shared" si="7"/>
        <v>0.5812571490915811</v>
      </c>
      <c r="P45" t="str">
        <f t="shared" si="8"/>
        <v>Mon</v>
      </c>
      <c r="R45" t="str">
        <f t="shared" si="12"/>
        <v>Mon</v>
      </c>
    </row>
    <row r="46" spans="3:18" x14ac:dyDescent="0.25">
      <c r="C46">
        <f t="shared" si="10"/>
        <v>0.38000000000000017</v>
      </c>
      <c r="D46">
        <f t="shared" si="0"/>
        <v>313.02982239999989</v>
      </c>
      <c r="E46">
        <f t="shared" si="1"/>
        <v>-2732.7260800000004</v>
      </c>
      <c r="F46">
        <f t="shared" si="2"/>
        <v>0.49454855453350099</v>
      </c>
      <c r="I46">
        <f t="shared" si="11"/>
        <v>0.38000000000000017</v>
      </c>
      <c r="J46">
        <f t="shared" si="3"/>
        <v>107.99301107200003</v>
      </c>
      <c r="K46">
        <f t="shared" si="4"/>
        <v>62.013011072000012</v>
      </c>
      <c r="L46">
        <f t="shared" si="5"/>
        <v>0.5742317068153171</v>
      </c>
      <c r="M46">
        <f t="shared" si="6"/>
        <v>0.4257682931846829</v>
      </c>
      <c r="O46">
        <f t="shared" si="7"/>
        <v>0.58655317109297167</v>
      </c>
      <c r="P46" t="str">
        <f t="shared" si="8"/>
        <v>Mon</v>
      </c>
      <c r="R46" t="str">
        <f t="shared" si="12"/>
        <v>Mon</v>
      </c>
    </row>
    <row r="47" spans="3:18" x14ac:dyDescent="0.25">
      <c r="C47">
        <f t="shared" si="10"/>
        <v>0.39000000000000018</v>
      </c>
      <c r="D47">
        <f t="shared" si="0"/>
        <v>306.77079689999994</v>
      </c>
      <c r="E47">
        <f t="shared" si="1"/>
        <v>-2772.605160000001</v>
      </c>
      <c r="F47">
        <f t="shared" si="2"/>
        <v>0.50064352087550767</v>
      </c>
      <c r="I47">
        <f t="shared" si="11"/>
        <v>0.39000000000000018</v>
      </c>
      <c r="J47">
        <f t="shared" si="3"/>
        <v>108.929377401</v>
      </c>
      <c r="K47">
        <f t="shared" si="4"/>
        <v>61.73937740099997</v>
      </c>
      <c r="L47">
        <f t="shared" si="5"/>
        <v>0.56678353327697606</v>
      </c>
      <c r="M47">
        <f t="shared" si="6"/>
        <v>0.43321646672302383</v>
      </c>
      <c r="O47">
        <f t="shared" si="7"/>
        <v>0.59191585604057717</v>
      </c>
      <c r="P47" t="str">
        <f t="shared" si="8"/>
        <v>Mon</v>
      </c>
      <c r="R47" t="str">
        <f t="shared" si="12"/>
        <v>Mon</v>
      </c>
    </row>
    <row r="48" spans="3:18" x14ac:dyDescent="0.25">
      <c r="C48">
        <f t="shared" si="10"/>
        <v>0.40000000000000019</v>
      </c>
      <c r="D48">
        <f t="shared" si="0"/>
        <v>300.66399999999987</v>
      </c>
      <c r="E48">
        <f t="shared" si="1"/>
        <v>-2812.7600000000007</v>
      </c>
      <c r="F48">
        <f t="shared" si="2"/>
        <v>0.50689287390321258</v>
      </c>
      <c r="I48">
        <f t="shared" si="11"/>
        <v>0.40000000000000019</v>
      </c>
      <c r="J48">
        <f t="shared" si="3"/>
        <v>109.81120000000001</v>
      </c>
      <c r="K48">
        <f t="shared" si="4"/>
        <v>61.411200000000008</v>
      </c>
      <c r="L48">
        <f t="shared" si="5"/>
        <v>0.55924350157361002</v>
      </c>
      <c r="M48">
        <f t="shared" si="6"/>
        <v>0.44075649842639014</v>
      </c>
      <c r="O48">
        <f t="shared" si="7"/>
        <v>0.59734467886700093</v>
      </c>
      <c r="P48" t="str">
        <f t="shared" si="8"/>
        <v>Mon</v>
      </c>
      <c r="R48" t="str">
        <f t="shared" si="12"/>
        <v>Mon</v>
      </c>
    </row>
    <row r="49" spans="3:18" x14ac:dyDescent="0.25">
      <c r="C49">
        <f t="shared" si="10"/>
        <v>0.4100000000000002</v>
      </c>
      <c r="D49">
        <f t="shared" si="0"/>
        <v>294.7066848999998</v>
      </c>
      <c r="E49">
        <f t="shared" si="1"/>
        <v>-2853.1884400000008</v>
      </c>
      <c r="F49">
        <f t="shared" si="2"/>
        <v>0.51329029823911676</v>
      </c>
      <c r="I49">
        <f t="shared" si="11"/>
        <v>0.4100000000000002</v>
      </c>
      <c r="J49">
        <f t="shared" si="3"/>
        <v>110.64088861900004</v>
      </c>
      <c r="K49">
        <f t="shared" si="4"/>
        <v>61.030888618999995</v>
      </c>
      <c r="L49">
        <f t="shared" si="5"/>
        <v>0.55161242268366362</v>
      </c>
      <c r="M49">
        <f t="shared" si="6"/>
        <v>0.44838757731633622</v>
      </c>
      <c r="O49">
        <f t="shared" si="7"/>
        <v>0.60283905566776208</v>
      </c>
      <c r="P49" t="str">
        <f t="shared" si="8"/>
        <v>Mon</v>
      </c>
      <c r="R49" t="str">
        <f t="shared" si="12"/>
        <v>Mon</v>
      </c>
    </row>
    <row r="50" spans="3:18" x14ac:dyDescent="0.25">
      <c r="C50">
        <f t="shared" si="10"/>
        <v>0.42000000000000021</v>
      </c>
      <c r="D50">
        <f t="shared" si="0"/>
        <v>288.8961263999999</v>
      </c>
      <c r="E50">
        <f t="shared" si="1"/>
        <v>-2893.8883200000009</v>
      </c>
      <c r="F50">
        <f t="shared" si="2"/>
        <v>0.5198297427041001</v>
      </c>
      <c r="I50">
        <f t="shared" si="11"/>
        <v>0.42000000000000021</v>
      </c>
      <c r="J50">
        <f t="shared" si="3"/>
        <v>111.42078124800003</v>
      </c>
      <c r="K50">
        <f t="shared" si="4"/>
        <v>60.600781248000004</v>
      </c>
      <c r="L50">
        <f t="shared" si="5"/>
        <v>0.54389118950005366</v>
      </c>
      <c r="M50">
        <f t="shared" si="6"/>
        <v>0.45610881049994639</v>
      </c>
      <c r="O50">
        <f t="shared" si="7"/>
        <v>0.60839834355996147</v>
      </c>
      <c r="P50" t="str">
        <f t="shared" si="8"/>
        <v>Mon</v>
      </c>
      <c r="R50" t="str">
        <f t="shared" si="12"/>
        <v>Mon</v>
      </c>
    </row>
    <row r="51" spans="3:18" x14ac:dyDescent="0.25">
      <c r="C51">
        <f t="shared" si="10"/>
        <v>0.43000000000000022</v>
      </c>
      <c r="D51">
        <f t="shared" si="0"/>
        <v>283.22962089999982</v>
      </c>
      <c r="E51">
        <f t="shared" si="1"/>
        <v>-2934.8574800000006</v>
      </c>
      <c r="F51">
        <f t="shared" si="2"/>
        <v>0.52650540880779007</v>
      </c>
      <c r="I51">
        <f t="shared" si="11"/>
        <v>0.43000000000000022</v>
      </c>
      <c r="J51">
        <f t="shared" si="3"/>
        <v>112.15314519700004</v>
      </c>
      <c r="K51">
        <f t="shared" si="4"/>
        <v>60.123145197000014</v>
      </c>
      <c r="L51">
        <f t="shared" si="5"/>
        <v>0.53608077679312582</v>
      </c>
      <c r="M51">
        <f t="shared" si="6"/>
        <v>0.46391922320687418</v>
      </c>
      <c r="O51">
        <f t="shared" si="7"/>
        <v>0.61402184070894938</v>
      </c>
      <c r="P51" t="str">
        <f t="shared" si="8"/>
        <v>Mon</v>
      </c>
      <c r="R51" t="str">
        <f t="shared" si="12"/>
        <v>Mon</v>
      </c>
    </row>
    <row r="52" spans="3:18" x14ac:dyDescent="0.25">
      <c r="C52">
        <f t="shared" si="10"/>
        <v>0.44000000000000022</v>
      </c>
      <c r="D52">
        <f t="shared" si="0"/>
        <v>277.70448639999984</v>
      </c>
      <c r="E52">
        <f t="shared" si="1"/>
        <v>-2976.0937600000011</v>
      </c>
      <c r="F52">
        <f t="shared" si="2"/>
        <v>0.5333117397484145</v>
      </c>
      <c r="I52">
        <f t="shared" si="11"/>
        <v>0.44000000000000022</v>
      </c>
      <c r="J52">
        <f t="shared" si="3"/>
        <v>112.84017817600002</v>
      </c>
      <c r="K52">
        <f t="shared" si="4"/>
        <v>59.600178176000014</v>
      </c>
      <c r="L52">
        <f t="shared" si="5"/>
        <v>0.52818224093053034</v>
      </c>
      <c r="M52">
        <f t="shared" si="6"/>
        <v>0.47181775906946988</v>
      </c>
      <c r="O52">
        <f t="shared" si="7"/>
        <v>0.61970878653001837</v>
      </c>
      <c r="P52" t="str">
        <f t="shared" si="8"/>
        <v>Mon</v>
      </c>
      <c r="R52" t="str">
        <f t="shared" si="12"/>
        <v>Mon</v>
      </c>
    </row>
    <row r="53" spans="3:18" x14ac:dyDescent="0.25">
      <c r="C53">
        <f t="shared" si="10"/>
        <v>0.45000000000000023</v>
      </c>
      <c r="D53">
        <f t="shared" si="0"/>
        <v>272.31806249999983</v>
      </c>
      <c r="E53">
        <f t="shared" si="1"/>
        <v>-3017.5950000000012</v>
      </c>
      <c r="F53">
        <f t="shared" si="2"/>
        <v>0.54024340990093123</v>
      </c>
      <c r="I53">
        <f t="shared" si="11"/>
        <v>0.45000000000000023</v>
      </c>
      <c r="J53">
        <f t="shared" si="3"/>
        <v>113.48400937500003</v>
      </c>
      <c r="K53">
        <f t="shared" si="4"/>
        <v>59.034009374999982</v>
      </c>
      <c r="L53">
        <f t="shared" si="5"/>
        <v>0.52019671934506828</v>
      </c>
      <c r="M53">
        <f t="shared" si="6"/>
        <v>0.47980328065493166</v>
      </c>
      <c r="O53">
        <f t="shared" si="7"/>
        <v>0.62545836207155081</v>
      </c>
      <c r="P53" t="str">
        <f t="shared" si="8"/>
        <v>Mon</v>
      </c>
      <c r="R53" t="str">
        <f t="shared" si="12"/>
        <v>Mon</v>
      </c>
    </row>
    <row r="54" spans="3:18" x14ac:dyDescent="0.25">
      <c r="C54">
        <f t="shared" si="10"/>
        <v>0.46000000000000024</v>
      </c>
      <c r="D54">
        <f t="shared" si="0"/>
        <v>267.0677103999999</v>
      </c>
      <c r="E54">
        <f t="shared" si="1"/>
        <v>-3059.3590400000012</v>
      </c>
      <c r="F54">
        <f t="shared" si="2"/>
        <v>0.54729531477286186</v>
      </c>
      <c r="I54">
        <f t="shared" si="11"/>
        <v>0.46000000000000024</v>
      </c>
      <c r="J54">
        <f t="shared" si="3"/>
        <v>114.086700544</v>
      </c>
      <c r="K54">
        <f t="shared" si="4"/>
        <v>58.426700543999999</v>
      </c>
      <c r="L54">
        <f t="shared" si="5"/>
        <v>0.51212542974250086</v>
      </c>
      <c r="M54">
        <f t="shared" si="6"/>
        <v>0.48787457025749947</v>
      </c>
      <c r="O54">
        <f t="shared" si="7"/>
        <v>0.63126969058539972</v>
      </c>
      <c r="P54" t="str">
        <f t="shared" si="8"/>
        <v>Mon</v>
      </c>
      <c r="R54" t="str">
        <f t="shared" si="12"/>
        <v>Mon</v>
      </c>
    </row>
    <row r="55" spans="3:18" x14ac:dyDescent="0.25">
      <c r="C55">
        <f t="shared" si="10"/>
        <v>0.47000000000000025</v>
      </c>
      <c r="D55">
        <f t="shared" si="0"/>
        <v>261.95081289999985</v>
      </c>
      <c r="E55">
        <f t="shared" si="1"/>
        <v>-3101.3837200000012</v>
      </c>
      <c r="F55">
        <f t="shared" si="2"/>
        <v>0.55446256140791261</v>
      </c>
      <c r="I55">
        <f t="shared" si="11"/>
        <v>0.47000000000000025</v>
      </c>
      <c r="J55">
        <f t="shared" si="3"/>
        <v>114.650247073</v>
      </c>
      <c r="K55">
        <f t="shared" si="4"/>
        <v>57.78024707299997</v>
      </c>
      <c r="L55">
        <f t="shared" si="5"/>
        <v>0.50396966904231943</v>
      </c>
      <c r="M55">
        <f t="shared" si="6"/>
        <v>0.49603033095768051</v>
      </c>
      <c r="O55">
        <f t="shared" si="7"/>
        <v>0.63714183828952997</v>
      </c>
      <c r="P55" t="str">
        <f t="shared" si="8"/>
        <v>Mon</v>
      </c>
      <c r="R55" t="str">
        <f t="shared" si="12"/>
        <v>Mon</v>
      </c>
    </row>
    <row r="56" spans="3:18" x14ac:dyDescent="0.25">
      <c r="C56">
        <f t="shared" si="10"/>
        <v>0.48000000000000026</v>
      </c>
      <c r="D56">
        <f t="shared" si="0"/>
        <v>256.9647743999999</v>
      </c>
      <c r="E56">
        <f t="shared" si="1"/>
        <v>-3143.6668800000011</v>
      </c>
      <c r="F56">
        <f t="shared" si="2"/>
        <v>0.56174045921812188</v>
      </c>
      <c r="I56">
        <f t="shared" si="11"/>
        <v>0.48000000000000026</v>
      </c>
      <c r="J56">
        <f t="shared" si="3"/>
        <v>115.17657907200007</v>
      </c>
      <c r="K56">
        <f t="shared" si="4"/>
        <v>57.096579071999997</v>
      </c>
      <c r="L56">
        <f t="shared" si="5"/>
        <v>0.4957308120456273</v>
      </c>
      <c r="M56">
        <f t="shared" si="6"/>
        <v>0.50426918795437237</v>
      </c>
      <c r="O56">
        <f t="shared" si="7"/>
        <v>0.64307381532714802</v>
      </c>
      <c r="P56" t="str">
        <f t="shared" si="8"/>
        <v>Mon</v>
      </c>
      <c r="R56" t="str">
        <f t="shared" si="12"/>
        <v>Mon</v>
      </c>
    </row>
    <row r="57" spans="3:18" x14ac:dyDescent="0.25">
      <c r="C57">
        <f t="shared" si="10"/>
        <v>0.49000000000000027</v>
      </c>
      <c r="D57">
        <f t="shared" si="0"/>
        <v>252.10702089999984</v>
      </c>
      <c r="E57">
        <f t="shared" si="1"/>
        <v>-3186.206360000001</v>
      </c>
      <c r="F57">
        <f t="shared" si="2"/>
        <v>0.56912451122594598</v>
      </c>
      <c r="I57">
        <f t="shared" si="11"/>
        <v>0.49000000000000027</v>
      </c>
      <c r="J57">
        <f t="shared" si="3"/>
        <v>115.66756245100001</v>
      </c>
      <c r="K57">
        <f t="shared" si="4"/>
        <v>56.377562450999989</v>
      </c>
      <c r="L57">
        <f t="shared" si="5"/>
        <v>0.48741030982548017</v>
      </c>
      <c r="M57">
        <f t="shared" si="6"/>
        <v>0.51258969017451994</v>
      </c>
      <c r="O57">
        <f t="shared" si="7"/>
        <v>0.64906457692565445</v>
      </c>
      <c r="P57" t="str">
        <f t="shared" si="8"/>
        <v>Mon</v>
      </c>
      <c r="R57" t="str">
        <f t="shared" si="12"/>
        <v>Mon</v>
      </c>
    </row>
    <row r="58" spans="3:18" x14ac:dyDescent="0.25">
      <c r="C58">
        <f t="shared" si="10"/>
        <v>0.50000000000000022</v>
      </c>
      <c r="D58">
        <f t="shared" si="0"/>
        <v>247.37499999999989</v>
      </c>
      <c r="E58">
        <f t="shared" si="1"/>
        <v>-3229.0000000000009</v>
      </c>
      <c r="F58">
        <f t="shared" si="2"/>
        <v>0.57661040569835875</v>
      </c>
      <c r="I58">
        <f t="shared" si="11"/>
        <v>0.50000000000000022</v>
      </c>
      <c r="J58">
        <f t="shared" si="3"/>
        <v>116.125</v>
      </c>
      <c r="K58">
        <f t="shared" si="4"/>
        <v>55.625</v>
      </c>
      <c r="L58">
        <f t="shared" si="5"/>
        <v>0.4790096878363832</v>
      </c>
      <c r="M58">
        <f t="shared" si="6"/>
        <v>0.52099031216361702</v>
      </c>
      <c r="O58">
        <f t="shared" si="7"/>
        <v>0.65511302475780431</v>
      </c>
      <c r="P58" t="str">
        <f t="shared" si="8"/>
        <v>Mon</v>
      </c>
      <c r="R58" t="str">
        <f t="shared" si="12"/>
        <v>Mon</v>
      </c>
    </row>
    <row r="59" spans="3:18" x14ac:dyDescent="0.25">
      <c r="C59">
        <f t="shared" si="10"/>
        <v>0.51000000000000023</v>
      </c>
      <c r="D59">
        <f t="shared" si="0"/>
        <v>242.76618089999988</v>
      </c>
      <c r="E59">
        <f t="shared" si="1"/>
        <v>-3272.0456400000012</v>
      </c>
      <c r="F59">
        <f t="shared" si="2"/>
        <v>0.58419400815570544</v>
      </c>
      <c r="I59">
        <f t="shared" si="11"/>
        <v>0.51000000000000023</v>
      </c>
      <c r="J59">
        <f t="shared" si="3"/>
        <v>116.55063246900005</v>
      </c>
      <c r="K59">
        <f t="shared" si="4"/>
        <v>54.840632469000013</v>
      </c>
      <c r="L59">
        <f t="shared" si="5"/>
        <v>0.47053054374103409</v>
      </c>
      <c r="M59">
        <f t="shared" si="6"/>
        <v>0.52946945625896591</v>
      </c>
      <c r="O59">
        <f t="shared" si="7"/>
        <v>0.6612180085064554</v>
      </c>
      <c r="P59" t="str">
        <f t="shared" si="8"/>
        <v>Mon</v>
      </c>
      <c r="R59" t="str">
        <f t="shared" si="12"/>
        <v>Mon</v>
      </c>
    </row>
    <row r="60" spans="3:18" x14ac:dyDescent="0.25">
      <c r="C60">
        <f t="shared" si="10"/>
        <v>0.52000000000000024</v>
      </c>
      <c r="D60">
        <f t="shared" si="0"/>
        <v>238.27805439999986</v>
      </c>
      <c r="E60">
        <f t="shared" si="1"/>
        <v>-3315.341120000001</v>
      </c>
      <c r="F60">
        <f t="shared" si="2"/>
        <v>0.59187135373870681</v>
      </c>
      <c r="I60">
        <f t="shared" si="11"/>
        <v>0.52000000000000024</v>
      </c>
      <c r="J60">
        <f t="shared" si="3"/>
        <v>116.94613964799998</v>
      </c>
      <c r="K60">
        <f t="shared" si="4"/>
        <v>54.026139647999969</v>
      </c>
      <c r="L60">
        <f t="shared" si="5"/>
        <v>0.46197454495389945</v>
      </c>
      <c r="M60">
        <f t="shared" si="6"/>
        <v>0.53802545504610066</v>
      </c>
      <c r="O60">
        <f t="shared" si="7"/>
        <v>0.66737832763319249</v>
      </c>
      <c r="P60" t="str">
        <f t="shared" si="8"/>
        <v>Mon</v>
      </c>
      <c r="R60" t="str">
        <f t="shared" si="12"/>
        <v>Mon</v>
      </c>
    </row>
    <row r="61" spans="3:18" x14ac:dyDescent="0.25">
      <c r="C61">
        <f t="shared" si="10"/>
        <v>0.53000000000000025</v>
      </c>
      <c r="D61">
        <f t="shared" si="0"/>
        <v>233.90813289999994</v>
      </c>
      <c r="E61">
        <f t="shared" si="1"/>
        <v>-3358.8842800000011</v>
      </c>
      <c r="F61">
        <f t="shared" si="2"/>
        <v>0.59963863991765765</v>
      </c>
      <c r="I61">
        <f t="shared" si="11"/>
        <v>0.53000000000000025</v>
      </c>
      <c r="J61">
        <f t="shared" si="3"/>
        <v>117.31314144699999</v>
      </c>
      <c r="K61">
        <f t="shared" si="4"/>
        <v>53.183141446999969</v>
      </c>
      <c r="L61">
        <f t="shared" si="5"/>
        <v>0.45334342590277643</v>
      </c>
      <c r="M61">
        <f t="shared" si="6"/>
        <v>0.54665657409722357</v>
      </c>
      <c r="O61">
        <f t="shared" si="7"/>
        <v>0.67359273335000092</v>
      </c>
      <c r="P61" t="str">
        <f t="shared" si="8"/>
        <v>Mon</v>
      </c>
      <c r="R61" t="str">
        <f t="shared" si="12"/>
        <v>Mon</v>
      </c>
    </row>
    <row r="62" spans="3:18" x14ac:dyDescent="0.25">
      <c r="C62">
        <f t="shared" si="10"/>
        <v>0.54000000000000026</v>
      </c>
      <c r="D62">
        <f t="shared" si="0"/>
        <v>229.65395039999993</v>
      </c>
      <c r="E62">
        <f t="shared" si="1"/>
        <v>-3402.6729600000012</v>
      </c>
      <c r="F62">
        <f t="shared" si="2"/>
        <v>0.60749221952849697</v>
      </c>
      <c r="I62">
        <f t="shared" si="11"/>
        <v>0.54000000000000026</v>
      </c>
      <c r="J62">
        <f t="shared" si="3"/>
        <v>117.653198976</v>
      </c>
      <c r="K62">
        <f t="shared" si="4"/>
        <v>52.313198975999939</v>
      </c>
      <c r="L62">
        <f t="shared" si="5"/>
        <v>0.44463898501111965</v>
      </c>
      <c r="M62">
        <f t="shared" si="6"/>
        <v>0.55536101498888013</v>
      </c>
      <c r="O62">
        <f t="shared" si="7"/>
        <v>0.67985993079199369</v>
      </c>
      <c r="P62" t="str">
        <f t="shared" si="8"/>
        <v>Mon</v>
      </c>
      <c r="R62" t="str">
        <f t="shared" si="12"/>
        <v>Mon</v>
      </c>
    </row>
    <row r="63" spans="3:18" x14ac:dyDescent="0.25">
      <c r="C63">
        <f t="shared" si="10"/>
        <v>0.55000000000000027</v>
      </c>
      <c r="D63">
        <f t="shared" si="0"/>
        <v>225.51306249999982</v>
      </c>
      <c r="E63">
        <f t="shared" si="1"/>
        <v>-3446.7050000000013</v>
      </c>
      <c r="F63">
        <f t="shared" si="2"/>
        <v>0.615428594121052</v>
      </c>
      <c r="I63">
        <f t="shared" si="11"/>
        <v>0.55000000000000027</v>
      </c>
      <c r="J63">
        <f t="shared" si="3"/>
        <v>117.96781562500001</v>
      </c>
      <c r="K63">
        <f t="shared" si="4"/>
        <v>51.417815625000003</v>
      </c>
      <c r="L63">
        <f t="shared" si="5"/>
        <v>0.43586308140559837</v>
      </c>
      <c r="M63">
        <f t="shared" si="6"/>
        <v>0.56413691859440174</v>
      </c>
      <c r="O63">
        <f t="shared" si="7"/>
        <v>0.68617858138796928</v>
      </c>
      <c r="P63" t="str">
        <f t="shared" si="8"/>
        <v>Mon</v>
      </c>
      <c r="R63" t="str">
        <f t="shared" si="12"/>
        <v>Mon</v>
      </c>
    </row>
    <row r="64" spans="3:18" x14ac:dyDescent="0.25">
      <c r="C64">
        <f t="shared" si="10"/>
        <v>0.56000000000000028</v>
      </c>
      <c r="D64">
        <f t="shared" si="0"/>
        <v>221.48304639999992</v>
      </c>
      <c r="E64">
        <f t="shared" si="1"/>
        <v>-3490.9782400000013</v>
      </c>
      <c r="F64">
        <f t="shared" si="2"/>
        <v>0.62344440760535957</v>
      </c>
      <c r="I64">
        <f t="shared" si="11"/>
        <v>0.56000000000000028</v>
      </c>
      <c r="J64">
        <f t="shared" si="3"/>
        <v>118.25843814400002</v>
      </c>
      <c r="K64">
        <f t="shared" si="4"/>
        <v>50.498438143999977</v>
      </c>
      <c r="L64">
        <f t="shared" si="5"/>
        <v>0.42701763135506177</v>
      </c>
      <c r="M64">
        <f t="shared" si="6"/>
        <v>0.57298236864493812</v>
      </c>
      <c r="O64">
        <f t="shared" si="7"/>
        <v>0.69254730542435539</v>
      </c>
      <c r="P64" t="str">
        <f t="shared" si="8"/>
        <v>Mon</v>
      </c>
      <c r="R64" t="str">
        <f t="shared" si="12"/>
        <v>Mon</v>
      </c>
    </row>
    <row r="65" spans="3:18" x14ac:dyDescent="0.25">
      <c r="C65">
        <f t="shared" si="10"/>
        <v>0.57000000000000028</v>
      </c>
      <c r="D65">
        <f t="shared" si="0"/>
        <v>217.56150089999983</v>
      </c>
      <c r="E65">
        <f t="shared" si="1"/>
        <v>-3535.4905200000012</v>
      </c>
      <c r="F65">
        <f t="shared" si="2"/>
        <v>0.63153644018256361</v>
      </c>
      <c r="I65">
        <f t="shared" si="11"/>
        <v>0.57000000000000028</v>
      </c>
      <c r="J65">
        <f t="shared" si="3"/>
        <v>118.52645772300008</v>
      </c>
      <c r="K65">
        <f t="shared" si="4"/>
        <v>49.556457722999994</v>
      </c>
      <c r="L65">
        <f t="shared" si="5"/>
        <v>0.41810460444886438</v>
      </c>
      <c r="M65">
        <f t="shared" si="6"/>
        <v>0.58189539555113512</v>
      </c>
      <c r="O65">
        <f t="shared" si="7"/>
        <v>0.69896468479681717</v>
      </c>
      <c r="P65" t="str">
        <f t="shared" si="8"/>
        <v>Mon</v>
      </c>
      <c r="R65" t="str">
        <f t="shared" si="12"/>
        <v>Mon</v>
      </c>
    </row>
    <row r="66" spans="3:18" x14ac:dyDescent="0.25">
      <c r="C66">
        <f t="shared" si="10"/>
        <v>0.58000000000000029</v>
      </c>
      <c r="D66">
        <f t="shared" si="0"/>
        <v>213.74604639999995</v>
      </c>
      <c r="E66">
        <f t="shared" si="1"/>
        <v>-3580.2396800000015</v>
      </c>
      <c r="F66">
        <f t="shared" si="2"/>
        <v>0.63970160254745878</v>
      </c>
      <c r="I66">
        <f t="shared" si="11"/>
        <v>0.58000000000000029</v>
      </c>
      <c r="J66">
        <f t="shared" si="3"/>
        <v>118.77321107199998</v>
      </c>
      <c r="K66">
        <f t="shared" si="4"/>
        <v>48.593211071999974</v>
      </c>
      <c r="L66">
        <f t="shared" si="5"/>
        <v>0.40912601952424194</v>
      </c>
      <c r="M66">
        <f t="shared" si="6"/>
        <v>0.59087398047575834</v>
      </c>
      <c r="O66">
        <f t="shared" si="7"/>
        <v>0.70542926594254607</v>
      </c>
      <c r="P66" t="str">
        <f t="shared" si="8"/>
        <v>Mon</v>
      </c>
      <c r="R66" t="str">
        <f t="shared" si="12"/>
        <v>Mon</v>
      </c>
    </row>
    <row r="67" spans="3:18" x14ac:dyDescent="0.25">
      <c r="C67">
        <f t="shared" si="10"/>
        <v>0.5900000000000003</v>
      </c>
      <c r="D67">
        <f t="shared" si="0"/>
        <v>210.03432489999989</v>
      </c>
      <c r="E67">
        <f t="shared" si="1"/>
        <v>-3625.2235600000013</v>
      </c>
      <c r="F67">
        <f t="shared" si="2"/>
        <v>0.64793693035030397</v>
      </c>
      <c r="I67">
        <f t="shared" si="11"/>
        <v>0.5900000000000003</v>
      </c>
      <c r="J67">
        <f t="shared" si="3"/>
        <v>118.99998150100004</v>
      </c>
      <c r="K67">
        <f t="shared" si="4"/>
        <v>47.609981500999993</v>
      </c>
      <c r="L67">
        <f t="shared" si="5"/>
        <v>0.40008394035422512</v>
      </c>
      <c r="M67">
        <f t="shared" si="6"/>
        <v>0.59991605964577488</v>
      </c>
      <c r="O67">
        <f t="shared" si="7"/>
        <v>0.71193956294495797</v>
      </c>
      <c r="P67" t="str">
        <f t="shared" si="8"/>
        <v>Mon</v>
      </c>
      <c r="R67" t="str">
        <f t="shared" si="12"/>
        <v>Mon</v>
      </c>
    </row>
    <row r="68" spans="3:18" x14ac:dyDescent="0.25">
      <c r="C68">
        <f t="shared" si="10"/>
        <v>0.60000000000000031</v>
      </c>
      <c r="D68">
        <f t="shared" si="0"/>
        <v>206.42399999999998</v>
      </c>
      <c r="E68">
        <f t="shared" si="1"/>
        <v>-3670.4400000000014</v>
      </c>
      <c r="F68">
        <f t="shared" si="2"/>
        <v>0.65623957890607154</v>
      </c>
      <c r="I68">
        <f t="shared" si="11"/>
        <v>0.60000000000000031</v>
      </c>
      <c r="J68">
        <f t="shared" si="3"/>
        <v>119.20799999999997</v>
      </c>
      <c r="K68">
        <f t="shared" si="4"/>
        <v>46.607999999999947</v>
      </c>
      <c r="L68">
        <f t="shared" si="5"/>
        <v>0.39098047110932116</v>
      </c>
      <c r="M68">
        <f t="shared" si="6"/>
        <v>0.6090195288906789</v>
      </c>
      <c r="O68">
        <f t="shared" si="7"/>
        <v>0.71849406080128886</v>
      </c>
      <c r="P68" t="str">
        <f t="shared" si="8"/>
        <v>Mon</v>
      </c>
      <c r="R68" t="str">
        <f t="shared" si="12"/>
        <v>Mon</v>
      </c>
    </row>
    <row r="69" spans="3:18" x14ac:dyDescent="0.25">
      <c r="C69">
        <f t="shared" si="10"/>
        <v>0.61000000000000032</v>
      </c>
      <c r="D69">
        <f t="shared" si="0"/>
        <v>202.91275689999986</v>
      </c>
      <c r="E69">
        <f t="shared" si="1"/>
        <v>-3715.8868400000015</v>
      </c>
      <c r="F69">
        <f t="shared" si="2"/>
        <v>0.66460681813981204</v>
      </c>
      <c r="I69">
        <f t="shared" si="11"/>
        <v>0.61000000000000032</v>
      </c>
      <c r="J69">
        <f t="shared" si="3"/>
        <v>119.39844631900002</v>
      </c>
      <c r="K69">
        <f t="shared" si="4"/>
        <v>45.588446318999956</v>
      </c>
      <c r="L69">
        <f t="shared" si="5"/>
        <v>0.38181775160792369</v>
      </c>
      <c r="M69">
        <f t="shared" si="6"/>
        <v>0.61818224839207625</v>
      </c>
      <c r="O69">
        <f t="shared" si="7"/>
        <v>0.72509121884229488</v>
      </c>
      <c r="P69" t="str">
        <f t="shared" si="8"/>
        <v>Mon</v>
      </c>
      <c r="R69" t="str">
        <f t="shared" si="12"/>
        <v>Mon</v>
      </c>
    </row>
    <row r="70" spans="3:18" x14ac:dyDescent="0.25">
      <c r="C70">
        <f t="shared" si="10"/>
        <v>0.62000000000000033</v>
      </c>
      <c r="D70">
        <f t="shared" si="0"/>
        <v>199.49830239999994</v>
      </c>
      <c r="E70">
        <f t="shared" si="1"/>
        <v>-3761.5619200000015</v>
      </c>
      <c r="F70">
        <f t="shared" si="2"/>
        <v>0.67303602775732085</v>
      </c>
      <c r="I70">
        <f t="shared" si="11"/>
        <v>0.62000000000000033</v>
      </c>
      <c r="J70">
        <f t="shared" si="3"/>
        <v>119.57245004800001</v>
      </c>
      <c r="K70">
        <f t="shared" si="4"/>
        <v>44.552450047999969</v>
      </c>
      <c r="L70">
        <f t="shared" si="5"/>
        <v>0.37259795237209964</v>
      </c>
      <c r="M70">
        <f t="shared" si="6"/>
        <v>0.62740204762790042</v>
      </c>
      <c r="O70">
        <f t="shared" si="7"/>
        <v>0.73172947429208834</v>
      </c>
      <c r="P70" t="str">
        <f t="shared" si="8"/>
        <v>Mon</v>
      </c>
      <c r="R70" t="str">
        <f t="shared" si="12"/>
        <v>Mon</v>
      </c>
    </row>
    <row r="71" spans="3:18" x14ac:dyDescent="0.25">
      <c r="C71">
        <f t="shared" si="10"/>
        <v>0.63000000000000034</v>
      </c>
      <c r="D71">
        <f t="shared" si="0"/>
        <v>196.17836489999991</v>
      </c>
      <c r="E71">
        <f t="shared" si="1"/>
        <v>-3807.4630800000014</v>
      </c>
      <c r="F71">
        <f t="shared" si="2"/>
        <v>0.68152469263076898</v>
      </c>
      <c r="I71">
        <f t="shared" si="11"/>
        <v>0.63000000000000034</v>
      </c>
      <c r="J71">
        <f t="shared" si="3"/>
        <v>119.73109169700004</v>
      </c>
      <c r="K71">
        <f t="shared" si="4"/>
        <v>43.501091697000021</v>
      </c>
      <c r="L71">
        <f t="shared" si="5"/>
        <v>0.36332326950702959</v>
      </c>
      <c r="M71">
        <f t="shared" si="6"/>
        <v>0.63667673049297058</v>
      </c>
      <c r="O71">
        <f t="shared" si="7"/>
        <v>0.7384072459549389</v>
      </c>
      <c r="P71" t="str">
        <f t="shared" si="8"/>
        <v>Mon</v>
      </c>
      <c r="R71" t="str">
        <f t="shared" si="12"/>
        <v>Mon</v>
      </c>
    </row>
    <row r="72" spans="3:18" x14ac:dyDescent="0.25">
      <c r="C72">
        <f t="shared" si="10"/>
        <v>0.64000000000000035</v>
      </c>
      <c r="D72">
        <f t="shared" si="0"/>
        <v>192.95069439999986</v>
      </c>
      <c r="E72">
        <f t="shared" si="1"/>
        <v>-3853.5881600000016</v>
      </c>
      <c r="F72">
        <f t="shared" si="2"/>
        <v>0.69007039838943274</v>
      </c>
      <c r="I72">
        <f t="shared" si="11"/>
        <v>0.64000000000000035</v>
      </c>
      <c r="J72">
        <f t="shared" si="3"/>
        <v>119.87540377600001</v>
      </c>
      <c r="K72">
        <f t="shared" si="4"/>
        <v>42.435403775999958</v>
      </c>
      <c r="L72">
        <f t="shared" si="5"/>
        <v>0.35399591942392988</v>
      </c>
      <c r="M72">
        <f t="shared" si="6"/>
        <v>0.64600408057607006</v>
      </c>
      <c r="O72">
        <f t="shared" si="7"/>
        <v>0.74512293801477048</v>
      </c>
      <c r="P72" t="str">
        <f t="shared" si="8"/>
        <v>Mon</v>
      </c>
      <c r="R72" t="str">
        <f t="shared" si="12"/>
        <v>Mon</v>
      </c>
    </row>
    <row r="73" spans="3:18" x14ac:dyDescent="0.25">
      <c r="C73">
        <f t="shared" si="10"/>
        <v>0.65000000000000036</v>
      </c>
      <c r="D73">
        <f t="shared" si="0"/>
        <v>189.81306249999989</v>
      </c>
      <c r="E73">
        <f t="shared" si="1"/>
        <v>-3899.9350000000018</v>
      </c>
      <c r="F73">
        <f t="shared" si="2"/>
        <v>0.69867082720609475</v>
      </c>
      <c r="I73">
        <f t="shared" si="11"/>
        <v>0.65000000000000036</v>
      </c>
      <c r="J73">
        <f t="shared" si="3"/>
        <v>120.0063718749999</v>
      </c>
      <c r="K73">
        <f t="shared" si="4"/>
        <v>41.356371874999866</v>
      </c>
      <c r="L73">
        <f t="shared" si="5"/>
        <v>0.34461813342775804</v>
      </c>
      <c r="M73">
        <f t="shared" si="6"/>
        <v>0.65538186657224207</v>
      </c>
      <c r="O73">
        <f t="shared" si="7"/>
        <v>0.75187494393201437</v>
      </c>
      <c r="P73" t="str">
        <f t="shared" si="8"/>
        <v>Mon</v>
      </c>
      <c r="R73" t="str">
        <f t="shared" si="12"/>
        <v>Mon</v>
      </c>
    </row>
    <row r="74" spans="3:18" x14ac:dyDescent="0.25">
      <c r="C74">
        <f t="shared" si="10"/>
        <v>0.66000000000000036</v>
      </c>
      <c r="D74">
        <f t="shared" ref="D74:D137" si="13">$B$2*(C74^5)+$C$2*(C74^4)+$D$2*(C74^3)+$E$2*(C74^2)+$F$2*(C74^1)+$G$2</f>
        <v>186.7632623999998</v>
      </c>
      <c r="E74">
        <f t="shared" ref="E74:E137" si="14">$C$3*(C74^4)+$D$3*(C74^3)+$E$3*(C74^2)+$F$3*(C74)+$G$3</f>
        <v>-3946.5014400000018</v>
      </c>
      <c r="F74">
        <f t="shared" ref="F74:F137" si="15">C74-D74/E74</f>
        <v>0.70732375377012435</v>
      </c>
      <c r="I74">
        <f t="shared" si="11"/>
        <v>0.66000000000000036</v>
      </c>
      <c r="J74">
        <f t="shared" ref="J74:J108" si="16">$J$4*(I74^5)+$K$4*(I74^4)+$L$4*(I74^3)+$M$4*(I74^2)+$N$4*(I74^1)+$O$4*(I74^0)</f>
        <v>120.12493574399997</v>
      </c>
      <c r="K74">
        <f t="shared" ref="K74:K108" si="17">$J$5*(I74^5)+$K$5*(I74^4)+$L$5*(I74^3)+$M$5*(I74^2)+$N$5*(I74^1)+$O$5*(I74^0)</f>
        <v>40.264935743999899</v>
      </c>
      <c r="L74">
        <f t="shared" ref="L74:L108" si="18">K74/J74</f>
        <v>0.33519215219235665</v>
      </c>
      <c r="M74">
        <f t="shared" ref="M74:M108" si="19">121*I74/J74</f>
        <v>0.66480784780764313</v>
      </c>
      <c r="O74">
        <f t="shared" ref="O74:O108" si="20">L74*Q$8+M74</f>
        <v>0.75866165042150302</v>
      </c>
      <c r="P74" t="str">
        <f t="shared" ref="P74:P108" si="21">IF(P$8&lt;=(L74*Q$8+M74),"Mon","Tue")</f>
        <v>Mon</v>
      </c>
      <c r="R74" t="str">
        <f t="shared" ref="R74:R108" si="22">IF((J74*P$8)&lt;= (121*I74+K74*Q$8),"Mon", "Tue")</f>
        <v>Mon</v>
      </c>
    </row>
    <row r="75" spans="3:18" x14ac:dyDescent="0.25">
      <c r="C75">
        <f t="shared" ref="C75:C138" si="23">C74+0.01</f>
        <v>0.67000000000000037</v>
      </c>
      <c r="D75">
        <f t="shared" si="13"/>
        <v>183.79910889999996</v>
      </c>
      <c r="E75">
        <f t="shared" si="14"/>
        <v>-3993.2853200000018</v>
      </c>
      <c r="F75">
        <f t="shared" si="15"/>
        <v>0.71602704143865215</v>
      </c>
      <c r="I75">
        <f t="shared" ref="I75:I108" si="24">I74+0.01</f>
        <v>0.67000000000000037</v>
      </c>
      <c r="J75">
        <f t="shared" si="16"/>
        <v>120.23199037299997</v>
      </c>
      <c r="K75">
        <f t="shared" si="17"/>
        <v>39.161990372999924</v>
      </c>
      <c r="L75">
        <f t="shared" si="18"/>
        <v>0.32572022014695334</v>
      </c>
      <c r="M75">
        <f t="shared" si="19"/>
        <v>0.67427977985304666</v>
      </c>
      <c r="O75">
        <f t="shared" si="20"/>
        <v>0.76548144149419362</v>
      </c>
      <c r="P75" t="str">
        <f t="shared" si="21"/>
        <v>Mon</v>
      </c>
      <c r="R75" t="str">
        <f t="shared" si="22"/>
        <v>Mon</v>
      </c>
    </row>
    <row r="76" spans="3:18" x14ac:dyDescent="0.25">
      <c r="C76">
        <f t="shared" si="23"/>
        <v>0.68000000000000038</v>
      </c>
      <c r="D76">
        <f t="shared" si="13"/>
        <v>180.9184383999999</v>
      </c>
      <c r="E76">
        <f t="shared" si="14"/>
        <v>-4040.2844800000016</v>
      </c>
      <c r="F76">
        <f t="shared" si="15"/>
        <v>0.72477863855764957</v>
      </c>
      <c r="I76">
        <f t="shared" si="24"/>
        <v>0.68000000000000038</v>
      </c>
      <c r="J76">
        <f t="shared" si="16"/>
        <v>120.328387072</v>
      </c>
      <c r="K76">
        <f t="shared" si="17"/>
        <v>38.048387071999969</v>
      </c>
      <c r="L76">
        <f t="shared" si="18"/>
        <v>0.31620457979905636</v>
      </c>
      <c r="M76">
        <f t="shared" si="19"/>
        <v>0.68379542020094375</v>
      </c>
      <c r="O76">
        <f t="shared" si="20"/>
        <v>0.77233270254467956</v>
      </c>
      <c r="P76" t="str">
        <f t="shared" si="21"/>
        <v>Mon</v>
      </c>
      <c r="R76" t="str">
        <f t="shared" si="22"/>
        <v>Mon</v>
      </c>
    </row>
    <row r="77" spans="3:18" x14ac:dyDescent="0.25">
      <c r="C77">
        <f t="shared" si="23"/>
        <v>0.69000000000000039</v>
      </c>
      <c r="D77">
        <f t="shared" si="13"/>
        <v>178.1191088999999</v>
      </c>
      <c r="E77">
        <f t="shared" si="14"/>
        <v>-4087.4967600000018</v>
      </c>
      <c r="F77">
        <f t="shared" si="15"/>
        <v>0.73357657494510198</v>
      </c>
      <c r="I77">
        <f t="shared" si="24"/>
        <v>0.69000000000000039</v>
      </c>
      <c r="J77">
        <f t="shared" si="16"/>
        <v>120.41493455100004</v>
      </c>
      <c r="K77">
        <f t="shared" si="17"/>
        <v>36.924934550999978</v>
      </c>
      <c r="L77">
        <f t="shared" si="18"/>
        <v>0.30664746601976473</v>
      </c>
      <c r="M77">
        <f t="shared" si="19"/>
        <v>0.69335253398023522</v>
      </c>
      <c r="O77">
        <f t="shared" si="20"/>
        <v>0.77921382446576937</v>
      </c>
      <c r="P77" t="str">
        <f t="shared" si="21"/>
        <v>Mon</v>
      </c>
      <c r="R77" t="str">
        <f t="shared" si="22"/>
        <v>Mon</v>
      </c>
    </row>
    <row r="78" spans="3:18" x14ac:dyDescent="0.25">
      <c r="C78">
        <f t="shared" si="23"/>
        <v>0.7000000000000004</v>
      </c>
      <c r="D78">
        <f t="shared" si="13"/>
        <v>175.39899999999989</v>
      </c>
      <c r="E78">
        <f t="shared" si="14"/>
        <v>-4134.9200000000019</v>
      </c>
      <c r="F78">
        <f t="shared" si="15"/>
        <v>0.74241895852882311</v>
      </c>
      <c r="I78">
        <f t="shared" si="24"/>
        <v>0.7000000000000004</v>
      </c>
      <c r="J78">
        <f t="shared" si="16"/>
        <v>120.49239999999998</v>
      </c>
      <c r="K78">
        <f t="shared" si="17"/>
        <v>35.79239999999993</v>
      </c>
      <c r="L78">
        <f t="shared" si="18"/>
        <v>0.2970511003183598</v>
      </c>
      <c r="M78">
        <f t="shared" si="19"/>
        <v>0.7029488996816402</v>
      </c>
      <c r="O78">
        <f t="shared" si="20"/>
        <v>0.78612320777078093</v>
      </c>
      <c r="P78" t="str">
        <f t="shared" si="21"/>
        <v>Mon</v>
      </c>
      <c r="R78" t="str">
        <f t="shared" si="22"/>
        <v>Mon</v>
      </c>
    </row>
    <row r="79" spans="3:18" x14ac:dyDescent="0.25">
      <c r="C79">
        <f t="shared" si="23"/>
        <v>0.71000000000000041</v>
      </c>
      <c r="D79">
        <f t="shared" si="13"/>
        <v>172.75601289999986</v>
      </c>
      <c r="E79">
        <f t="shared" si="14"/>
        <v>-4182.5520400000023</v>
      </c>
      <c r="F79">
        <f t="shared" si="15"/>
        <v>0.75130397213180911</v>
      </c>
      <c r="I79">
        <f t="shared" si="24"/>
        <v>0.71000000000000041</v>
      </c>
      <c r="J79">
        <f t="shared" si="16"/>
        <v>120.56151016900003</v>
      </c>
      <c r="K79">
        <f t="shared" si="17"/>
        <v>34.651510169000005</v>
      </c>
      <c r="L79">
        <f t="shared" si="18"/>
        <v>0.28741768513372473</v>
      </c>
      <c r="M79">
        <f t="shared" si="19"/>
        <v>0.71258231486627543</v>
      </c>
      <c r="O79">
        <f t="shared" si="20"/>
        <v>0.7930592667037184</v>
      </c>
      <c r="P79" t="str">
        <f t="shared" si="21"/>
        <v>Mon</v>
      </c>
      <c r="R79" t="str">
        <f t="shared" si="22"/>
        <v>Mon</v>
      </c>
    </row>
    <row r="80" spans="3:18" x14ac:dyDescent="0.25">
      <c r="C80">
        <f t="shared" si="23"/>
        <v>0.72000000000000042</v>
      </c>
      <c r="D80">
        <f t="shared" si="13"/>
        <v>170.18807040000002</v>
      </c>
      <c r="E80">
        <f t="shared" si="14"/>
        <v>-4230.3907200000021</v>
      </c>
      <c r="F80">
        <f t="shared" si="15"/>
        <v>0.76022987039835455</v>
      </c>
      <c r="I80">
        <f t="shared" si="24"/>
        <v>0.72000000000000042</v>
      </c>
      <c r="J80">
        <f t="shared" si="16"/>
        <v>120.62295244800009</v>
      </c>
      <c r="K80">
        <f t="shared" si="17"/>
        <v>33.50295244800003</v>
      </c>
      <c r="L80">
        <f t="shared" si="18"/>
        <v>0.27774939817065891</v>
      </c>
      <c r="M80">
        <f t="shared" si="19"/>
        <v>0.72225060182934098</v>
      </c>
      <c r="O80">
        <f t="shared" si="20"/>
        <v>0.80002043331712547</v>
      </c>
      <c r="P80" t="str">
        <f t="shared" si="21"/>
        <v>Mon</v>
      </c>
      <c r="R80" t="str">
        <f t="shared" si="22"/>
        <v>Mon</v>
      </c>
    </row>
    <row r="81" spans="3:18" x14ac:dyDescent="0.25">
      <c r="C81">
        <f t="shared" si="23"/>
        <v>0.73000000000000043</v>
      </c>
      <c r="D81">
        <f t="shared" si="13"/>
        <v>167.69311689999984</v>
      </c>
      <c r="E81">
        <f t="shared" si="14"/>
        <v>-4278.4338800000023</v>
      </c>
      <c r="F81">
        <f t="shared" si="15"/>
        <v>0.76919497685447502</v>
      </c>
      <c r="I81">
        <f t="shared" si="24"/>
        <v>0.73000000000000043</v>
      </c>
      <c r="J81">
        <f t="shared" si="16"/>
        <v>120.67737594700003</v>
      </c>
      <c r="K81">
        <f t="shared" si="17"/>
        <v>32.347375946999989</v>
      </c>
      <c r="L81">
        <f t="shared" si="18"/>
        <v>0.26804838680952547</v>
      </c>
      <c r="M81">
        <f t="shared" si="19"/>
        <v>0.73195161319047464</v>
      </c>
      <c r="O81">
        <f t="shared" si="20"/>
        <v>0.80700516149714174</v>
      </c>
      <c r="P81" t="str">
        <f t="shared" si="21"/>
        <v>Mon</v>
      </c>
      <c r="R81" t="str">
        <f t="shared" si="22"/>
        <v>Mon</v>
      </c>
    </row>
    <row r="82" spans="3:18" x14ac:dyDescent="0.25">
      <c r="C82">
        <f t="shared" si="23"/>
        <v>0.74000000000000044</v>
      </c>
      <c r="D82">
        <f t="shared" si="13"/>
        <v>165.26911839999991</v>
      </c>
      <c r="E82">
        <f t="shared" si="14"/>
        <v>-4326.6793600000019</v>
      </c>
      <c r="F82">
        <f t="shared" si="15"/>
        <v>0.77819768109647991</v>
      </c>
      <c r="I82">
        <f t="shared" si="24"/>
        <v>0.74000000000000044</v>
      </c>
      <c r="J82">
        <f t="shared" si="16"/>
        <v>120.72539257599999</v>
      </c>
      <c r="K82">
        <f t="shared" si="17"/>
        <v>31.185392575999913</v>
      </c>
      <c r="L82">
        <f t="shared" si="18"/>
        <v>0.2583167626178382</v>
      </c>
      <c r="M82">
        <f t="shared" si="19"/>
        <v>0.74168323738216158</v>
      </c>
      <c r="O82">
        <f t="shared" si="20"/>
        <v>0.81401193091515633</v>
      </c>
      <c r="P82" t="str">
        <f t="shared" si="21"/>
        <v>Mon</v>
      </c>
      <c r="R82" t="str">
        <f t="shared" si="22"/>
        <v>Mon</v>
      </c>
    </row>
    <row r="83" spans="3:18" x14ac:dyDescent="0.25">
      <c r="C83">
        <f t="shared" si="23"/>
        <v>0.75000000000000044</v>
      </c>
      <c r="D83">
        <f t="shared" si="13"/>
        <v>162.91406249999977</v>
      </c>
      <c r="E83">
        <f t="shared" si="14"/>
        <v>-4375.1250000000018</v>
      </c>
      <c r="F83">
        <f t="shared" si="15"/>
        <v>0.78723643610182603</v>
      </c>
      <c r="I83">
        <f t="shared" si="24"/>
        <v>0.75000000000000044</v>
      </c>
      <c r="J83">
        <f t="shared" si="16"/>
        <v>120.767578125</v>
      </c>
      <c r="K83">
        <f t="shared" si="17"/>
        <v>30.017578125</v>
      </c>
      <c r="L83">
        <f t="shared" si="18"/>
        <v>0.24855659599243124</v>
      </c>
      <c r="M83">
        <f t="shared" si="19"/>
        <v>0.75144340400756926</v>
      </c>
      <c r="O83">
        <f t="shared" si="20"/>
        <v>0.82103925088545004</v>
      </c>
      <c r="P83" t="str">
        <f t="shared" si="21"/>
        <v>Mon</v>
      </c>
      <c r="R83" t="str">
        <f t="shared" si="22"/>
        <v>Mon</v>
      </c>
    </row>
    <row r="84" spans="3:18" x14ac:dyDescent="0.25">
      <c r="C84">
        <f t="shared" si="23"/>
        <v>0.76000000000000045</v>
      </c>
      <c r="D84">
        <f t="shared" si="13"/>
        <v>160.62595839999983</v>
      </c>
      <c r="E84">
        <f t="shared" si="14"/>
        <v>-4423.7686400000021</v>
      </c>
      <c r="F84">
        <f t="shared" si="15"/>
        <v>0.79630975565666151</v>
      </c>
      <c r="I84">
        <f t="shared" si="24"/>
        <v>0.76000000000000045</v>
      </c>
      <c r="J84">
        <f t="shared" si="16"/>
        <v>120.80447334400003</v>
      </c>
      <c r="K84">
        <f t="shared" si="17"/>
        <v>28.844473343999994</v>
      </c>
      <c r="L84">
        <f t="shared" si="18"/>
        <v>0.23876991096069047</v>
      </c>
      <c r="M84">
        <f t="shared" si="19"/>
        <v>0.76123008903930967</v>
      </c>
      <c r="O84">
        <f t="shared" si="20"/>
        <v>0.82808566410830298</v>
      </c>
      <c r="P84" t="str">
        <f t="shared" si="21"/>
        <v>Mon</v>
      </c>
      <c r="R84" t="str">
        <f t="shared" si="22"/>
        <v>Mon</v>
      </c>
    </row>
    <row r="85" spans="3:18" x14ac:dyDescent="0.25">
      <c r="C85">
        <f t="shared" si="23"/>
        <v>0.77000000000000046</v>
      </c>
      <c r="D85">
        <f t="shared" si="13"/>
        <v>158.40283690000001</v>
      </c>
      <c r="E85">
        <f t="shared" si="14"/>
        <v>-4472.6081200000026</v>
      </c>
      <c r="F85">
        <f t="shared" si="15"/>
        <v>0.80541621189472823</v>
      </c>
      <c r="I85">
        <f t="shared" si="24"/>
        <v>0.77000000000000046</v>
      </c>
      <c r="J85">
        <f t="shared" si="16"/>
        <v>120.836585023</v>
      </c>
      <c r="K85">
        <f t="shared" si="17"/>
        <v>27.666585022999925</v>
      </c>
      <c r="L85">
        <f t="shared" si="18"/>
        <v>0.22895868016903884</v>
      </c>
      <c r="M85">
        <f t="shared" si="19"/>
        <v>0.77104131983096102</v>
      </c>
      <c r="O85">
        <f t="shared" si="20"/>
        <v>0.83514975027829186</v>
      </c>
      <c r="P85" t="str">
        <f t="shared" si="21"/>
        <v>Mon</v>
      </c>
      <c r="R85" t="str">
        <f t="shared" si="22"/>
        <v>Mon</v>
      </c>
    </row>
    <row r="86" spans="3:18" x14ac:dyDescent="0.25">
      <c r="C86">
        <f t="shared" si="23"/>
        <v>0.78000000000000047</v>
      </c>
      <c r="D86">
        <f t="shared" si="13"/>
        <v>156.24275039999986</v>
      </c>
      <c r="E86">
        <f t="shared" si="14"/>
        <v>-4521.6412800000026</v>
      </c>
      <c r="F86">
        <f t="shared" si="15"/>
        <v>0.8145544329425447</v>
      </c>
      <c r="I86">
        <f t="shared" si="24"/>
        <v>0.78000000000000047</v>
      </c>
      <c r="J86">
        <f t="shared" si="16"/>
        <v>120.86438707200006</v>
      </c>
      <c r="K86">
        <f t="shared" si="17"/>
        <v>26.484387072000004</v>
      </c>
      <c r="L86">
        <f t="shared" si="18"/>
        <v>0.21912482008635847</v>
      </c>
      <c r="M86">
        <f t="shared" si="19"/>
        <v>0.78087517991364153</v>
      </c>
      <c r="O86">
        <f t="shared" si="20"/>
        <v>0.84223012953782195</v>
      </c>
      <c r="P86" t="str">
        <f t="shared" si="21"/>
        <v>Mon</v>
      </c>
      <c r="R86" t="str">
        <f t="shared" si="22"/>
        <v>Mon</v>
      </c>
    </row>
    <row r="87" spans="3:18" x14ac:dyDescent="0.25">
      <c r="C87">
        <f t="shared" si="23"/>
        <v>0.79000000000000048</v>
      </c>
      <c r="D87">
        <f t="shared" si="13"/>
        <v>154.14377289999993</v>
      </c>
      <c r="E87">
        <f t="shared" si="14"/>
        <v>-4570.8659600000028</v>
      </c>
      <c r="F87">
        <f t="shared" si="15"/>
        <v>0.82372310066602827</v>
      </c>
      <c r="I87">
        <f t="shared" si="24"/>
        <v>0.79000000000000048</v>
      </c>
      <c r="J87">
        <f t="shared" si="16"/>
        <v>120.88832160099997</v>
      </c>
      <c r="K87">
        <f t="shared" si="17"/>
        <v>25.298321600999884</v>
      </c>
      <c r="L87">
        <f t="shared" si="18"/>
        <v>0.20927018644942971</v>
      </c>
      <c r="M87">
        <f t="shared" si="19"/>
        <v>0.79072981355057004</v>
      </c>
      <c r="O87">
        <f t="shared" si="20"/>
        <v>0.84932546575641032</v>
      </c>
      <c r="P87" t="str">
        <f t="shared" si="21"/>
        <v>Mon</v>
      </c>
      <c r="R87" t="str">
        <f t="shared" si="22"/>
        <v>Mon</v>
      </c>
    </row>
    <row r="88" spans="3:18" x14ac:dyDescent="0.25">
      <c r="C88">
        <f t="shared" si="23"/>
        <v>0.80000000000000049</v>
      </c>
      <c r="D88">
        <f t="shared" si="13"/>
        <v>152.10399999999981</v>
      </c>
      <c r="E88">
        <f t="shared" si="14"/>
        <v>-4620.2800000000025</v>
      </c>
      <c r="F88">
        <f t="shared" si="15"/>
        <v>0.83292094851394327</v>
      </c>
      <c r="I88">
        <f t="shared" si="24"/>
        <v>0.80000000000000049</v>
      </c>
      <c r="J88">
        <f t="shared" si="16"/>
        <v>120.90879999999999</v>
      </c>
      <c r="K88">
        <f t="shared" si="17"/>
        <v>24.108799999999917</v>
      </c>
      <c r="L88">
        <f t="shared" si="18"/>
        <v>0.19939656997670904</v>
      </c>
      <c r="M88">
        <f t="shared" si="19"/>
        <v>0.80060343002329082</v>
      </c>
      <c r="O88">
        <f t="shared" si="20"/>
        <v>0.85643446961676939</v>
      </c>
      <c r="P88" t="str">
        <f t="shared" si="21"/>
        <v>Mon</v>
      </c>
      <c r="R88" t="str">
        <f t="shared" si="22"/>
        <v>Mon</v>
      </c>
    </row>
    <row r="89" spans="3:18" x14ac:dyDescent="0.25">
      <c r="C89">
        <f t="shared" si="23"/>
        <v>0.8100000000000005</v>
      </c>
      <c r="D89">
        <f t="shared" si="13"/>
        <v>150.12154889999999</v>
      </c>
      <c r="E89">
        <f t="shared" si="14"/>
        <v>-4669.8812400000024</v>
      </c>
      <c r="F89">
        <f t="shared" si="15"/>
        <v>0.84214675945378048</v>
      </c>
      <c r="I89">
        <f t="shared" si="24"/>
        <v>0.8100000000000005</v>
      </c>
      <c r="J89">
        <f t="shared" si="16"/>
        <v>120.9262040189999</v>
      </c>
      <c r="K89">
        <f t="shared" si="17"/>
        <v>22.916204018999849</v>
      </c>
      <c r="L89">
        <f t="shared" si="18"/>
        <v>0.18950569237581674</v>
      </c>
      <c r="M89">
        <f t="shared" si="19"/>
        <v>0.8104943076241834</v>
      </c>
      <c r="O89">
        <f t="shared" si="20"/>
        <v>0.86355590148941208</v>
      </c>
      <c r="P89" t="str">
        <f t="shared" si="21"/>
        <v>Mon</v>
      </c>
      <c r="R89" t="str">
        <f t="shared" si="22"/>
        <v>Mon</v>
      </c>
    </row>
    <row r="90" spans="3:18" x14ac:dyDescent="0.25">
      <c r="C90">
        <f t="shared" si="23"/>
        <v>0.82000000000000051</v>
      </c>
      <c r="D90">
        <f t="shared" si="13"/>
        <v>148.19455840000001</v>
      </c>
      <c r="E90">
        <f t="shared" si="14"/>
        <v>-4719.6675200000027</v>
      </c>
      <c r="F90">
        <f t="shared" si="15"/>
        <v>0.8513993639958779</v>
      </c>
      <c r="I90">
        <f t="shared" si="24"/>
        <v>0.82000000000000051</v>
      </c>
      <c r="J90">
        <f t="shared" si="16"/>
        <v>120.94088684800005</v>
      </c>
      <c r="K90">
        <f t="shared" si="17"/>
        <v>21.720886847999964</v>
      </c>
      <c r="L90">
        <f t="shared" si="18"/>
        <v>0.17959920266914392</v>
      </c>
      <c r="M90">
        <f t="shared" si="19"/>
        <v>0.8204007973308558</v>
      </c>
      <c r="O90">
        <f t="shared" si="20"/>
        <v>0.87068857407821609</v>
      </c>
      <c r="P90" t="str">
        <f t="shared" si="21"/>
        <v>Mon</v>
      </c>
      <c r="R90" t="str">
        <f t="shared" si="22"/>
        <v>Mon</v>
      </c>
    </row>
    <row r="91" spans="3:18" x14ac:dyDescent="0.25">
      <c r="C91">
        <f t="shared" si="23"/>
        <v>0.83000000000000052</v>
      </c>
      <c r="D91">
        <f t="shared" si="13"/>
        <v>146.32118889999992</v>
      </c>
      <c r="E91">
        <f t="shared" si="14"/>
        <v>-4769.6366800000023</v>
      </c>
      <c r="F91">
        <f t="shared" si="15"/>
        <v>0.86067763830179245</v>
      </c>
      <c r="I91">
        <f t="shared" si="24"/>
        <v>0.83000000000000052</v>
      </c>
      <c r="J91">
        <f t="shared" si="16"/>
        <v>120.9531741969999</v>
      </c>
      <c r="K91">
        <f t="shared" si="17"/>
        <v>20.523174196999832</v>
      </c>
      <c r="L91">
        <f t="shared" si="18"/>
        <v>0.16967867386078808</v>
      </c>
      <c r="M91">
        <f t="shared" si="19"/>
        <v>0.83032132613921195</v>
      </c>
      <c r="O91">
        <f t="shared" si="20"/>
        <v>0.87783135482023256</v>
      </c>
      <c r="P91" t="str">
        <f t="shared" si="21"/>
        <v>Mon</v>
      </c>
      <c r="R91" t="str">
        <f t="shared" si="22"/>
        <v>Mon</v>
      </c>
    </row>
    <row r="92" spans="3:18" x14ac:dyDescent="0.25">
      <c r="C92">
        <f t="shared" si="23"/>
        <v>0.84000000000000052</v>
      </c>
      <c r="D92">
        <f t="shared" si="13"/>
        <v>144.49962239999991</v>
      </c>
      <c r="E92">
        <f t="shared" si="14"/>
        <v>-4819.7865600000023</v>
      </c>
      <c r="F92">
        <f t="shared" si="15"/>
        <v>0.86998050237311797</v>
      </c>
      <c r="I92">
        <f t="shared" si="24"/>
        <v>0.84000000000000052</v>
      </c>
      <c r="J92">
        <f t="shared" si="16"/>
        <v>120.96336537600001</v>
      </c>
      <c r="K92">
        <f t="shared" si="17"/>
        <v>19.32336537599997</v>
      </c>
      <c r="L92">
        <f t="shared" si="18"/>
        <v>0.15974559996686288</v>
      </c>
      <c r="M92">
        <f t="shared" si="19"/>
        <v>0.84025440003313723</v>
      </c>
      <c r="O92">
        <f t="shared" si="20"/>
        <v>0.88498316802385879</v>
      </c>
      <c r="P92" t="str">
        <f t="shared" si="21"/>
        <v>Mon</v>
      </c>
      <c r="R92" t="str">
        <f t="shared" si="22"/>
        <v>Mon</v>
      </c>
    </row>
    <row r="93" spans="3:18" x14ac:dyDescent="0.25">
      <c r="C93">
        <f t="shared" si="23"/>
        <v>0.85000000000000053</v>
      </c>
      <c r="D93">
        <f t="shared" si="13"/>
        <v>142.72806249999985</v>
      </c>
      <c r="E93">
        <f t="shared" si="14"/>
        <v>-4870.1150000000025</v>
      </c>
      <c r="F93">
        <f t="shared" si="15"/>
        <v>0.87930691831712438</v>
      </c>
      <c r="I93">
        <f t="shared" si="24"/>
        <v>0.85000000000000053</v>
      </c>
      <c r="J93">
        <f t="shared" si="16"/>
        <v>120.97173437500004</v>
      </c>
      <c r="K93">
        <f t="shared" si="17"/>
        <v>18.12173437499996</v>
      </c>
      <c r="L93">
        <f t="shared" si="18"/>
        <v>0.14980139342984397</v>
      </c>
      <c r="M93">
        <f t="shared" si="19"/>
        <v>0.85019860657015589</v>
      </c>
      <c r="O93">
        <f t="shared" si="20"/>
        <v>0.89214299673051223</v>
      </c>
      <c r="P93" t="str">
        <f t="shared" si="21"/>
        <v>Mon</v>
      </c>
      <c r="R93" t="str">
        <f t="shared" si="22"/>
        <v>Mon</v>
      </c>
    </row>
    <row r="94" spans="3:18" x14ac:dyDescent="0.25">
      <c r="C94">
        <f t="shared" si="23"/>
        <v>0.86000000000000054</v>
      </c>
      <c r="D94">
        <f t="shared" si="13"/>
        <v>141.00473439999996</v>
      </c>
      <c r="E94">
        <f t="shared" si="14"/>
        <v>-4920.619840000003</v>
      </c>
      <c r="F94">
        <f t="shared" si="15"/>
        <v>0.88865588868576417</v>
      </c>
      <c r="I94">
        <f t="shared" si="24"/>
        <v>0.86000000000000054</v>
      </c>
      <c r="J94">
        <f t="shared" si="16"/>
        <v>120.97853094399994</v>
      </c>
      <c r="K94">
        <f t="shared" si="17"/>
        <v>16.918530943999883</v>
      </c>
      <c r="L94">
        <f t="shared" si="18"/>
        <v>0.13984738293632731</v>
      </c>
      <c r="M94">
        <f t="shared" si="19"/>
        <v>0.86015261706367274</v>
      </c>
      <c r="O94">
        <f t="shared" si="20"/>
        <v>0.89930988428584435</v>
      </c>
      <c r="P94" t="str">
        <f t="shared" si="21"/>
        <v>Mon</v>
      </c>
      <c r="R94" t="str">
        <f t="shared" si="22"/>
        <v>Mon</v>
      </c>
    </row>
    <row r="95" spans="3:18" x14ac:dyDescent="0.25">
      <c r="C95">
        <f t="shared" si="23"/>
        <v>0.87000000000000055</v>
      </c>
      <c r="D95">
        <f t="shared" si="13"/>
        <v>139.32788489999984</v>
      </c>
      <c r="E95">
        <f t="shared" si="14"/>
        <v>-4971.2989200000029</v>
      </c>
      <c r="F95">
        <f t="shared" si="15"/>
        <v>0.89802645488475319</v>
      </c>
      <c r="I95">
        <f t="shared" si="24"/>
        <v>0.87000000000000055</v>
      </c>
      <c r="J95">
        <f t="shared" si="16"/>
        <v>120.98398167300002</v>
      </c>
      <c r="K95">
        <f t="shared" si="17"/>
        <v>15.713981672999921</v>
      </c>
      <c r="L95">
        <f t="shared" si="18"/>
        <v>0.12988481165607735</v>
      </c>
      <c r="M95">
        <f t="shared" si="19"/>
        <v>0.87011518834392243</v>
      </c>
      <c r="O95">
        <f t="shared" si="20"/>
        <v>0.90648293560762405</v>
      </c>
      <c r="P95" t="str">
        <f t="shared" si="21"/>
        <v>Mon</v>
      </c>
      <c r="R95" t="str">
        <f t="shared" si="22"/>
        <v>Mon</v>
      </c>
    </row>
    <row r="96" spans="3:18" x14ac:dyDescent="0.25">
      <c r="C96">
        <f t="shared" si="23"/>
        <v>0.88000000000000056</v>
      </c>
      <c r="D96">
        <f t="shared" si="13"/>
        <v>137.69578239999987</v>
      </c>
      <c r="E96">
        <f t="shared" si="14"/>
        <v>-5022.1500800000031</v>
      </c>
      <c r="F96">
        <f t="shared" si="15"/>
        <v>0.90741769564958974</v>
      </c>
      <c r="I96">
        <f t="shared" si="24"/>
        <v>0.88000000000000056</v>
      </c>
      <c r="J96">
        <f t="shared" si="16"/>
        <v>120.98829107199998</v>
      </c>
      <c r="K96">
        <f t="shared" si="17"/>
        <v>14.508291071999963</v>
      </c>
      <c r="L96">
        <f t="shared" si="18"/>
        <v>0.1199148359188419</v>
      </c>
      <c r="M96">
        <f t="shared" si="19"/>
        <v>0.88008516408115844</v>
      </c>
      <c r="O96">
        <f t="shared" si="20"/>
        <v>0.91366131813843421</v>
      </c>
      <c r="P96" t="str">
        <f t="shared" si="21"/>
        <v>Mon</v>
      </c>
      <c r="R96" t="str">
        <f t="shared" si="22"/>
        <v>Mon</v>
      </c>
    </row>
    <row r="97" spans="3:18" x14ac:dyDescent="0.25">
      <c r="C97">
        <f t="shared" si="23"/>
        <v>0.89000000000000057</v>
      </c>
      <c r="D97">
        <f t="shared" si="13"/>
        <v>136.10671689999981</v>
      </c>
      <c r="E97">
        <f t="shared" si="14"/>
        <v>-5073.1711600000035</v>
      </c>
      <c r="F97">
        <f t="shared" si="15"/>
        <v>0.91682872558551776</v>
      </c>
      <c r="I97">
        <f t="shared" si="24"/>
        <v>0.89000000000000057</v>
      </c>
      <c r="J97">
        <f t="shared" si="16"/>
        <v>120.99164265100001</v>
      </c>
      <c r="K97">
        <f t="shared" si="17"/>
        <v>13.301642650999952</v>
      </c>
      <c r="L97">
        <f t="shared" si="18"/>
        <v>0.10993852434393751</v>
      </c>
      <c r="M97">
        <f t="shared" si="19"/>
        <v>0.89006147565606264</v>
      </c>
      <c r="O97">
        <f t="shared" si="20"/>
        <v>0.92084426247236517</v>
      </c>
      <c r="P97" t="str">
        <f t="shared" si="21"/>
        <v>Mon</v>
      </c>
      <c r="R97" t="str">
        <f t="shared" si="22"/>
        <v>Mon</v>
      </c>
    </row>
    <row r="98" spans="3:18" x14ac:dyDescent="0.25">
      <c r="C98">
        <f t="shared" si="23"/>
        <v>0.90000000000000058</v>
      </c>
      <c r="D98">
        <f t="shared" si="13"/>
        <v>134.55900000000008</v>
      </c>
      <c r="E98">
        <f t="shared" si="14"/>
        <v>-5124.3600000000024</v>
      </c>
      <c r="F98">
        <f t="shared" si="15"/>
        <v>0.92625869376858827</v>
      </c>
      <c r="I98">
        <f t="shared" si="24"/>
        <v>0.90000000000000058</v>
      </c>
      <c r="J98">
        <f t="shared" si="16"/>
        <v>120.99419999999998</v>
      </c>
      <c r="K98">
        <f t="shared" si="17"/>
        <v>12.094199999999944</v>
      </c>
      <c r="L98">
        <f t="shared" si="18"/>
        <v>9.9956857436141119E-2</v>
      </c>
      <c r="M98">
        <f t="shared" si="19"/>
        <v>0.9000431425638592</v>
      </c>
      <c r="O98">
        <f t="shared" si="20"/>
        <v>0.92803106264597868</v>
      </c>
      <c r="P98" t="str">
        <f t="shared" si="21"/>
        <v>Mon</v>
      </c>
      <c r="R98" t="str">
        <f t="shared" si="22"/>
        <v>Mon</v>
      </c>
    </row>
    <row r="99" spans="3:18" x14ac:dyDescent="0.25">
      <c r="C99">
        <f t="shared" si="23"/>
        <v>0.91000000000000059</v>
      </c>
      <c r="D99">
        <f t="shared" si="13"/>
        <v>133.05096490000005</v>
      </c>
      <c r="E99">
        <f t="shared" si="14"/>
        <v>-5175.7144400000034</v>
      </c>
      <c r="F99">
        <f t="shared" si="15"/>
        <v>0.93570678240509786</v>
      </c>
      <c r="I99">
        <f t="shared" si="24"/>
        <v>0.91000000000000059</v>
      </c>
      <c r="J99">
        <f t="shared" si="16"/>
        <v>120.99610786900001</v>
      </c>
      <c r="K99">
        <f t="shared" si="17"/>
        <v>10.886107868999943</v>
      </c>
      <c r="L99">
        <f t="shared" si="18"/>
        <v>8.9970727659984789E-2</v>
      </c>
      <c r="M99">
        <f t="shared" si="19"/>
        <v>0.91002927234001518</v>
      </c>
      <c r="O99">
        <f t="shared" si="20"/>
        <v>0.93522107608481098</v>
      </c>
      <c r="P99" t="str">
        <f t="shared" si="21"/>
        <v>Mon</v>
      </c>
      <c r="R99" t="str">
        <f t="shared" si="22"/>
        <v>Mon</v>
      </c>
    </row>
    <row r="100" spans="3:18" x14ac:dyDescent="0.25">
      <c r="C100">
        <f t="shared" si="23"/>
        <v>0.9200000000000006</v>
      </c>
      <c r="D100">
        <f t="shared" si="13"/>
        <v>131.58096639999985</v>
      </c>
      <c r="E100">
        <f t="shared" si="14"/>
        <v>-5227.2323200000028</v>
      </c>
      <c r="F100">
        <f t="shared" si="15"/>
        <v>0.94517220554681658</v>
      </c>
      <c r="I100">
        <f t="shared" si="24"/>
        <v>0.9200000000000006</v>
      </c>
      <c r="J100">
        <f t="shared" si="16"/>
        <v>120.99749324800007</v>
      </c>
      <c r="K100">
        <f t="shared" si="17"/>
        <v>9.677493247999962</v>
      </c>
      <c r="L100">
        <f t="shared" si="18"/>
        <v>7.9980940003151008E-2</v>
      </c>
      <c r="M100">
        <f t="shared" si="19"/>
        <v>0.92001905999684874</v>
      </c>
      <c r="O100">
        <f t="shared" si="20"/>
        <v>0.94241372319773098</v>
      </c>
      <c r="P100" t="str">
        <f t="shared" si="21"/>
        <v>Mon</v>
      </c>
      <c r="R100" t="str">
        <f t="shared" si="22"/>
        <v>Mon</v>
      </c>
    </row>
    <row r="101" spans="3:18" x14ac:dyDescent="0.25">
      <c r="C101">
        <f t="shared" si="23"/>
        <v>0.9300000000000006</v>
      </c>
      <c r="D101">
        <f t="shared" si="13"/>
        <v>130.1473808999998</v>
      </c>
      <c r="E101">
        <f t="shared" si="14"/>
        <v>-5278.9114800000034</v>
      </c>
      <c r="F101">
        <f t="shared" si="15"/>
        <v>0.95465420785953448</v>
      </c>
      <c r="I101">
        <f t="shared" si="24"/>
        <v>0.9300000000000006</v>
      </c>
      <c r="J101">
        <f t="shared" si="16"/>
        <v>120.99846644699994</v>
      </c>
      <c r="K101">
        <f t="shared" si="17"/>
        <v>8.4684664469998552</v>
      </c>
      <c r="L101">
        <f t="shared" si="18"/>
        <v>6.9988213038296929E-2</v>
      </c>
      <c r="M101">
        <f t="shared" si="19"/>
        <v>0.93001178696170295</v>
      </c>
      <c r="O101">
        <f t="shared" si="20"/>
        <v>0.94960848661242614</v>
      </c>
      <c r="P101" t="str">
        <f t="shared" si="21"/>
        <v>Mon</v>
      </c>
      <c r="R101" t="str">
        <f t="shared" si="22"/>
        <v>Mon</v>
      </c>
    </row>
    <row r="102" spans="3:18" x14ac:dyDescent="0.25">
      <c r="C102">
        <f t="shared" si="23"/>
        <v>0.94000000000000061</v>
      </c>
      <c r="D102">
        <f t="shared" si="13"/>
        <v>128.74860639999986</v>
      </c>
      <c r="E102">
        <f t="shared" si="14"/>
        <v>-5330.7497600000033</v>
      </c>
      <c r="F102">
        <f t="shared" si="15"/>
        <v>0.96415206344257343</v>
      </c>
      <c r="I102">
        <f t="shared" si="24"/>
        <v>0.94000000000000061</v>
      </c>
      <c r="J102">
        <f t="shared" si="16"/>
        <v>120.99912217600001</v>
      </c>
      <c r="K102">
        <f t="shared" si="17"/>
        <v>7.2591221759998916</v>
      </c>
      <c r="L102">
        <f t="shared" si="18"/>
        <v>5.9993180491351758E-2</v>
      </c>
      <c r="M102">
        <f t="shared" si="19"/>
        <v>0.94000681950864784</v>
      </c>
      <c r="O102">
        <f t="shared" si="20"/>
        <v>0.95680491004622636</v>
      </c>
      <c r="P102" t="str">
        <f t="shared" si="21"/>
        <v>Mon</v>
      </c>
      <c r="R102" t="str">
        <f t="shared" si="22"/>
        <v>Mon</v>
      </c>
    </row>
    <row r="103" spans="3:18" x14ac:dyDescent="0.25">
      <c r="C103">
        <f t="shared" si="23"/>
        <v>0.95000000000000062</v>
      </c>
      <c r="D103">
        <f t="shared" si="13"/>
        <v>127.38306249999994</v>
      </c>
      <c r="E103">
        <f t="shared" si="14"/>
        <v>-5382.7450000000035</v>
      </c>
      <c r="F103">
        <f t="shared" si="15"/>
        <v>0.97366507469701857</v>
      </c>
      <c r="I103">
        <f t="shared" si="24"/>
        <v>0.95000000000000062</v>
      </c>
      <c r="J103">
        <f t="shared" si="16"/>
        <v>120.9995406249999</v>
      </c>
      <c r="K103">
        <f t="shared" si="17"/>
        <v>6.0495406249998496</v>
      </c>
      <c r="L103">
        <f t="shared" si="18"/>
        <v>4.9996393323082956E-2</v>
      </c>
      <c r="M103">
        <f t="shared" si="19"/>
        <v>0.9500036066769173</v>
      </c>
      <c r="O103">
        <f t="shared" si="20"/>
        <v>0.96400259680738054</v>
      </c>
      <c r="P103" t="str">
        <f t="shared" si="21"/>
        <v>Mon</v>
      </c>
      <c r="R103" t="str">
        <f t="shared" si="22"/>
        <v>Mon</v>
      </c>
    </row>
    <row r="104" spans="3:18" x14ac:dyDescent="0.25">
      <c r="C104">
        <f t="shared" si="23"/>
        <v>0.96000000000000063</v>
      </c>
      <c r="D104">
        <f t="shared" si="13"/>
        <v>126.04919040000004</v>
      </c>
      <c r="E104">
        <f t="shared" si="14"/>
        <v>-5434.8950400000031</v>
      </c>
      <c r="F104">
        <f t="shared" si="15"/>
        <v>0.98319257124053006</v>
      </c>
      <c r="I104">
        <f t="shared" si="24"/>
        <v>0.96000000000000063</v>
      </c>
      <c r="J104">
        <f t="shared" si="16"/>
        <v>120.99978854400001</v>
      </c>
      <c r="K104">
        <f t="shared" si="17"/>
        <v>4.83978854399993</v>
      </c>
      <c r="L104">
        <f t="shared" si="18"/>
        <v>3.9998322329629556E-2</v>
      </c>
      <c r="M104">
        <f t="shared" si="19"/>
        <v>0.96000167767037048</v>
      </c>
      <c r="O104">
        <f t="shared" si="20"/>
        <v>0.97120120792266673</v>
      </c>
      <c r="P104" t="str">
        <f t="shared" si="21"/>
        <v>Mon</v>
      </c>
      <c r="R104" t="str">
        <f t="shared" si="22"/>
        <v>Mon</v>
      </c>
    </row>
    <row r="105" spans="3:18" x14ac:dyDescent="0.25">
      <c r="C105">
        <f t="shared" si="23"/>
        <v>0.97000000000000064</v>
      </c>
      <c r="D105">
        <f t="shared" si="13"/>
        <v>124.74545290000003</v>
      </c>
      <c r="E105">
        <f t="shared" si="14"/>
        <v>-5487.1977200000038</v>
      </c>
      <c r="F105">
        <f t="shared" si="15"/>
        <v>0.99273390886669266</v>
      </c>
      <c r="I105">
        <f t="shared" si="24"/>
        <v>0.97000000000000064</v>
      </c>
      <c r="J105">
        <f t="shared" si="16"/>
        <v>120.99992032299997</v>
      </c>
      <c r="K105">
        <f t="shared" si="17"/>
        <v>3.629920322999908</v>
      </c>
      <c r="L105">
        <f t="shared" si="18"/>
        <v>2.9999361266603443E-2</v>
      </c>
      <c r="M105">
        <f t="shared" si="19"/>
        <v>0.9700006387333967</v>
      </c>
      <c r="O105">
        <f t="shared" si="20"/>
        <v>0.97840045988804569</v>
      </c>
      <c r="P105" t="str">
        <f t="shared" si="21"/>
        <v>Mon</v>
      </c>
      <c r="R105" t="str">
        <f t="shared" si="22"/>
        <v>Mon</v>
      </c>
    </row>
    <row r="106" spans="3:18" x14ac:dyDescent="0.25">
      <c r="C106">
        <f t="shared" si="23"/>
        <v>0.98000000000000065</v>
      </c>
      <c r="D106">
        <f t="shared" si="13"/>
        <v>123.47033439999973</v>
      </c>
      <c r="E106">
        <f t="shared" si="14"/>
        <v>-5539.6508800000029</v>
      </c>
      <c r="F106">
        <f t="shared" si="15"/>
        <v>1.0022884685469571</v>
      </c>
      <c r="I106">
        <f t="shared" si="24"/>
        <v>0.98000000000000065</v>
      </c>
      <c r="J106">
        <f t="shared" si="16"/>
        <v>120.99997907199997</v>
      </c>
      <c r="K106">
        <f t="shared" si="17"/>
        <v>2.4199790719998759</v>
      </c>
      <c r="L106">
        <f t="shared" si="18"/>
        <v>1.999983050046553E-2</v>
      </c>
      <c r="M106">
        <f t="shared" si="19"/>
        <v>0.98000016949953439</v>
      </c>
      <c r="O106">
        <f t="shared" si="20"/>
        <v>0.98560012203966474</v>
      </c>
      <c r="P106" t="str">
        <f t="shared" si="21"/>
        <v>Mon</v>
      </c>
      <c r="R106" t="str">
        <f t="shared" si="22"/>
        <v>Mon</v>
      </c>
    </row>
    <row r="107" spans="3:18" x14ac:dyDescent="0.25">
      <c r="C107">
        <f t="shared" si="23"/>
        <v>0.99000000000000066</v>
      </c>
      <c r="D107">
        <f t="shared" si="13"/>
        <v>122.22234090000006</v>
      </c>
      <c r="E107">
        <f t="shared" si="14"/>
        <v>-5592.252360000004</v>
      </c>
      <c r="F107">
        <f t="shared" si="15"/>
        <v>1.0118556554733169</v>
      </c>
      <c r="I107">
        <f t="shared" si="24"/>
        <v>0.99000000000000066</v>
      </c>
      <c r="J107">
        <f t="shared" si="16"/>
        <v>120.99999770099998</v>
      </c>
      <c r="K107">
        <f t="shared" si="17"/>
        <v>1.2099977009998497</v>
      </c>
      <c r="L107">
        <f t="shared" si="18"/>
        <v>9.9999811899984022E-3</v>
      </c>
      <c r="M107">
        <f t="shared" si="19"/>
        <v>0.9900000188100011</v>
      </c>
      <c r="O107">
        <f t="shared" si="20"/>
        <v>0.99280001354320069</v>
      </c>
      <c r="P107" t="str">
        <f t="shared" si="21"/>
        <v>Mon</v>
      </c>
      <c r="R107" t="str">
        <f t="shared" si="22"/>
        <v>Mon</v>
      </c>
    </row>
    <row r="108" spans="3:18" x14ac:dyDescent="0.25">
      <c r="C108">
        <f t="shared" si="23"/>
        <v>1.0000000000000007</v>
      </c>
      <c r="D108">
        <f t="shared" si="13"/>
        <v>120.99999999999989</v>
      </c>
      <c r="E108">
        <f t="shared" si="14"/>
        <v>-5645.0000000000036</v>
      </c>
      <c r="F108">
        <f t="shared" si="15"/>
        <v>1.0214348981399475</v>
      </c>
      <c r="I108">
        <f t="shared" si="24"/>
        <v>1.0000000000000007</v>
      </c>
      <c r="J108">
        <f t="shared" si="16"/>
        <v>121.00000000000011</v>
      </c>
      <c r="K108">
        <f t="shared" si="17"/>
        <v>5.6843418860808015E-14</v>
      </c>
      <c r="L108">
        <f t="shared" si="18"/>
        <v>4.6978032116370212E-16</v>
      </c>
      <c r="M108">
        <f t="shared" si="19"/>
        <v>0.99999999999999978</v>
      </c>
      <c r="O108">
        <f t="shared" si="20"/>
        <v>0.99999999999999989</v>
      </c>
      <c r="P108" t="str">
        <f t="shared" si="21"/>
        <v>Mon</v>
      </c>
      <c r="R108" t="str">
        <f t="shared" si="22"/>
        <v>Mon</v>
      </c>
    </row>
    <row r="109" spans="3:18" x14ac:dyDescent="0.25">
      <c r="C109">
        <f t="shared" si="23"/>
        <v>1.0100000000000007</v>
      </c>
      <c r="D109">
        <f t="shared" si="13"/>
        <v>119.80186089999984</v>
      </c>
      <c r="E109">
        <f t="shared" si="14"/>
        <v>-5697.8916400000035</v>
      </c>
      <c r="F109">
        <f t="shared" si="15"/>
        <v>1.0310256474621204</v>
      </c>
    </row>
    <row r="110" spans="3:18" x14ac:dyDescent="0.25">
      <c r="C110">
        <f t="shared" si="23"/>
        <v>1.0200000000000007</v>
      </c>
      <c r="D110">
        <f t="shared" si="13"/>
        <v>118.62649439999973</v>
      </c>
      <c r="E110">
        <f t="shared" si="14"/>
        <v>-5750.9251200000035</v>
      </c>
      <c r="F110">
        <f t="shared" si="15"/>
        <v>1.0406273759307796</v>
      </c>
    </row>
    <row r="111" spans="3:18" x14ac:dyDescent="0.25">
      <c r="C111">
        <f t="shared" si="23"/>
        <v>1.0300000000000007</v>
      </c>
      <c r="D111">
        <f t="shared" si="13"/>
        <v>117.47249290000002</v>
      </c>
      <c r="E111">
        <f t="shared" si="14"/>
        <v>-5804.0982800000038</v>
      </c>
      <c r="F111">
        <f t="shared" si="15"/>
        <v>1.0502395768012398</v>
      </c>
    </row>
    <row r="112" spans="3:18" x14ac:dyDescent="0.25">
      <c r="C112">
        <f t="shared" si="23"/>
        <v>1.0400000000000007</v>
      </c>
      <c r="D112">
        <f t="shared" si="13"/>
        <v>116.33847039999989</v>
      </c>
      <c r="E112">
        <f t="shared" si="14"/>
        <v>-5857.4089600000034</v>
      </c>
      <c r="F112">
        <f t="shared" si="15"/>
        <v>1.0598617633145431</v>
      </c>
    </row>
    <row r="113" spans="3:6" x14ac:dyDescent="0.25">
      <c r="C113">
        <f t="shared" si="23"/>
        <v>1.0500000000000007</v>
      </c>
      <c r="D113">
        <f t="shared" si="13"/>
        <v>115.2230625000002</v>
      </c>
      <c r="E113">
        <f t="shared" si="14"/>
        <v>-5910.8550000000041</v>
      </c>
      <c r="F113">
        <f t="shared" si="15"/>
        <v>1.0694934679500689</v>
      </c>
    </row>
    <row r="114" spans="3:6" x14ac:dyDescent="0.25">
      <c r="C114">
        <f t="shared" si="23"/>
        <v>1.0600000000000007</v>
      </c>
      <c r="D114">
        <f t="shared" si="13"/>
        <v>114.12492640000005</v>
      </c>
      <c r="E114">
        <f t="shared" si="14"/>
        <v>-5964.4342400000041</v>
      </c>
      <c r="F114">
        <f t="shared" si="15"/>
        <v>1.0791342417080625</v>
      </c>
    </row>
    <row r="115" spans="3:6" x14ac:dyDescent="0.25">
      <c r="C115">
        <f t="shared" si="23"/>
        <v>1.0700000000000007</v>
      </c>
      <c r="D115">
        <f t="shared" si="13"/>
        <v>113.04274090000001</v>
      </c>
      <c r="E115">
        <f t="shared" si="14"/>
        <v>-6018.1445200000035</v>
      </c>
      <c r="F115">
        <f t="shared" si="15"/>
        <v>1.0887836534208062</v>
      </c>
    </row>
    <row r="116" spans="3:6" x14ac:dyDescent="0.25">
      <c r="C116">
        <f t="shared" si="23"/>
        <v>1.0800000000000007</v>
      </c>
      <c r="D116">
        <f t="shared" si="13"/>
        <v>111.97520640000027</v>
      </c>
      <c r="E116">
        <f t="shared" si="14"/>
        <v>-6071.9836800000039</v>
      </c>
      <c r="F116">
        <f t="shared" si="15"/>
        <v>1.0984412890912125</v>
      </c>
    </row>
    <row r="117" spans="3:6" x14ac:dyDescent="0.25">
      <c r="C117">
        <f t="shared" si="23"/>
        <v>1.0900000000000007</v>
      </c>
      <c r="D117">
        <f t="shared" si="13"/>
        <v>110.92104490000008</v>
      </c>
      <c r="E117">
        <f t="shared" si="14"/>
        <v>-6125.9495600000046</v>
      </c>
      <c r="F117">
        <f t="shared" si="15"/>
        <v>1.1081067512576783</v>
      </c>
    </row>
    <row r="118" spans="3:6" x14ac:dyDescent="0.25">
      <c r="C118">
        <f t="shared" si="23"/>
        <v>1.1000000000000008</v>
      </c>
      <c r="D118">
        <f t="shared" si="13"/>
        <v>109.87900000000002</v>
      </c>
      <c r="E118">
        <f t="shared" si="14"/>
        <v>-6180.0400000000045</v>
      </c>
      <c r="F118">
        <f t="shared" si="15"/>
        <v>1.1177796583840889</v>
      </c>
    </row>
    <row r="119" spans="3:6" x14ac:dyDescent="0.25">
      <c r="C119">
        <f t="shared" si="23"/>
        <v>1.1100000000000008</v>
      </c>
      <c r="D119">
        <f t="shared" si="13"/>
        <v>108.84783689999995</v>
      </c>
      <c r="E119">
        <f t="shared" si="14"/>
        <v>-6234.2528400000037</v>
      </c>
      <c r="F119">
        <f t="shared" si="15"/>
        <v>1.1274596442739087</v>
      </c>
    </row>
    <row r="120" spans="3:6" x14ac:dyDescent="0.25">
      <c r="C120">
        <f t="shared" si="23"/>
        <v>1.1200000000000008</v>
      </c>
      <c r="D120">
        <f t="shared" si="13"/>
        <v>107.8263423999997</v>
      </c>
      <c r="E120">
        <f t="shared" si="14"/>
        <v>-6288.585920000005</v>
      </c>
      <c r="F120">
        <f t="shared" si="15"/>
        <v>1.1371463575073495</v>
      </c>
    </row>
    <row r="121" spans="3:6" x14ac:dyDescent="0.25">
      <c r="C121">
        <f t="shared" si="23"/>
        <v>1.1300000000000008</v>
      </c>
      <c r="D121">
        <f t="shared" si="13"/>
        <v>106.81332489999977</v>
      </c>
      <c r="E121">
        <f t="shared" si="14"/>
        <v>-6343.0370800000046</v>
      </c>
      <c r="F121">
        <f t="shared" si="15"/>
        <v>1.1468394609006456</v>
      </c>
    </row>
    <row r="122" spans="3:6" x14ac:dyDescent="0.25">
      <c r="C122">
        <f t="shared" si="23"/>
        <v>1.1400000000000008</v>
      </c>
      <c r="D122">
        <f t="shared" si="13"/>
        <v>105.80761440000015</v>
      </c>
      <c r="E122">
        <f t="shared" si="14"/>
        <v>-6397.6041600000044</v>
      </c>
      <c r="F122">
        <f t="shared" si="15"/>
        <v>1.1565386309865107</v>
      </c>
    </row>
    <row r="123" spans="3:6" x14ac:dyDescent="0.25">
      <c r="C123">
        <f t="shared" si="23"/>
        <v>1.1500000000000008</v>
      </c>
      <c r="D123">
        <f t="shared" si="13"/>
        <v>104.80806249999978</v>
      </c>
      <c r="E123">
        <f t="shared" si="14"/>
        <v>-6452.2850000000035</v>
      </c>
      <c r="F123">
        <f t="shared" si="15"/>
        <v>1.1662435575148966</v>
      </c>
    </row>
    <row r="124" spans="3:6" x14ac:dyDescent="0.25">
      <c r="C124">
        <f t="shared" si="23"/>
        <v>1.1600000000000008</v>
      </c>
      <c r="D124">
        <f t="shared" si="13"/>
        <v>103.81354239999996</v>
      </c>
      <c r="E124">
        <f t="shared" si="14"/>
        <v>-6507.0774400000046</v>
      </c>
      <c r="F124">
        <f t="shared" si="15"/>
        <v>1.1759539429732075</v>
      </c>
    </row>
    <row r="125" spans="3:6" x14ac:dyDescent="0.25">
      <c r="C125">
        <f t="shared" si="23"/>
        <v>1.1700000000000008</v>
      </c>
      <c r="D125">
        <f t="shared" si="13"/>
        <v>102.82294890000026</v>
      </c>
      <c r="E125">
        <f t="shared" si="14"/>
        <v>-6561.979320000004</v>
      </c>
      <c r="F125">
        <f t="shared" si="15"/>
        <v>1.1856695021251615</v>
      </c>
    </row>
    <row r="126" spans="3:6" x14ac:dyDescent="0.25">
      <c r="C126">
        <f t="shared" si="23"/>
        <v>1.1800000000000008</v>
      </c>
      <c r="D126">
        <f t="shared" si="13"/>
        <v>101.83519839999985</v>
      </c>
      <c r="E126">
        <f t="shared" si="14"/>
        <v>-6616.9884800000045</v>
      </c>
      <c r="F126">
        <f t="shared" si="15"/>
        <v>1.1953899615675325</v>
      </c>
    </row>
    <row r="127" spans="3:6" x14ac:dyDescent="0.25">
      <c r="C127">
        <f t="shared" si="23"/>
        <v>1.1900000000000008</v>
      </c>
      <c r="D127">
        <f t="shared" si="13"/>
        <v>100.84922889999984</v>
      </c>
      <c r="E127">
        <f t="shared" si="14"/>
        <v>-6672.1027600000052</v>
      </c>
      <c r="F127">
        <f t="shared" si="15"/>
        <v>1.2051150593040334</v>
      </c>
    </row>
    <row r="128" spans="3:6" x14ac:dyDescent="0.25">
      <c r="C128">
        <f t="shared" si="23"/>
        <v>1.2000000000000008</v>
      </c>
      <c r="D128">
        <f t="shared" si="13"/>
        <v>99.863999999999578</v>
      </c>
      <c r="E128">
        <f t="shared" si="14"/>
        <v>-6727.3200000000052</v>
      </c>
      <c r="F128">
        <f t="shared" si="15"/>
        <v>1.2148445443356353</v>
      </c>
    </row>
    <row r="129" spans="3:6" x14ac:dyDescent="0.25">
      <c r="C129">
        <f t="shared" si="23"/>
        <v>1.2100000000000009</v>
      </c>
      <c r="D129">
        <f t="shared" si="13"/>
        <v>98.878492899999628</v>
      </c>
      <c r="E129">
        <f t="shared" si="14"/>
        <v>-6782.6380400000053</v>
      </c>
      <c r="F129">
        <f t="shared" si="15"/>
        <v>1.2245781762666499</v>
      </c>
    </row>
    <row r="130" spans="3:6" x14ac:dyDescent="0.25">
      <c r="C130">
        <f t="shared" si="23"/>
        <v>1.2200000000000009</v>
      </c>
      <c r="D130">
        <f t="shared" si="13"/>
        <v>97.891710400000193</v>
      </c>
      <c r="E130">
        <f t="shared" si="14"/>
        <v>-6838.0547200000055</v>
      </c>
      <c r="F130">
        <f t="shared" si="15"/>
        <v>1.2343157249259342</v>
      </c>
    </row>
    <row r="131" spans="3:6" x14ac:dyDescent="0.25">
      <c r="C131">
        <f t="shared" si="23"/>
        <v>1.2300000000000009</v>
      </c>
      <c r="D131">
        <f t="shared" si="13"/>
        <v>96.90267689999996</v>
      </c>
      <c r="E131">
        <f t="shared" si="14"/>
        <v>-6893.5678800000051</v>
      </c>
      <c r="F131">
        <f t="shared" si="15"/>
        <v>1.2440569700025941</v>
      </c>
    </row>
    <row r="132" spans="3:6" x14ac:dyDescent="0.25">
      <c r="C132">
        <f t="shared" si="23"/>
        <v>1.2400000000000009</v>
      </c>
      <c r="D132">
        <f t="shared" si="13"/>
        <v>95.910438399999748</v>
      </c>
      <c r="E132">
        <f t="shared" si="14"/>
        <v>-6949.1753600000047</v>
      </c>
      <c r="F132">
        <f t="shared" si="15"/>
        <v>1.2538017006956068</v>
      </c>
    </row>
    <row r="133" spans="3:6" x14ac:dyDescent="0.25">
      <c r="C133">
        <f t="shared" si="23"/>
        <v>1.2500000000000009</v>
      </c>
      <c r="D133">
        <f t="shared" si="13"/>
        <v>94.9140625</v>
      </c>
      <c r="E133">
        <f t="shared" si="14"/>
        <v>-7004.8750000000055</v>
      </c>
      <c r="F133">
        <f t="shared" si="15"/>
        <v>1.2635497153767921</v>
      </c>
    </row>
    <row r="134" spans="3:6" x14ac:dyDescent="0.25">
      <c r="C134">
        <f t="shared" si="23"/>
        <v>1.2600000000000009</v>
      </c>
      <c r="D134">
        <f t="shared" si="13"/>
        <v>93.912638400000105</v>
      </c>
      <c r="E134">
        <f t="shared" si="14"/>
        <v>-7060.6646400000054</v>
      </c>
      <c r="F134">
        <f t="shared" si="15"/>
        <v>1.2733008212665948</v>
      </c>
    </row>
    <row r="135" spans="3:6" x14ac:dyDescent="0.25">
      <c r="C135">
        <f t="shared" si="23"/>
        <v>1.2700000000000009</v>
      </c>
      <c r="D135">
        <f t="shared" si="13"/>
        <v>92.905276899999762</v>
      </c>
      <c r="E135">
        <f t="shared" si="14"/>
        <v>-7116.5421200000046</v>
      </c>
      <c r="F135">
        <f t="shared" si="15"/>
        <v>1.2830548341221657</v>
      </c>
    </row>
    <row r="136" spans="3:6" x14ac:dyDescent="0.25">
      <c r="C136">
        <f t="shared" si="23"/>
        <v>1.2800000000000009</v>
      </c>
      <c r="D136">
        <f t="shared" si="13"/>
        <v>91.891110399999889</v>
      </c>
      <c r="E136">
        <f t="shared" si="14"/>
        <v>-7172.5052800000049</v>
      </c>
      <c r="F136">
        <f t="shared" si="15"/>
        <v>1.2928115779372429</v>
      </c>
    </row>
    <row r="137" spans="3:6" x14ac:dyDescent="0.25">
      <c r="C137">
        <f t="shared" si="23"/>
        <v>1.2900000000000009</v>
      </c>
      <c r="D137">
        <f t="shared" si="13"/>
        <v>90.869292899999664</v>
      </c>
      <c r="E137">
        <f t="shared" si="14"/>
        <v>-7228.5519600000052</v>
      </c>
      <c r="F137">
        <f t="shared" si="15"/>
        <v>1.3025708846533637</v>
      </c>
    </row>
    <row r="138" spans="3:6" x14ac:dyDescent="0.25">
      <c r="C138">
        <f t="shared" si="23"/>
        <v>1.3000000000000009</v>
      </c>
      <c r="D138">
        <f t="shared" ref="D138:D201" si="25">$B$2*(C138^5)+$C$2*(C138^4)+$D$2*(C138^3)+$E$2*(C138^2)+$F$2*(C138^1)+$G$2</f>
        <v>89.838999999999942</v>
      </c>
      <c r="E138">
        <f t="shared" ref="E138:E201" si="26">$C$3*(C138^4)+$D$3*(C138^3)+$E$3*(C138^2)+$F$3*(C138)+$G$3</f>
        <v>-7284.6800000000057</v>
      </c>
      <c r="F138">
        <f t="shared" ref="F138:F201" si="27">C138-D138/E138</f>
        <v>1.3123325938819559</v>
      </c>
    </row>
    <row r="139" spans="3:6" x14ac:dyDescent="0.25">
      <c r="C139">
        <f t="shared" ref="C139:C202" si="28">C138+0.01</f>
        <v>1.3100000000000009</v>
      </c>
      <c r="D139">
        <f t="shared" si="25"/>
        <v>88.799428899999384</v>
      </c>
      <c r="E139">
        <f t="shared" si="26"/>
        <v>-7340.8872400000055</v>
      </c>
      <c r="F139">
        <f t="shared" si="27"/>
        <v>1.3220965526368726</v>
      </c>
    </row>
    <row r="140" spans="3:6" x14ac:dyDescent="0.25">
      <c r="C140">
        <f t="shared" si="28"/>
        <v>1.320000000000001</v>
      </c>
      <c r="D140">
        <f t="shared" si="25"/>
        <v>87.749798399999918</v>
      </c>
      <c r="E140">
        <f t="shared" si="26"/>
        <v>-7397.1715200000053</v>
      </c>
      <c r="F140">
        <f t="shared" si="27"/>
        <v>1.3318626150769595</v>
      </c>
    </row>
    <row r="141" spans="3:6" x14ac:dyDescent="0.25">
      <c r="C141">
        <f t="shared" si="28"/>
        <v>1.330000000000001</v>
      </c>
      <c r="D141">
        <f t="shared" si="25"/>
        <v>86.689348899999914</v>
      </c>
      <c r="E141">
        <f t="shared" si="26"/>
        <v>-7453.5306800000053</v>
      </c>
      <c r="F141">
        <f t="shared" si="27"/>
        <v>1.3416306422582549</v>
      </c>
    </row>
    <row r="142" spans="3:6" x14ac:dyDescent="0.25">
      <c r="C142">
        <f t="shared" si="28"/>
        <v>1.340000000000001</v>
      </c>
      <c r="D142">
        <f t="shared" si="25"/>
        <v>85.61734239999987</v>
      </c>
      <c r="E142">
        <f t="shared" si="26"/>
        <v>-7509.9625600000054</v>
      </c>
      <c r="F142">
        <f t="shared" si="27"/>
        <v>1.3514005018954458</v>
      </c>
    </row>
    <row r="143" spans="3:6" x14ac:dyDescent="0.25">
      <c r="C143">
        <f t="shared" si="28"/>
        <v>1.350000000000001</v>
      </c>
      <c r="D143">
        <f t="shared" si="25"/>
        <v>84.533062500000142</v>
      </c>
      <c r="E143">
        <f t="shared" si="26"/>
        <v>-7566.4650000000056</v>
      </c>
      <c r="F143">
        <f t="shared" si="27"/>
        <v>1.3611720681322133</v>
      </c>
    </row>
    <row r="144" spans="3:6" x14ac:dyDescent="0.25">
      <c r="C144">
        <f t="shared" si="28"/>
        <v>1.360000000000001</v>
      </c>
      <c r="D144">
        <f t="shared" si="25"/>
        <v>83.435814399999799</v>
      </c>
      <c r="E144">
        <f t="shared" si="26"/>
        <v>-7623.0358400000059</v>
      </c>
      <c r="F144">
        <f t="shared" si="27"/>
        <v>1.3709452213201201</v>
      </c>
    </row>
    <row r="145" spans="3:6" x14ac:dyDescent="0.25">
      <c r="C145">
        <f t="shared" si="28"/>
        <v>1.370000000000001</v>
      </c>
      <c r="D145">
        <f t="shared" si="25"/>
        <v>82.324924899999814</v>
      </c>
      <c r="E145">
        <f t="shared" si="26"/>
        <v>-7679.6729200000054</v>
      </c>
      <c r="F145">
        <f t="shared" si="27"/>
        <v>1.3807198478057068</v>
      </c>
    </row>
    <row r="146" spans="3:6" x14ac:dyDescent="0.25">
      <c r="C146">
        <f t="shared" si="28"/>
        <v>1.380000000000001</v>
      </c>
      <c r="D146">
        <f t="shared" si="25"/>
        <v>81.19974239999965</v>
      </c>
      <c r="E146">
        <f t="shared" si="26"/>
        <v>-7736.3740800000051</v>
      </c>
      <c r="F146">
        <f t="shared" si="27"/>
        <v>1.3904958397254761</v>
      </c>
    </row>
    <row r="147" spans="3:6" x14ac:dyDescent="0.25">
      <c r="C147">
        <f t="shared" si="28"/>
        <v>1.390000000000001</v>
      </c>
      <c r="D147">
        <f t="shared" si="25"/>
        <v>80.059636899999759</v>
      </c>
      <c r="E147">
        <f t="shared" si="26"/>
        <v>-7793.1371600000057</v>
      </c>
      <c r="F147">
        <f t="shared" si="27"/>
        <v>1.4002730948084594</v>
      </c>
    </row>
    <row r="148" spans="3:6" x14ac:dyDescent="0.25">
      <c r="C148">
        <f t="shared" si="28"/>
        <v>1.400000000000001</v>
      </c>
      <c r="D148">
        <f t="shared" si="25"/>
        <v>78.903999999999996</v>
      </c>
      <c r="E148">
        <f t="shared" si="26"/>
        <v>-7849.9600000000055</v>
      </c>
      <c r="F148">
        <f t="shared" si="27"/>
        <v>1.4100515161860707</v>
      </c>
    </row>
    <row r="149" spans="3:6" x14ac:dyDescent="0.25">
      <c r="C149">
        <f t="shared" si="28"/>
        <v>1.410000000000001</v>
      </c>
      <c r="D149">
        <f t="shared" si="25"/>
        <v>77.732244900000296</v>
      </c>
      <c r="E149">
        <f t="shared" si="26"/>
        <v>-7906.8404400000063</v>
      </c>
      <c r="F149">
        <f t="shared" si="27"/>
        <v>1.4198310122089688</v>
      </c>
    </row>
    <row r="150" spans="3:6" x14ac:dyDescent="0.25">
      <c r="C150">
        <f t="shared" si="28"/>
        <v>1.420000000000001</v>
      </c>
      <c r="D150">
        <f t="shared" si="25"/>
        <v>76.543806399999994</v>
      </c>
      <c r="E150">
        <f t="shared" si="26"/>
        <v>-7963.7763200000063</v>
      </c>
      <c r="F150">
        <f t="shared" si="27"/>
        <v>1.4296114962706548</v>
      </c>
    </row>
    <row r="151" spans="3:6" x14ac:dyDescent="0.25">
      <c r="C151">
        <f t="shared" si="28"/>
        <v>1.430000000000001</v>
      </c>
      <c r="D151">
        <f t="shared" si="25"/>
        <v>75.338140899999644</v>
      </c>
      <c r="E151">
        <f t="shared" si="26"/>
        <v>-8020.7654800000055</v>
      </c>
      <c r="F151">
        <f t="shared" si="27"/>
        <v>1.4393928866375492</v>
      </c>
    </row>
    <row r="152" spans="3:6" x14ac:dyDescent="0.25">
      <c r="C152">
        <f t="shared" si="28"/>
        <v>1.4400000000000011</v>
      </c>
      <c r="D152">
        <f t="shared" si="25"/>
        <v>74.114726399999881</v>
      </c>
      <c r="E152">
        <f t="shared" si="26"/>
        <v>-8077.8057600000066</v>
      </c>
      <c r="F152">
        <f t="shared" si="27"/>
        <v>1.4491751062853</v>
      </c>
    </row>
    <row r="153" spans="3:6" x14ac:dyDescent="0.25">
      <c r="C153">
        <f t="shared" si="28"/>
        <v>1.4500000000000011</v>
      </c>
      <c r="D153">
        <f t="shared" si="25"/>
        <v>72.873062499999833</v>
      </c>
      <c r="E153">
        <f t="shared" si="26"/>
        <v>-8134.8950000000059</v>
      </c>
      <c r="F153">
        <f t="shared" si="27"/>
        <v>1.4589580827410813</v>
      </c>
    </row>
    <row r="154" spans="3:6" x14ac:dyDescent="0.25">
      <c r="C154">
        <f t="shared" si="28"/>
        <v>1.4600000000000011</v>
      </c>
      <c r="D154">
        <f t="shared" si="25"/>
        <v>71.612670399999843</v>
      </c>
      <c r="E154">
        <f t="shared" si="26"/>
        <v>-8192.0310400000071</v>
      </c>
      <c r="F154">
        <f t="shared" si="27"/>
        <v>1.4687417479316593</v>
      </c>
    </row>
    <row r="155" spans="3:6" x14ac:dyDescent="0.25">
      <c r="C155">
        <f t="shared" si="28"/>
        <v>1.4700000000000011</v>
      </c>
      <c r="D155">
        <f t="shared" si="25"/>
        <v>70.333092900000338</v>
      </c>
      <c r="E155">
        <f t="shared" si="26"/>
        <v>-8249.2117200000066</v>
      </c>
      <c r="F155">
        <f t="shared" si="27"/>
        <v>1.4785260380370029</v>
      </c>
    </row>
    <row r="156" spans="3:6" x14ac:dyDescent="0.25">
      <c r="C156">
        <f t="shared" si="28"/>
        <v>1.4800000000000011</v>
      </c>
      <c r="D156">
        <f t="shared" si="25"/>
        <v>69.033894400000236</v>
      </c>
      <c r="E156">
        <f t="shared" si="26"/>
        <v>-8306.4348800000062</v>
      </c>
      <c r="F156">
        <f t="shared" si="27"/>
        <v>1.4883108933492306</v>
      </c>
    </row>
    <row r="157" spans="3:6" x14ac:dyDescent="0.25">
      <c r="C157">
        <f t="shared" si="28"/>
        <v>1.4900000000000011</v>
      </c>
      <c r="D157">
        <f t="shared" si="25"/>
        <v>67.714660899999899</v>
      </c>
      <c r="E157">
        <f t="shared" si="26"/>
        <v>-8363.6983600000058</v>
      </c>
      <c r="F157">
        <f t="shared" si="27"/>
        <v>1.4980962581366946</v>
      </c>
    </row>
    <row r="158" spans="3:6" x14ac:dyDescent="0.25">
      <c r="C158">
        <f t="shared" si="28"/>
        <v>1.5000000000000011</v>
      </c>
      <c r="D158">
        <f t="shared" si="25"/>
        <v>66.374999999999773</v>
      </c>
      <c r="E158">
        <f t="shared" si="26"/>
        <v>-8421.0000000000073</v>
      </c>
      <c r="F158">
        <f t="shared" si="27"/>
        <v>1.5078820805130042</v>
      </c>
    </row>
    <row r="159" spans="3:6" x14ac:dyDescent="0.25">
      <c r="C159">
        <f t="shared" si="28"/>
        <v>1.5100000000000011</v>
      </c>
      <c r="D159">
        <f t="shared" si="25"/>
        <v>65.014540899999929</v>
      </c>
      <c r="E159">
        <f t="shared" si="26"/>
        <v>-8478.337640000007</v>
      </c>
      <c r="F159">
        <f t="shared" si="27"/>
        <v>1.5176683123108092</v>
      </c>
    </row>
    <row r="160" spans="3:6" x14ac:dyDescent="0.25">
      <c r="C160">
        <f t="shared" si="28"/>
        <v>1.5200000000000011</v>
      </c>
      <c r="D160">
        <f t="shared" si="25"/>
        <v>63.632934400000067</v>
      </c>
      <c r="E160">
        <f t="shared" si="26"/>
        <v>-8535.7091200000068</v>
      </c>
      <c r="F160">
        <f t="shared" si="27"/>
        <v>1.5274549089601603</v>
      </c>
    </row>
    <row r="161" spans="3:6" x14ac:dyDescent="0.25">
      <c r="C161">
        <f t="shared" si="28"/>
        <v>1.5300000000000011</v>
      </c>
      <c r="D161">
        <f t="shared" si="25"/>
        <v>62.229852899999514</v>
      </c>
      <c r="E161">
        <f t="shared" si="26"/>
        <v>-8593.1122800000066</v>
      </c>
      <c r="F161">
        <f t="shared" si="27"/>
        <v>1.5372418293712797</v>
      </c>
    </row>
    <row r="162" spans="3:6" x14ac:dyDescent="0.25">
      <c r="C162">
        <f t="shared" si="28"/>
        <v>1.5400000000000011</v>
      </c>
      <c r="D162">
        <f t="shared" si="25"/>
        <v>60.804990399999724</v>
      </c>
      <c r="E162">
        <f t="shared" si="26"/>
        <v>-8650.5449600000065</v>
      </c>
      <c r="F162">
        <f t="shared" si="27"/>
        <v>1.5470290358215779</v>
      </c>
    </row>
    <row r="163" spans="3:6" x14ac:dyDescent="0.25">
      <c r="C163">
        <f t="shared" si="28"/>
        <v>1.5500000000000012</v>
      </c>
      <c r="D163">
        <f t="shared" si="25"/>
        <v>59.358062499999733</v>
      </c>
      <c r="E163">
        <f t="shared" si="26"/>
        <v>-8708.0050000000065</v>
      </c>
      <c r="F163">
        <f t="shared" si="27"/>
        <v>1.5568164938467548</v>
      </c>
    </row>
    <row r="164" spans="3:6" x14ac:dyDescent="0.25">
      <c r="C164">
        <f t="shared" si="28"/>
        <v>1.5600000000000012</v>
      </c>
      <c r="D164">
        <f t="shared" si="25"/>
        <v>57.888806400000249</v>
      </c>
      <c r="E164">
        <f t="shared" si="26"/>
        <v>-8765.4902400000065</v>
      </c>
      <c r="F164">
        <f t="shared" si="27"/>
        <v>1.5666041721358428</v>
      </c>
    </row>
    <row r="165" spans="3:6" x14ac:dyDescent="0.25">
      <c r="C165">
        <f t="shared" si="28"/>
        <v>1.5700000000000012</v>
      </c>
      <c r="D165">
        <f t="shared" si="25"/>
        <v>56.396980899999562</v>
      </c>
      <c r="E165">
        <f t="shared" si="26"/>
        <v>-8822.9985200000065</v>
      </c>
      <c r="F165">
        <f t="shared" si="27"/>
        <v>1.5763920424300388</v>
      </c>
    </row>
    <row r="166" spans="3:6" x14ac:dyDescent="0.25">
      <c r="C166">
        <f t="shared" si="28"/>
        <v>1.5800000000000012</v>
      </c>
      <c r="D166">
        <f t="shared" si="25"/>
        <v>54.882366400000137</v>
      </c>
      <c r="E166">
        <f t="shared" si="26"/>
        <v>-8880.5276800000065</v>
      </c>
      <c r="F166">
        <f t="shared" si="27"/>
        <v>1.5861800794251915</v>
      </c>
    </row>
    <row r="167" spans="3:6" x14ac:dyDescent="0.25">
      <c r="C167">
        <f t="shared" si="28"/>
        <v>1.5900000000000012</v>
      </c>
      <c r="D167">
        <f t="shared" si="25"/>
        <v>53.344764899999973</v>
      </c>
      <c r="E167">
        <f t="shared" si="26"/>
        <v>-8938.0755600000084</v>
      </c>
      <c r="F167">
        <f t="shared" si="27"/>
        <v>1.5959682606778065</v>
      </c>
    </row>
    <row r="168" spans="3:6" x14ac:dyDescent="0.25">
      <c r="C168">
        <f t="shared" si="28"/>
        <v>1.6000000000000012</v>
      </c>
      <c r="D168">
        <f t="shared" si="25"/>
        <v>51.784000000000106</v>
      </c>
      <c r="E168">
        <f t="shared" si="26"/>
        <v>-8995.6400000000067</v>
      </c>
      <c r="F168">
        <f t="shared" si="27"/>
        <v>1.605756566514446</v>
      </c>
    </row>
    <row r="169" spans="3:6" x14ac:dyDescent="0.25">
      <c r="C169">
        <f t="shared" si="28"/>
        <v>1.6100000000000012</v>
      </c>
      <c r="D169">
        <f t="shared" si="25"/>
        <v>50.199916899999607</v>
      </c>
      <c r="E169">
        <f t="shared" si="26"/>
        <v>-9053.2188400000068</v>
      </c>
      <c r="F169">
        <f t="shared" si="27"/>
        <v>1.6155449799443942</v>
      </c>
    </row>
    <row r="170" spans="3:6" x14ac:dyDescent="0.25">
      <c r="C170">
        <f t="shared" si="28"/>
        <v>1.6200000000000012</v>
      </c>
      <c r="D170">
        <f t="shared" si="25"/>
        <v>48.592382399999678</v>
      </c>
      <c r="E170">
        <f t="shared" si="26"/>
        <v>-9110.809920000007</v>
      </c>
      <c r="F170">
        <f t="shared" si="27"/>
        <v>1.6253334865754734</v>
      </c>
    </row>
    <row r="171" spans="3:6" x14ac:dyDescent="0.25">
      <c r="C171">
        <f t="shared" si="28"/>
        <v>1.6300000000000012</v>
      </c>
      <c r="D171">
        <f t="shared" si="25"/>
        <v>46.961284899999555</v>
      </c>
      <c r="E171">
        <f t="shared" si="26"/>
        <v>-9168.4110800000053</v>
      </c>
      <c r="F171">
        <f t="shared" si="27"/>
        <v>1.6351220745328983</v>
      </c>
    </row>
    <row r="172" spans="3:6" x14ac:dyDescent="0.25">
      <c r="C172">
        <f t="shared" si="28"/>
        <v>1.6400000000000012</v>
      </c>
      <c r="D172">
        <f t="shared" si="25"/>
        <v>45.306534399999691</v>
      </c>
      <c r="E172">
        <f t="shared" si="26"/>
        <v>-9226.0201600000073</v>
      </c>
      <c r="F172">
        <f t="shared" si="27"/>
        <v>1.6449107343810543</v>
      </c>
    </row>
    <row r="173" spans="3:6" x14ac:dyDescent="0.25">
      <c r="C173">
        <f t="shared" si="28"/>
        <v>1.6500000000000012</v>
      </c>
      <c r="D173">
        <f t="shared" si="25"/>
        <v>43.628062499999942</v>
      </c>
      <c r="E173">
        <f t="shared" si="26"/>
        <v>-9283.6350000000075</v>
      </c>
      <c r="F173">
        <f t="shared" si="27"/>
        <v>1.6546994590481003</v>
      </c>
    </row>
    <row r="174" spans="3:6" x14ac:dyDescent="0.25">
      <c r="C174">
        <f t="shared" si="28"/>
        <v>1.6600000000000013</v>
      </c>
      <c r="D174">
        <f t="shared" si="25"/>
        <v>41.925822400000015</v>
      </c>
      <c r="E174">
        <f t="shared" si="26"/>
        <v>-9341.2534400000077</v>
      </c>
      <c r="F174">
        <f t="shared" si="27"/>
        <v>1.6644882437532935</v>
      </c>
    </row>
    <row r="175" spans="3:6" x14ac:dyDescent="0.25">
      <c r="C175">
        <f t="shared" si="28"/>
        <v>1.6700000000000013</v>
      </c>
      <c r="D175">
        <f t="shared" si="25"/>
        <v>40.199788900000385</v>
      </c>
      <c r="E175">
        <f t="shared" si="26"/>
        <v>-9398.8733200000079</v>
      </c>
      <c r="F175">
        <f t="shared" si="27"/>
        <v>1.6742770859369358</v>
      </c>
    </row>
    <row r="176" spans="3:6" x14ac:dyDescent="0.25">
      <c r="C176">
        <f t="shared" si="28"/>
        <v>1.6800000000000013</v>
      </c>
      <c r="D176">
        <f t="shared" si="25"/>
        <v>38.449958400000014</v>
      </c>
      <c r="E176">
        <f t="shared" si="26"/>
        <v>-9456.4924800000081</v>
      </c>
      <c r="F176">
        <f t="shared" si="27"/>
        <v>1.6840659851928537</v>
      </c>
    </row>
    <row r="177" spans="3:6" x14ac:dyDescent="0.25">
      <c r="C177">
        <f t="shared" si="28"/>
        <v>1.6900000000000013</v>
      </c>
      <c r="D177">
        <f t="shared" si="25"/>
        <v>36.676348899999994</v>
      </c>
      <c r="E177">
        <f t="shared" si="26"/>
        <v>-9514.1087600000064</v>
      </c>
      <c r="F177">
        <f t="shared" si="27"/>
        <v>1.6938549432033203</v>
      </c>
    </row>
    <row r="178" spans="3:6" x14ac:dyDescent="0.25">
      <c r="C178">
        <f t="shared" si="28"/>
        <v>1.7000000000000013</v>
      </c>
      <c r="D178">
        <f t="shared" si="25"/>
        <v>34.87900000000036</v>
      </c>
      <c r="E178">
        <f t="shared" si="26"/>
        <v>-9571.7200000000084</v>
      </c>
      <c r="F178">
        <f t="shared" si="27"/>
        <v>1.7036439636763312</v>
      </c>
    </row>
    <row r="179" spans="3:6" x14ac:dyDescent="0.25">
      <c r="C179">
        <f t="shared" si="28"/>
        <v>1.7100000000000013</v>
      </c>
      <c r="D179">
        <f t="shared" si="25"/>
        <v>33.057972900000095</v>
      </c>
      <c r="E179">
        <f t="shared" si="26"/>
        <v>-9629.3240400000068</v>
      </c>
      <c r="F179">
        <f t="shared" si="27"/>
        <v>1.7134330522851542</v>
      </c>
    </row>
    <row r="180" spans="3:6" x14ac:dyDescent="0.25">
      <c r="C180">
        <f t="shared" si="28"/>
        <v>1.7200000000000013</v>
      </c>
      <c r="D180">
        <f t="shared" si="25"/>
        <v>31.213350399999854</v>
      </c>
      <c r="E180">
        <f t="shared" si="26"/>
        <v>-9686.9187200000088</v>
      </c>
      <c r="F180">
        <f t="shared" si="27"/>
        <v>1.7232222166100732</v>
      </c>
    </row>
    <row r="181" spans="3:6" x14ac:dyDescent="0.25">
      <c r="C181">
        <f t="shared" si="28"/>
        <v>1.7300000000000013</v>
      </c>
      <c r="D181">
        <f t="shared" si="25"/>
        <v>29.345236899999236</v>
      </c>
      <c r="E181">
        <f t="shared" si="26"/>
        <v>-9744.5018800000071</v>
      </c>
      <c r="F181">
        <f t="shared" si="27"/>
        <v>1.7330114660822471</v>
      </c>
    </row>
    <row r="182" spans="3:6" x14ac:dyDescent="0.25">
      <c r="C182">
        <f t="shared" si="28"/>
        <v>1.7400000000000013</v>
      </c>
      <c r="D182">
        <f t="shared" si="25"/>
        <v>27.45375839999997</v>
      </c>
      <c r="E182">
        <f t="shared" si="26"/>
        <v>-9802.071360000009</v>
      </c>
      <c r="F182">
        <f t="shared" si="27"/>
        <v>1.7428008119296137</v>
      </c>
    </row>
    <row r="183" spans="3:6" x14ac:dyDescent="0.25">
      <c r="C183">
        <f t="shared" si="28"/>
        <v>1.7500000000000013</v>
      </c>
      <c r="D183">
        <f t="shared" si="25"/>
        <v>25.5390625</v>
      </c>
      <c r="E183">
        <f t="shared" si="26"/>
        <v>-9859.6250000000073</v>
      </c>
      <c r="F183">
        <f t="shared" si="27"/>
        <v>1.7525902671247653</v>
      </c>
    </row>
    <row r="184" spans="3:6" x14ac:dyDescent="0.25">
      <c r="C184">
        <f t="shared" si="28"/>
        <v>1.7600000000000013</v>
      </c>
      <c r="D184">
        <f t="shared" si="25"/>
        <v>23.601318399999855</v>
      </c>
      <c r="E184">
        <f t="shared" si="26"/>
        <v>-9917.1606400000073</v>
      </c>
      <c r="F184">
        <f t="shared" si="27"/>
        <v>1.762379846334728</v>
      </c>
    </row>
    <row r="185" spans="3:6" x14ac:dyDescent="0.25">
      <c r="C185">
        <f t="shared" si="28"/>
        <v>1.7700000000000014</v>
      </c>
      <c r="D185">
        <f t="shared" si="25"/>
        <v>21.640716899999006</v>
      </c>
      <c r="E185">
        <f t="shared" si="26"/>
        <v>-9974.6761200000074</v>
      </c>
      <c r="F185">
        <f t="shared" si="27"/>
        <v>1.7721695658725822</v>
      </c>
    </row>
    <row r="186" spans="3:6" x14ac:dyDescent="0.25">
      <c r="C186">
        <f t="shared" si="28"/>
        <v>1.7800000000000014</v>
      </c>
      <c r="D186">
        <f t="shared" si="25"/>
        <v>19.657470399999966</v>
      </c>
      <c r="E186">
        <f t="shared" si="26"/>
        <v>-10032.169280000007</v>
      </c>
      <c r="F186">
        <f t="shared" si="27"/>
        <v>1.7819594436508566</v>
      </c>
    </row>
    <row r="187" spans="3:6" x14ac:dyDescent="0.25">
      <c r="C187">
        <f t="shared" si="28"/>
        <v>1.7900000000000014</v>
      </c>
      <c r="D187">
        <f t="shared" si="25"/>
        <v>17.651812899999641</v>
      </c>
      <c r="E187">
        <f t="shared" si="26"/>
        <v>-10089.637960000007</v>
      </c>
      <c r="F187">
        <f t="shared" si="27"/>
        <v>1.7917494991366383</v>
      </c>
    </row>
    <row r="188" spans="3:6" x14ac:dyDescent="0.25">
      <c r="C188">
        <f t="shared" si="28"/>
        <v>1.8000000000000014</v>
      </c>
      <c r="D188">
        <f t="shared" si="25"/>
        <v>15.623999999999342</v>
      </c>
      <c r="E188">
        <f t="shared" si="26"/>
        <v>-10147.080000000009</v>
      </c>
      <c r="F188">
        <f t="shared" si="27"/>
        <v>1.8015397533083422</v>
      </c>
    </row>
    <row r="189" spans="3:6" x14ac:dyDescent="0.25">
      <c r="C189">
        <f t="shared" si="28"/>
        <v>1.8100000000000014</v>
      </c>
      <c r="D189">
        <f t="shared" si="25"/>
        <v>13.574308899999323</v>
      </c>
      <c r="E189">
        <f t="shared" si="26"/>
        <v>-10204.493240000007</v>
      </c>
      <c r="F189">
        <f t="shared" si="27"/>
        <v>1.811330228614078</v>
      </c>
    </row>
    <row r="190" spans="3:6" x14ac:dyDescent="0.25">
      <c r="C190">
        <f t="shared" si="28"/>
        <v>1.8200000000000014</v>
      </c>
      <c r="D190">
        <f t="shared" si="25"/>
        <v>11.503038399999696</v>
      </c>
      <c r="E190">
        <f t="shared" si="26"/>
        <v>-10261.875520000007</v>
      </c>
      <c r="F190">
        <f t="shared" si="27"/>
        <v>1.8211209489315667</v>
      </c>
    </row>
    <row r="191" spans="3:6" x14ac:dyDescent="0.25">
      <c r="C191">
        <f t="shared" si="28"/>
        <v>1.8300000000000014</v>
      </c>
      <c r="D191">
        <f t="shared" si="25"/>
        <v>9.4105089000004227</v>
      </c>
      <c r="E191">
        <f t="shared" si="26"/>
        <v>-10319.224680000008</v>
      </c>
      <c r="F191">
        <f t="shared" si="27"/>
        <v>1.8309119395295514</v>
      </c>
    </row>
    <row r="192" spans="3:6" x14ac:dyDescent="0.25">
      <c r="C192">
        <f t="shared" si="28"/>
        <v>1.8400000000000014</v>
      </c>
      <c r="D192">
        <f t="shared" si="25"/>
        <v>7.2970623999995041</v>
      </c>
      <c r="E192">
        <f t="shared" si="26"/>
        <v>-10376.538560000008</v>
      </c>
      <c r="F192">
        <f t="shared" si="27"/>
        <v>1.8407032270306538</v>
      </c>
    </row>
    <row r="193" spans="3:6" x14ac:dyDescent="0.25">
      <c r="C193">
        <f t="shared" si="28"/>
        <v>1.8500000000000014</v>
      </c>
      <c r="D193">
        <f t="shared" si="25"/>
        <v>5.1630624999993415</v>
      </c>
      <c r="E193">
        <f t="shared" si="26"/>
        <v>-10433.815000000008</v>
      </c>
      <c r="F193">
        <f t="shared" si="27"/>
        <v>1.8504948393756275</v>
      </c>
    </row>
    <row r="194" spans="3:6" x14ac:dyDescent="0.25">
      <c r="C194">
        <f t="shared" si="28"/>
        <v>1.8600000000000014</v>
      </c>
      <c r="D194">
        <f t="shared" si="25"/>
        <v>3.0088943999994626</v>
      </c>
      <c r="E194">
        <f t="shared" si="26"/>
        <v>-10491.051840000009</v>
      </c>
      <c r="F194">
        <f t="shared" si="27"/>
        <v>1.8602868057889621</v>
      </c>
    </row>
    <row r="195" spans="3:6" x14ac:dyDescent="0.25">
      <c r="C195">
        <f t="shared" si="28"/>
        <v>1.8700000000000014</v>
      </c>
      <c r="D195">
        <f t="shared" si="25"/>
        <v>0.83496489999879486</v>
      </c>
      <c r="E195">
        <f t="shared" si="26"/>
        <v>-10548.246920000009</v>
      </c>
      <c r="F195">
        <f t="shared" si="27"/>
        <v>1.8700791567457935</v>
      </c>
    </row>
    <row r="196" spans="3:6" x14ac:dyDescent="0.25">
      <c r="C196">
        <f t="shared" si="28"/>
        <v>1.8800000000000014</v>
      </c>
      <c r="D196">
        <f t="shared" si="25"/>
        <v>-1.3582976000002418</v>
      </c>
      <c r="E196">
        <f t="shared" si="26"/>
        <v>-10605.398080000008</v>
      </c>
      <c r="F196">
        <f t="shared" si="27"/>
        <v>1.8798719239400785</v>
      </c>
    </row>
    <row r="197" spans="3:6" x14ac:dyDescent="0.25">
      <c r="C197">
        <f t="shared" si="28"/>
        <v>1.8900000000000015</v>
      </c>
      <c r="D197">
        <f t="shared" si="25"/>
        <v>-3.5704430999999204</v>
      </c>
      <c r="E197">
        <f t="shared" si="26"/>
        <v>-10662.503160000007</v>
      </c>
      <c r="F197">
        <f t="shared" si="27"/>
        <v>1.8896651402539903</v>
      </c>
    </row>
    <row r="198" spans="3:6" x14ac:dyDescent="0.25">
      <c r="C198">
        <f t="shared" si="28"/>
        <v>1.9000000000000015</v>
      </c>
      <c r="D198">
        <f t="shared" si="25"/>
        <v>-5.8009999999999309</v>
      </c>
      <c r="E198">
        <f t="shared" si="26"/>
        <v>-10719.560000000009</v>
      </c>
      <c r="F198">
        <f t="shared" si="27"/>
        <v>1.8994588397284977</v>
      </c>
    </row>
    <row r="199" spans="3:6" x14ac:dyDescent="0.25">
      <c r="C199">
        <f t="shared" si="28"/>
        <v>1.9100000000000015</v>
      </c>
      <c r="D199">
        <f t="shared" si="25"/>
        <v>-8.049475099999654</v>
      </c>
      <c r="E199">
        <f t="shared" si="26"/>
        <v>-10776.566440000008</v>
      </c>
      <c r="F199">
        <f t="shared" si="27"/>
        <v>1.9092530575350879</v>
      </c>
    </row>
    <row r="200" spans="3:6" x14ac:dyDescent="0.25">
      <c r="C200">
        <f t="shared" si="28"/>
        <v>1.9200000000000015</v>
      </c>
      <c r="D200">
        <f t="shared" si="25"/>
        <v>-10.315353600000435</v>
      </c>
      <c r="E200">
        <f t="shared" si="26"/>
        <v>-10833.520320000009</v>
      </c>
      <c r="F200">
        <f t="shared" si="27"/>
        <v>1.9190478299485956</v>
      </c>
    </row>
    <row r="201" spans="3:6" x14ac:dyDescent="0.25">
      <c r="C201">
        <f t="shared" si="28"/>
        <v>1.9300000000000015</v>
      </c>
      <c r="D201">
        <f t="shared" si="25"/>
        <v>-12.598099100000127</v>
      </c>
      <c r="E201">
        <f t="shared" si="26"/>
        <v>-10890.419480000008</v>
      </c>
      <c r="F201">
        <f t="shared" si="27"/>
        <v>1.9288431943211077</v>
      </c>
    </row>
    <row r="202" spans="3:6" x14ac:dyDescent="0.25">
      <c r="C202">
        <f t="shared" si="28"/>
        <v>1.9400000000000015</v>
      </c>
      <c r="D202">
        <f t="shared" ref="D202:D265" si="29">$B$2*(C202^5)+$C$2*(C202^4)+$D$2*(C202^3)+$E$2*(C202^2)+$F$2*(C202^1)+$G$2</f>
        <v>-14.89715360000082</v>
      </c>
      <c r="E202">
        <f t="shared" ref="E202:E265" si="30">$C$3*(C202^4)+$D$3*(C202^3)+$E$3*(C202^2)+$F$3*(C202)+$G$3</f>
        <v>-10947.261760000009</v>
      </c>
      <c r="F202">
        <f t="shared" ref="F202:F265" si="31">C202-D202/E202</f>
        <v>1.9386391890569004</v>
      </c>
    </row>
    <row r="203" spans="3:6" x14ac:dyDescent="0.25">
      <c r="C203">
        <f t="shared" ref="C203:C266" si="32">C202+0.01</f>
        <v>1.9500000000000015</v>
      </c>
      <c r="D203">
        <f t="shared" si="29"/>
        <v>-17.211937499999294</v>
      </c>
      <c r="E203">
        <f t="shared" si="30"/>
        <v>-11004.045000000009</v>
      </c>
      <c r="F203">
        <f t="shared" si="31"/>
        <v>1.9484358535883866</v>
      </c>
    </row>
    <row r="204" spans="3:6" x14ac:dyDescent="0.25">
      <c r="C204">
        <f t="shared" si="32"/>
        <v>1.9600000000000015</v>
      </c>
      <c r="D204">
        <f t="shared" si="29"/>
        <v>-19.54184959999975</v>
      </c>
      <c r="E204">
        <f t="shared" si="30"/>
        <v>-11060.76704000001</v>
      </c>
      <c r="F204">
        <f t="shared" si="31"/>
        <v>1.9582332283530326</v>
      </c>
    </row>
    <row r="205" spans="3:6" x14ac:dyDescent="0.25">
      <c r="C205">
        <f t="shared" si="32"/>
        <v>1.9700000000000015</v>
      </c>
      <c r="D205">
        <f t="shared" si="29"/>
        <v>-21.886267099999714</v>
      </c>
      <c r="E205">
        <f t="shared" si="30"/>
        <v>-11117.425720000008</v>
      </c>
      <c r="F205">
        <f t="shared" si="31"/>
        <v>1.9680313547712209</v>
      </c>
    </row>
    <row r="206" spans="3:6" x14ac:dyDescent="0.25">
      <c r="C206">
        <f t="shared" si="32"/>
        <v>1.9800000000000015</v>
      </c>
      <c r="D206">
        <f t="shared" si="29"/>
        <v>-24.244545600000492</v>
      </c>
      <c r="E206">
        <f t="shared" si="30"/>
        <v>-11174.018880000009</v>
      </c>
      <c r="F206">
        <f t="shared" si="31"/>
        <v>1.9778302752250243</v>
      </c>
    </row>
    <row r="207" spans="3:6" x14ac:dyDescent="0.25">
      <c r="C207">
        <f t="shared" si="32"/>
        <v>1.9900000000000015</v>
      </c>
      <c r="D207">
        <f t="shared" si="29"/>
        <v>-26.616019099999903</v>
      </c>
      <c r="E207">
        <f t="shared" si="30"/>
        <v>-11230.544360000009</v>
      </c>
      <c r="F207">
        <f t="shared" si="31"/>
        <v>1.9876300330378658</v>
      </c>
    </row>
    <row r="208" spans="3:6" x14ac:dyDescent="0.25">
      <c r="C208">
        <f t="shared" si="32"/>
        <v>2.0000000000000013</v>
      </c>
      <c r="D208">
        <f t="shared" si="29"/>
        <v>-29.000000000000909</v>
      </c>
      <c r="E208">
        <f t="shared" si="30"/>
        <v>-11287.000000000007</v>
      </c>
      <c r="F208">
        <f t="shared" si="31"/>
        <v>1.9974306724550379</v>
      </c>
    </row>
    <row r="209" spans="3:6" x14ac:dyDescent="0.25">
      <c r="C209">
        <f t="shared" si="32"/>
        <v>2.0100000000000011</v>
      </c>
      <c r="D209">
        <f t="shared" si="29"/>
        <v>-31.395779100000254</v>
      </c>
      <c r="E209">
        <f t="shared" si="30"/>
        <v>-11343.383640000007</v>
      </c>
      <c r="F209">
        <f t="shared" si="31"/>
        <v>2.0072322386250541</v>
      </c>
    </row>
    <row r="210" spans="3:6" x14ac:dyDescent="0.25">
      <c r="C210">
        <f t="shared" si="32"/>
        <v>2.0200000000000009</v>
      </c>
      <c r="D210">
        <f t="shared" si="29"/>
        <v>-33.802625600001193</v>
      </c>
      <c r="E210">
        <f t="shared" si="30"/>
        <v>-11399.693120000004</v>
      </c>
      <c r="F210">
        <f t="shared" si="31"/>
        <v>2.0170347775818027</v>
      </c>
    </row>
    <row r="211" spans="3:6" x14ac:dyDescent="0.25">
      <c r="C211">
        <f t="shared" si="32"/>
        <v>2.0300000000000007</v>
      </c>
      <c r="D211">
        <f t="shared" si="29"/>
        <v>-36.219787100000303</v>
      </c>
      <c r="E211">
        <f t="shared" si="30"/>
        <v>-11455.926280000003</v>
      </c>
      <c r="F211">
        <f t="shared" si="31"/>
        <v>2.0268383362274927</v>
      </c>
    </row>
    <row r="212" spans="3:6" x14ac:dyDescent="0.25">
      <c r="C212">
        <f t="shared" si="32"/>
        <v>2.0400000000000005</v>
      </c>
      <c r="D212">
        <f t="shared" si="29"/>
        <v>-38.646489600000677</v>
      </c>
      <c r="E212">
        <f t="shared" si="30"/>
        <v>-11512.080960000003</v>
      </c>
      <c r="F212">
        <f t="shared" si="31"/>
        <v>2.0366429623163462</v>
      </c>
    </row>
    <row r="213" spans="3:6" x14ac:dyDescent="0.25">
      <c r="C213">
        <f t="shared" si="32"/>
        <v>2.0500000000000003</v>
      </c>
      <c r="D213">
        <f t="shared" si="29"/>
        <v>-41.081937500000095</v>
      </c>
      <c r="E213">
        <f t="shared" si="30"/>
        <v>-11568.155000000002</v>
      </c>
      <c r="F213">
        <f t="shared" si="31"/>
        <v>2.0464487044390398</v>
      </c>
    </row>
    <row r="214" spans="3:6" x14ac:dyDescent="0.25">
      <c r="C214">
        <f t="shared" si="32"/>
        <v>2.06</v>
      </c>
      <c r="D214">
        <f t="shared" si="29"/>
        <v>-43.525313600001027</v>
      </c>
      <c r="E214">
        <f t="shared" si="30"/>
        <v>-11624.14624</v>
      </c>
      <c r="F214">
        <f t="shared" si="31"/>
        <v>2.0562556120078543</v>
      </c>
    </row>
    <row r="215" spans="3:6" x14ac:dyDescent="0.25">
      <c r="C215">
        <f t="shared" si="32"/>
        <v>2.0699999999999998</v>
      </c>
      <c r="D215">
        <f t="shared" si="29"/>
        <v>-45.975779100000636</v>
      </c>
      <c r="E215">
        <f t="shared" si="30"/>
        <v>-11680.052519999997</v>
      </c>
      <c r="F215">
        <f t="shared" si="31"/>
        <v>2.0660637352425191</v>
      </c>
    </row>
    <row r="216" spans="3:6" x14ac:dyDescent="0.25">
      <c r="C216">
        <f t="shared" si="32"/>
        <v>2.0799999999999996</v>
      </c>
      <c r="D216">
        <f t="shared" si="29"/>
        <v>-48.432473599999867</v>
      </c>
      <c r="E216">
        <f t="shared" si="30"/>
        <v>-11735.871679999998</v>
      </c>
      <c r="F216">
        <f t="shared" si="31"/>
        <v>2.0758731251567326</v>
      </c>
    </row>
    <row r="217" spans="3:6" x14ac:dyDescent="0.25">
      <c r="C217">
        <f t="shared" si="32"/>
        <v>2.0899999999999994</v>
      </c>
      <c r="D217">
        <f t="shared" si="29"/>
        <v>-50.894515099999808</v>
      </c>
      <c r="E217">
        <f t="shared" si="30"/>
        <v>-11791.601559999996</v>
      </c>
      <c r="F217">
        <f t="shared" si="31"/>
        <v>2.0856838335453385</v>
      </c>
    </row>
    <row r="218" spans="3:6" x14ac:dyDescent="0.25">
      <c r="C218">
        <f t="shared" si="32"/>
        <v>2.0999999999999992</v>
      </c>
      <c r="D218">
        <f t="shared" si="29"/>
        <v>-53.360999999999422</v>
      </c>
      <c r="E218">
        <f t="shared" si="30"/>
        <v>-11847.239999999994</v>
      </c>
      <c r="F218">
        <f t="shared" si="31"/>
        <v>2.0954959129721344</v>
      </c>
    </row>
    <row r="219" spans="3:6" x14ac:dyDescent="0.25">
      <c r="C219">
        <f t="shared" si="32"/>
        <v>2.109999999999999</v>
      </c>
      <c r="D219">
        <f t="shared" si="29"/>
        <v>-55.831003100000544</v>
      </c>
      <c r="E219">
        <f t="shared" si="30"/>
        <v>-11902.784839999993</v>
      </c>
      <c r="F219">
        <f t="shared" si="31"/>
        <v>2.1053094167583044</v>
      </c>
    </row>
    <row r="220" spans="3:6" x14ac:dyDescent="0.25">
      <c r="C220">
        <f t="shared" si="32"/>
        <v>2.1199999999999988</v>
      </c>
      <c r="D220">
        <f t="shared" si="29"/>
        <v>-58.303577600000608</v>
      </c>
      <c r="E220">
        <f t="shared" si="30"/>
        <v>-11958.233919999993</v>
      </c>
      <c r="F220">
        <f t="shared" si="31"/>
        <v>2.1151243989714481</v>
      </c>
    </row>
    <row r="221" spans="3:6" x14ac:dyDescent="0.25">
      <c r="C221">
        <f t="shared" si="32"/>
        <v>2.1299999999999986</v>
      </c>
      <c r="D221">
        <f t="shared" si="29"/>
        <v>-60.777755099999467</v>
      </c>
      <c r="E221">
        <f t="shared" si="30"/>
        <v>-12013.585079999992</v>
      </c>
      <c r="F221">
        <f t="shared" si="31"/>
        <v>2.1249409144151983</v>
      </c>
    </row>
    <row r="222" spans="3:6" x14ac:dyDescent="0.25">
      <c r="C222">
        <f t="shared" si="32"/>
        <v>2.1399999999999983</v>
      </c>
      <c r="D222">
        <f t="shared" si="29"/>
        <v>-63.252545599999848</v>
      </c>
      <c r="E222">
        <f t="shared" si="30"/>
        <v>-12068.836159999992</v>
      </c>
      <c r="F222">
        <f t="shared" si="31"/>
        <v>2.1347590186194045</v>
      </c>
    </row>
    <row r="223" spans="3:6" x14ac:dyDescent="0.25">
      <c r="C223">
        <f t="shared" si="32"/>
        <v>2.1499999999999981</v>
      </c>
      <c r="D223">
        <f t="shared" si="29"/>
        <v>-65.726937499999622</v>
      </c>
      <c r="E223">
        <f t="shared" si="30"/>
        <v>-12123.98499999999</v>
      </c>
      <c r="F223">
        <f t="shared" si="31"/>
        <v>2.1445787678308723</v>
      </c>
    </row>
    <row r="224" spans="3:6" x14ac:dyDescent="0.25">
      <c r="C224">
        <f t="shared" si="32"/>
        <v>2.1599999999999979</v>
      </c>
      <c r="D224">
        <f t="shared" si="29"/>
        <v>-68.199897599999076</v>
      </c>
      <c r="E224">
        <f t="shared" si="30"/>
        <v>-12179.029439999989</v>
      </c>
      <c r="F224">
        <f t="shared" si="31"/>
        <v>2.1544002190046414</v>
      </c>
    </row>
    <row r="225" spans="3:6" x14ac:dyDescent="0.25">
      <c r="C225">
        <f t="shared" si="32"/>
        <v>2.1699999999999977</v>
      </c>
      <c r="D225">
        <f t="shared" si="29"/>
        <v>-70.670371100000011</v>
      </c>
      <c r="E225">
        <f t="shared" si="30"/>
        <v>-12233.967319999987</v>
      </c>
      <c r="F225">
        <f t="shared" si="31"/>
        <v>2.1642234297957867</v>
      </c>
    </row>
    <row r="226" spans="3:6" x14ac:dyDescent="0.25">
      <c r="C226">
        <f t="shared" si="32"/>
        <v>2.1799999999999975</v>
      </c>
      <c r="D226">
        <f t="shared" si="29"/>
        <v>-73.137281599999824</v>
      </c>
      <c r="E226">
        <f t="shared" si="30"/>
        <v>-12288.796479999986</v>
      </c>
      <c r="F226">
        <f t="shared" si="31"/>
        <v>2.1740484585517335</v>
      </c>
    </row>
    <row r="227" spans="3:6" x14ac:dyDescent="0.25">
      <c r="C227">
        <f t="shared" si="32"/>
        <v>2.1899999999999973</v>
      </c>
      <c r="D227">
        <f t="shared" si="29"/>
        <v>-75.59953109999833</v>
      </c>
      <c r="E227">
        <f t="shared" si="30"/>
        <v>-12343.514759999985</v>
      </c>
      <c r="F227">
        <f t="shared" si="31"/>
        <v>2.1838753643050666</v>
      </c>
    </row>
    <row r="228" spans="3:6" x14ac:dyDescent="0.25">
      <c r="C228">
        <f t="shared" si="32"/>
        <v>2.1999999999999971</v>
      </c>
      <c r="D228">
        <f t="shared" si="29"/>
        <v>-78.055999999999585</v>
      </c>
      <c r="E228">
        <f t="shared" si="30"/>
        <v>-12398.119999999984</v>
      </c>
      <c r="F228">
        <f t="shared" si="31"/>
        <v>2.1937042067668293</v>
      </c>
    </row>
    <row r="229" spans="3:6" x14ac:dyDescent="0.25">
      <c r="C229">
        <f t="shared" si="32"/>
        <v>2.2099999999999969</v>
      </c>
      <c r="D229">
        <f t="shared" si="29"/>
        <v>-80.505547100000058</v>
      </c>
      <c r="E229">
        <f t="shared" si="30"/>
        <v>-12452.610039999981</v>
      </c>
      <c r="F229">
        <f t="shared" si="31"/>
        <v>2.2035350463202943</v>
      </c>
    </row>
    <row r="230" spans="3:6" x14ac:dyDescent="0.25">
      <c r="C230">
        <f t="shared" si="32"/>
        <v>2.2199999999999966</v>
      </c>
      <c r="D230">
        <f t="shared" si="29"/>
        <v>-82.947009599999092</v>
      </c>
      <c r="E230">
        <f t="shared" si="30"/>
        <v>-12506.982719999982</v>
      </c>
      <c r="F230">
        <f t="shared" si="31"/>
        <v>2.2133679440151939</v>
      </c>
    </row>
    <row r="231" spans="3:6" x14ac:dyDescent="0.25">
      <c r="C231">
        <f t="shared" si="32"/>
        <v>2.2299999999999964</v>
      </c>
      <c r="D231">
        <f t="shared" si="29"/>
        <v>-85.379203100000268</v>
      </c>
      <c r="E231">
        <f t="shared" si="30"/>
        <v>-12561.235879999982</v>
      </c>
      <c r="F231">
        <f t="shared" si="31"/>
        <v>2.2232029615624058</v>
      </c>
    </row>
    <row r="232" spans="3:6" x14ac:dyDescent="0.25">
      <c r="C232">
        <f t="shared" si="32"/>
        <v>2.2399999999999962</v>
      </c>
      <c r="D232">
        <f t="shared" si="29"/>
        <v>-87.800921599999583</v>
      </c>
      <c r="E232">
        <f t="shared" si="30"/>
        <v>-12615.367359999978</v>
      </c>
      <c r="F232">
        <f t="shared" si="31"/>
        <v>2.2330401613290753</v>
      </c>
    </row>
    <row r="233" spans="3:6" x14ac:dyDescent="0.25">
      <c r="C233">
        <f t="shared" si="32"/>
        <v>2.249999999999996</v>
      </c>
      <c r="D233">
        <f t="shared" si="29"/>
        <v>-90.210937499998636</v>
      </c>
      <c r="E233">
        <f t="shared" si="30"/>
        <v>-12669.374999999978</v>
      </c>
      <c r="F233">
        <f t="shared" si="31"/>
        <v>2.2428796063341681</v>
      </c>
    </row>
    <row r="234" spans="3:6" x14ac:dyDescent="0.25">
      <c r="C234">
        <f t="shared" si="32"/>
        <v>2.2599999999999958</v>
      </c>
      <c r="D234">
        <f t="shared" si="29"/>
        <v>-92.608001599997806</v>
      </c>
      <c r="E234">
        <f t="shared" si="30"/>
        <v>-12723.256639999978</v>
      </c>
      <c r="F234">
        <f t="shared" si="31"/>
        <v>2.2527213602444434</v>
      </c>
    </row>
    <row r="235" spans="3:6" x14ac:dyDescent="0.25">
      <c r="C235">
        <f t="shared" si="32"/>
        <v>2.2699999999999956</v>
      </c>
      <c r="D235">
        <f t="shared" si="29"/>
        <v>-94.990843099998074</v>
      </c>
      <c r="E235">
        <f t="shared" si="30"/>
        <v>-12777.010119999977</v>
      </c>
      <c r="F235">
        <f t="shared" si="31"/>
        <v>2.2625654873708392</v>
      </c>
    </row>
    <row r="236" spans="3:6" x14ac:dyDescent="0.25">
      <c r="C236">
        <f t="shared" si="32"/>
        <v>2.2799999999999954</v>
      </c>
      <c r="D236">
        <f t="shared" si="29"/>
        <v>-97.358169599997836</v>
      </c>
      <c r="E236">
        <f t="shared" si="30"/>
        <v>-12830.633279999976</v>
      </c>
      <c r="F236">
        <f t="shared" si="31"/>
        <v>2.2724120526652558</v>
      </c>
    </row>
    <row r="237" spans="3:6" x14ac:dyDescent="0.25">
      <c r="C237">
        <f t="shared" si="32"/>
        <v>2.2899999999999952</v>
      </c>
      <c r="D237">
        <f t="shared" si="29"/>
        <v>-99.70866709999882</v>
      </c>
      <c r="E237">
        <f t="shared" si="30"/>
        <v>-12884.123959999975</v>
      </c>
      <c r="F237">
        <f t="shared" si="31"/>
        <v>2.2822611217177342</v>
      </c>
    </row>
    <row r="238" spans="3:6" x14ac:dyDescent="0.25">
      <c r="C238">
        <f t="shared" si="32"/>
        <v>2.2999999999999949</v>
      </c>
      <c r="D238">
        <f t="shared" si="29"/>
        <v>-102.0409999999988</v>
      </c>
      <c r="E238">
        <f t="shared" si="30"/>
        <v>-12937.479999999974</v>
      </c>
      <c r="F238">
        <f t="shared" si="31"/>
        <v>2.2921127607540215</v>
      </c>
    </row>
    <row r="239" spans="3:6" x14ac:dyDescent="0.25">
      <c r="C239">
        <f t="shared" si="32"/>
        <v>2.3099999999999947</v>
      </c>
      <c r="D239">
        <f t="shared" si="29"/>
        <v>-104.35381109999844</v>
      </c>
      <c r="E239">
        <f t="shared" si="30"/>
        <v>-12990.699239999973</v>
      </c>
      <c r="F239">
        <f t="shared" si="31"/>
        <v>2.3019670366335054</v>
      </c>
    </row>
    <row r="240" spans="3:6" x14ac:dyDescent="0.25">
      <c r="C240">
        <f t="shared" si="32"/>
        <v>2.3199999999999945</v>
      </c>
      <c r="D240">
        <f t="shared" si="29"/>
        <v>-106.64572159999807</v>
      </c>
      <c r="E240">
        <f t="shared" si="30"/>
        <v>-13043.779519999971</v>
      </c>
      <c r="F240">
        <f t="shared" si="31"/>
        <v>2.3118240168475288</v>
      </c>
    </row>
    <row r="241" spans="3:6" x14ac:dyDescent="0.25">
      <c r="C241">
        <f t="shared" si="32"/>
        <v>2.3299999999999943</v>
      </c>
      <c r="D241">
        <f t="shared" si="29"/>
        <v>-108.91533109999773</v>
      </c>
      <c r="E241">
        <f t="shared" si="30"/>
        <v>-13096.718679999971</v>
      </c>
      <c r="F241">
        <f t="shared" si="31"/>
        <v>2.3216837695180552</v>
      </c>
    </row>
    <row r="242" spans="3:6" x14ac:dyDescent="0.25">
      <c r="C242">
        <f t="shared" si="32"/>
        <v>2.3399999999999941</v>
      </c>
      <c r="D242">
        <f t="shared" si="29"/>
        <v>-111.16121759999851</v>
      </c>
      <c r="E242">
        <f t="shared" si="30"/>
        <v>-13149.514559999969</v>
      </c>
      <c r="F242">
        <f t="shared" si="31"/>
        <v>2.3315463633966975</v>
      </c>
    </row>
    <row r="243" spans="3:6" x14ac:dyDescent="0.25">
      <c r="C243">
        <f t="shared" si="32"/>
        <v>2.3499999999999939</v>
      </c>
      <c r="D243">
        <f t="shared" si="29"/>
        <v>-113.38193749999755</v>
      </c>
      <c r="E243">
        <f t="shared" si="30"/>
        <v>-13202.164999999968</v>
      </c>
      <c r="F243">
        <f t="shared" si="31"/>
        <v>2.3414118678640907</v>
      </c>
    </row>
    <row r="244" spans="3:6" x14ac:dyDescent="0.25">
      <c r="C244">
        <f t="shared" si="32"/>
        <v>2.3599999999999937</v>
      </c>
      <c r="D244">
        <f t="shared" si="29"/>
        <v>-115.57602559999896</v>
      </c>
      <c r="E244">
        <f t="shared" si="30"/>
        <v>-13254.667839999966</v>
      </c>
      <c r="F244">
        <f t="shared" si="31"/>
        <v>2.3512803529296074</v>
      </c>
    </row>
    <row r="245" spans="3:6" x14ac:dyDescent="0.25">
      <c r="C245">
        <f t="shared" si="32"/>
        <v>2.3699999999999934</v>
      </c>
      <c r="D245">
        <f t="shared" si="29"/>
        <v>-117.74199509999926</v>
      </c>
      <c r="E245">
        <f t="shared" si="30"/>
        <v>-13307.020919999966</v>
      </c>
      <c r="F245">
        <f t="shared" si="31"/>
        <v>2.3611518892314112</v>
      </c>
    </row>
    <row r="246" spans="3:6" x14ac:dyDescent="0.25">
      <c r="C246">
        <f t="shared" si="32"/>
        <v>2.3799999999999932</v>
      </c>
      <c r="D246">
        <f t="shared" si="29"/>
        <v>-119.8783375999983</v>
      </c>
      <c r="E246">
        <f t="shared" si="30"/>
        <v>-13359.222079999963</v>
      </c>
      <c r="F246">
        <f t="shared" si="31"/>
        <v>2.3710265480368382</v>
      </c>
    </row>
    <row r="247" spans="3:6" x14ac:dyDescent="0.25">
      <c r="C247">
        <f t="shared" si="32"/>
        <v>2.389999999999993</v>
      </c>
      <c r="D247">
        <f t="shared" si="29"/>
        <v>-121.98352309999837</v>
      </c>
      <c r="E247">
        <f t="shared" si="30"/>
        <v>-13411.269159999963</v>
      </c>
      <c r="F247">
        <f t="shared" si="31"/>
        <v>2.3809044012431042</v>
      </c>
    </row>
    <row r="248" spans="3:6" x14ac:dyDescent="0.25">
      <c r="C248">
        <f t="shared" si="32"/>
        <v>2.3999999999999928</v>
      </c>
      <c r="D248">
        <f t="shared" si="29"/>
        <v>-124.05599999999868</v>
      </c>
      <c r="E248">
        <f t="shared" si="30"/>
        <v>-13463.159999999963</v>
      </c>
      <c r="F248">
        <f t="shared" si="31"/>
        <v>2.3907855213783318</v>
      </c>
    </row>
    <row r="249" spans="3:6" x14ac:dyDescent="0.25">
      <c r="C249">
        <f t="shared" si="32"/>
        <v>2.4099999999999926</v>
      </c>
      <c r="D249">
        <f t="shared" si="29"/>
        <v>-126.09419509999861</v>
      </c>
      <c r="E249">
        <f t="shared" si="30"/>
        <v>-13514.89243999996</v>
      </c>
      <c r="F249">
        <f t="shared" si="31"/>
        <v>2.4006699816028947</v>
      </c>
    </row>
    <row r="250" spans="3:6" x14ac:dyDescent="0.25">
      <c r="C250">
        <f t="shared" si="32"/>
        <v>2.4199999999999924</v>
      </c>
      <c r="D250">
        <f t="shared" si="29"/>
        <v>-128.09651359999907</v>
      </c>
      <c r="E250">
        <f t="shared" si="30"/>
        <v>-13566.464319999963</v>
      </c>
      <c r="F250">
        <f t="shared" si="31"/>
        <v>2.4105578557110667</v>
      </c>
    </row>
    <row r="251" spans="3:6" x14ac:dyDescent="0.25">
      <c r="C251">
        <f t="shared" si="32"/>
        <v>2.4299999999999922</v>
      </c>
      <c r="D251">
        <f t="shared" si="29"/>
        <v>-130.0613390999988</v>
      </c>
      <c r="E251">
        <f t="shared" si="30"/>
        <v>-13617.87347999996</v>
      </c>
      <c r="F251">
        <f t="shared" si="31"/>
        <v>2.4204492181329837</v>
      </c>
    </row>
    <row r="252" spans="3:6" x14ac:dyDescent="0.25">
      <c r="C252">
        <f t="shared" si="32"/>
        <v>2.439999999999992</v>
      </c>
      <c r="D252">
        <f t="shared" si="29"/>
        <v>-131.98703359999854</v>
      </c>
      <c r="E252">
        <f t="shared" si="30"/>
        <v>-13669.117759999957</v>
      </c>
      <c r="F252">
        <f t="shared" si="31"/>
        <v>2.4303441439369009</v>
      </c>
    </row>
    <row r="253" spans="3:6" x14ac:dyDescent="0.25">
      <c r="C253">
        <f t="shared" si="32"/>
        <v>2.4499999999999917</v>
      </c>
      <c r="D253">
        <f t="shared" si="29"/>
        <v>-133.87193749999687</v>
      </c>
      <c r="E253">
        <f t="shared" si="30"/>
        <v>-13720.194999999958</v>
      </c>
      <c r="F253">
        <f t="shared" si="31"/>
        <v>2.4402427088317542</v>
      </c>
    </row>
    <row r="254" spans="3:6" x14ac:dyDescent="0.25">
      <c r="C254">
        <f t="shared" si="32"/>
        <v>2.4599999999999915</v>
      </c>
      <c r="D254">
        <f t="shared" si="29"/>
        <v>-135.71436959999846</v>
      </c>
      <c r="E254">
        <f t="shared" si="30"/>
        <v>-13771.103039999958</v>
      </c>
      <c r="F254">
        <f t="shared" si="31"/>
        <v>2.4501449891700093</v>
      </c>
    </row>
    <row r="255" spans="3:6" x14ac:dyDescent="0.25">
      <c r="C255">
        <f t="shared" si="32"/>
        <v>2.4699999999999913</v>
      </c>
      <c r="D255">
        <f t="shared" si="29"/>
        <v>-137.5126270999981</v>
      </c>
      <c r="E255">
        <f t="shared" si="30"/>
        <v>-13821.839719999956</v>
      </c>
      <c r="F255">
        <f t="shared" si="31"/>
        <v>2.4600510619508098</v>
      </c>
    </row>
    <row r="256" spans="3:6" x14ac:dyDescent="0.25">
      <c r="C256">
        <f t="shared" si="32"/>
        <v>2.4799999999999911</v>
      </c>
      <c r="D256">
        <f t="shared" si="29"/>
        <v>-139.26498560000027</v>
      </c>
      <c r="E256">
        <f t="shared" si="30"/>
        <v>-13872.402879999956</v>
      </c>
      <c r="F256">
        <f t="shared" si="31"/>
        <v>2.4699610048234035</v>
      </c>
    </row>
    <row r="257" spans="3:6" x14ac:dyDescent="0.25">
      <c r="C257">
        <f t="shared" si="32"/>
        <v>2.4899999999999909</v>
      </c>
      <c r="D257">
        <f t="shared" si="29"/>
        <v>-140.96969909999825</v>
      </c>
      <c r="E257">
        <f t="shared" si="30"/>
        <v>-13922.790359999955</v>
      </c>
      <c r="F257">
        <f t="shared" si="31"/>
        <v>2.4798748960908634</v>
      </c>
    </row>
    <row r="258" spans="3:6" x14ac:dyDescent="0.25">
      <c r="C258">
        <f t="shared" si="32"/>
        <v>2.4999999999999907</v>
      </c>
      <c r="D258">
        <f t="shared" si="29"/>
        <v>-142.62499999999818</v>
      </c>
      <c r="E258">
        <f t="shared" si="30"/>
        <v>-13972.999999999953</v>
      </c>
      <c r="F258">
        <f t="shared" si="31"/>
        <v>2.4897928147140824</v>
      </c>
    </row>
    <row r="259" spans="3:6" x14ac:dyDescent="0.25">
      <c r="C259">
        <f t="shared" si="32"/>
        <v>2.5099999999999905</v>
      </c>
      <c r="D259">
        <f t="shared" si="29"/>
        <v>-144.22909909999862</v>
      </c>
      <c r="E259">
        <f t="shared" si="30"/>
        <v>-14023.029639999953</v>
      </c>
      <c r="F259">
        <f t="shared" si="31"/>
        <v>2.4997148403160523</v>
      </c>
    </row>
    <row r="260" spans="3:6" x14ac:dyDescent="0.25">
      <c r="C260">
        <f t="shared" si="32"/>
        <v>2.5199999999999902</v>
      </c>
      <c r="D260">
        <f t="shared" si="29"/>
        <v>-145.78018559999782</v>
      </c>
      <c r="E260">
        <f t="shared" si="30"/>
        <v>-14072.877119999954</v>
      </c>
      <c r="F260">
        <f t="shared" si="31"/>
        <v>2.5096410531864195</v>
      </c>
    </row>
    <row r="261" spans="3:6" x14ac:dyDescent="0.25">
      <c r="C261">
        <f t="shared" si="32"/>
        <v>2.52999999999999</v>
      </c>
      <c r="D261">
        <f t="shared" si="29"/>
        <v>-147.27642709999873</v>
      </c>
      <c r="E261">
        <f t="shared" si="30"/>
        <v>-14122.54027999995</v>
      </c>
      <c r="F261">
        <f t="shared" si="31"/>
        <v>2.5195715342863134</v>
      </c>
    </row>
    <row r="262" spans="3:6" x14ac:dyDescent="0.25">
      <c r="C262">
        <f t="shared" si="32"/>
        <v>2.5399999999999898</v>
      </c>
      <c r="D262">
        <f t="shared" si="29"/>
        <v>-148.71596959999852</v>
      </c>
      <c r="E262">
        <f t="shared" si="30"/>
        <v>-14172.01695999995</v>
      </c>
      <c r="F262">
        <f t="shared" si="31"/>
        <v>2.5295063652534506</v>
      </c>
    </row>
    <row r="263" spans="3:6" x14ac:dyDescent="0.25">
      <c r="C263">
        <f t="shared" si="32"/>
        <v>2.5499999999999896</v>
      </c>
      <c r="D263">
        <f t="shared" si="29"/>
        <v>-150.0969374999986</v>
      </c>
      <c r="E263">
        <f t="shared" si="30"/>
        <v>-14221.304999999949</v>
      </c>
      <c r="F263">
        <f t="shared" si="31"/>
        <v>2.5394456284075093</v>
      </c>
    </row>
    <row r="264" spans="3:6" x14ac:dyDescent="0.25">
      <c r="C264">
        <f t="shared" si="32"/>
        <v>2.5599999999999894</v>
      </c>
      <c r="D264">
        <f t="shared" si="29"/>
        <v>-151.41743359999828</v>
      </c>
      <c r="E264">
        <f t="shared" si="30"/>
        <v>-14270.402239999949</v>
      </c>
      <c r="F264">
        <f t="shared" si="31"/>
        <v>2.5493894067557727</v>
      </c>
    </row>
    <row r="265" spans="3:6" x14ac:dyDescent="0.25">
      <c r="C265">
        <f t="shared" si="32"/>
        <v>2.5699999999999892</v>
      </c>
      <c r="D265">
        <f t="shared" si="29"/>
        <v>-152.67553909999742</v>
      </c>
      <c r="E265">
        <f t="shared" si="30"/>
        <v>-14319.306519999947</v>
      </c>
      <c r="F265">
        <f t="shared" si="31"/>
        <v>2.5593377839990428</v>
      </c>
    </row>
    <row r="266" spans="3:6" x14ac:dyDescent="0.25">
      <c r="C266">
        <f t="shared" si="32"/>
        <v>2.579999999999989</v>
      </c>
      <c r="D266">
        <f t="shared" ref="D266:D329" si="33">$B$2*(C266^5)+$C$2*(C266^4)+$D$2*(C266^3)+$E$2*(C266^2)+$F$2*(C266^1)+$G$2</f>
        <v>-153.86931360000017</v>
      </c>
      <c r="E266">
        <f t="shared" ref="E266:E329" si="34">$C$3*(C266^4)+$D$3*(C266^3)+$E$3*(C266^2)+$F$3*(C266)+$G$3</f>
        <v>-14368.015679999946</v>
      </c>
      <c r="F266">
        <f t="shared" ref="F266:F329" si="35">C266-D266/E266</f>
        <v>2.5692908445378202</v>
      </c>
    </row>
    <row r="267" spans="3:6" x14ac:dyDescent="0.25">
      <c r="C267">
        <f t="shared" ref="C267:C330" si="36">C266+0.01</f>
        <v>2.5899999999999888</v>
      </c>
      <c r="D267">
        <f t="shared" si="33"/>
        <v>-154.99679509999851</v>
      </c>
      <c r="E267">
        <f t="shared" si="34"/>
        <v>-14416.527559999946</v>
      </c>
      <c r="F267">
        <f t="shared" si="35"/>
        <v>2.5792486734787499</v>
      </c>
    </row>
    <row r="268" spans="3:6" x14ac:dyDescent="0.25">
      <c r="C268">
        <f t="shared" si="36"/>
        <v>2.5999999999999885</v>
      </c>
      <c r="D268">
        <f t="shared" si="33"/>
        <v>-156.05599999999913</v>
      </c>
      <c r="E268">
        <f t="shared" si="34"/>
        <v>-14464.839999999946</v>
      </c>
      <c r="F268">
        <f t="shared" si="35"/>
        <v>2.5892113566413339</v>
      </c>
    </row>
    <row r="269" spans="3:6" x14ac:dyDescent="0.25">
      <c r="C269">
        <f t="shared" si="36"/>
        <v>2.6099999999999883</v>
      </c>
      <c r="D269">
        <f t="shared" si="33"/>
        <v>-157.04492309999932</v>
      </c>
      <c r="E269">
        <f t="shared" si="34"/>
        <v>-14512.950839999943</v>
      </c>
      <c r="F269">
        <f t="shared" si="35"/>
        <v>2.5991789805649086</v>
      </c>
    </row>
    <row r="270" spans="3:6" x14ac:dyDescent="0.25">
      <c r="C270">
        <f t="shared" si="36"/>
        <v>2.6199999999999881</v>
      </c>
      <c r="D270">
        <f t="shared" si="33"/>
        <v>-157.9615375999997</v>
      </c>
      <c r="E270">
        <f t="shared" si="34"/>
        <v>-14560.857919999942</v>
      </c>
      <c r="F270">
        <f t="shared" si="35"/>
        <v>2.609151632515883</v>
      </c>
    </row>
    <row r="271" spans="3:6" x14ac:dyDescent="0.25">
      <c r="C271">
        <f t="shared" si="36"/>
        <v>2.6299999999999879</v>
      </c>
      <c r="D271">
        <f t="shared" si="33"/>
        <v>-158.80379509999921</v>
      </c>
      <c r="E271">
        <f t="shared" si="34"/>
        <v>-14608.559079999943</v>
      </c>
      <c r="F271">
        <f t="shared" si="35"/>
        <v>2.619129400495249</v>
      </c>
    </row>
    <row r="272" spans="3:6" x14ac:dyDescent="0.25">
      <c r="C272">
        <f t="shared" si="36"/>
        <v>2.6399999999999877</v>
      </c>
      <c r="D272">
        <f t="shared" si="33"/>
        <v>-159.56962560000011</v>
      </c>
      <c r="E272">
        <f t="shared" si="34"/>
        <v>-14656.052159999941</v>
      </c>
      <c r="F272">
        <f t="shared" si="35"/>
        <v>2.6291123732463451</v>
      </c>
    </row>
    <row r="273" spans="3:6" x14ac:dyDescent="0.25">
      <c r="C273">
        <f t="shared" si="36"/>
        <v>2.6499999999999875</v>
      </c>
      <c r="D273">
        <f t="shared" si="33"/>
        <v>-160.25693750000073</v>
      </c>
      <c r="E273">
        <f t="shared" si="34"/>
        <v>-14703.334999999941</v>
      </c>
      <c r="F273">
        <f t="shared" si="35"/>
        <v>2.6391006402628938</v>
      </c>
    </row>
    <row r="274" spans="3:6" x14ac:dyDescent="0.25">
      <c r="C274">
        <f t="shared" si="36"/>
        <v>2.6599999999999873</v>
      </c>
      <c r="D274">
        <f t="shared" si="33"/>
        <v>-160.86361759999954</v>
      </c>
      <c r="E274">
        <f t="shared" si="34"/>
        <v>-14750.40543999994</v>
      </c>
      <c r="F274">
        <f t="shared" si="35"/>
        <v>2.6490942917972982</v>
      </c>
    </row>
    <row r="275" spans="3:6" x14ac:dyDescent="0.25">
      <c r="C275">
        <f t="shared" si="36"/>
        <v>2.6699999999999871</v>
      </c>
      <c r="D275">
        <f t="shared" si="33"/>
        <v>-161.38753109999925</v>
      </c>
      <c r="E275">
        <f t="shared" si="34"/>
        <v>-14797.26131999994</v>
      </c>
      <c r="F275">
        <f t="shared" si="35"/>
        <v>2.6590934188692024</v>
      </c>
    </row>
    <row r="276" spans="3:6" x14ac:dyDescent="0.25">
      <c r="C276">
        <f t="shared" si="36"/>
        <v>2.6799999999999868</v>
      </c>
      <c r="D276">
        <f t="shared" si="33"/>
        <v>-161.82652160000043</v>
      </c>
      <c r="E276">
        <f t="shared" si="34"/>
        <v>-14843.900479999938</v>
      </c>
      <c r="F276">
        <f t="shared" si="35"/>
        <v>2.6690981132743219</v>
      </c>
    </row>
    <row r="277" spans="3:6" x14ac:dyDescent="0.25">
      <c r="C277">
        <f t="shared" si="36"/>
        <v>2.6899999999999866</v>
      </c>
      <c r="D277">
        <f t="shared" si="33"/>
        <v>-162.17841109999927</v>
      </c>
      <c r="E277">
        <f t="shared" si="34"/>
        <v>-14890.320759999937</v>
      </c>
      <c r="F277">
        <f t="shared" si="35"/>
        <v>2.6791084675935348</v>
      </c>
    </row>
    <row r="278" spans="3:6" x14ac:dyDescent="0.25">
      <c r="C278">
        <f t="shared" si="36"/>
        <v>2.6999999999999864</v>
      </c>
      <c r="D278">
        <f t="shared" si="33"/>
        <v>-162.4409999999998</v>
      </c>
      <c r="E278">
        <f t="shared" si="34"/>
        <v>-14936.519999999937</v>
      </c>
      <c r="F278">
        <f t="shared" si="35"/>
        <v>2.6891245752022424</v>
      </c>
    </row>
    <row r="279" spans="3:6" x14ac:dyDescent="0.25">
      <c r="C279">
        <f t="shared" si="36"/>
        <v>2.7099999999999862</v>
      </c>
      <c r="D279">
        <f t="shared" si="33"/>
        <v>-162.61206709999851</v>
      </c>
      <c r="E279">
        <f t="shared" si="34"/>
        <v>-14982.496039999938</v>
      </c>
      <c r="F279">
        <f t="shared" si="35"/>
        <v>2.6991465302799971</v>
      </c>
    </row>
    <row r="280" spans="3:6" x14ac:dyDescent="0.25">
      <c r="C280">
        <f t="shared" si="36"/>
        <v>2.719999999999986</v>
      </c>
      <c r="D280">
        <f t="shared" si="33"/>
        <v>-162.68936959999928</v>
      </c>
      <c r="E280">
        <f t="shared" si="34"/>
        <v>-15028.246719999937</v>
      </c>
      <c r="F280">
        <f t="shared" si="35"/>
        <v>2.7091744278203991</v>
      </c>
    </row>
    <row r="281" spans="3:6" x14ac:dyDescent="0.25">
      <c r="C281">
        <f t="shared" si="36"/>
        <v>2.7299999999999858</v>
      </c>
      <c r="D281">
        <f t="shared" si="33"/>
        <v>-162.67064310000023</v>
      </c>
      <c r="E281">
        <f t="shared" si="34"/>
        <v>-15073.769879999936</v>
      </c>
      <c r="F281">
        <f t="shared" si="35"/>
        <v>2.7192083636412647</v>
      </c>
    </row>
    <row r="282" spans="3:6" x14ac:dyDescent="0.25">
      <c r="C282">
        <f t="shared" si="36"/>
        <v>2.7399999999999856</v>
      </c>
      <c r="D282">
        <f t="shared" si="33"/>
        <v>-162.55360160000009</v>
      </c>
      <c r="E282">
        <f t="shared" si="34"/>
        <v>-15119.063359999935</v>
      </c>
      <c r="F282">
        <f t="shared" si="35"/>
        <v>2.7292484343950645</v>
      </c>
    </row>
    <row r="283" spans="3:6" x14ac:dyDescent="0.25">
      <c r="C283">
        <f t="shared" si="36"/>
        <v>2.7499999999999853</v>
      </c>
      <c r="D283">
        <f t="shared" si="33"/>
        <v>-162.33593749999955</v>
      </c>
      <c r="E283">
        <f t="shared" si="34"/>
        <v>-15164.124999999935</v>
      </c>
      <c r="F283">
        <f t="shared" si="35"/>
        <v>2.7392947375796348</v>
      </c>
    </row>
    <row r="284" spans="3:6" x14ac:dyDescent="0.25">
      <c r="C284">
        <f t="shared" si="36"/>
        <v>2.7599999999999851</v>
      </c>
      <c r="D284">
        <f t="shared" si="33"/>
        <v>-162.01532159999897</v>
      </c>
      <c r="E284">
        <f t="shared" si="34"/>
        <v>-15208.952639999934</v>
      </c>
      <c r="F284">
        <f t="shared" si="35"/>
        <v>2.7493473715491676</v>
      </c>
    </row>
    <row r="285" spans="3:6" x14ac:dyDescent="0.25">
      <c r="C285">
        <f t="shared" si="36"/>
        <v>2.7699999999999849</v>
      </c>
      <c r="D285">
        <f t="shared" si="33"/>
        <v>-161.58940310000025</v>
      </c>
      <c r="E285">
        <f t="shared" si="34"/>
        <v>-15253.544119999933</v>
      </c>
      <c r="F285">
        <f t="shared" si="35"/>
        <v>2.759406435525475</v>
      </c>
    </row>
    <row r="286" spans="3:6" x14ac:dyDescent="0.25">
      <c r="C286">
        <f t="shared" si="36"/>
        <v>2.7799999999999847</v>
      </c>
      <c r="D286">
        <f t="shared" si="33"/>
        <v>-161.05580960000225</v>
      </c>
      <c r="E286">
        <f t="shared" si="34"/>
        <v>-15297.897279999932</v>
      </c>
      <c r="F286">
        <f t="shared" si="35"/>
        <v>2.7694720296095334</v>
      </c>
    </row>
    <row r="287" spans="3:6" x14ac:dyDescent="0.25">
      <c r="C287">
        <f t="shared" si="36"/>
        <v>2.7899999999999845</v>
      </c>
      <c r="D287">
        <f t="shared" si="33"/>
        <v>-160.41214710000077</v>
      </c>
      <c r="E287">
        <f t="shared" si="34"/>
        <v>-15342.009959999932</v>
      </c>
      <c r="F287">
        <f t="shared" si="35"/>
        <v>2.7795442547933114</v>
      </c>
    </row>
    <row r="288" spans="3:6" x14ac:dyDescent="0.25">
      <c r="C288">
        <f t="shared" si="36"/>
        <v>2.7999999999999843</v>
      </c>
      <c r="D288">
        <f t="shared" si="33"/>
        <v>-159.65599999999949</v>
      </c>
      <c r="E288">
        <f t="shared" si="34"/>
        <v>-15385.879999999932</v>
      </c>
      <c r="F288">
        <f t="shared" si="35"/>
        <v>2.7896232129718781</v>
      </c>
    </row>
    <row r="289" spans="3:6" x14ac:dyDescent="0.25">
      <c r="C289">
        <f t="shared" si="36"/>
        <v>2.8099999999999841</v>
      </c>
      <c r="D289">
        <f t="shared" si="33"/>
        <v>-158.78493110000181</v>
      </c>
      <c r="E289">
        <f t="shared" si="34"/>
        <v>-15429.505239999929</v>
      </c>
      <c r="F289">
        <f t="shared" si="35"/>
        <v>2.7997090069558026</v>
      </c>
    </row>
    <row r="290" spans="3:6" x14ac:dyDescent="0.25">
      <c r="C290">
        <f t="shared" si="36"/>
        <v>2.8199999999999839</v>
      </c>
      <c r="D290">
        <f t="shared" si="33"/>
        <v>-157.79648160000033</v>
      </c>
      <c r="E290">
        <f t="shared" si="34"/>
        <v>-15472.88351999993</v>
      </c>
      <c r="F290">
        <f t="shared" si="35"/>
        <v>2.8098017404838416</v>
      </c>
    </row>
    <row r="291" spans="3:6" x14ac:dyDescent="0.25">
      <c r="C291">
        <f t="shared" si="36"/>
        <v>2.8299999999999836</v>
      </c>
      <c r="D291">
        <f t="shared" si="33"/>
        <v>-156.688171100001</v>
      </c>
      <c r="E291">
        <f t="shared" si="34"/>
        <v>-15516.012679999931</v>
      </c>
      <c r="F291">
        <f t="shared" si="35"/>
        <v>2.8199015182359175</v>
      </c>
    </row>
    <row r="292" spans="3:6" x14ac:dyDescent="0.25">
      <c r="C292">
        <f t="shared" si="36"/>
        <v>2.8399999999999834</v>
      </c>
      <c r="D292">
        <f t="shared" si="33"/>
        <v>-155.45749760000126</v>
      </c>
      <c r="E292">
        <f t="shared" si="34"/>
        <v>-15558.890559999931</v>
      </c>
      <c r="F292">
        <f t="shared" si="35"/>
        <v>2.8300084458463948</v>
      </c>
    </row>
    <row r="293" spans="3:6" x14ac:dyDescent="0.25">
      <c r="C293">
        <f t="shared" si="36"/>
        <v>2.8499999999999832</v>
      </c>
      <c r="D293">
        <f t="shared" si="33"/>
        <v>-154.10193750000417</v>
      </c>
      <c r="E293">
        <f t="shared" si="34"/>
        <v>-15601.514999999928</v>
      </c>
      <c r="F293">
        <f t="shared" si="35"/>
        <v>2.8401226299176545</v>
      </c>
    </row>
    <row r="294" spans="3:6" x14ac:dyDescent="0.25">
      <c r="C294">
        <f t="shared" si="36"/>
        <v>2.859999999999983</v>
      </c>
      <c r="D294">
        <f t="shared" si="33"/>
        <v>-152.61894560000383</v>
      </c>
      <c r="E294">
        <f t="shared" si="34"/>
        <v>-15643.883839999929</v>
      </c>
      <c r="F294">
        <f t="shared" si="35"/>
        <v>2.8502441780339716</v>
      </c>
    </row>
    <row r="295" spans="3:6" x14ac:dyDescent="0.25">
      <c r="C295">
        <f t="shared" si="36"/>
        <v>2.8699999999999828</v>
      </c>
      <c r="D295">
        <f t="shared" si="33"/>
        <v>-151.00595510000312</v>
      </c>
      <c r="E295">
        <f t="shared" si="34"/>
        <v>-15685.994919999928</v>
      </c>
      <c r="F295">
        <f t="shared" si="35"/>
        <v>2.8603731987756964</v>
      </c>
    </row>
    <row r="296" spans="3:6" x14ac:dyDescent="0.25">
      <c r="C296">
        <f t="shared" si="36"/>
        <v>2.8799999999999826</v>
      </c>
      <c r="D296">
        <f t="shared" si="33"/>
        <v>-149.26037760000236</v>
      </c>
      <c r="E296">
        <f t="shared" si="34"/>
        <v>-15727.846079999928</v>
      </c>
      <c r="F296">
        <f t="shared" si="35"/>
        <v>2.8705098017337489</v>
      </c>
    </row>
    <row r="297" spans="3:6" x14ac:dyDescent="0.25">
      <c r="C297">
        <f t="shared" si="36"/>
        <v>2.8899999999999824</v>
      </c>
      <c r="D297">
        <f t="shared" si="33"/>
        <v>-147.37960310000017</v>
      </c>
      <c r="E297">
        <f t="shared" si="34"/>
        <v>-15769.435159999928</v>
      </c>
      <c r="F297">
        <f t="shared" si="35"/>
        <v>2.8806540975244239</v>
      </c>
    </row>
    <row r="298" spans="3:6" x14ac:dyDescent="0.25">
      <c r="C298">
        <f t="shared" si="36"/>
        <v>2.8999999999999821</v>
      </c>
      <c r="D298">
        <f t="shared" si="33"/>
        <v>-145.36100000000351</v>
      </c>
      <c r="E298">
        <f t="shared" si="34"/>
        <v>-15810.759999999926</v>
      </c>
      <c r="F298">
        <f t="shared" si="35"/>
        <v>2.890806197804515</v>
      </c>
    </row>
    <row r="299" spans="3:6" x14ac:dyDescent="0.25">
      <c r="C299">
        <f t="shared" si="36"/>
        <v>2.9099999999999819</v>
      </c>
      <c r="D299">
        <f t="shared" si="33"/>
        <v>-143.20191510000404</v>
      </c>
      <c r="E299">
        <f t="shared" si="34"/>
        <v>-15851.818439999926</v>
      </c>
      <c r="F299">
        <f t="shared" si="35"/>
        <v>2.9009662152867621</v>
      </c>
    </row>
    <row r="300" spans="3:6" x14ac:dyDescent="0.25">
      <c r="C300">
        <f t="shared" si="36"/>
        <v>2.9199999999999817</v>
      </c>
      <c r="D300">
        <f t="shared" si="33"/>
        <v>-140.89967360000264</v>
      </c>
      <c r="E300">
        <f t="shared" si="34"/>
        <v>-15892.608319999927</v>
      </c>
      <c r="F300">
        <f t="shared" si="35"/>
        <v>2.9111342637556241</v>
      </c>
    </row>
    <row r="301" spans="3:6" x14ac:dyDescent="0.25">
      <c r="C301">
        <f t="shared" si="36"/>
        <v>2.9299999999999815</v>
      </c>
      <c r="D301">
        <f t="shared" si="33"/>
        <v>-138.4515791000058</v>
      </c>
      <c r="E301">
        <f t="shared" si="34"/>
        <v>-15933.127479999925</v>
      </c>
      <c r="F301">
        <f t="shared" si="35"/>
        <v>2.9213104580833806</v>
      </c>
    </row>
    <row r="302" spans="3:6" x14ac:dyDescent="0.25">
      <c r="C302">
        <f t="shared" si="36"/>
        <v>2.9399999999999813</v>
      </c>
      <c r="D302">
        <f t="shared" si="33"/>
        <v>-135.8549136000056</v>
      </c>
      <c r="E302">
        <f t="shared" si="34"/>
        <v>-15973.373759999924</v>
      </c>
      <c r="F302">
        <f t="shared" si="35"/>
        <v>2.9314949142465752</v>
      </c>
    </row>
    <row r="303" spans="3:6" x14ac:dyDescent="0.25">
      <c r="C303">
        <f t="shared" si="36"/>
        <v>2.9499999999999811</v>
      </c>
      <c r="D303">
        <f t="shared" si="33"/>
        <v>-133.1069375000061</v>
      </c>
      <c r="E303">
        <f t="shared" si="34"/>
        <v>-16013.344999999925</v>
      </c>
      <c r="F303">
        <f t="shared" si="35"/>
        <v>2.9416877493427944</v>
      </c>
    </row>
    <row r="304" spans="3:6" x14ac:dyDescent="0.25">
      <c r="C304">
        <f t="shared" si="36"/>
        <v>2.9599999999999809</v>
      </c>
      <c r="D304">
        <f t="shared" si="33"/>
        <v>-130.20488960000421</v>
      </c>
      <c r="E304">
        <f t="shared" si="34"/>
        <v>-16053.039039999923</v>
      </c>
      <c r="F304">
        <f t="shared" si="35"/>
        <v>2.9518890816077956</v>
      </c>
    </row>
    <row r="305" spans="3:6" x14ac:dyDescent="0.25">
      <c r="C305">
        <f t="shared" si="36"/>
        <v>2.9699999999999807</v>
      </c>
      <c r="D305">
        <f t="shared" si="33"/>
        <v>-127.14598710000428</v>
      </c>
      <c r="E305">
        <f t="shared" si="34"/>
        <v>-16092.453719999923</v>
      </c>
      <c r="F305">
        <f t="shared" si="35"/>
        <v>2.9620990304329853</v>
      </c>
    </row>
    <row r="306" spans="3:6" x14ac:dyDescent="0.25">
      <c r="C306">
        <f t="shared" si="36"/>
        <v>2.9799999999999804</v>
      </c>
      <c r="D306">
        <f t="shared" si="33"/>
        <v>-123.92742560000806</v>
      </c>
      <c r="E306">
        <f t="shared" si="34"/>
        <v>-16131.586879999923</v>
      </c>
      <c r="F306">
        <f t="shared" si="35"/>
        <v>2.9723177163832548</v>
      </c>
    </row>
    <row r="307" spans="3:6" x14ac:dyDescent="0.25">
      <c r="C307">
        <f t="shared" si="36"/>
        <v>2.9899999999999802</v>
      </c>
      <c r="D307">
        <f t="shared" si="33"/>
        <v>-120.54637910000656</v>
      </c>
      <c r="E307">
        <f t="shared" si="34"/>
        <v>-16170.436359999921</v>
      </c>
      <c r="F307">
        <f t="shared" si="35"/>
        <v>2.9825452612151819</v>
      </c>
    </row>
    <row r="308" spans="3:6" x14ac:dyDescent="0.25">
      <c r="C308">
        <f t="shared" si="36"/>
        <v>2.99999999999998</v>
      </c>
      <c r="D308">
        <f t="shared" si="33"/>
        <v>-117.00000000000728</v>
      </c>
      <c r="E308">
        <f t="shared" si="34"/>
        <v>-16208.999999999924</v>
      </c>
      <c r="F308">
        <f t="shared" si="35"/>
        <v>2.9927817878955931</v>
      </c>
    </row>
    <row r="309" spans="3:6" x14ac:dyDescent="0.25">
      <c r="C309">
        <f t="shared" si="36"/>
        <v>3.0099999999999798</v>
      </c>
      <c r="D309">
        <f t="shared" si="33"/>
        <v>-113.28541910000968</v>
      </c>
      <c r="E309">
        <f t="shared" si="34"/>
        <v>-16247.275639999923</v>
      </c>
      <c r="F309">
        <f t="shared" si="35"/>
        <v>3.0030274206205108</v>
      </c>
    </row>
    <row r="310" spans="3:6" x14ac:dyDescent="0.25">
      <c r="C310">
        <f t="shared" si="36"/>
        <v>3.0199999999999796</v>
      </c>
      <c r="D310">
        <f t="shared" si="33"/>
        <v>-109.39974560000792</v>
      </c>
      <c r="E310">
        <f t="shared" si="34"/>
        <v>-16285.261119999923</v>
      </c>
      <c r="F310">
        <f t="shared" si="35"/>
        <v>3.0132822848344762</v>
      </c>
    </row>
    <row r="311" spans="3:6" x14ac:dyDescent="0.25">
      <c r="C311">
        <f t="shared" si="36"/>
        <v>3.0299999999999794</v>
      </c>
      <c r="D311">
        <f t="shared" si="33"/>
        <v>-105.34006710000722</v>
      </c>
      <c r="E311">
        <f t="shared" si="34"/>
        <v>-16322.95427999992</v>
      </c>
      <c r="F311">
        <f t="shared" si="35"/>
        <v>3.0235465072502583</v>
      </c>
    </row>
    <row r="312" spans="3:6" x14ac:dyDescent="0.25">
      <c r="C312">
        <f t="shared" si="36"/>
        <v>3.0399999999999792</v>
      </c>
      <c r="D312">
        <f t="shared" si="33"/>
        <v>-101.10344960000839</v>
      </c>
      <c r="E312">
        <f t="shared" si="34"/>
        <v>-16360.352959999922</v>
      </c>
      <c r="F312">
        <f t="shared" si="35"/>
        <v>3.0338202158689644</v>
      </c>
    </row>
    <row r="313" spans="3:6" x14ac:dyDescent="0.25">
      <c r="C313">
        <f t="shared" si="36"/>
        <v>3.049999999999979</v>
      </c>
      <c r="D313">
        <f t="shared" si="33"/>
        <v>-96.686937500006934</v>
      </c>
      <c r="E313">
        <f t="shared" si="34"/>
        <v>-16397.454999999922</v>
      </c>
      <c r="F313">
        <f t="shared" si="35"/>
        <v>3.0441035400005458</v>
      </c>
    </row>
    <row r="314" spans="3:6" x14ac:dyDescent="0.25">
      <c r="C314">
        <f t="shared" si="36"/>
        <v>3.0599999999999787</v>
      </c>
      <c r="D314">
        <f t="shared" si="33"/>
        <v>-92.087553600009414</v>
      </c>
      <c r="E314">
        <f t="shared" si="34"/>
        <v>-16434.258239999923</v>
      </c>
      <c r="F314">
        <f t="shared" si="35"/>
        <v>3.0543966102847149</v>
      </c>
    </row>
    <row r="315" spans="3:6" x14ac:dyDescent="0.25">
      <c r="C315">
        <f t="shared" si="36"/>
        <v>3.0699999999999785</v>
      </c>
      <c r="D315">
        <f t="shared" si="33"/>
        <v>-87.302299100010714</v>
      </c>
      <c r="E315">
        <f t="shared" si="34"/>
        <v>-16470.760519999923</v>
      </c>
      <c r="F315">
        <f t="shared" si="35"/>
        <v>3.0646995587122796</v>
      </c>
    </row>
    <row r="316" spans="3:6" x14ac:dyDescent="0.25">
      <c r="C316">
        <f t="shared" si="36"/>
        <v>3.0799999999999783</v>
      </c>
      <c r="D316">
        <f t="shared" si="33"/>
        <v>-82.3281536000095</v>
      </c>
      <c r="E316">
        <f t="shared" si="34"/>
        <v>-16506.959679999924</v>
      </c>
      <c r="F316">
        <f t="shared" si="35"/>
        <v>3.0750125186469002</v>
      </c>
    </row>
    <row r="317" spans="3:6" x14ac:dyDescent="0.25">
      <c r="C317">
        <f t="shared" si="36"/>
        <v>3.0899999999999781</v>
      </c>
      <c r="D317">
        <f t="shared" si="33"/>
        <v>-77.162075100013681</v>
      </c>
      <c r="E317">
        <f t="shared" si="34"/>
        <v>-16542.853559999923</v>
      </c>
      <c r="F317">
        <f t="shared" si="35"/>
        <v>3.0853356248472785</v>
      </c>
    </row>
    <row r="318" spans="3:6" x14ac:dyDescent="0.25">
      <c r="C318">
        <f t="shared" si="36"/>
        <v>3.0999999999999779</v>
      </c>
      <c r="D318">
        <f t="shared" si="33"/>
        <v>-71.801000000012209</v>
      </c>
      <c r="E318">
        <f t="shared" si="34"/>
        <v>-16578.439999999922</v>
      </c>
      <c r="F318">
        <f t="shared" si="35"/>
        <v>3.0956690134897866</v>
      </c>
    </row>
    <row r="319" spans="3:6" x14ac:dyDescent="0.25">
      <c r="C319">
        <f t="shared" si="36"/>
        <v>3.1099999999999777</v>
      </c>
      <c r="D319">
        <f t="shared" si="33"/>
        <v>-66.241843100012375</v>
      </c>
      <c r="E319">
        <f t="shared" si="34"/>
        <v>-16613.716839999921</v>
      </c>
      <c r="F319">
        <f t="shared" si="35"/>
        <v>3.1060128221915462</v>
      </c>
    </row>
    <row r="320" spans="3:6" x14ac:dyDescent="0.25">
      <c r="C320">
        <f t="shared" si="36"/>
        <v>3.1199999999999775</v>
      </c>
      <c r="D320">
        <f t="shared" si="33"/>
        <v>-60.481497600014336</v>
      </c>
      <c r="E320">
        <f t="shared" si="34"/>
        <v>-16648.681919999923</v>
      </c>
      <c r="F320">
        <f t="shared" si="35"/>
        <v>3.1163671900339609</v>
      </c>
    </row>
    <row r="321" spans="3:6" x14ac:dyDescent="0.25">
      <c r="C321">
        <f t="shared" si="36"/>
        <v>3.1299999999999772</v>
      </c>
      <c r="D321">
        <f t="shared" si="33"/>
        <v>-54.51683510001385</v>
      </c>
      <c r="E321">
        <f t="shared" si="34"/>
        <v>-16683.333079999924</v>
      </c>
      <c r="F321">
        <f t="shared" si="35"/>
        <v>3.12673225758672</v>
      </c>
    </row>
    <row r="322" spans="3:6" x14ac:dyDescent="0.25">
      <c r="C322">
        <f t="shared" si="36"/>
        <v>3.139999999999977</v>
      </c>
      <c r="D322">
        <f t="shared" si="33"/>
        <v>-48.344705600014095</v>
      </c>
      <c r="E322">
        <f t="shared" si="34"/>
        <v>-16717.668159999921</v>
      </c>
      <c r="F322">
        <f t="shared" si="35"/>
        <v>3.1371081669322716</v>
      </c>
    </row>
    <row r="323" spans="3:6" x14ac:dyDescent="0.25">
      <c r="C323">
        <f t="shared" si="36"/>
        <v>3.1499999999999768</v>
      </c>
      <c r="D323">
        <f t="shared" si="33"/>
        <v>-41.961937500016575</v>
      </c>
      <c r="E323">
        <f t="shared" si="34"/>
        <v>-16751.684999999921</v>
      </c>
      <c r="F323">
        <f t="shared" si="35"/>
        <v>3.1474950616907846</v>
      </c>
    </row>
    <row r="324" spans="3:6" x14ac:dyDescent="0.25">
      <c r="C324">
        <f t="shared" si="36"/>
        <v>3.1599999999999766</v>
      </c>
      <c r="D324">
        <f t="shared" si="33"/>
        <v>-35.365337600016574</v>
      </c>
      <c r="E324">
        <f t="shared" si="34"/>
        <v>-16785.381439999917</v>
      </c>
      <c r="F324">
        <f t="shared" si="35"/>
        <v>3.1578930870456041</v>
      </c>
    </row>
    <row r="325" spans="3:6" x14ac:dyDescent="0.25">
      <c r="C325">
        <f t="shared" si="36"/>
        <v>3.1699999999999764</v>
      </c>
      <c r="D325">
        <f t="shared" si="33"/>
        <v>-28.551691100014978</v>
      </c>
      <c r="E325">
        <f t="shared" si="34"/>
        <v>-16818.755319999924</v>
      </c>
      <c r="F325">
        <f t="shared" si="35"/>
        <v>3.1683023897692086</v>
      </c>
    </row>
    <row r="326" spans="3:6" x14ac:dyDescent="0.25">
      <c r="C326">
        <f t="shared" si="36"/>
        <v>3.1799999999999762</v>
      </c>
      <c r="D326">
        <f t="shared" si="33"/>
        <v>-21.517761600016456</v>
      </c>
      <c r="E326">
        <f t="shared" si="34"/>
        <v>-16851.804479999922</v>
      </c>
      <c r="F326">
        <f t="shared" si="35"/>
        <v>3.1787231182496831</v>
      </c>
    </row>
    <row r="327" spans="3:6" x14ac:dyDescent="0.25">
      <c r="C327">
        <f t="shared" si="36"/>
        <v>3.189999999999976</v>
      </c>
      <c r="D327">
        <f t="shared" si="33"/>
        <v>-14.26029110001582</v>
      </c>
      <c r="E327">
        <f t="shared" si="34"/>
        <v>-16884.526759999921</v>
      </c>
      <c r="F327">
        <f t="shared" si="35"/>
        <v>3.1891554225177217</v>
      </c>
    </row>
    <row r="328" spans="3:6" x14ac:dyDescent="0.25">
      <c r="C328">
        <f t="shared" si="36"/>
        <v>3.1999999999999758</v>
      </c>
      <c r="D328">
        <f t="shared" si="33"/>
        <v>-6.7760000000134823</v>
      </c>
      <c r="E328">
        <f t="shared" si="34"/>
        <v>-16916.919999999925</v>
      </c>
      <c r="F328">
        <f t="shared" si="35"/>
        <v>3.199599454274157</v>
      </c>
    </row>
    <row r="329" spans="3:6" x14ac:dyDescent="0.25">
      <c r="C329">
        <f t="shared" si="36"/>
        <v>3.2099999999999755</v>
      </c>
      <c r="D329">
        <f t="shared" si="33"/>
        <v>0.9384128999809036</v>
      </c>
      <c r="E329">
        <f t="shared" si="34"/>
        <v>-16948.982039999923</v>
      </c>
      <c r="F329">
        <f t="shared" si="35"/>
        <v>3.2100553669180458</v>
      </c>
    </row>
    <row r="330" spans="3:6" x14ac:dyDescent="0.25">
      <c r="C330">
        <f t="shared" si="36"/>
        <v>3.2199999999999753</v>
      </c>
      <c r="D330">
        <f t="shared" ref="D330:D393" si="37">$B$2*(C330^5)+$C$2*(C330^4)+$D$2*(C330^3)+$E$2*(C330^2)+$F$2*(C330^1)+$G$2</f>
        <v>8.8862703999820951</v>
      </c>
      <c r="E330">
        <f t="shared" ref="E330:E393" si="38">$C$3*(C330^4)+$D$3*(C330^3)+$E$3*(C330^2)+$F$3*(C330)+$G$3</f>
        <v>-16980.710719999923</v>
      </c>
      <c r="F330">
        <f t="shared" ref="F330:F393" si="39">C330-D330/E330</f>
        <v>3.2205233155753072</v>
      </c>
    </row>
    <row r="331" spans="3:6" x14ac:dyDescent="0.25">
      <c r="C331">
        <f t="shared" ref="C331:C394" si="40">C330+0.01</f>
        <v>3.2299999999999751</v>
      </c>
      <c r="D331">
        <f t="shared" si="37"/>
        <v>17.0709168999756</v>
      </c>
      <c r="E331">
        <f t="shared" si="38"/>
        <v>-17012.103879999922</v>
      </c>
      <c r="F331">
        <f t="shared" si="39"/>
        <v>3.2310034571279349</v>
      </c>
    </row>
    <row r="332" spans="3:6" x14ac:dyDescent="0.25">
      <c r="C332">
        <f t="shared" si="40"/>
        <v>3.2399999999999749</v>
      </c>
      <c r="D332">
        <f t="shared" si="37"/>
        <v>25.495718399979523</v>
      </c>
      <c r="E332">
        <f t="shared" si="38"/>
        <v>-17043.159359999921</v>
      </c>
      <c r="F332">
        <f t="shared" si="39"/>
        <v>3.2414959502437903</v>
      </c>
    </row>
    <row r="333" spans="3:6" x14ac:dyDescent="0.25">
      <c r="C333">
        <f t="shared" si="40"/>
        <v>3.2499999999999747</v>
      </c>
      <c r="D333">
        <f t="shared" si="37"/>
        <v>34.164062499974534</v>
      </c>
      <c r="E333">
        <f t="shared" si="38"/>
        <v>-17073.87499999992</v>
      </c>
      <c r="F333">
        <f t="shared" si="39"/>
        <v>3.2520009554069911</v>
      </c>
    </row>
    <row r="334" spans="3:6" x14ac:dyDescent="0.25">
      <c r="C334">
        <f t="shared" si="40"/>
        <v>3.2599999999999745</v>
      </c>
      <c r="D334">
        <f t="shared" si="37"/>
        <v>43.079358399977536</v>
      </c>
      <c r="E334">
        <f t="shared" si="38"/>
        <v>-17104.248639999925</v>
      </c>
      <c r="F334">
        <f t="shared" si="39"/>
        <v>3.2625186349489095</v>
      </c>
    </row>
    <row r="335" spans="3:6" x14ac:dyDescent="0.25">
      <c r="C335">
        <f t="shared" si="40"/>
        <v>3.2699999999999743</v>
      </c>
      <c r="D335">
        <f t="shared" si="37"/>
        <v>52.245036899977094</v>
      </c>
      <c r="E335">
        <f t="shared" si="38"/>
        <v>-17134.278119999923</v>
      </c>
      <c r="F335">
        <f t="shared" si="39"/>
        <v>3.2730491530797878</v>
      </c>
    </row>
    <row r="336" spans="3:6" x14ac:dyDescent="0.25">
      <c r="C336">
        <f t="shared" si="40"/>
        <v>3.279999999999974</v>
      </c>
      <c r="D336">
        <f t="shared" si="37"/>
        <v>61.664550399975269</v>
      </c>
      <c r="E336">
        <f t="shared" si="38"/>
        <v>-17163.961279999923</v>
      </c>
      <c r="F336">
        <f t="shared" si="39"/>
        <v>3.2835926759209939</v>
      </c>
    </row>
    <row r="337" spans="3:6" x14ac:dyDescent="0.25">
      <c r="C337">
        <f t="shared" si="40"/>
        <v>3.2899999999999738</v>
      </c>
      <c r="D337">
        <f t="shared" si="37"/>
        <v>71.341372899973976</v>
      </c>
      <c r="E337">
        <f t="shared" si="38"/>
        <v>-17193.295959999923</v>
      </c>
      <c r="F337">
        <f t="shared" si="39"/>
        <v>3.294149371537924</v>
      </c>
    </row>
    <row r="338" spans="3:6" x14ac:dyDescent="0.25">
      <c r="C338">
        <f t="shared" si="40"/>
        <v>3.2999999999999736</v>
      </c>
      <c r="D338">
        <f t="shared" si="37"/>
        <v>81.278999999974076</v>
      </c>
      <c r="E338">
        <f t="shared" si="38"/>
        <v>-17222.279999999926</v>
      </c>
      <c r="F338">
        <f t="shared" si="39"/>
        <v>3.3047194099735644</v>
      </c>
    </row>
    <row r="339" spans="3:6" x14ac:dyDescent="0.25">
      <c r="C339">
        <f t="shared" si="40"/>
        <v>3.3099999999999734</v>
      </c>
      <c r="D339">
        <f t="shared" si="37"/>
        <v>91.480948899970826</v>
      </c>
      <c r="E339">
        <f t="shared" si="38"/>
        <v>-17250.911239999925</v>
      </c>
      <c r="F339">
        <f t="shared" si="39"/>
        <v>3.3153029632827393</v>
      </c>
    </row>
    <row r="340" spans="3:6" x14ac:dyDescent="0.25">
      <c r="C340">
        <f t="shared" si="40"/>
        <v>3.3199999999999732</v>
      </c>
      <c r="D340">
        <f t="shared" si="37"/>
        <v>101.95075839997025</v>
      </c>
      <c r="E340">
        <f t="shared" si="38"/>
        <v>-17279.187519999923</v>
      </c>
      <c r="F340">
        <f t="shared" si="39"/>
        <v>3.3259002055670446</v>
      </c>
    </row>
    <row r="341" spans="3:6" x14ac:dyDescent="0.25">
      <c r="C341">
        <f t="shared" si="40"/>
        <v>3.329999999999973</v>
      </c>
      <c r="D341">
        <f t="shared" si="37"/>
        <v>112.69198889997006</v>
      </c>
      <c r="E341">
        <f t="shared" si="38"/>
        <v>-17307.106679999924</v>
      </c>
      <c r="F341">
        <f t="shared" si="39"/>
        <v>3.3365113130104946</v>
      </c>
    </row>
    <row r="342" spans="3:6" x14ac:dyDescent="0.25">
      <c r="C342">
        <f t="shared" si="40"/>
        <v>3.3399999999999728</v>
      </c>
      <c r="D342">
        <f t="shared" si="37"/>
        <v>123.7082223999696</v>
      </c>
      <c r="E342">
        <f t="shared" si="38"/>
        <v>-17334.666559999925</v>
      </c>
      <c r="F342">
        <f t="shared" si="39"/>
        <v>3.347136463915894</v>
      </c>
    </row>
    <row r="343" spans="3:6" x14ac:dyDescent="0.25">
      <c r="C343">
        <f t="shared" si="40"/>
        <v>3.3499999999999726</v>
      </c>
      <c r="D343">
        <f t="shared" si="37"/>
        <v>135.00306249996629</v>
      </c>
      <c r="E343">
        <f t="shared" si="38"/>
        <v>-17361.864999999925</v>
      </c>
      <c r="F343">
        <f t="shared" si="39"/>
        <v>3.357775838741949</v>
      </c>
    </row>
    <row r="344" spans="3:6" x14ac:dyDescent="0.25">
      <c r="C344">
        <f t="shared" si="40"/>
        <v>3.3599999999999723</v>
      </c>
      <c r="D344">
        <f t="shared" si="37"/>
        <v>146.58013439996557</v>
      </c>
      <c r="E344">
        <f t="shared" si="38"/>
        <v>-17388.699839999925</v>
      </c>
      <c r="F344">
        <f t="shared" si="39"/>
        <v>3.3684296201411392</v>
      </c>
    </row>
    <row r="345" spans="3:6" x14ac:dyDescent="0.25">
      <c r="C345">
        <f t="shared" si="40"/>
        <v>3.3699999999999721</v>
      </c>
      <c r="D345">
        <f t="shared" si="37"/>
        <v>158.44308489996729</v>
      </c>
      <c r="E345">
        <f t="shared" si="38"/>
        <v>-17415.168919999924</v>
      </c>
      <c r="F345">
        <f t="shared" si="39"/>
        <v>3.3790979929983638</v>
      </c>
    </row>
    <row r="346" spans="3:6" x14ac:dyDescent="0.25">
      <c r="C346">
        <f t="shared" si="40"/>
        <v>3.3799999999999719</v>
      </c>
      <c r="D346">
        <f t="shared" si="37"/>
        <v>170.59558239996386</v>
      </c>
      <c r="E346">
        <f t="shared" si="38"/>
        <v>-17441.270079999929</v>
      </c>
      <c r="F346">
        <f t="shared" si="39"/>
        <v>3.3897811444703847</v>
      </c>
    </row>
    <row r="347" spans="3:6" x14ac:dyDescent="0.25">
      <c r="C347">
        <f t="shared" si="40"/>
        <v>3.3899999999999717</v>
      </c>
      <c r="D347">
        <f t="shared" si="37"/>
        <v>183.04131689996666</v>
      </c>
      <c r="E347">
        <f t="shared" si="38"/>
        <v>-17467.001159999927</v>
      </c>
      <c r="F347">
        <f t="shared" si="39"/>
        <v>3.4004792640260795</v>
      </c>
    </row>
    <row r="348" spans="3:6" x14ac:dyDescent="0.25">
      <c r="C348">
        <f t="shared" si="40"/>
        <v>3.3999999999999715</v>
      </c>
      <c r="D348">
        <f t="shared" si="37"/>
        <v>195.78399999996509</v>
      </c>
      <c r="E348">
        <f t="shared" si="38"/>
        <v>-17492.359999999928</v>
      </c>
      <c r="F348">
        <f t="shared" si="39"/>
        <v>3.4111925434875263</v>
      </c>
    </row>
    <row r="349" spans="3:6" x14ac:dyDescent="0.25">
      <c r="C349">
        <f t="shared" si="40"/>
        <v>3.4099999999999713</v>
      </c>
      <c r="D349">
        <f t="shared" si="37"/>
        <v>208.82736489996478</v>
      </c>
      <c r="E349">
        <f t="shared" si="38"/>
        <v>-17517.344439999928</v>
      </c>
      <c r="F349">
        <f t="shared" si="39"/>
        <v>3.4219211770719435</v>
      </c>
    </row>
    <row r="350" spans="3:6" x14ac:dyDescent="0.25">
      <c r="C350">
        <f t="shared" si="40"/>
        <v>3.4199999999999711</v>
      </c>
      <c r="D350">
        <f t="shared" si="37"/>
        <v>222.17516639995574</v>
      </c>
      <c r="E350">
        <f t="shared" si="38"/>
        <v>-17541.952319999931</v>
      </c>
      <c r="F350">
        <f t="shared" si="39"/>
        <v>3.4326653614344935</v>
      </c>
    </row>
    <row r="351" spans="3:6" x14ac:dyDescent="0.25">
      <c r="C351">
        <f t="shared" si="40"/>
        <v>3.4299999999999708</v>
      </c>
      <c r="D351">
        <f t="shared" si="37"/>
        <v>235.83118089995696</v>
      </c>
      <c r="E351">
        <f t="shared" si="38"/>
        <v>-17566.181479999927</v>
      </c>
      <c r="F351">
        <f t="shared" si="39"/>
        <v>3.4434252957119877</v>
      </c>
    </row>
    <row r="352" spans="3:6" x14ac:dyDescent="0.25">
      <c r="C352">
        <f t="shared" si="40"/>
        <v>3.4399999999999706</v>
      </c>
      <c r="D352">
        <f t="shared" si="37"/>
        <v>249.79920639995998</v>
      </c>
      <c r="E352">
        <f t="shared" si="38"/>
        <v>-17590.029759999929</v>
      </c>
      <c r="F352">
        <f t="shared" si="39"/>
        <v>3.4542011815674973</v>
      </c>
    </row>
    <row r="353" spans="3:6" x14ac:dyDescent="0.25">
      <c r="C353">
        <f t="shared" si="40"/>
        <v>3.4499999999999704</v>
      </c>
      <c r="D353">
        <f t="shared" si="37"/>
        <v>264.08306249995348</v>
      </c>
      <c r="E353">
        <f t="shared" si="38"/>
        <v>-17613.49499999993</v>
      </c>
      <c r="F353">
        <f t="shared" si="39"/>
        <v>3.4649932232359015</v>
      </c>
    </row>
    <row r="354" spans="3:6" x14ac:dyDescent="0.25">
      <c r="C354">
        <f t="shared" si="40"/>
        <v>3.4599999999999702</v>
      </c>
      <c r="D354">
        <f t="shared" si="37"/>
        <v>278.68659039995873</v>
      </c>
      <c r="E354">
        <f t="shared" si="38"/>
        <v>-17636.575039999934</v>
      </c>
      <c r="F354">
        <f t="shared" si="39"/>
        <v>3.4758016275703967</v>
      </c>
    </row>
    <row r="355" spans="3:6" x14ac:dyDescent="0.25">
      <c r="C355">
        <f t="shared" si="40"/>
        <v>3.46999999999997</v>
      </c>
      <c r="D355">
        <f t="shared" si="37"/>
        <v>293.61365289995319</v>
      </c>
      <c r="E355">
        <f t="shared" si="38"/>
        <v>-17659.267719999934</v>
      </c>
      <c r="F355">
        <f t="shared" si="39"/>
        <v>3.4866266040899814</v>
      </c>
    </row>
    <row r="356" spans="3:6" x14ac:dyDescent="0.25">
      <c r="C356">
        <f t="shared" si="40"/>
        <v>3.4799999999999698</v>
      </c>
      <c r="D356">
        <f t="shared" si="37"/>
        <v>308.86813439994967</v>
      </c>
      <c r="E356">
        <f t="shared" si="38"/>
        <v>-17681.57087999993</v>
      </c>
      <c r="F356">
        <f t="shared" si="39"/>
        <v>3.4974683650279501</v>
      </c>
    </row>
    <row r="357" spans="3:6" x14ac:dyDescent="0.25">
      <c r="C357">
        <f t="shared" si="40"/>
        <v>3.4899999999999696</v>
      </c>
      <c r="D357">
        <f t="shared" si="37"/>
        <v>324.45394089995534</v>
      </c>
      <c r="E357">
        <f t="shared" si="38"/>
        <v>-17703.482359999936</v>
      </c>
      <c r="F357">
        <f t="shared" si="39"/>
        <v>3.5083271253814168</v>
      </c>
    </row>
    <row r="358" spans="3:6" x14ac:dyDescent="0.25">
      <c r="C358">
        <f t="shared" si="40"/>
        <v>3.4999999999999694</v>
      </c>
      <c r="D358">
        <f t="shared" si="37"/>
        <v>340.37499999994998</v>
      </c>
      <c r="E358">
        <f t="shared" si="38"/>
        <v>-17724.999999999935</v>
      </c>
      <c r="F358">
        <f t="shared" si="39"/>
        <v>3.5192031029618849</v>
      </c>
    </row>
    <row r="359" spans="3:6" x14ac:dyDescent="0.25">
      <c r="C359">
        <f t="shared" si="40"/>
        <v>3.5099999999999691</v>
      </c>
      <c r="D359">
        <f t="shared" si="37"/>
        <v>356.63526089994684</v>
      </c>
      <c r="E359">
        <f t="shared" si="38"/>
        <v>-17746.121639999939</v>
      </c>
      <c r="F359">
        <f t="shared" si="39"/>
        <v>3.530096518446912</v>
      </c>
    </row>
    <row r="360" spans="3:6" x14ac:dyDescent="0.25">
      <c r="C360">
        <f t="shared" si="40"/>
        <v>3.5199999999999689</v>
      </c>
      <c r="D360">
        <f t="shared" si="37"/>
        <v>373.23869439994633</v>
      </c>
      <c r="E360">
        <f t="shared" si="38"/>
        <v>-17766.845119999933</v>
      </c>
      <c r="F360">
        <f t="shared" si="39"/>
        <v>3.5410075954328688</v>
      </c>
    </row>
    <row r="361" spans="3:6" x14ac:dyDescent="0.25">
      <c r="C361">
        <f t="shared" si="40"/>
        <v>3.5299999999999687</v>
      </c>
      <c r="D361">
        <f t="shared" si="37"/>
        <v>390.18929289994503</v>
      </c>
      <c r="E361">
        <f t="shared" si="38"/>
        <v>-17787.168279999936</v>
      </c>
      <c r="F361">
        <f t="shared" si="39"/>
        <v>3.5519365604888398</v>
      </c>
    </row>
    <row r="362" spans="3:6" x14ac:dyDescent="0.25">
      <c r="C362">
        <f t="shared" si="40"/>
        <v>3.5399999999999685</v>
      </c>
      <c r="D362">
        <f t="shared" si="37"/>
        <v>407.49107039994578</v>
      </c>
      <c r="E362">
        <f t="shared" si="38"/>
        <v>-17807.088959999935</v>
      </c>
      <c r="F362">
        <f t="shared" si="39"/>
        <v>3.5628836432116855</v>
      </c>
    </row>
    <row r="363" spans="3:6" x14ac:dyDescent="0.25">
      <c r="C363">
        <f t="shared" si="40"/>
        <v>3.5499999999999683</v>
      </c>
      <c r="D363">
        <f t="shared" si="37"/>
        <v>425.14806249994399</v>
      </c>
      <c r="E363">
        <f t="shared" si="38"/>
        <v>-17826.604999999941</v>
      </c>
      <c r="F363">
        <f t="shared" si="39"/>
        <v>3.573849076282297</v>
      </c>
    </row>
    <row r="364" spans="3:6" x14ac:dyDescent="0.25">
      <c r="C364">
        <f t="shared" si="40"/>
        <v>3.5599999999999681</v>
      </c>
      <c r="D364">
        <f t="shared" si="37"/>
        <v>443.164326399944</v>
      </c>
      <c r="E364">
        <f t="shared" si="38"/>
        <v>-17845.714239999939</v>
      </c>
      <c r="F364">
        <f t="shared" si="39"/>
        <v>3.5848330955230727</v>
      </c>
    </row>
    <row r="365" spans="3:6" x14ac:dyDescent="0.25">
      <c r="C365">
        <f t="shared" si="40"/>
        <v>3.5699999999999679</v>
      </c>
      <c r="D365">
        <f t="shared" si="37"/>
        <v>461.54394089993821</v>
      </c>
      <c r="E365">
        <f t="shared" si="38"/>
        <v>-17864.41451999994</v>
      </c>
      <c r="F365">
        <f t="shared" si="39"/>
        <v>3.5958359399566464</v>
      </c>
    </row>
    <row r="366" spans="3:6" x14ac:dyDescent="0.25">
      <c r="C366">
        <f t="shared" si="40"/>
        <v>3.5799999999999677</v>
      </c>
      <c r="D366">
        <f t="shared" si="37"/>
        <v>480.29100639994249</v>
      </c>
      <c r="E366">
        <f t="shared" si="38"/>
        <v>-17882.703679999941</v>
      </c>
      <c r="F366">
        <f t="shared" si="39"/>
        <v>3.6068578518659078</v>
      </c>
    </row>
    <row r="367" spans="3:6" x14ac:dyDescent="0.25">
      <c r="C367">
        <f t="shared" si="40"/>
        <v>3.5899999999999674</v>
      </c>
      <c r="D367">
        <f t="shared" si="37"/>
        <v>499.40964489993985</v>
      </c>
      <c r="E367">
        <f t="shared" si="38"/>
        <v>-17900.579559999944</v>
      </c>
      <c r="F367">
        <f t="shared" si="39"/>
        <v>3.6178990768553283</v>
      </c>
    </row>
    <row r="368" spans="3:6" x14ac:dyDescent="0.25">
      <c r="C368">
        <f t="shared" si="40"/>
        <v>3.5999999999999672</v>
      </c>
      <c r="D368">
        <f t="shared" si="37"/>
        <v>518.9039999999377</v>
      </c>
      <c r="E368">
        <f t="shared" si="38"/>
        <v>-17918.039999999946</v>
      </c>
      <c r="F368">
        <f t="shared" si="39"/>
        <v>3.6289598639136509</v>
      </c>
    </row>
    <row r="369" spans="3:6" x14ac:dyDescent="0.25">
      <c r="C369">
        <f t="shared" si="40"/>
        <v>3.609999999999967</v>
      </c>
      <c r="D369">
        <f t="shared" si="37"/>
        <v>538.7782368999342</v>
      </c>
      <c r="E369">
        <f t="shared" si="38"/>
        <v>-17935.082839999945</v>
      </c>
      <c r="F369">
        <f t="shared" si="39"/>
        <v>3.6400404654779583</v>
      </c>
    </row>
    <row r="370" spans="3:6" x14ac:dyDescent="0.25">
      <c r="C370">
        <f t="shared" si="40"/>
        <v>3.6199999999999668</v>
      </c>
      <c r="D370">
        <f t="shared" si="37"/>
        <v>559.03654239993284</v>
      </c>
      <c r="E370">
        <f t="shared" si="38"/>
        <v>-17951.705919999946</v>
      </c>
      <c r="F370">
        <f t="shared" si="39"/>
        <v>3.6511411374991676</v>
      </c>
    </row>
    <row r="371" spans="3:6" x14ac:dyDescent="0.25">
      <c r="C371">
        <f t="shared" si="40"/>
        <v>3.6299999999999666</v>
      </c>
      <c r="D371">
        <f t="shared" si="37"/>
        <v>579.68312489993241</v>
      </c>
      <c r="E371">
        <f t="shared" si="38"/>
        <v>-17967.907079999946</v>
      </c>
      <c r="F371">
        <f t="shared" si="39"/>
        <v>3.6622621395089792</v>
      </c>
    </row>
    <row r="372" spans="3:6" x14ac:dyDescent="0.25">
      <c r="C372">
        <f t="shared" si="40"/>
        <v>3.6399999999999664</v>
      </c>
      <c r="D372">
        <f t="shared" si="37"/>
        <v>600.72221439992973</v>
      </c>
      <c r="E372">
        <f t="shared" si="38"/>
        <v>-17983.684159999946</v>
      </c>
      <c r="F372">
        <f t="shared" si="39"/>
        <v>3.6734037346883279</v>
      </c>
    </row>
    <row r="373" spans="3:6" x14ac:dyDescent="0.25">
      <c r="C373">
        <f t="shared" si="40"/>
        <v>3.6499999999999662</v>
      </c>
      <c r="D373">
        <f t="shared" si="37"/>
        <v>622.15806249992602</v>
      </c>
      <c r="E373">
        <f t="shared" si="38"/>
        <v>-17999.034999999945</v>
      </c>
      <c r="F373">
        <f t="shared" si="39"/>
        <v>3.684566189937367</v>
      </c>
    </row>
    <row r="374" spans="3:6" x14ac:dyDescent="0.25">
      <c r="C374">
        <f t="shared" si="40"/>
        <v>3.6599999999999659</v>
      </c>
      <c r="D374">
        <f t="shared" si="37"/>
        <v>643.99494239992509</v>
      </c>
      <c r="E374">
        <f t="shared" si="38"/>
        <v>-18013.957439999947</v>
      </c>
      <c r="F374">
        <f t="shared" si="39"/>
        <v>3.695749775947029</v>
      </c>
    </row>
    <row r="375" spans="3:6" x14ac:dyDescent="0.25">
      <c r="C375">
        <f t="shared" si="40"/>
        <v>3.6699999999999657</v>
      </c>
      <c r="D375">
        <f t="shared" si="37"/>
        <v>666.23714889992516</v>
      </c>
      <c r="E375">
        <f t="shared" si="38"/>
        <v>-18028.449319999949</v>
      </c>
      <c r="F375">
        <f t="shared" si="39"/>
        <v>3.7069547672722032</v>
      </c>
    </row>
    <row r="376" spans="3:6" x14ac:dyDescent="0.25">
      <c r="C376">
        <f t="shared" si="40"/>
        <v>3.6799999999999655</v>
      </c>
      <c r="D376">
        <f t="shared" si="37"/>
        <v>688.88899839992155</v>
      </c>
      <c r="E376">
        <f t="shared" si="38"/>
        <v>-18042.508479999953</v>
      </c>
      <c r="F376">
        <f t="shared" si="39"/>
        <v>3.7181814424065771</v>
      </c>
    </row>
    <row r="377" spans="3:6" x14ac:dyDescent="0.25">
      <c r="C377">
        <f t="shared" si="40"/>
        <v>3.6899999999999653</v>
      </c>
      <c r="D377">
        <f t="shared" si="37"/>
        <v>711.95482889992218</v>
      </c>
      <c r="E377">
        <f t="shared" si="38"/>
        <v>-18056.132759999953</v>
      </c>
      <c r="F377">
        <f t="shared" si="39"/>
        <v>3.7294300838591807</v>
      </c>
    </row>
    <row r="378" spans="3:6" x14ac:dyDescent="0.25">
      <c r="C378">
        <f t="shared" si="40"/>
        <v>3.6999999999999651</v>
      </c>
      <c r="D378">
        <f t="shared" si="37"/>
        <v>735.43899999991663</v>
      </c>
      <c r="E378">
        <f t="shared" si="38"/>
        <v>-18069.319999999952</v>
      </c>
      <c r="F378">
        <f t="shared" si="39"/>
        <v>3.7407009782326779</v>
      </c>
    </row>
    <row r="379" spans="3:6" x14ac:dyDescent="0.25">
      <c r="C379">
        <f t="shared" si="40"/>
        <v>3.7099999999999649</v>
      </c>
      <c r="D379">
        <f t="shared" si="37"/>
        <v>759.34589289991527</v>
      </c>
      <c r="E379">
        <f t="shared" si="38"/>
        <v>-18082.068039999955</v>
      </c>
      <c r="F379">
        <f t="shared" si="39"/>
        <v>3.7519944163034618</v>
      </c>
    </row>
    <row r="380" spans="3:6" x14ac:dyDescent="0.25">
      <c r="C380">
        <f t="shared" si="40"/>
        <v>3.7199999999999647</v>
      </c>
      <c r="D380">
        <f t="shared" si="37"/>
        <v>783.67991039991375</v>
      </c>
      <c r="E380">
        <f t="shared" si="38"/>
        <v>-18094.374719999956</v>
      </c>
      <c r="F380">
        <f t="shared" si="39"/>
        <v>3.7633106931035898</v>
      </c>
    </row>
    <row r="381" spans="3:6" x14ac:dyDescent="0.25">
      <c r="C381">
        <f t="shared" si="40"/>
        <v>3.7299999999999645</v>
      </c>
      <c r="D381">
        <f t="shared" si="37"/>
        <v>808.44547689990941</v>
      </c>
      <c r="E381">
        <f t="shared" si="38"/>
        <v>-18106.237879999957</v>
      </c>
      <c r="F381">
        <f t="shared" si="39"/>
        <v>3.7746501080046158</v>
      </c>
    </row>
    <row r="382" spans="3:6" x14ac:dyDescent="0.25">
      <c r="C382">
        <f t="shared" si="40"/>
        <v>3.7399999999999642</v>
      </c>
      <c r="D382">
        <f t="shared" si="37"/>
        <v>833.64703839991125</v>
      </c>
      <c r="E382">
        <f t="shared" si="38"/>
        <v>-18117.655359999961</v>
      </c>
      <c r="F382">
        <f t="shared" si="39"/>
        <v>3.78601296480337</v>
      </c>
    </row>
    <row r="383" spans="3:6" x14ac:dyDescent="0.25">
      <c r="C383">
        <f t="shared" si="40"/>
        <v>3.749999999999964</v>
      </c>
      <c r="D383">
        <f t="shared" si="37"/>
        <v>859.28906249990996</v>
      </c>
      <c r="E383">
        <f t="shared" si="38"/>
        <v>-18128.624999999956</v>
      </c>
      <c r="F383">
        <f t="shared" si="39"/>
        <v>3.7973995718097351</v>
      </c>
    </row>
    <row r="384" spans="3:6" x14ac:dyDescent="0.25">
      <c r="C384">
        <f t="shared" si="40"/>
        <v>3.7599999999999638</v>
      </c>
      <c r="D384">
        <f t="shared" si="37"/>
        <v>885.37603839990152</v>
      </c>
      <c r="E384">
        <f t="shared" si="38"/>
        <v>-18139.144639999962</v>
      </c>
      <c r="F384">
        <f t="shared" si="39"/>
        <v>3.8088102419364822</v>
      </c>
    </row>
    <row r="385" spans="3:6" x14ac:dyDescent="0.25">
      <c r="C385">
        <f t="shared" si="40"/>
        <v>3.7699999999999636</v>
      </c>
      <c r="D385">
        <f t="shared" si="37"/>
        <v>911.91247689989723</v>
      </c>
      <c r="E385">
        <f t="shared" si="38"/>
        <v>-18149.212119999964</v>
      </c>
      <c r="F385">
        <f t="shared" si="39"/>
        <v>3.8202452927912134</v>
      </c>
    </row>
    <row r="386" spans="3:6" x14ac:dyDescent="0.25">
      <c r="C386">
        <f t="shared" si="40"/>
        <v>3.7799999999999634</v>
      </c>
      <c r="D386">
        <f t="shared" si="37"/>
        <v>938.90291039990097</v>
      </c>
      <c r="E386">
        <f t="shared" si="38"/>
        <v>-18158.825279999968</v>
      </c>
      <c r="F386">
        <f t="shared" si="39"/>
        <v>3.8317050467704723</v>
      </c>
    </row>
    <row r="387" spans="3:6" x14ac:dyDescent="0.25">
      <c r="C387">
        <f t="shared" si="40"/>
        <v>3.7899999999999632</v>
      </c>
      <c r="D387">
        <f t="shared" si="37"/>
        <v>966.35189289990012</v>
      </c>
      <c r="E387">
        <f t="shared" si="38"/>
        <v>-18167.981959999965</v>
      </c>
      <c r="F387">
        <f t="shared" si="39"/>
        <v>3.8431898311560868</v>
      </c>
    </row>
    <row r="388" spans="3:6" x14ac:dyDescent="0.25">
      <c r="C388">
        <f t="shared" si="40"/>
        <v>3.799999999999963</v>
      </c>
      <c r="D388">
        <f t="shared" si="37"/>
        <v>994.26399999989371</v>
      </c>
      <c r="E388">
        <f t="shared" si="38"/>
        <v>-18176.679999999971</v>
      </c>
      <c r="F388">
        <f t="shared" si="39"/>
        <v>3.8546999782138003</v>
      </c>
    </row>
    <row r="389" spans="3:6" x14ac:dyDescent="0.25">
      <c r="C389">
        <f t="shared" si="40"/>
        <v>3.8099999999999627</v>
      </c>
      <c r="D389">
        <f t="shared" si="37"/>
        <v>1022.6438288998916</v>
      </c>
      <c r="E389">
        <f t="shared" si="38"/>
        <v>-18184.917239999966</v>
      </c>
      <c r="F389">
        <f t="shared" si="39"/>
        <v>3.8662358252942601</v>
      </c>
    </row>
    <row r="390" spans="3:6" x14ac:dyDescent="0.25">
      <c r="C390">
        <f t="shared" si="40"/>
        <v>3.8199999999999625</v>
      </c>
      <c r="D390">
        <f t="shared" si="37"/>
        <v>1051.4959983998942</v>
      </c>
      <c r="E390">
        <f t="shared" si="38"/>
        <v>-18192.691519999971</v>
      </c>
      <c r="F390">
        <f t="shared" si="39"/>
        <v>3.8777977149364218</v>
      </c>
    </row>
    <row r="391" spans="3:6" x14ac:dyDescent="0.25">
      <c r="C391">
        <f t="shared" si="40"/>
        <v>3.8299999999999623</v>
      </c>
      <c r="D391">
        <f t="shared" si="37"/>
        <v>1080.8251488998922</v>
      </c>
      <c r="E391">
        <f t="shared" si="38"/>
        <v>-18200.000679999976</v>
      </c>
      <c r="F391">
        <f t="shared" si="39"/>
        <v>3.8893859949734466</v>
      </c>
    </row>
    <row r="392" spans="3:6" x14ac:dyDescent="0.25">
      <c r="C392">
        <f t="shared" si="40"/>
        <v>3.8399999999999621</v>
      </c>
      <c r="D392">
        <f t="shared" si="37"/>
        <v>1110.6359423998865</v>
      </c>
      <c r="E392">
        <f t="shared" si="38"/>
        <v>-18206.842559999975</v>
      </c>
      <c r="F392">
        <f t="shared" si="39"/>
        <v>3.9010010186411583</v>
      </c>
    </row>
    <row r="393" spans="3:6" x14ac:dyDescent="0.25">
      <c r="C393">
        <f t="shared" si="40"/>
        <v>3.8499999999999619</v>
      </c>
      <c r="D393">
        <f t="shared" si="37"/>
        <v>1140.9330624998838</v>
      </c>
      <c r="E393">
        <f t="shared" si="38"/>
        <v>-18213.214999999978</v>
      </c>
      <c r="F393">
        <f t="shared" si="39"/>
        <v>3.9126431446891279</v>
      </c>
    </row>
    <row r="394" spans="3:6" x14ac:dyDescent="0.25">
      <c r="C394">
        <f t="shared" si="40"/>
        <v>3.8599999999999617</v>
      </c>
      <c r="D394">
        <f t="shared" ref="D394:D457" si="41">$B$2*(C394^5)+$C$2*(C394^4)+$D$2*(C394^3)+$E$2*(C394^2)+$F$2*(C394^1)+$G$2</f>
        <v>1171.721214399884</v>
      </c>
      <c r="E394">
        <f t="shared" ref="E394:E457" si="42">$C$3*(C394^4)+$D$3*(C394^3)+$E$3*(C394^2)+$F$3*(C394)+$G$3</f>
        <v>-18219.115839999977</v>
      </c>
      <c r="F394">
        <f t="shared" ref="F394:F457" si="43">C394-D394/E394</f>
        <v>3.924312737494466</v>
      </c>
    </row>
    <row r="395" spans="3:6" x14ac:dyDescent="0.25">
      <c r="C395">
        <f t="shared" ref="C395:C458" si="44">C394+0.01</f>
        <v>3.8699999999999615</v>
      </c>
      <c r="D395">
        <f t="shared" si="41"/>
        <v>1203.0051248998761</v>
      </c>
      <c r="E395">
        <f t="shared" si="42"/>
        <v>-18224.542919999978</v>
      </c>
      <c r="F395">
        <f t="shared" si="43"/>
        <v>3.9360101671784027</v>
      </c>
    </row>
    <row r="396" spans="3:6" x14ac:dyDescent="0.25">
      <c r="C396">
        <f t="shared" si="44"/>
        <v>3.8799999999999613</v>
      </c>
      <c r="D396">
        <f t="shared" si="41"/>
        <v>1234.7895423998762</v>
      </c>
      <c r="E396">
        <f t="shared" si="42"/>
        <v>-18229.494079999982</v>
      </c>
      <c r="F396">
        <f t="shared" si="43"/>
        <v>3.9477358097257285</v>
      </c>
    </row>
    <row r="397" spans="3:6" x14ac:dyDescent="0.25">
      <c r="C397">
        <f t="shared" si="44"/>
        <v>3.889999999999961</v>
      </c>
      <c r="D397">
        <f t="shared" si="41"/>
        <v>1267.0792368998755</v>
      </c>
      <c r="E397">
        <f t="shared" si="42"/>
        <v>-18233.967159999986</v>
      </c>
      <c r="F397">
        <f t="shared" si="43"/>
        <v>3.9594900471071797</v>
      </c>
    </row>
    <row r="398" spans="3:6" x14ac:dyDescent="0.25">
      <c r="C398">
        <f t="shared" si="44"/>
        <v>3.8999999999999608</v>
      </c>
      <c r="D398">
        <f t="shared" si="41"/>
        <v>1299.8789999998689</v>
      </c>
      <c r="E398">
        <f t="shared" si="42"/>
        <v>-18237.959999999985</v>
      </c>
      <c r="F398">
        <f t="shared" si="43"/>
        <v>3.971273267404861</v>
      </c>
    </row>
    <row r="399" spans="3:6" x14ac:dyDescent="0.25">
      <c r="C399">
        <f t="shared" si="44"/>
        <v>3.9099999999999606</v>
      </c>
      <c r="D399">
        <f t="shared" si="41"/>
        <v>1333.1936448998713</v>
      </c>
      <c r="E399">
        <f t="shared" si="42"/>
        <v>-18241.470439999983</v>
      </c>
      <c r="F399">
        <f t="shared" si="43"/>
        <v>3.9830858649407848</v>
      </c>
    </row>
    <row r="400" spans="3:6" x14ac:dyDescent="0.25">
      <c r="C400">
        <f t="shared" si="44"/>
        <v>3.9199999999999604</v>
      </c>
      <c r="D400">
        <f t="shared" si="41"/>
        <v>1367.0280063998616</v>
      </c>
      <c r="E400">
        <f t="shared" si="42"/>
        <v>-18244.496319999984</v>
      </c>
      <c r="F400">
        <f t="shared" si="43"/>
        <v>3.9949282404086199</v>
      </c>
    </row>
    <row r="401" spans="3:6" x14ac:dyDescent="0.25">
      <c r="C401">
        <f t="shared" si="44"/>
        <v>3.9299999999999602</v>
      </c>
      <c r="D401">
        <f t="shared" si="41"/>
        <v>1401.3869408998626</v>
      </c>
      <c r="E401">
        <f t="shared" si="42"/>
        <v>-18247.035479999995</v>
      </c>
      <c r="F401">
        <f t="shared" si="43"/>
        <v>4.0068008010087528</v>
      </c>
    </row>
    <row r="402" spans="3:6" x14ac:dyDescent="0.25">
      <c r="C402">
        <f t="shared" si="44"/>
        <v>3.93999999999996</v>
      </c>
      <c r="D402">
        <f t="shared" si="41"/>
        <v>1436.275326399862</v>
      </c>
      <c r="E402">
        <f t="shared" si="42"/>
        <v>-18249.085759999994</v>
      </c>
      <c r="F402">
        <f t="shared" si="43"/>
        <v>4.018703960586743</v>
      </c>
    </row>
    <row r="403" spans="3:6" x14ac:dyDescent="0.25">
      <c r="C403">
        <f t="shared" si="44"/>
        <v>3.9499999999999598</v>
      </c>
      <c r="D403">
        <f t="shared" si="41"/>
        <v>1471.6980624998523</v>
      </c>
      <c r="E403">
        <f t="shared" si="42"/>
        <v>-18250.644999999993</v>
      </c>
      <c r="F403">
        <f t="shared" si="43"/>
        <v>4.0306381397752853</v>
      </c>
    </row>
    <row r="404" spans="3:6" x14ac:dyDescent="0.25">
      <c r="C404">
        <f t="shared" si="44"/>
        <v>3.9599999999999596</v>
      </c>
      <c r="D404">
        <f t="shared" si="41"/>
        <v>1507.6600703998547</v>
      </c>
      <c r="E404">
        <f t="shared" si="42"/>
        <v>-18251.711039999995</v>
      </c>
      <c r="F404">
        <f t="shared" si="43"/>
        <v>4.042603766139786</v>
      </c>
    </row>
    <row r="405" spans="3:6" x14ac:dyDescent="0.25">
      <c r="C405">
        <f t="shared" si="44"/>
        <v>3.9699999999999593</v>
      </c>
      <c r="D405">
        <f t="shared" si="41"/>
        <v>1544.1662928998521</v>
      </c>
      <c r="E405">
        <f t="shared" si="42"/>
        <v>-18252.281719999999</v>
      </c>
      <c r="F405">
        <f t="shared" si="43"/>
        <v>4.0546012743276414</v>
      </c>
    </row>
    <row r="406" spans="3:6" x14ac:dyDescent="0.25">
      <c r="C406">
        <f t="shared" si="44"/>
        <v>3.9799999999999591</v>
      </c>
      <c r="D406">
        <f t="shared" si="41"/>
        <v>1581.2216943998501</v>
      </c>
      <c r="E406">
        <f t="shared" si="42"/>
        <v>-18252.354879999999</v>
      </c>
      <c r="F406">
        <f t="shared" si="43"/>
        <v>4.0666311062213527</v>
      </c>
    </row>
    <row r="407" spans="3:6" x14ac:dyDescent="0.25">
      <c r="C407">
        <f t="shared" si="44"/>
        <v>3.9899999999999589</v>
      </c>
      <c r="D407">
        <f t="shared" si="41"/>
        <v>1618.8312608998503</v>
      </c>
      <c r="E407">
        <f t="shared" si="42"/>
        <v>-18251.928360000005</v>
      </c>
      <c r="F407">
        <f t="shared" si="43"/>
        <v>4.0786937110955819</v>
      </c>
    </row>
    <row r="408" spans="3:6" x14ac:dyDescent="0.25">
      <c r="C408">
        <f t="shared" si="44"/>
        <v>3.9999999999999587</v>
      </c>
      <c r="D408">
        <f t="shared" si="41"/>
        <v>1656.9999999998381</v>
      </c>
      <c r="E408">
        <f t="shared" si="42"/>
        <v>-18251.000000000007</v>
      </c>
      <c r="F408">
        <f t="shared" si="43"/>
        <v>4.0907895457782635</v>
      </c>
    </row>
    <row r="409" spans="3:6" x14ac:dyDescent="0.25">
      <c r="C409">
        <f t="shared" si="44"/>
        <v>4.0099999999999589</v>
      </c>
      <c r="D409">
        <f t="shared" si="41"/>
        <v>1695.7329408998385</v>
      </c>
      <c r="E409">
        <f t="shared" si="42"/>
        <v>-18249.567640000005</v>
      </c>
      <c r="F409">
        <f t="shared" si="43"/>
        <v>4.1029190748159055</v>
      </c>
    </row>
    <row r="410" spans="3:6" x14ac:dyDescent="0.25">
      <c r="C410">
        <f t="shared" si="44"/>
        <v>4.0199999999999587</v>
      </c>
      <c r="D410">
        <f t="shared" si="41"/>
        <v>1735.0351343998391</v>
      </c>
      <c r="E410">
        <f t="shared" si="42"/>
        <v>-18247.629120000009</v>
      </c>
      <c r="F410">
        <f t="shared" si="43"/>
        <v>4.1150827706431974</v>
      </c>
    </row>
    <row r="411" spans="3:6" x14ac:dyDescent="0.25">
      <c r="C411">
        <f t="shared" si="44"/>
        <v>4.0299999999999585</v>
      </c>
      <c r="D411">
        <f t="shared" si="41"/>
        <v>1774.9116528998265</v>
      </c>
      <c r="E411">
        <f t="shared" si="42"/>
        <v>-18245.182280000008</v>
      </c>
      <c r="F411">
        <f t="shared" si="43"/>
        <v>4.1272811137570651</v>
      </c>
    </row>
    <row r="412" spans="3:6" x14ac:dyDescent="0.25">
      <c r="C412">
        <f t="shared" si="44"/>
        <v>4.0399999999999583</v>
      </c>
      <c r="D412">
        <f t="shared" si="41"/>
        <v>1815.3675903998219</v>
      </c>
      <c r="E412">
        <f t="shared" si="42"/>
        <v>-18242.224960000014</v>
      </c>
      <c r="F412">
        <f t="shared" si="43"/>
        <v>4.1395145928953099</v>
      </c>
    </row>
    <row r="413" spans="3:6" x14ac:dyDescent="0.25">
      <c r="C413">
        <f t="shared" si="44"/>
        <v>4.0499999999999581</v>
      </c>
      <c r="D413">
        <f t="shared" si="41"/>
        <v>1856.4080624998205</v>
      </c>
      <c r="E413">
        <f t="shared" si="42"/>
        <v>-18238.755000000012</v>
      </c>
      <c r="F413">
        <f t="shared" si="43"/>
        <v>4.1517837052199589</v>
      </c>
    </row>
    <row r="414" spans="3:6" x14ac:dyDescent="0.25">
      <c r="C414">
        <f t="shared" si="44"/>
        <v>4.0599999999999579</v>
      </c>
      <c r="D414">
        <f t="shared" si="41"/>
        <v>1898.0382063998268</v>
      </c>
      <c r="E414">
        <f t="shared" si="42"/>
        <v>-18234.77024000002</v>
      </c>
      <c r="F414">
        <f t="shared" si="43"/>
        <v>4.1640889565054948</v>
      </c>
    </row>
    <row r="415" spans="3:6" x14ac:dyDescent="0.25">
      <c r="C415">
        <f t="shared" si="44"/>
        <v>4.0699999999999577</v>
      </c>
      <c r="D415">
        <f t="shared" si="41"/>
        <v>1940.2631808998203</v>
      </c>
      <c r="E415">
        <f t="shared" si="42"/>
        <v>-18230.26852000002</v>
      </c>
      <c r="F415">
        <f t="shared" si="43"/>
        <v>4.1764308613320988</v>
      </c>
    </row>
    <row r="416" spans="3:6" x14ac:dyDescent="0.25">
      <c r="C416">
        <f t="shared" si="44"/>
        <v>4.0799999999999574</v>
      </c>
      <c r="D416">
        <f t="shared" si="41"/>
        <v>1983.0881663998207</v>
      </c>
      <c r="E416">
        <f t="shared" si="42"/>
        <v>-18225.247680000026</v>
      </c>
      <c r="F416">
        <f t="shared" si="43"/>
        <v>4.1888099432840766</v>
      </c>
    </row>
    <row r="417" spans="3:6" x14ac:dyDescent="0.25">
      <c r="C417">
        <f t="shared" si="44"/>
        <v>4.0899999999999572</v>
      </c>
      <c r="D417">
        <f t="shared" si="41"/>
        <v>2026.5183648998091</v>
      </c>
      <c r="E417">
        <f t="shared" si="42"/>
        <v>-18219.705560000024</v>
      </c>
      <c r="F417">
        <f t="shared" si="43"/>
        <v>4.2012267351536181</v>
      </c>
    </row>
    <row r="418" spans="3:6" x14ac:dyDescent="0.25">
      <c r="C418">
        <f t="shared" si="44"/>
        <v>4.099999999999957</v>
      </c>
      <c r="D418">
        <f t="shared" si="41"/>
        <v>2070.5589999998074</v>
      </c>
      <c r="E418">
        <f t="shared" si="42"/>
        <v>-18213.640000000025</v>
      </c>
      <c r="F418">
        <f t="shared" si="43"/>
        <v>4.213681779150078</v>
      </c>
    </row>
    <row r="419" spans="3:6" x14ac:dyDescent="0.25">
      <c r="C419">
        <f t="shared" si="44"/>
        <v>4.1099999999999568</v>
      </c>
      <c r="D419">
        <f t="shared" si="41"/>
        <v>2115.2153168997975</v>
      </c>
      <c r="E419">
        <f t="shared" si="42"/>
        <v>-18207.048840000032</v>
      </c>
      <c r="F419">
        <f t="shared" si="43"/>
        <v>4.2261756271149213</v>
      </c>
    </row>
    <row r="420" spans="3:6" x14ac:dyDescent="0.25">
      <c r="C420">
        <f t="shared" si="44"/>
        <v>4.1199999999999566</v>
      </c>
      <c r="D420">
        <f t="shared" si="41"/>
        <v>2160.4925823998065</v>
      </c>
      <c r="E420">
        <f t="shared" si="42"/>
        <v>-18199.929920000031</v>
      </c>
      <c r="F420">
        <f t="shared" si="43"/>
        <v>4.238708840742559</v>
      </c>
    </row>
    <row r="421" spans="3:6" x14ac:dyDescent="0.25">
      <c r="C421">
        <f t="shared" si="44"/>
        <v>4.1299999999999564</v>
      </c>
      <c r="D421">
        <f t="shared" si="41"/>
        <v>2206.3960848997931</v>
      </c>
      <c r="E421">
        <f t="shared" si="42"/>
        <v>-18192.28108000003</v>
      </c>
      <c r="F421">
        <f t="shared" si="43"/>
        <v>4.2512819918072084</v>
      </c>
    </row>
    <row r="422" spans="3:6" x14ac:dyDescent="0.25">
      <c r="C422">
        <f t="shared" si="44"/>
        <v>4.1399999999999562</v>
      </c>
      <c r="D422">
        <f t="shared" si="41"/>
        <v>2252.9311343997997</v>
      </c>
      <c r="E422">
        <f t="shared" si="42"/>
        <v>-18184.100160000038</v>
      </c>
      <c r="F422">
        <f t="shared" si="43"/>
        <v>4.263895662396032</v>
      </c>
    </row>
    <row r="423" spans="3:6" x14ac:dyDescent="0.25">
      <c r="C423">
        <f t="shared" si="44"/>
        <v>4.1499999999999559</v>
      </c>
      <c r="D423">
        <f t="shared" si="41"/>
        <v>2300.1030624997975</v>
      </c>
      <c r="E423">
        <f t="shared" si="42"/>
        <v>-18175.385000000042</v>
      </c>
      <c r="F423">
        <f t="shared" si="43"/>
        <v>4.2765504451486995</v>
      </c>
    </row>
    <row r="424" spans="3:6" x14ac:dyDescent="0.25">
      <c r="C424">
        <f t="shared" si="44"/>
        <v>4.1599999999999557</v>
      </c>
      <c r="D424">
        <f t="shared" si="41"/>
        <v>2347.9172223997912</v>
      </c>
      <c r="E424">
        <f t="shared" si="42"/>
        <v>-18166.133440000045</v>
      </c>
      <c r="F424">
        <f t="shared" si="43"/>
        <v>4.289246943503624</v>
      </c>
    </row>
    <row r="425" spans="3:6" x14ac:dyDescent="0.25">
      <c r="C425">
        <f t="shared" si="44"/>
        <v>4.1699999999999555</v>
      </c>
      <c r="D425">
        <f t="shared" si="41"/>
        <v>2396.3789888997817</v>
      </c>
      <c r="E425">
        <f t="shared" si="42"/>
        <v>-18156.343320000047</v>
      </c>
      <c r="F425">
        <f t="shared" si="43"/>
        <v>4.3019857719510766</v>
      </c>
    </row>
    <row r="426" spans="3:6" x14ac:dyDescent="0.25">
      <c r="C426">
        <f t="shared" si="44"/>
        <v>4.1799999999999553</v>
      </c>
      <c r="D426">
        <f t="shared" si="41"/>
        <v>2445.4937583997862</v>
      </c>
      <c r="E426">
        <f t="shared" si="42"/>
        <v>-18146.012480000049</v>
      </c>
      <c r="F426">
        <f t="shared" si="43"/>
        <v>4.3147675562933907</v>
      </c>
    </row>
    <row r="427" spans="3:6" x14ac:dyDescent="0.25">
      <c r="C427">
        <f t="shared" si="44"/>
        <v>4.1899999999999551</v>
      </c>
      <c r="D427">
        <f t="shared" si="41"/>
        <v>2495.2669488997717</v>
      </c>
      <c r="E427">
        <f t="shared" si="42"/>
        <v>-18135.138760000049</v>
      </c>
      <c r="F427">
        <f t="shared" si="43"/>
        <v>4.3275929339125137</v>
      </c>
    </row>
    <row r="428" spans="3:6" x14ac:dyDescent="0.25">
      <c r="C428">
        <f t="shared" si="44"/>
        <v>4.1999999999999549</v>
      </c>
      <c r="D428">
        <f t="shared" si="41"/>
        <v>2545.7039999997705</v>
      </c>
      <c r="E428">
        <f t="shared" si="42"/>
        <v>-18123.720000000052</v>
      </c>
      <c r="F428">
        <f t="shared" si="43"/>
        <v>4.3404625540451383</v>
      </c>
    </row>
    <row r="429" spans="3:6" x14ac:dyDescent="0.25">
      <c r="C429">
        <f t="shared" si="44"/>
        <v>4.2099999999999547</v>
      </c>
      <c r="D429">
        <f t="shared" si="41"/>
        <v>2596.8103728997658</v>
      </c>
      <c r="E429">
        <f t="shared" si="42"/>
        <v>-18111.754040000058</v>
      </c>
      <c r="F429">
        <f t="shared" si="43"/>
        <v>4.35337707806565</v>
      </c>
    </row>
    <row r="430" spans="3:6" x14ac:dyDescent="0.25">
      <c r="C430">
        <f t="shared" si="44"/>
        <v>4.2199999999999545</v>
      </c>
      <c r="D430">
        <f t="shared" si="41"/>
        <v>2648.5915503997594</v>
      </c>
      <c r="E430">
        <f t="shared" si="42"/>
        <v>-18099.238720000052</v>
      </c>
      <c r="F430">
        <f t="shared" si="43"/>
        <v>4.3663371797771902</v>
      </c>
    </row>
    <row r="431" spans="3:6" x14ac:dyDescent="0.25">
      <c r="C431">
        <f t="shared" si="44"/>
        <v>4.2299999999999542</v>
      </c>
      <c r="D431">
        <f t="shared" si="41"/>
        <v>2701.0530368997534</v>
      </c>
      <c r="E431">
        <f t="shared" si="42"/>
        <v>-18086.17188000006</v>
      </c>
      <c r="F431">
        <f t="shared" si="43"/>
        <v>4.3793435457110625</v>
      </c>
    </row>
    <row r="432" spans="3:6" x14ac:dyDescent="0.25">
      <c r="C432">
        <f t="shared" si="44"/>
        <v>4.239999999999954</v>
      </c>
      <c r="D432">
        <f t="shared" si="41"/>
        <v>2754.2003583997584</v>
      </c>
      <c r="E432">
        <f t="shared" si="42"/>
        <v>-18072.551360000063</v>
      </c>
      <c r="F432">
        <f t="shared" si="43"/>
        <v>4.3923968754347982</v>
      </c>
    </row>
    <row r="433" spans="3:6" x14ac:dyDescent="0.25">
      <c r="C433">
        <f t="shared" si="44"/>
        <v>4.2499999999999538</v>
      </c>
      <c r="D433">
        <f t="shared" si="41"/>
        <v>2808.0390624997572</v>
      </c>
      <c r="E433">
        <f t="shared" si="42"/>
        <v>-18058.375000000073</v>
      </c>
      <c r="F433">
        <f t="shared" si="43"/>
        <v>4.4054978818691559</v>
      </c>
    </row>
    <row r="434" spans="3:6" x14ac:dyDescent="0.25">
      <c r="C434">
        <f t="shared" si="44"/>
        <v>4.2599999999999536</v>
      </c>
      <c r="D434">
        <f t="shared" si="41"/>
        <v>2862.5747183997501</v>
      </c>
      <c r="E434">
        <f t="shared" si="42"/>
        <v>-18043.640640000071</v>
      </c>
      <c r="F434">
        <f t="shared" si="43"/>
        <v>4.4186472916143655</v>
      </c>
    </row>
    <row r="435" spans="3:6" x14ac:dyDescent="0.25">
      <c r="C435">
        <f t="shared" si="44"/>
        <v>4.2699999999999534</v>
      </c>
      <c r="D435">
        <f t="shared" si="41"/>
        <v>2917.812916899743</v>
      </c>
      <c r="E435">
        <f t="shared" si="42"/>
        <v>-18028.346120000075</v>
      </c>
      <c r="F435">
        <f t="shared" si="43"/>
        <v>4.4318458452859399</v>
      </c>
    </row>
    <row r="436" spans="3:6" x14ac:dyDescent="0.25">
      <c r="C436">
        <f t="shared" si="44"/>
        <v>4.2799999999999532</v>
      </c>
      <c r="D436">
        <f t="shared" si="41"/>
        <v>2973.7592703997389</v>
      </c>
      <c r="E436">
        <f t="shared" si="42"/>
        <v>-18012.489280000074</v>
      </c>
      <c r="F436">
        <f t="shared" si="43"/>
        <v>4.4450942978603614</v>
      </c>
    </row>
    <row r="437" spans="3:6" x14ac:dyDescent="0.25">
      <c r="C437">
        <f t="shared" si="44"/>
        <v>4.289999999999953</v>
      </c>
      <c r="D437">
        <f t="shared" si="41"/>
        <v>3030.4194128997224</v>
      </c>
      <c r="E437">
        <f t="shared" si="42"/>
        <v>-17996.06796000008</v>
      </c>
      <c r="F437">
        <f t="shared" si="43"/>
        <v>4.4583934190310126</v>
      </c>
    </row>
    <row r="438" spans="3:6" x14ac:dyDescent="0.25">
      <c r="C438">
        <f t="shared" si="44"/>
        <v>4.2999999999999527</v>
      </c>
      <c r="D438">
        <f t="shared" si="41"/>
        <v>3087.7989999997271</v>
      </c>
      <c r="E438">
        <f t="shared" si="42"/>
        <v>-17979.080000000082</v>
      </c>
      <c r="F438">
        <f t="shared" si="43"/>
        <v>4.4717439935746919</v>
      </c>
    </row>
    <row r="439" spans="3:6" x14ac:dyDescent="0.25">
      <c r="C439">
        <f t="shared" si="44"/>
        <v>4.3099999999999525</v>
      </c>
      <c r="D439">
        <f t="shared" si="41"/>
        <v>3145.9037088997256</v>
      </c>
      <c r="E439">
        <f t="shared" si="42"/>
        <v>-17961.52324000009</v>
      </c>
      <c r="F439">
        <f t="shared" si="43"/>
        <v>4.4851468217290718</v>
      </c>
    </row>
    <row r="440" spans="3:6" x14ac:dyDescent="0.25">
      <c r="C440">
        <f t="shared" si="44"/>
        <v>4.3199999999999523</v>
      </c>
      <c r="D440">
        <f t="shared" si="41"/>
        <v>3204.7392383997194</v>
      </c>
      <c r="E440">
        <f t="shared" si="42"/>
        <v>-17943.395520000086</v>
      </c>
      <c r="F440">
        <f t="shared" si="43"/>
        <v>4.4986027195815197</v>
      </c>
    </row>
    <row r="441" spans="3:6" x14ac:dyDescent="0.25">
      <c r="C441">
        <f t="shared" si="44"/>
        <v>4.3299999999999521</v>
      </c>
      <c r="D441">
        <f t="shared" si="41"/>
        <v>3264.3113088997188</v>
      </c>
      <c r="E441">
        <f t="shared" si="42"/>
        <v>-17924.694680000088</v>
      </c>
      <c r="F441">
        <f t="shared" si="43"/>
        <v>4.5121125194696399</v>
      </c>
    </row>
    <row r="442" spans="3:6" x14ac:dyDescent="0.25">
      <c r="C442">
        <f t="shared" si="44"/>
        <v>4.3399999999999519</v>
      </c>
      <c r="D442">
        <f t="shared" si="41"/>
        <v>3324.6256623997133</v>
      </c>
      <c r="E442">
        <f t="shared" si="42"/>
        <v>-17905.418560000096</v>
      </c>
      <c r="F442">
        <f t="shared" si="43"/>
        <v>4.5256770703939821</v>
      </c>
    </row>
    <row r="443" spans="3:6" x14ac:dyDescent="0.25">
      <c r="C443">
        <f t="shared" si="44"/>
        <v>4.3499999999999517</v>
      </c>
      <c r="D443">
        <f t="shared" si="41"/>
        <v>3385.6880624997102</v>
      </c>
      <c r="E443">
        <f t="shared" si="42"/>
        <v>-17885.565000000093</v>
      </c>
      <c r="F443">
        <f t="shared" si="43"/>
        <v>4.5392972384433383</v>
      </c>
    </row>
    <row r="444" spans="3:6" x14ac:dyDescent="0.25">
      <c r="C444">
        <f t="shared" si="44"/>
        <v>4.3599999999999515</v>
      </c>
      <c r="D444">
        <f t="shared" si="41"/>
        <v>3447.5042943996968</v>
      </c>
      <c r="E444">
        <f t="shared" si="42"/>
        <v>-17865.131840000096</v>
      </c>
      <c r="F444">
        <f t="shared" si="43"/>
        <v>4.552973907233075</v>
      </c>
    </row>
    <row r="445" spans="3:6" x14ac:dyDescent="0.25">
      <c r="C445">
        <f t="shared" si="44"/>
        <v>4.3699999999999513</v>
      </c>
      <c r="D445">
        <f t="shared" si="41"/>
        <v>3510.0801648996976</v>
      </c>
      <c r="E445">
        <f t="shared" si="42"/>
        <v>-17844.116920000102</v>
      </c>
      <c r="F445">
        <f t="shared" si="43"/>
        <v>4.5667079783569813</v>
      </c>
    </row>
    <row r="446" spans="3:6" x14ac:dyDescent="0.25">
      <c r="C446">
        <f t="shared" si="44"/>
        <v>4.379999999999951</v>
      </c>
      <c r="D446">
        <f t="shared" si="41"/>
        <v>3573.4215023996858</v>
      </c>
      <c r="E446">
        <f t="shared" si="42"/>
        <v>-17822.518080000104</v>
      </c>
      <c r="F446">
        <f t="shared" si="43"/>
        <v>4.5805003718531108</v>
      </c>
    </row>
    <row r="447" spans="3:6" x14ac:dyDescent="0.25">
      <c r="C447">
        <f t="shared" si="44"/>
        <v>4.3899999999999508</v>
      </c>
      <c r="D447">
        <f t="shared" si="41"/>
        <v>3637.5341568996901</v>
      </c>
      <c r="E447">
        <f t="shared" si="42"/>
        <v>-17800.333160000111</v>
      </c>
      <c r="F447">
        <f t="shared" si="43"/>
        <v>4.5943520266841338</v>
      </c>
    </row>
    <row r="448" spans="3:6" x14ac:dyDescent="0.25">
      <c r="C448">
        <f t="shared" si="44"/>
        <v>4.3999999999999506</v>
      </c>
      <c r="D448">
        <f t="shared" si="41"/>
        <v>3702.4239999996744</v>
      </c>
      <c r="E448">
        <f t="shared" si="42"/>
        <v>-17777.560000000114</v>
      </c>
      <c r="F448">
        <f t="shared" si="43"/>
        <v>4.6082639012327213</v>
      </c>
    </row>
    <row r="449" spans="3:6" x14ac:dyDescent="0.25">
      <c r="C449">
        <f t="shared" si="44"/>
        <v>4.4099999999999504</v>
      </c>
      <c r="D449">
        <f t="shared" si="41"/>
        <v>3768.0969248996771</v>
      </c>
      <c r="E449">
        <f t="shared" si="42"/>
        <v>-17754.19644000012</v>
      </c>
      <c r="F449">
        <f t="shared" si="43"/>
        <v>4.6222369738125284</v>
      </c>
    </row>
    <row r="450" spans="3:6" x14ac:dyDescent="0.25">
      <c r="C450">
        <f t="shared" si="44"/>
        <v>4.4199999999999502</v>
      </c>
      <c r="D450">
        <f t="shared" si="41"/>
        <v>3834.5588463996683</v>
      </c>
      <c r="E450">
        <f t="shared" si="42"/>
        <v>-17730.240320000124</v>
      </c>
      <c r="F450">
        <f t="shared" si="43"/>
        <v>4.636272243195334</v>
      </c>
    </row>
    <row r="451" spans="3:6" x14ac:dyDescent="0.25">
      <c r="C451">
        <f t="shared" si="44"/>
        <v>4.42999999999995</v>
      </c>
      <c r="D451">
        <f t="shared" si="41"/>
        <v>3901.815700899665</v>
      </c>
      <c r="E451">
        <f t="shared" si="42"/>
        <v>-17705.689480000121</v>
      </c>
      <c r="F451">
        <f t="shared" si="43"/>
        <v>4.6503707291549512</v>
      </c>
    </row>
    <row r="452" spans="3:6" x14ac:dyDescent="0.25">
      <c r="C452">
        <f t="shared" si="44"/>
        <v>4.4399999999999498</v>
      </c>
      <c r="D452">
        <f t="shared" si="41"/>
        <v>3969.8734463996607</v>
      </c>
      <c r="E452">
        <f t="shared" si="42"/>
        <v>-17680.541760000131</v>
      </c>
      <c r="F452">
        <f t="shared" si="43"/>
        <v>4.6645334730285288</v>
      </c>
    </row>
    <row r="453" spans="3:6" x14ac:dyDescent="0.25">
      <c r="C453">
        <f t="shared" si="44"/>
        <v>4.4499999999999496</v>
      </c>
      <c r="D453">
        <f t="shared" si="41"/>
        <v>4038.7380624996458</v>
      </c>
      <c r="E453">
        <f t="shared" si="42"/>
        <v>-17654.795000000129</v>
      </c>
      <c r="F453">
        <f t="shared" si="43"/>
        <v>4.6787615382958982</v>
      </c>
    </row>
    <row r="454" spans="3:6" x14ac:dyDescent="0.25">
      <c r="C454">
        <f t="shared" si="44"/>
        <v>4.4599999999999493</v>
      </c>
      <c r="D454">
        <f t="shared" si="41"/>
        <v>4108.4155503996471</v>
      </c>
      <c r="E454">
        <f t="shared" si="42"/>
        <v>-17628.447040000137</v>
      </c>
      <c r="F454">
        <f t="shared" si="43"/>
        <v>4.6930560111776423</v>
      </c>
    </row>
    <row r="455" spans="3:6" x14ac:dyDescent="0.25">
      <c r="C455">
        <f t="shared" si="44"/>
        <v>4.4699999999999491</v>
      </c>
      <c r="D455">
        <f t="shared" si="41"/>
        <v>4178.9119328996385</v>
      </c>
      <c r="E455">
        <f t="shared" si="42"/>
        <v>-17601.495720000137</v>
      </c>
      <c r="F455">
        <f t="shared" si="43"/>
        <v>4.7074180012526066</v>
      </c>
    </row>
    <row r="456" spans="3:6" x14ac:dyDescent="0.25">
      <c r="C456">
        <f t="shared" si="44"/>
        <v>4.4799999999999489</v>
      </c>
      <c r="D456">
        <f t="shared" si="41"/>
        <v>4250.2332543996308</v>
      </c>
      <c r="E456">
        <f t="shared" si="42"/>
        <v>-17573.93888000014</v>
      </c>
      <c r="F456">
        <f t="shared" si="43"/>
        <v>4.721848642095579</v>
      </c>
    </row>
    <row r="457" spans="3:6" x14ac:dyDescent="0.25">
      <c r="C457">
        <f t="shared" si="44"/>
        <v>4.4899999999999487</v>
      </c>
      <c r="D457">
        <f t="shared" si="41"/>
        <v>4322.3855808996241</v>
      </c>
      <c r="E457">
        <f t="shared" si="42"/>
        <v>-17545.774360000149</v>
      </c>
      <c r="F457">
        <f t="shared" si="43"/>
        <v>4.7363490919359279</v>
      </c>
    </row>
    <row r="458" spans="3:6" x14ac:dyDescent="0.25">
      <c r="C458">
        <f t="shared" si="44"/>
        <v>4.4999999999999485</v>
      </c>
      <c r="D458">
        <f t="shared" ref="D458:D521" si="45">$B$2*(C458^5)+$C$2*(C458^4)+$D$2*(C458^3)+$E$2*(C458^2)+$F$2*(C458^1)+$G$2</f>
        <v>4395.3749999996344</v>
      </c>
      <c r="E458">
        <f t="shared" ref="E458:E521" si="46">$C$3*(C458^4)+$D$3*(C458^3)+$E$3*(C458^2)+$F$3*(C458)+$G$3</f>
        <v>-17517.000000000156</v>
      </c>
      <c r="F458">
        <f t="shared" ref="F458:F521" si="47">C458-D458/E458</f>
        <v>4.7509205343379968</v>
      </c>
    </row>
    <row r="459" spans="3:6" x14ac:dyDescent="0.25">
      <c r="C459">
        <f t="shared" ref="C459:C514" si="48">C458+0.01</f>
        <v>4.5099999999999483</v>
      </c>
      <c r="D459">
        <f t="shared" si="45"/>
        <v>4469.2076208996168</v>
      </c>
      <c r="E459">
        <f t="shared" si="46"/>
        <v>-17487.613640000156</v>
      </c>
      <c r="F459">
        <f t="shared" si="47"/>
        <v>4.7655641789040963</v>
      </c>
    </row>
    <row r="460" spans="3:6" x14ac:dyDescent="0.25">
      <c r="C460">
        <f t="shared" si="48"/>
        <v>4.5199999999999481</v>
      </c>
      <c r="D460">
        <f t="shared" si="45"/>
        <v>4543.88957439961</v>
      </c>
      <c r="E460">
        <f t="shared" si="46"/>
        <v>-17457.613120000166</v>
      </c>
      <c r="F460">
        <f t="shared" si="47"/>
        <v>4.7802812620009911</v>
      </c>
    </row>
    <row r="461" spans="3:6" x14ac:dyDescent="0.25">
      <c r="C461">
        <f t="shared" si="48"/>
        <v>4.5299999999999478</v>
      </c>
      <c r="D461">
        <f t="shared" si="45"/>
        <v>4619.4270128996141</v>
      </c>
      <c r="E461">
        <f t="shared" si="46"/>
        <v>-17426.996280000159</v>
      </c>
      <c r="F461">
        <f t="shared" si="47"/>
        <v>4.7950730475107823</v>
      </c>
    </row>
    <row r="462" spans="3:6" x14ac:dyDescent="0.25">
      <c r="C462">
        <f t="shared" si="48"/>
        <v>4.5399999999999476</v>
      </c>
      <c r="D462">
        <f t="shared" si="45"/>
        <v>4695.8261103995937</v>
      </c>
      <c r="E462">
        <f t="shared" si="46"/>
        <v>-17395.760960000167</v>
      </c>
      <c r="F462">
        <f t="shared" si="47"/>
        <v>4.8099408276071554</v>
      </c>
    </row>
    <row r="463" spans="3:6" x14ac:dyDescent="0.25">
      <c r="C463">
        <f t="shared" si="48"/>
        <v>4.5499999999999474</v>
      </c>
      <c r="D463">
        <f t="shared" si="45"/>
        <v>4773.0930624995899</v>
      </c>
      <c r="E463">
        <f t="shared" si="46"/>
        <v>-17363.905000000166</v>
      </c>
      <c r="F463">
        <f t="shared" si="47"/>
        <v>4.824885923558015</v>
      </c>
    </row>
    <row r="464" spans="3:6" x14ac:dyDescent="0.25">
      <c r="C464">
        <f t="shared" si="48"/>
        <v>4.5599999999999472</v>
      </c>
      <c r="D464">
        <f t="shared" si="45"/>
        <v>4851.2340863995905</v>
      </c>
      <c r="E464">
        <f t="shared" si="46"/>
        <v>-17331.426240000175</v>
      </c>
      <c r="F464">
        <f t="shared" si="47"/>
        <v>4.8399096865555267</v>
      </c>
    </row>
    <row r="465" spans="3:6" x14ac:dyDescent="0.25">
      <c r="C465">
        <f t="shared" si="48"/>
        <v>4.569999999999947</v>
      </c>
      <c r="D465">
        <f t="shared" si="45"/>
        <v>4930.2554208995771</v>
      </c>
      <c r="E465">
        <f t="shared" si="46"/>
        <v>-17298.322520000169</v>
      </c>
      <c r="F465">
        <f t="shared" si="47"/>
        <v>4.855013498574694</v>
      </c>
    </row>
    <row r="466" spans="3:6" x14ac:dyDescent="0.25">
      <c r="C466">
        <f t="shared" si="48"/>
        <v>4.5799999999999468</v>
      </c>
      <c r="D466">
        <f t="shared" si="45"/>
        <v>5010.1633263995745</v>
      </c>
      <c r="E466">
        <f t="shared" si="46"/>
        <v>-17264.591680000187</v>
      </c>
      <c r="F466">
        <f t="shared" si="47"/>
        <v>4.8701987732616105</v>
      </c>
    </row>
    <row r="467" spans="3:6" x14ac:dyDescent="0.25">
      <c r="C467">
        <f t="shared" si="48"/>
        <v>4.5899999999999466</v>
      </c>
      <c r="D467">
        <f t="shared" si="45"/>
        <v>5090.9640848995696</v>
      </c>
      <c r="E467">
        <f t="shared" si="46"/>
        <v>-17230.231560000186</v>
      </c>
      <c r="F467">
        <f t="shared" si="47"/>
        <v>4.8854669568525866</v>
      </c>
    </row>
    <row r="468" spans="3:6" x14ac:dyDescent="0.25">
      <c r="C468">
        <f t="shared" si="48"/>
        <v>4.5999999999999464</v>
      </c>
      <c r="D468">
        <f t="shared" si="45"/>
        <v>5172.6639999995641</v>
      </c>
      <c r="E468">
        <f t="shared" si="46"/>
        <v>-17195.240000000194</v>
      </c>
      <c r="F468">
        <f t="shared" si="47"/>
        <v>4.9008195291254202</v>
      </c>
    </row>
    <row r="469" spans="3:6" x14ac:dyDescent="0.25">
      <c r="C469">
        <f t="shared" si="48"/>
        <v>4.6099999999999461</v>
      </c>
      <c r="D469">
        <f t="shared" si="45"/>
        <v>5255.26939689956</v>
      </c>
      <c r="E469">
        <f t="shared" si="46"/>
        <v>-17159.614840000195</v>
      </c>
      <c r="F469">
        <f t="shared" si="47"/>
        <v>4.9162580043841224</v>
      </c>
    </row>
    <row r="470" spans="3:6" x14ac:dyDescent="0.25">
      <c r="C470">
        <f t="shared" si="48"/>
        <v>4.6199999999999459</v>
      </c>
      <c r="D470">
        <f t="shared" si="45"/>
        <v>5338.7866223995534</v>
      </c>
      <c r="E470">
        <f t="shared" si="46"/>
        <v>-17123.353920000198</v>
      </c>
      <c r="F470">
        <f t="shared" si="47"/>
        <v>4.9317839324784902</v>
      </c>
    </row>
    <row r="471" spans="3:6" x14ac:dyDescent="0.25">
      <c r="C471">
        <f t="shared" si="48"/>
        <v>4.6299999999999457</v>
      </c>
      <c r="D471">
        <f t="shared" si="45"/>
        <v>5423.222044899534</v>
      </c>
      <c r="E471">
        <f t="shared" si="46"/>
        <v>-17086.455080000203</v>
      </c>
      <c r="F471">
        <f t="shared" si="47"/>
        <v>4.9473988998599552</v>
      </c>
    </row>
    <row r="472" spans="3:6" x14ac:dyDescent="0.25">
      <c r="C472">
        <f t="shared" si="48"/>
        <v>4.6399999999999455</v>
      </c>
      <c r="D472">
        <f t="shared" si="45"/>
        <v>5508.5820543995314</v>
      </c>
      <c r="E472">
        <f t="shared" si="46"/>
        <v>-17048.916160000204</v>
      </c>
      <c r="F472">
        <f t="shared" si="47"/>
        <v>4.9631045306752526</v>
      </c>
    </row>
    <row r="473" spans="3:6" x14ac:dyDescent="0.25">
      <c r="C473">
        <f t="shared" si="48"/>
        <v>4.6499999999999453</v>
      </c>
      <c r="D473">
        <f t="shared" si="45"/>
        <v>5594.873062499526</v>
      </c>
      <c r="E473">
        <f t="shared" si="46"/>
        <v>-17010.735000000212</v>
      </c>
      <c r="F473">
        <f t="shared" si="47"/>
        <v>4.9789024878994663</v>
      </c>
    </row>
    <row r="474" spans="3:6" x14ac:dyDescent="0.25">
      <c r="C474">
        <f t="shared" si="48"/>
        <v>4.6599999999999451</v>
      </c>
      <c r="D474">
        <f t="shared" si="45"/>
        <v>5682.1015023995133</v>
      </c>
      <c r="E474">
        <f t="shared" si="46"/>
        <v>-16971.909440000218</v>
      </c>
      <c r="F474">
        <f t="shared" si="47"/>
        <v>4.9947944745101411</v>
      </c>
    </row>
    <row r="475" spans="3:6" x14ac:dyDescent="0.25">
      <c r="C475">
        <f t="shared" si="48"/>
        <v>4.6699999999999449</v>
      </c>
      <c r="D475">
        <f t="shared" si="45"/>
        <v>5770.2738288995142</v>
      </c>
      <c r="E475">
        <f t="shared" si="46"/>
        <v>-16932.437320000216</v>
      </c>
      <c r="F475">
        <f t="shared" si="47"/>
        <v>5.010782234704207</v>
      </c>
    </row>
    <row r="476" spans="3:6" x14ac:dyDescent="0.25">
      <c r="C476">
        <f t="shared" si="48"/>
        <v>4.6799999999999446</v>
      </c>
      <c r="D476">
        <f t="shared" si="45"/>
        <v>5859.3965183995006</v>
      </c>
      <c r="E476">
        <f t="shared" si="46"/>
        <v>-16892.316480000223</v>
      </c>
      <c r="F476">
        <f t="shared" si="47"/>
        <v>5.0268675551595212</v>
      </c>
    </row>
    <row r="477" spans="3:6" x14ac:dyDescent="0.25">
      <c r="C477">
        <f t="shared" si="48"/>
        <v>4.6899999999999444</v>
      </c>
      <c r="D477">
        <f t="shared" si="45"/>
        <v>5949.4760688995029</v>
      </c>
      <c r="E477">
        <f t="shared" si="46"/>
        <v>-16851.54476000023</v>
      </c>
      <c r="F477">
        <f t="shared" si="47"/>
        <v>5.0430522663429986</v>
      </c>
    </row>
    <row r="478" spans="3:6" x14ac:dyDescent="0.25">
      <c r="C478">
        <f t="shared" si="48"/>
        <v>4.6999999999999442</v>
      </c>
      <c r="D478">
        <f t="shared" si="45"/>
        <v>6040.5189999994827</v>
      </c>
      <c r="E478">
        <f t="shared" si="46"/>
        <v>-16810.120000000235</v>
      </c>
      <c r="F478">
        <f t="shared" si="47"/>
        <v>5.0593382438672929</v>
      </c>
    </row>
    <row r="479" spans="3:6" x14ac:dyDescent="0.25">
      <c r="C479">
        <f t="shared" si="48"/>
        <v>4.709999999999944</v>
      </c>
      <c r="D479">
        <f t="shared" si="45"/>
        <v>6132.5318528994794</v>
      </c>
      <c r="E479">
        <f t="shared" si="46"/>
        <v>-16768.040040000233</v>
      </c>
      <c r="F479">
        <f t="shared" si="47"/>
        <v>5.0757274098981968</v>
      </c>
    </row>
    <row r="480" spans="3:6" x14ac:dyDescent="0.25">
      <c r="C480">
        <f t="shared" si="48"/>
        <v>4.7199999999999438</v>
      </c>
      <c r="D480">
        <f t="shared" si="45"/>
        <v>6225.521190399475</v>
      </c>
      <c r="E480">
        <f t="shared" si="46"/>
        <v>-16725.30272000024</v>
      </c>
      <c r="F480">
        <f t="shared" si="47"/>
        <v>5.0922217346149443</v>
      </c>
    </row>
    <row r="481" spans="3:6" x14ac:dyDescent="0.25">
      <c r="C481">
        <f t="shared" si="48"/>
        <v>4.7299999999999436</v>
      </c>
      <c r="D481">
        <f t="shared" si="45"/>
        <v>6319.4935968994587</v>
      </c>
      <c r="E481">
        <f t="shared" si="46"/>
        <v>-16681.905880000239</v>
      </c>
      <c r="F481">
        <f t="shared" si="47"/>
        <v>5.1088232377257858</v>
      </c>
    </row>
    <row r="482" spans="3:6" x14ac:dyDescent="0.25">
      <c r="C482">
        <f t="shared" si="48"/>
        <v>4.7399999999999434</v>
      </c>
      <c r="D482">
        <f t="shared" si="45"/>
        <v>6414.4556783994576</v>
      </c>
      <c r="E482">
        <f t="shared" si="46"/>
        <v>-16637.847360000247</v>
      </c>
      <c r="F482">
        <f t="shared" si="47"/>
        <v>5.1255339900412702</v>
      </c>
    </row>
    <row r="483" spans="3:6" x14ac:dyDescent="0.25">
      <c r="C483">
        <f t="shared" si="48"/>
        <v>4.7499999999999432</v>
      </c>
      <c r="D483">
        <f t="shared" si="45"/>
        <v>6510.4140624994525</v>
      </c>
      <c r="E483">
        <f t="shared" si="46"/>
        <v>-16593.125000000258</v>
      </c>
      <c r="F483">
        <f t="shared" si="47"/>
        <v>5.1423561151078179</v>
      </c>
    </row>
    <row r="484" spans="3:6" x14ac:dyDescent="0.25">
      <c r="C484">
        <f t="shared" si="48"/>
        <v>4.7599999999999429</v>
      </c>
      <c r="D484">
        <f t="shared" si="45"/>
        <v>6607.3753983994347</v>
      </c>
      <c r="E484">
        <f t="shared" si="46"/>
        <v>-16547.736640000257</v>
      </c>
      <c r="F484">
        <f t="shared" si="47"/>
        <v>5.1592917909043052</v>
      </c>
    </row>
    <row r="485" spans="3:6" x14ac:dyDescent="0.25">
      <c r="C485">
        <f t="shared" si="48"/>
        <v>4.7699999999999427</v>
      </c>
      <c r="D485">
        <f t="shared" si="45"/>
        <v>6705.3463568994302</v>
      </c>
      <c r="E485">
        <f t="shared" si="46"/>
        <v>-16501.680120000263</v>
      </c>
      <c r="F485">
        <f t="shared" si="47"/>
        <v>5.1763432516045143</v>
      </c>
    </row>
    <row r="486" spans="3:6" x14ac:dyDescent="0.25">
      <c r="C486">
        <f t="shared" si="48"/>
        <v>4.7799999999999425</v>
      </c>
      <c r="D486">
        <f t="shared" si="45"/>
        <v>6804.3336303994365</v>
      </c>
      <c r="E486">
        <f t="shared" si="46"/>
        <v>-16454.953280000271</v>
      </c>
      <c r="F486">
        <f t="shared" si="47"/>
        <v>5.193512789408441</v>
      </c>
    </row>
    <row r="487" spans="3:6" x14ac:dyDescent="0.25">
      <c r="C487">
        <f t="shared" si="48"/>
        <v>4.7899999999999423</v>
      </c>
      <c r="D487">
        <f t="shared" si="45"/>
        <v>6904.3439328994255</v>
      </c>
      <c r="E487">
        <f t="shared" si="46"/>
        <v>-16407.553960000281</v>
      </c>
      <c r="F487">
        <f t="shared" si="47"/>
        <v>5.2108027564456272</v>
      </c>
    </row>
    <row r="488" spans="3:6" x14ac:dyDescent="0.25">
      <c r="C488">
        <f t="shared" si="48"/>
        <v>4.7999999999999421</v>
      </c>
      <c r="D488">
        <f t="shared" si="45"/>
        <v>7005.3839999994134</v>
      </c>
      <c r="E488">
        <f t="shared" si="46"/>
        <v>-16359.480000000282</v>
      </c>
      <c r="F488">
        <f t="shared" si="47"/>
        <v>5.2282155667538541</v>
      </c>
    </row>
    <row r="489" spans="3:6" x14ac:dyDescent="0.25">
      <c r="C489">
        <f t="shared" si="48"/>
        <v>4.8099999999999419</v>
      </c>
      <c r="D489">
        <f t="shared" si="45"/>
        <v>7107.4605888993992</v>
      </c>
      <c r="E489">
        <f t="shared" si="46"/>
        <v>-16310.729240000283</v>
      </c>
      <c r="F489">
        <f t="shared" si="47"/>
        <v>5.2457536983366859</v>
      </c>
    </row>
    <row r="490" spans="3:6" x14ac:dyDescent="0.25">
      <c r="C490">
        <f t="shared" si="48"/>
        <v>4.8199999999999417</v>
      </c>
      <c r="D490">
        <f t="shared" si="45"/>
        <v>7210.5804783993945</v>
      </c>
      <c r="E490">
        <f t="shared" si="46"/>
        <v>-16261.299520000293</v>
      </c>
      <c r="F490">
        <f t="shared" si="47"/>
        <v>5.2634196953035595</v>
      </c>
    </row>
    <row r="491" spans="3:6" x14ac:dyDescent="0.25">
      <c r="C491">
        <f t="shared" si="48"/>
        <v>4.8299999999999415</v>
      </c>
      <c r="D491">
        <f t="shared" si="45"/>
        <v>7314.7504688993786</v>
      </c>
      <c r="E491">
        <f t="shared" si="46"/>
        <v>-16211.188680000298</v>
      </c>
      <c r="F491">
        <f t="shared" si="47"/>
        <v>5.2812161700963127</v>
      </c>
    </row>
    <row r="492" spans="3:6" x14ac:dyDescent="0.25">
      <c r="C492">
        <f t="shared" si="48"/>
        <v>4.8399999999999412</v>
      </c>
      <c r="D492">
        <f t="shared" si="45"/>
        <v>7419.977382399371</v>
      </c>
      <c r="E492">
        <f t="shared" si="46"/>
        <v>-16160.394560000295</v>
      </c>
      <c r="F492">
        <f t="shared" si="47"/>
        <v>5.2991458058062593</v>
      </c>
    </row>
    <row r="493" spans="3:6" x14ac:dyDescent="0.25">
      <c r="C493">
        <f t="shared" si="48"/>
        <v>4.849999999999941</v>
      </c>
      <c r="D493">
        <f t="shared" si="45"/>
        <v>7526.2680624993782</v>
      </c>
      <c r="E493">
        <f t="shared" si="46"/>
        <v>-16108.915000000306</v>
      </c>
      <c r="F493">
        <f t="shared" si="47"/>
        <v>5.3172113585861176</v>
      </c>
    </row>
    <row r="494" spans="3:6" x14ac:dyDescent="0.25">
      <c r="C494">
        <f t="shared" si="48"/>
        <v>4.8599999999999408</v>
      </c>
      <c r="D494">
        <f t="shared" si="45"/>
        <v>7633.6293743993601</v>
      </c>
      <c r="E494">
        <f t="shared" si="46"/>
        <v>-16056.747840000313</v>
      </c>
      <c r="F494">
        <f t="shared" si="47"/>
        <v>5.3354156601613703</v>
      </c>
    </row>
    <row r="495" spans="3:6" x14ac:dyDescent="0.25">
      <c r="C495">
        <f t="shared" si="48"/>
        <v>4.8699999999999406</v>
      </c>
      <c r="D495">
        <f t="shared" si="45"/>
        <v>7742.0682048993349</v>
      </c>
      <c r="E495">
        <f t="shared" si="46"/>
        <v>-16003.89092000032</v>
      </c>
      <c r="F495">
        <f t="shared" si="47"/>
        <v>5.3537616204458756</v>
      </c>
    </row>
    <row r="496" spans="3:6" x14ac:dyDescent="0.25">
      <c r="C496">
        <f t="shared" si="48"/>
        <v>4.8799999999999404</v>
      </c>
      <c r="D496">
        <f t="shared" si="45"/>
        <v>7851.5914623993258</v>
      </c>
      <c r="E496">
        <f t="shared" si="46"/>
        <v>-15950.34208000032</v>
      </c>
      <c r="F496">
        <f t="shared" si="47"/>
        <v>5.3722522302667892</v>
      </c>
    </row>
    <row r="497" spans="3:6" x14ac:dyDescent="0.25">
      <c r="C497">
        <f t="shared" si="48"/>
        <v>4.8899999999999402</v>
      </c>
      <c r="D497">
        <f t="shared" si="45"/>
        <v>7962.2060768993351</v>
      </c>
      <c r="E497">
        <f t="shared" si="46"/>
        <v>-15896.099160000327</v>
      </c>
      <c r="F497">
        <f t="shared" si="47"/>
        <v>5.3908905642041942</v>
      </c>
    </row>
    <row r="498" spans="3:6" x14ac:dyDescent="0.25">
      <c r="C498">
        <f t="shared" si="48"/>
        <v>4.89999999999994</v>
      </c>
      <c r="D498">
        <f t="shared" si="45"/>
        <v>8073.9189999993359</v>
      </c>
      <c r="E498">
        <f t="shared" si="46"/>
        <v>-15841.160000000329</v>
      </c>
      <c r="F498">
        <f t="shared" si="47"/>
        <v>5.4096797835510921</v>
      </c>
    </row>
    <row r="499" spans="3:6" x14ac:dyDescent="0.25">
      <c r="C499">
        <f t="shared" si="48"/>
        <v>4.9099999999999397</v>
      </c>
      <c r="D499">
        <f t="shared" si="45"/>
        <v>8186.7372048993175</v>
      </c>
      <c r="E499">
        <f t="shared" si="46"/>
        <v>-15785.522440000337</v>
      </c>
      <c r="F499">
        <f t="shared" si="47"/>
        <v>5.4286231393997619</v>
      </c>
    </row>
    <row r="500" spans="3:6" x14ac:dyDescent="0.25">
      <c r="C500">
        <f t="shared" si="48"/>
        <v>4.9199999999999395</v>
      </c>
      <c r="D500">
        <f t="shared" si="45"/>
        <v>8300.6676863993089</v>
      </c>
      <c r="E500">
        <f t="shared" si="46"/>
        <v>-15729.184320000342</v>
      </c>
      <c r="F500">
        <f t="shared" si="47"/>
        <v>5.4477239758608267</v>
      </c>
    </row>
    <row r="501" spans="3:6" x14ac:dyDescent="0.25">
      <c r="C501">
        <f t="shared" si="48"/>
        <v>4.9299999999999393</v>
      </c>
      <c r="D501">
        <f t="shared" si="45"/>
        <v>8415.7174608993064</v>
      </c>
      <c r="E501">
        <f t="shared" si="46"/>
        <v>-15672.143480000344</v>
      </c>
      <c r="F501">
        <f t="shared" si="47"/>
        <v>5.4669857334217165</v>
      </c>
    </row>
    <row r="502" spans="3:6" x14ac:dyDescent="0.25">
      <c r="C502">
        <f t="shared" si="48"/>
        <v>4.9399999999999391</v>
      </c>
      <c r="D502">
        <f t="shared" si="45"/>
        <v>8531.8935663992888</v>
      </c>
      <c r="E502">
        <f t="shared" si="46"/>
        <v>-15614.397760000349</v>
      </c>
      <c r="F502">
        <f t="shared" si="47"/>
        <v>5.4864119524516424</v>
      </c>
    </row>
    <row r="503" spans="3:6" x14ac:dyDescent="0.25">
      <c r="C503">
        <f t="shared" si="48"/>
        <v>4.9499999999999389</v>
      </c>
      <c r="D503">
        <f t="shared" si="45"/>
        <v>8649.2030624992694</v>
      </c>
      <c r="E503">
        <f t="shared" si="46"/>
        <v>-15555.94500000036</v>
      </c>
      <c r="F503">
        <f t="shared" si="47"/>
        <v>5.5060062768605906</v>
      </c>
    </row>
    <row r="504" spans="3:6" x14ac:dyDescent="0.25">
      <c r="C504">
        <f t="shared" si="48"/>
        <v>4.9599999999999387</v>
      </c>
      <c r="D504">
        <f t="shared" si="45"/>
        <v>8767.6530303992622</v>
      </c>
      <c r="E504">
        <f t="shared" si="46"/>
        <v>-15496.78304000036</v>
      </c>
      <c r="F504">
        <f t="shared" si="47"/>
        <v>5.5257724579202803</v>
      </c>
    </row>
    <row r="505" spans="3:6" x14ac:dyDescent="0.25">
      <c r="C505">
        <f t="shared" si="48"/>
        <v>4.9699999999999385</v>
      </c>
      <c r="D505">
        <f t="shared" si="45"/>
        <v>8887.2505728992546</v>
      </c>
      <c r="E505">
        <f t="shared" si="46"/>
        <v>-15436.909720000373</v>
      </c>
      <c r="F505">
        <f t="shared" si="47"/>
        <v>5.5457143582555126</v>
      </c>
    </row>
    <row r="506" spans="3:6" x14ac:dyDescent="0.25">
      <c r="C506">
        <f t="shared" si="48"/>
        <v>4.9799999999999383</v>
      </c>
      <c r="D506">
        <f t="shared" si="45"/>
        <v>9008.0028143992531</v>
      </c>
      <c r="E506">
        <f t="shared" si="46"/>
        <v>-15376.32288000038</v>
      </c>
      <c r="F506">
        <f t="shared" si="47"/>
        <v>5.5658359560148671</v>
      </c>
    </row>
    <row r="507" spans="3:6" x14ac:dyDescent="0.25">
      <c r="C507">
        <f t="shared" si="48"/>
        <v>4.989999999999938</v>
      </c>
      <c r="D507">
        <f t="shared" si="45"/>
        <v>9129.9169008992412</v>
      </c>
      <c r="E507">
        <f t="shared" si="46"/>
        <v>-15315.020360000386</v>
      </c>
      <c r="F507">
        <f t="shared" si="47"/>
        <v>5.5861413492301786</v>
      </c>
    </row>
    <row r="508" spans="3:6" x14ac:dyDescent="0.25">
      <c r="C508">
        <f t="shared" si="48"/>
        <v>4.9999999999999378</v>
      </c>
      <c r="D508">
        <f t="shared" si="45"/>
        <v>9252.9999999992324</v>
      </c>
      <c r="E508">
        <f t="shared" si="46"/>
        <v>-15253.000000000389</v>
      </c>
      <c r="F508">
        <f t="shared" si="47"/>
        <v>5.6066347603748801</v>
      </c>
    </row>
    <row r="509" spans="3:6" x14ac:dyDescent="0.25">
      <c r="C509">
        <f t="shared" si="48"/>
        <v>5.0099999999999376</v>
      </c>
      <c r="D509">
        <f t="shared" si="45"/>
        <v>9377.2593008992226</v>
      </c>
      <c r="E509">
        <f t="shared" si="46"/>
        <v>-15190.259640000397</v>
      </c>
      <c r="F509">
        <f t="shared" si="47"/>
        <v>5.6273205411318452</v>
      </c>
    </row>
    <row r="510" spans="3:6" x14ac:dyDescent="0.25">
      <c r="C510">
        <f t="shared" si="48"/>
        <v>5.0199999999999374</v>
      </c>
      <c r="D510">
        <f t="shared" si="45"/>
        <v>9502.7020143992158</v>
      </c>
      <c r="E510">
        <f t="shared" si="46"/>
        <v>-15126.797120000399</v>
      </c>
      <c r="F510">
        <f t="shared" si="47"/>
        <v>5.6482031773820749</v>
      </c>
    </row>
    <row r="511" spans="3:6" x14ac:dyDescent="0.25">
      <c r="C511">
        <f t="shared" si="48"/>
        <v>5.0299999999999372</v>
      </c>
      <c r="D511">
        <f t="shared" si="45"/>
        <v>9629.3353728992115</v>
      </c>
      <c r="E511">
        <f t="shared" si="46"/>
        <v>-15062.610280000408</v>
      </c>
      <c r="F511">
        <f t="shared" si="47"/>
        <v>5.669287294426236</v>
      </c>
    </row>
    <row r="512" spans="3:6" x14ac:dyDescent="0.25">
      <c r="C512">
        <f t="shared" si="48"/>
        <v>5.039999999999937</v>
      </c>
      <c r="D512">
        <f t="shared" si="45"/>
        <v>9757.1666303991915</v>
      </c>
      <c r="E512">
        <f t="shared" si="46"/>
        <v>-14997.696960000414</v>
      </c>
      <c r="F512">
        <f t="shared" si="47"/>
        <v>5.6905776624518474</v>
      </c>
    </row>
    <row r="513" spans="3:6" x14ac:dyDescent="0.25">
      <c r="C513">
        <f t="shared" si="48"/>
        <v>5.0499999999999368</v>
      </c>
      <c r="D513">
        <f t="shared" si="45"/>
        <v>9886.2030624991803</v>
      </c>
      <c r="E513">
        <f t="shared" si="46"/>
        <v>-14932.055000000417</v>
      </c>
      <c r="F513">
        <f t="shared" si="47"/>
        <v>5.7120792022596998</v>
      </c>
    </row>
    <row r="514" spans="3:6" x14ac:dyDescent="0.25">
      <c r="C514">
        <f t="shared" si="48"/>
        <v>5.0599999999999365</v>
      </c>
      <c r="D514">
        <f t="shared" si="45"/>
        <v>10016.451966399174</v>
      </c>
      <c r="E514">
        <f t="shared" si="46"/>
        <v>-14865.682240000429</v>
      </c>
      <c r="F514">
        <f t="shared" si="47"/>
        <v>5.7337969912639508</v>
      </c>
    </row>
    <row r="515" spans="3:6" x14ac:dyDescent="0.25">
      <c r="C515">
        <f t="shared" ref="C515:C521" si="49">F514</f>
        <v>5.7337969912639508</v>
      </c>
      <c r="D515">
        <f t="shared" si="45"/>
        <v>21994.776020211226</v>
      </c>
      <c r="E515">
        <f t="shared" si="46"/>
        <v>-8594.8826845401491</v>
      </c>
      <c r="F515">
        <f t="shared" si="47"/>
        <v>8.292851818128991</v>
      </c>
    </row>
    <row r="516" spans="3:6" x14ac:dyDescent="0.25">
      <c r="C516">
        <f t="shared" si="49"/>
        <v>8.292851818128991</v>
      </c>
      <c r="D516">
        <f t="shared" si="45"/>
        <v>167168.51510753162</v>
      </c>
      <c r="E516">
        <f t="shared" si="46"/>
        <v>57175.583567478301</v>
      </c>
      <c r="F516">
        <f t="shared" si="47"/>
        <v>5.3690772857669327</v>
      </c>
    </row>
    <row r="517" spans="3:6" x14ac:dyDescent="0.25">
      <c r="C517">
        <f t="shared" si="49"/>
        <v>5.3690772857669327</v>
      </c>
      <c r="D517">
        <f t="shared" si="45"/>
        <v>14680.477067802545</v>
      </c>
      <c r="E517">
        <f t="shared" si="46"/>
        <v>-12442.21194226471</v>
      </c>
      <c r="F517">
        <f t="shared" si="47"/>
        <v>6.5489701485411729</v>
      </c>
    </row>
    <row r="518" spans="3:6" x14ac:dyDescent="0.25">
      <c r="C518">
        <f t="shared" si="49"/>
        <v>6.5489701485411729</v>
      </c>
      <c r="D518">
        <f t="shared" si="45"/>
        <v>47497.297295103534</v>
      </c>
      <c r="E518">
        <f t="shared" si="46"/>
        <v>4384.9110819187845</v>
      </c>
      <c r="F518">
        <f t="shared" si="47"/>
        <v>-4.2830162721091831</v>
      </c>
    </row>
    <row r="519" spans="3:6" x14ac:dyDescent="0.25">
      <c r="C519">
        <f t="shared" si="49"/>
        <v>-4.2830162721091831</v>
      </c>
      <c r="D519">
        <f t="shared" si="45"/>
        <v>109633.9134529857</v>
      </c>
      <c r="E519">
        <f t="shared" si="46"/>
        <v>-50917.626478633501</v>
      </c>
      <c r="F519">
        <f t="shared" si="47"/>
        <v>-2.1298539777317882</v>
      </c>
    </row>
    <row r="520" spans="3:6" x14ac:dyDescent="0.25">
      <c r="C520">
        <f t="shared" si="49"/>
        <v>-2.1298539777317882</v>
      </c>
      <c r="D520">
        <f t="shared" si="45"/>
        <v>17679.948565134237</v>
      </c>
      <c r="E520">
        <f t="shared" si="46"/>
        <v>-7203.8231346788789</v>
      </c>
      <c r="F520">
        <f t="shared" si="47"/>
        <v>0.32439125214118913</v>
      </c>
    </row>
    <row r="521" spans="3:6" x14ac:dyDescent="0.25">
      <c r="C521">
        <f t="shared" si="49"/>
        <v>0.32439125214118913</v>
      </c>
      <c r="D521">
        <f t="shared" si="45"/>
        <v>350.74085972802737</v>
      </c>
      <c r="E521">
        <f t="shared" si="46"/>
        <v>-2516.0932583740223</v>
      </c>
      <c r="F521">
        <f t="shared" si="47"/>
        <v>0.46379024244518408</v>
      </c>
    </row>
    <row r="522" spans="3:6" x14ac:dyDescent="0.25">
      <c r="C522">
        <f t="shared" ref="C522:C585" si="50">F521</f>
        <v>0.46379024244518408</v>
      </c>
      <c r="D522">
        <f t="shared" ref="D522:D585" si="51">$B$2*(C522^5)+$C$2*(C522^4)+$D$2*(C522^3)+$E$2*(C522^2)+$F$2*(C522^1)+$G$2</f>
        <v>265.11271781288661</v>
      </c>
      <c r="E522">
        <f t="shared" ref="E522:E585" si="52">$C$3*(C522^4)+$D$3*(C522^3)+$E$3*(C522^2)+$F$3*(C522)+$G$3</f>
        <v>-3075.2568566853033</v>
      </c>
      <c r="F522">
        <f t="shared" ref="F522:F585" si="53">C522-D522/E522</f>
        <v>0.54999855939814291</v>
      </c>
    </row>
    <row r="523" spans="3:6" x14ac:dyDescent="0.25">
      <c r="C523">
        <f t="shared" si="50"/>
        <v>0.54999855939814291</v>
      </c>
      <c r="D523">
        <f t="shared" si="51"/>
        <v>225.51365099421213</v>
      </c>
      <c r="E523">
        <f t="shared" si="52"/>
        <v>-3446.6986393131233</v>
      </c>
      <c r="F523">
        <f t="shared" si="53"/>
        <v>0.6154274450053725</v>
      </c>
    </row>
    <row r="524" spans="3:6" x14ac:dyDescent="0.25">
      <c r="C524">
        <f t="shared" si="50"/>
        <v>0.6154274450053725</v>
      </c>
      <c r="D524">
        <f t="shared" si="51"/>
        <v>201.04771579937989</v>
      </c>
      <c r="E524">
        <f t="shared" si="52"/>
        <v>-3740.6485548216351</v>
      </c>
      <c r="F524">
        <f t="shared" si="53"/>
        <v>0.66917419850356807</v>
      </c>
    </row>
    <row r="525" spans="3:6" x14ac:dyDescent="0.25">
      <c r="C525">
        <f t="shared" si="50"/>
        <v>0.66917419850356807</v>
      </c>
      <c r="D525">
        <f t="shared" si="51"/>
        <v>184.04069734185623</v>
      </c>
      <c r="E525">
        <f t="shared" si="52"/>
        <v>-3989.413715784232</v>
      </c>
      <c r="F525">
        <f t="shared" si="53"/>
        <v>0.71530646516061946</v>
      </c>
    </row>
    <row r="526" spans="3:6" x14ac:dyDescent="0.25">
      <c r="C526">
        <f t="shared" si="50"/>
        <v>0.71530646516061946</v>
      </c>
      <c r="D526">
        <f t="shared" si="51"/>
        <v>171.38412893669829</v>
      </c>
      <c r="E526">
        <f t="shared" si="52"/>
        <v>-4207.9118731547223</v>
      </c>
      <c r="F526">
        <f t="shared" si="53"/>
        <v>0.7560354856589051</v>
      </c>
    </row>
    <row r="527" spans="3:6" x14ac:dyDescent="0.25">
      <c r="C527">
        <f t="shared" si="50"/>
        <v>0.7560354856589051</v>
      </c>
      <c r="D527">
        <f t="shared" si="51"/>
        <v>161.52519692606677</v>
      </c>
      <c r="E527">
        <f t="shared" si="52"/>
        <v>-4404.4602487995635</v>
      </c>
      <c r="F527">
        <f t="shared" si="53"/>
        <v>0.79270858242940956</v>
      </c>
    </row>
    <row r="528" spans="3:6" x14ac:dyDescent="0.25">
      <c r="C528">
        <f t="shared" si="50"/>
        <v>0.79270858242940956</v>
      </c>
      <c r="D528">
        <f t="shared" si="51"/>
        <v>153.58551646833507</v>
      </c>
      <c r="E528">
        <f t="shared" si="52"/>
        <v>-4584.2315516691715</v>
      </c>
      <c r="F528">
        <f t="shared" si="53"/>
        <v>0.82621158391117655</v>
      </c>
    </row>
    <row r="529" spans="3:6" x14ac:dyDescent="0.25">
      <c r="C529">
        <f t="shared" si="50"/>
        <v>0.82621158391117655</v>
      </c>
      <c r="D529">
        <f t="shared" si="51"/>
        <v>147.0247062167806</v>
      </c>
      <c r="E529">
        <f t="shared" si="52"/>
        <v>-4750.6849026485224</v>
      </c>
      <c r="F529">
        <f t="shared" si="53"/>
        <v>0.85715969123246272</v>
      </c>
    </row>
    <row r="530" spans="3:6" x14ac:dyDescent="0.25">
      <c r="C530">
        <f t="shared" si="50"/>
        <v>0.85715969123246272</v>
      </c>
      <c r="D530">
        <f t="shared" si="51"/>
        <v>141.48941101384207</v>
      </c>
      <c r="E530">
        <f t="shared" si="52"/>
        <v>-4906.2570955210676</v>
      </c>
      <c r="F530">
        <f t="shared" si="53"/>
        <v>0.88599825559204515</v>
      </c>
    </row>
    <row r="531" spans="3:6" x14ac:dyDescent="0.25">
      <c r="C531">
        <f t="shared" si="50"/>
        <v>0.88599825559204515</v>
      </c>
      <c r="D531">
        <f t="shared" si="51"/>
        <v>136.73756365319332</v>
      </c>
      <c r="E531">
        <f t="shared" si="52"/>
        <v>-5052.7335727257096</v>
      </c>
      <c r="F531">
        <f t="shared" si="53"/>
        <v>0.91306035211565617</v>
      </c>
    </row>
    <row r="532" spans="3:6" x14ac:dyDescent="0.25">
      <c r="C532">
        <f t="shared" si="50"/>
        <v>0.91306035211565617</v>
      </c>
      <c r="D532">
        <f t="shared" si="51"/>
        <v>132.59713001591126</v>
      </c>
      <c r="E532">
        <f t="shared" si="52"/>
        <v>-5191.463469656941</v>
      </c>
      <c r="F532">
        <f t="shared" si="53"/>
        <v>0.9386017299546634</v>
      </c>
    </row>
    <row r="533" spans="3:6" x14ac:dyDescent="0.25">
      <c r="C533">
        <f t="shared" si="50"/>
        <v>0.9386017299546634</v>
      </c>
      <c r="D533">
        <f t="shared" si="51"/>
        <v>128.94215855545372</v>
      </c>
      <c r="E533">
        <f t="shared" si="52"/>
        <v>-5323.4918800194446</v>
      </c>
      <c r="F533">
        <f t="shared" si="53"/>
        <v>0.96282307967427316</v>
      </c>
    </row>
    <row r="534" spans="3:6" x14ac:dyDescent="0.25">
      <c r="C534">
        <f t="shared" si="50"/>
        <v>0.96282307967427316</v>
      </c>
      <c r="D534">
        <f t="shared" si="51"/>
        <v>125.67814815727525</v>
      </c>
      <c r="E534">
        <f t="shared" si="52"/>
        <v>-5449.6451336040564</v>
      </c>
      <c r="F534">
        <f t="shared" si="53"/>
        <v>0.98588479196491541</v>
      </c>
    </row>
    <row r="535" spans="3:6" x14ac:dyDescent="0.25">
      <c r="C535">
        <f t="shared" si="50"/>
        <v>0.98588479196491541</v>
      </c>
      <c r="D535">
        <f t="shared" si="51"/>
        <v>122.73272662806301</v>
      </c>
      <c r="E535">
        <f t="shared" si="52"/>
        <v>-5570.5879357376252</v>
      </c>
      <c r="F535">
        <f t="shared" si="53"/>
        <v>1.0079170672011937</v>
      </c>
    </row>
    <row r="536" spans="3:6" x14ac:dyDescent="0.25">
      <c r="C536">
        <f t="shared" si="50"/>
        <v>1.0079170672011937</v>
      </c>
      <c r="D536">
        <f t="shared" si="51"/>
        <v>120.04950039863058</v>
      </c>
      <c r="E536">
        <f t="shared" si="52"/>
        <v>-5686.8628998760105</v>
      </c>
      <c r="F536">
        <f t="shared" si="53"/>
        <v>1.0290270363550567</v>
      </c>
    </row>
    <row r="537" spans="3:6" x14ac:dyDescent="0.25">
      <c r="C537">
        <f t="shared" si="50"/>
        <v>1.0290270363550567</v>
      </c>
      <c r="D537">
        <f t="shared" si="51"/>
        <v>117.58387357730612</v>
      </c>
      <c r="E537">
        <f t="shared" si="52"/>
        <v>-5798.9186509724095</v>
      </c>
      <c r="F537">
        <f t="shared" si="53"/>
        <v>1.049303898414087</v>
      </c>
    </row>
    <row r="538" spans="3:6" x14ac:dyDescent="0.25">
      <c r="C538">
        <f t="shared" si="50"/>
        <v>1.049303898414087</v>
      </c>
      <c r="D538">
        <f t="shared" si="51"/>
        <v>115.30013153742402</v>
      </c>
      <c r="E538">
        <f t="shared" si="52"/>
        <v>-5907.1302744199729</v>
      </c>
      <c r="F538">
        <f t="shared" si="53"/>
        <v>1.0688227047009089</v>
      </c>
    </row>
    <row r="539" spans="3:6" x14ac:dyDescent="0.25">
      <c r="C539">
        <f t="shared" si="50"/>
        <v>1.0688227047009089</v>
      </c>
      <c r="D539">
        <f t="shared" si="51"/>
        <v>113.16936024562006</v>
      </c>
      <c r="E539">
        <f t="shared" si="52"/>
        <v>-6011.8144988522172</v>
      </c>
      <c r="F539">
        <f t="shared" si="53"/>
        <v>1.0876471977499254</v>
      </c>
    </row>
    <row r="540" spans="3:6" x14ac:dyDescent="0.25">
      <c r="C540">
        <f t="shared" si="50"/>
        <v>1.0876471977499254</v>
      </c>
      <c r="D540">
        <f t="shared" si="51"/>
        <v>111.16793203735153</v>
      </c>
      <c r="E540">
        <f t="shared" si="52"/>
        <v>-6113.2411699668728</v>
      </c>
      <c r="F540">
        <f t="shared" si="53"/>
        <v>1.105831975504727</v>
      </c>
    </row>
    <row r="541" spans="3:6" x14ac:dyDescent="0.25">
      <c r="C541">
        <f t="shared" si="50"/>
        <v>1.105831975504727</v>
      </c>
      <c r="D541">
        <f t="shared" si="51"/>
        <v>109.27638394746077</v>
      </c>
      <c r="E541">
        <f t="shared" si="52"/>
        <v>-6211.6420576509854</v>
      </c>
      <c r="F541">
        <f t="shared" si="53"/>
        <v>1.1234241649665881</v>
      </c>
    </row>
    <row r="542" spans="3:6" x14ac:dyDescent="0.25">
      <c r="C542">
        <f t="shared" si="50"/>
        <v>1.1234241649665881</v>
      </c>
      <c r="D542">
        <f t="shared" si="51"/>
        <v>107.47857351769017</v>
      </c>
      <c r="E542">
        <f t="shared" si="52"/>
        <v>-6307.2177103772365</v>
      </c>
      <c r="F542">
        <f t="shared" si="53"/>
        <v>1.1404647331621105</v>
      </c>
    </row>
    <row r="543" spans="3:6" x14ac:dyDescent="0.25">
      <c r="C543">
        <f t="shared" si="50"/>
        <v>1.1404647331621105</v>
      </c>
      <c r="D543">
        <f t="shared" si="51"/>
        <v>105.76103424414737</v>
      </c>
      <c r="E543">
        <f t="shared" si="52"/>
        <v>-6400.1428561077064</v>
      </c>
      <c r="F543">
        <f t="shared" si="53"/>
        <v>1.1569895259084504</v>
      </c>
    </row>
    <row r="544" spans="3:6" x14ac:dyDescent="0.25">
      <c r="C544">
        <f t="shared" si="50"/>
        <v>1.1569895259084504</v>
      </c>
      <c r="D544">
        <f t="shared" si="51"/>
        <v>104.11247697740146</v>
      </c>
      <c r="E544">
        <f t="shared" si="52"/>
        <v>-6490.5707052761582</v>
      </c>
      <c r="F544">
        <f t="shared" si="53"/>
        <v>1.1730300994889475</v>
      </c>
    </row>
    <row r="545" spans="3:6" x14ac:dyDescent="0.25">
      <c r="C545">
        <f t="shared" si="50"/>
        <v>1.1730300994889475</v>
      </c>
      <c r="D545">
        <f t="shared" si="51"/>
        <v>102.52339958665698</v>
      </c>
      <c r="E545">
        <f t="shared" si="52"/>
        <v>-6578.6364133329171</v>
      </c>
      <c r="F545">
        <f t="shared" si="53"/>
        <v>1.188614392820446</v>
      </c>
    </row>
    <row r="546" spans="3:6" x14ac:dyDescent="0.25">
      <c r="C546">
        <f t="shared" si="50"/>
        <v>1.188614392820446</v>
      </c>
      <c r="D546">
        <f t="shared" si="51"/>
        <v>100.98577800471503</v>
      </c>
      <c r="E546">
        <f t="shared" si="52"/>
        <v>-6664.4598921319266</v>
      </c>
      <c r="F546">
        <f t="shared" si="53"/>
        <v>1.2037672753704542</v>
      </c>
    </row>
    <row r="547" spans="3:6" x14ac:dyDescent="0.25">
      <c r="C547">
        <f t="shared" si="50"/>
        <v>1.2037672753704542</v>
      </c>
      <c r="D547">
        <f t="shared" si="51"/>
        <v>99.492819196942719</v>
      </c>
      <c r="E547">
        <f t="shared" si="52"/>
        <v>-6748.1481112207839</v>
      </c>
      <c r="F547">
        <f t="shared" si="53"/>
        <v>1.218510997286028</v>
      </c>
    </row>
    <row r="548" spans="3:6" x14ac:dyDescent="0.25">
      <c r="C548">
        <f t="shared" si="50"/>
        <v>1.218510997286028</v>
      </c>
      <c r="D548">
        <f t="shared" si="51"/>
        <v>98.038761783702967</v>
      </c>
      <c r="E548">
        <f t="shared" si="52"/>
        <v>-6829.7969954864193</v>
      </c>
      <c r="F548">
        <f t="shared" si="53"/>
        <v>1.2328655618285016</v>
      </c>
    </row>
    <row r="549" spans="3:6" x14ac:dyDescent="0.25">
      <c r="C549">
        <f t="shared" si="50"/>
        <v>1.2328655618285016</v>
      </c>
      <c r="D549">
        <f t="shared" si="51"/>
        <v>96.618713720664573</v>
      </c>
      <c r="E549">
        <f t="shared" si="52"/>
        <v>-6909.4930004236849</v>
      </c>
      <c r="F549">
        <f t="shared" si="53"/>
        <v>1.2468490355384743</v>
      </c>
    </row>
    <row r="550" spans="3:6" x14ac:dyDescent="0.25">
      <c r="C550">
        <f t="shared" si="50"/>
        <v>1.2468490355384743</v>
      </c>
      <c r="D550">
        <f t="shared" si="51"/>
        <v>95.228519080585556</v>
      </c>
      <c r="E550">
        <f t="shared" si="52"/>
        <v>-6987.3144277313459</v>
      </c>
      <c r="F550">
        <f t="shared" si="53"/>
        <v>1.2604778080898627</v>
      </c>
    </row>
    <row r="551" spans="3:6" x14ac:dyDescent="0.25">
      <c r="C551">
        <f t="shared" si="50"/>
        <v>1.2604778080898627</v>
      </c>
      <c r="D551">
        <f t="shared" si="51"/>
        <v>93.86464789900765</v>
      </c>
      <c r="E551">
        <f t="shared" si="52"/>
        <v>-7063.3325300968154</v>
      </c>
      <c r="F551">
        <f t="shared" si="53"/>
        <v>1.2737668111913096</v>
      </c>
    </row>
    <row r="552" spans="3:6" x14ac:dyDescent="0.25">
      <c r="C552">
        <f t="shared" si="50"/>
        <v>1.2737668111913096</v>
      </c>
      <c r="D552">
        <f t="shared" si="51"/>
        <v>92.524104457401336</v>
      </c>
      <c r="E552">
        <f t="shared" si="52"/>
        <v>-7137.612443594553</v>
      </c>
      <c r="F552">
        <f t="shared" si="53"/>
        <v>1.2867297039216981</v>
      </c>
    </row>
    <row r="553" spans="3:6" x14ac:dyDescent="0.25">
      <c r="C553">
        <f t="shared" si="50"/>
        <v>1.2867297039216981</v>
      </c>
      <c r="D553">
        <f t="shared" si="51"/>
        <v>91.204350426058454</v>
      </c>
      <c r="E553">
        <f t="shared" si="52"/>
        <v>-7210.2139781748747</v>
      </c>
      <c r="F553">
        <f t="shared" si="53"/>
        <v>1.2993790303774915</v>
      </c>
    </row>
    <row r="554" spans="3:6" x14ac:dyDescent="0.25">
      <c r="C554">
        <f t="shared" si="50"/>
        <v>1.2993790303774915</v>
      </c>
      <c r="D554">
        <f t="shared" si="51"/>
        <v>89.90324007616573</v>
      </c>
      <c r="E554">
        <f t="shared" si="52"/>
        <v>-7281.1922906093914</v>
      </c>
      <c r="F554">
        <f t="shared" si="53"/>
        <v>1.3117263543442153</v>
      </c>
    </row>
    <row r="555" spans="3:6" x14ac:dyDescent="0.25">
      <c r="C555">
        <f t="shared" si="50"/>
        <v>1.3117263543442153</v>
      </c>
      <c r="D555">
        <f t="shared" si="51"/>
        <v>88.618965366721795</v>
      </c>
      <c r="E555">
        <f t="shared" si="52"/>
        <v>-7350.5984595198042</v>
      </c>
      <c r="F555">
        <f t="shared" si="53"/>
        <v>1.3237823747968018</v>
      </c>
    </row>
    <row r="556" spans="3:6" x14ac:dyDescent="0.25">
      <c r="C556">
        <f t="shared" si="50"/>
        <v>1.3237823747968018</v>
      </c>
      <c r="D556">
        <f t="shared" si="51"/>
        <v>87.35000916746435</v>
      </c>
      <c r="E556">
        <f t="shared" si="52"/>
        <v>-7418.4799784100696</v>
      </c>
      <c r="F556">
        <f t="shared" si="53"/>
        <v>1.3355570253211246</v>
      </c>
    </row>
    <row r="557" spans="3:6" x14ac:dyDescent="0.25">
      <c r="C557">
        <f t="shared" si="50"/>
        <v>1.3355570253211246</v>
      </c>
      <c r="D557">
        <f t="shared" si="51"/>
        <v>86.095105229795536</v>
      </c>
      <c r="E557">
        <f t="shared" si="52"/>
        <v>-7484.8811797001708</v>
      </c>
      <c r="F557">
        <f t="shared" si="53"/>
        <v>1.3470595599857089</v>
      </c>
    </row>
    <row r="558" spans="3:6" x14ac:dyDescent="0.25">
      <c r="C558">
        <f t="shared" si="50"/>
        <v>1.3470595599857089</v>
      </c>
      <c r="D558">
        <f t="shared" si="51"/>
        <v>84.853203789918553</v>
      </c>
      <c r="E558">
        <f t="shared" si="52"/>
        <v>-7549.8436004398136</v>
      </c>
      <c r="F558">
        <f t="shared" si="53"/>
        <v>1.3582986277440099</v>
      </c>
    </row>
    <row r="559" spans="3:6" x14ac:dyDescent="0.25">
      <c r="C559">
        <f t="shared" si="50"/>
        <v>1.3582986277440099</v>
      </c>
      <c r="D559">
        <f t="shared" si="51"/>
        <v>83.623441901175056</v>
      </c>
      <c r="E559">
        <f t="shared" si="52"/>
        <v>-7613.4062985251421</v>
      </c>
      <c r="F559">
        <f t="shared" si="53"/>
        <v>1.3692823370880618</v>
      </c>
    </row>
    <row r="560" spans="3:6" x14ac:dyDescent="0.25">
      <c r="C560">
        <f t="shared" si="50"/>
        <v>1.3692823370880618</v>
      </c>
      <c r="D560">
        <f t="shared" si="51"/>
        <v>82.405117760028133</v>
      </c>
      <c r="E560">
        <f t="shared" si="52"/>
        <v>-7675.6061267484165</v>
      </c>
      <c r="F560">
        <f t="shared" si="53"/>
        <v>1.3800183123842482</v>
      </c>
    </row>
    <row r="561" spans="3:6" x14ac:dyDescent="0.25">
      <c r="C561">
        <f t="shared" si="50"/>
        <v>1.3800183123842482</v>
      </c>
      <c r="D561">
        <f t="shared" si="51"/>
        <v>81.197668422743845</v>
      </c>
      <c r="E561">
        <f t="shared" si="52"/>
        <v>-7736.477970801132</v>
      </c>
      <c r="F561">
        <f t="shared" si="53"/>
        <v>1.3905137430865908</v>
      </c>
    </row>
    <row r="562" spans="3:6" x14ac:dyDescent="0.25">
      <c r="C562">
        <f t="shared" si="50"/>
        <v>1.3905137430865908</v>
      </c>
      <c r="D562">
        <f t="shared" si="51"/>
        <v>80.000650415513519</v>
      </c>
      <c r="E562">
        <f t="shared" si="52"/>
        <v>-7796.0549563655104</v>
      </c>
      <c r="F562">
        <f t="shared" si="53"/>
        <v>1.4007754268309047</v>
      </c>
    </row>
    <row r="563" spans="3:6" x14ac:dyDescent="0.25">
      <c r="C563">
        <f t="shared" si="50"/>
        <v>1.4007754268309047</v>
      </c>
      <c r="D563">
        <f t="shared" si="51"/>
        <v>78.81372282551456</v>
      </c>
      <c r="E563">
        <f t="shared" si="52"/>
        <v>-7854.3686296217984</v>
      </c>
      <c r="F563">
        <f t="shared" si="53"/>
        <v>1.4108098072556123</v>
      </c>
    </row>
    <row r="564" spans="3:6" x14ac:dyDescent="0.25">
      <c r="C564">
        <f t="shared" si="50"/>
        <v>1.4108098072556123</v>
      </c>
      <c r="D564">
        <f t="shared" si="51"/>
        <v>77.636632528738801</v>
      </c>
      <c r="E564">
        <f t="shared" si="52"/>
        <v>-7911.4491148334091</v>
      </c>
      <c r="F564">
        <f t="shared" si="53"/>
        <v>1.4206230072650994</v>
      </c>
    </row>
    <row r="565" spans="3:6" x14ac:dyDescent="0.25">
      <c r="C565">
        <f t="shared" si="50"/>
        <v>1.4206230072650994</v>
      </c>
      <c r="D565">
        <f t="shared" si="51"/>
        <v>76.469201265810852</v>
      </c>
      <c r="E565">
        <f t="shared" si="52"/>
        <v>-7967.3252521210234</v>
      </c>
      <c r="F565">
        <f t="shared" si="53"/>
        <v>1.430220858343848</v>
      </c>
    </row>
    <row r="566" spans="3:6" x14ac:dyDescent="0.25">
      <c r="C566">
        <f t="shared" si="50"/>
        <v>1.430220858343848</v>
      </c>
      <c r="D566">
        <f t="shared" si="51"/>
        <v>75.311314322222643</v>
      </c>
      <c r="E566">
        <f t="shared" si="52"/>
        <v>-8022.0247180781989</v>
      </c>
      <c r="F566">
        <f t="shared" si="53"/>
        <v>1.4396089264399863</v>
      </c>
    </row>
    <row r="567" spans="3:6" x14ac:dyDescent="0.25">
      <c r="C567">
        <f t="shared" si="50"/>
        <v>1.4396089264399863</v>
      </c>
      <c r="D567">
        <f t="shared" si="51"/>
        <v>74.162910606444257</v>
      </c>
      <c r="E567">
        <f t="shared" si="52"/>
        <v>-8075.5741314977831</v>
      </c>
      <c r="F567">
        <f t="shared" si="53"/>
        <v>1.4487925348619783</v>
      </c>
    </row>
    <row r="568" spans="3:6" x14ac:dyDescent="0.25">
      <c r="C568">
        <f t="shared" si="50"/>
        <v>1.4487925348619783</v>
      </c>
      <c r="D568">
        <f t="shared" si="51"/>
        <v>73.02397394986383</v>
      </c>
      <c r="E568">
        <f t="shared" si="52"/>
        <v>-8127.9991461564405</v>
      </c>
      <c r="F568">
        <f t="shared" si="53"/>
        <v>1.4577767845692873</v>
      </c>
    </row>
    <row r="569" spans="3:6" x14ac:dyDescent="0.25">
      <c r="C569">
        <f t="shared" si="50"/>
        <v>1.4577767845692873</v>
      </c>
      <c r="D569">
        <f t="shared" si="51"/>
        <v>71.894525477839125</v>
      </c>
      <c r="E569">
        <f t="shared" si="52"/>
        <v>-8179.324532333243</v>
      </c>
      <c r="F569">
        <f t="shared" si="53"/>
        <v>1.4665665721848338</v>
      </c>
    </row>
    <row r="570" spans="3:6" x14ac:dyDescent="0.25">
      <c r="C570">
        <f t="shared" si="50"/>
        <v>1.4665665721848338</v>
      </c>
      <c r="D570">
        <f t="shared" si="51"/>
        <v>70.774616922138193</v>
      </c>
      <c r="E570">
        <f t="shared" si="52"/>
        <v>-8229.5742485084047</v>
      </c>
      <c r="F570">
        <f t="shared" si="53"/>
        <v>1.4751666060122175</v>
      </c>
    </row>
    <row r="571" spans="3:6" x14ac:dyDescent="0.25">
      <c r="C571">
        <f t="shared" si="50"/>
        <v>1.4751666060122175</v>
      </c>
      <c r="D571">
        <f t="shared" si="51"/>
        <v>69.664324762700971</v>
      </c>
      <c r="E571">
        <f t="shared" si="52"/>
        <v>-8278.7715044930137</v>
      </c>
      <c r="F571">
        <f t="shared" si="53"/>
        <v>1.4835814203025857</v>
      </c>
    </row>
    <row r="572" spans="3:6" x14ac:dyDescent="0.25">
      <c r="C572">
        <f t="shared" si="50"/>
        <v>1.4835814203025857</v>
      </c>
      <c r="D572">
        <f t="shared" si="51"/>
        <v>68.563745101447012</v>
      </c>
      <c r="E572">
        <f t="shared" si="52"/>
        <v>-8326.9388170740203</v>
      </c>
      <c r="F572">
        <f t="shared" si="53"/>
        <v>1.4918153879835852</v>
      </c>
    </row>
    <row r="573" spans="3:6" x14ac:dyDescent="0.25">
      <c r="C573">
        <f t="shared" si="50"/>
        <v>1.4918153879835852</v>
      </c>
      <c r="D573">
        <f t="shared" si="51"/>
        <v>67.472989183383561</v>
      </c>
      <c r="E573">
        <f t="shared" si="52"/>
        <v>-8374.098059116317</v>
      </c>
      <c r="F573">
        <f t="shared" si="53"/>
        <v>1.4998727320350953</v>
      </c>
    </row>
    <row r="574" spans="3:6" x14ac:dyDescent="0.25">
      <c r="C574">
        <f t="shared" si="50"/>
        <v>1.4998727320350953</v>
      </c>
      <c r="D574">
        <f t="shared" si="51"/>
        <v>66.392179490883791</v>
      </c>
      <c r="E574">
        <f t="shared" si="52"/>
        <v>-8420.2705029413937</v>
      </c>
      <c r="F574">
        <f t="shared" si="53"/>
        <v>1.5077575356726616</v>
      </c>
    </row>
    <row r="575" spans="3:6" x14ac:dyDescent="0.25">
      <c r="C575">
        <f t="shared" si="50"/>
        <v>1.5077575356726616</v>
      </c>
      <c r="D575">
        <f t="shared" si="51"/>
        <v>65.321446346109269</v>
      </c>
      <c r="E575">
        <f t="shared" si="52"/>
        <v>-8465.4768586967748</v>
      </c>
      <c r="F575">
        <f t="shared" si="53"/>
        <v>1.5154737514790995</v>
      </c>
    </row>
    <row r="576" spans="3:6" x14ac:dyDescent="0.25">
      <c r="C576">
        <f t="shared" si="50"/>
        <v>1.5154737514790995</v>
      </c>
      <c r="D576">
        <f t="shared" si="51"/>
        <v>64.260924964300784</v>
      </c>
      <c r="E576">
        <f t="shared" si="52"/>
        <v>-8509.7373083396451</v>
      </c>
      <c r="F576">
        <f t="shared" si="53"/>
        <v>1.5230252096071106</v>
      </c>
    </row>
    <row r="577" spans="3:6" x14ac:dyDescent="0.25">
      <c r="C577">
        <f t="shared" si="50"/>
        <v>1.5230252096071106</v>
      </c>
      <c r="D577">
        <f t="shared" si="51"/>
        <v>63.21075290738645</v>
      </c>
      <c r="E577">
        <f t="shared" si="52"/>
        <v>-8553.0715357793542</v>
      </c>
      <c r="F577">
        <f t="shared" si="53"/>
        <v>1.530415625160513</v>
      </c>
    </row>
    <row r="578" spans="3:6" x14ac:dyDescent="0.25">
      <c r="C578">
        <f t="shared" si="50"/>
        <v>1.530415625160513</v>
      </c>
      <c r="D578">
        <f t="shared" si="51"/>
        <v>62.17106789312993</v>
      </c>
      <c r="E578">
        <f t="shared" si="52"/>
        <v>-8595.4987536553472</v>
      </c>
      <c r="F578">
        <f t="shared" si="53"/>
        <v>1.5376486048484794</v>
      </c>
    </row>
    <row r="579" spans="3:6" x14ac:dyDescent="0.25">
      <c r="C579">
        <f t="shared" si="50"/>
        <v>1.5376486048484794</v>
      </c>
      <c r="D579">
        <f t="shared" si="51"/>
        <v>61.142005920100928</v>
      </c>
      <c r="E579">
        <f t="shared" si="52"/>
        <v>-8637.0377271677789</v>
      </c>
      <c r="F579">
        <f t="shared" si="53"/>
        <v>1.5447276529957139</v>
      </c>
    </row>
    <row r="580" spans="3:6" x14ac:dyDescent="0.25">
      <c r="C580">
        <f t="shared" si="50"/>
        <v>1.5447276529957139</v>
      </c>
      <c r="D580">
        <f t="shared" si="51"/>
        <v>60.123699673140436</v>
      </c>
      <c r="E580">
        <f t="shared" si="52"/>
        <v>-8677.7067953264523</v>
      </c>
      <c r="F580">
        <f t="shared" si="53"/>
        <v>1.5516561769815118</v>
      </c>
    </row>
    <row r="581" spans="3:6" x14ac:dyDescent="0.25">
      <c r="C581">
        <f t="shared" si="50"/>
        <v>1.5516561769815118</v>
      </c>
      <c r="D581">
        <f t="shared" si="51"/>
        <v>59.116277177828579</v>
      </c>
      <c r="E581">
        <f t="shared" si="52"/>
        <v>-8717.5238899386422</v>
      </c>
      <c r="F581">
        <f t="shared" si="53"/>
        <v>1.5584374921719477</v>
      </c>
    </row>
    <row r="582" spans="3:6" x14ac:dyDescent="0.25">
      <c r="C582">
        <f t="shared" si="50"/>
        <v>1.5584374921719477</v>
      </c>
      <c r="D582">
        <f t="shared" si="51"/>
        <v>58.119860675863492</v>
      </c>
      <c r="E582">
        <f t="shared" si="52"/>
        <v>-8756.5065526170838</v>
      </c>
      <c r="F582">
        <f t="shared" si="53"/>
        <v>1.5650748264018288</v>
      </c>
    </row>
    <row r="583" spans="3:6" x14ac:dyDescent="0.25">
      <c r="C583">
        <f t="shared" si="50"/>
        <v>1.5650748264018288</v>
      </c>
      <c r="D583">
        <f t="shared" si="51"/>
        <v>57.134565696239861</v>
      </c>
      <c r="E583">
        <f t="shared" si="52"/>
        <v>-8794.6719500548315</v>
      </c>
      <c r="F583">
        <f t="shared" si="53"/>
        <v>1.5715713240563984</v>
      </c>
    </row>
    <row r="584" spans="3:6" x14ac:dyDescent="0.25">
      <c r="C584">
        <f t="shared" si="50"/>
        <v>1.5715713240563984</v>
      </c>
      <c r="D584">
        <f t="shared" si="51"/>
        <v>56.160500299754858</v>
      </c>
      <c r="E584">
        <f t="shared" si="52"/>
        <v>-8832.0368877836918</v>
      </c>
      <c r="F584">
        <f t="shared" si="53"/>
        <v>1.5779300497969391</v>
      </c>
    </row>
    <row r="585" spans="3:6" x14ac:dyDescent="0.25">
      <c r="C585">
        <f t="shared" si="50"/>
        <v>1.5779300497969391</v>
      </c>
      <c r="D585">
        <f t="shared" si="51"/>
        <v>55.197764476723933</v>
      </c>
      <c r="E585">
        <f t="shared" si="52"/>
        <v>-8868.6178226062293</v>
      </c>
      <c r="F585">
        <f t="shared" si="53"/>
        <v>1.584153991969306</v>
      </c>
    </row>
    <row r="586" spans="3:6" x14ac:dyDescent="0.25">
      <c r="C586">
        <f t="shared" ref="C586:C649" si="54">F585</f>
        <v>1.584153991969306</v>
      </c>
      <c r="D586">
        <f t="shared" ref="D586:D649" si="55">$B$2*(C586^5)+$C$2*(C586^4)+$D$2*(C586^3)+$E$2*(C586^2)+$F$2*(C586^1)+$G$2</f>
        <v>54.246449679861826</v>
      </c>
      <c r="E586">
        <f t="shared" ref="E586:E649" si="56">$C$3*(C586^4)+$D$3*(C586^3)+$E$3*(C586^2)+$F$3*(C586)+$G$3</f>
        <v>-8904.4308738683194</v>
      </c>
      <c r="F586">
        <f t="shared" ref="F586:F649" si="57">C586-D586/E586</f>
        <v>1.5902460657299162</v>
      </c>
    </row>
    <row r="587" spans="3:6" x14ac:dyDescent="0.25">
      <c r="C587">
        <f t="shared" si="54"/>
        <v>1.5902460657299162</v>
      </c>
      <c r="D587">
        <f t="shared" si="55"/>
        <v>53.30663847616961</v>
      </c>
      <c r="E587">
        <f t="shared" si="56"/>
        <v>-8939.4918337185627</v>
      </c>
      <c r="F587">
        <f t="shared" si="57"/>
        <v>1.5962091159197609</v>
      </c>
    </row>
    <row r="588" spans="3:6" x14ac:dyDescent="0.25">
      <c r="C588">
        <f t="shared" si="54"/>
        <v>1.5962091159197609</v>
      </c>
      <c r="D588">
        <f t="shared" si="55"/>
        <v>52.378404303310617</v>
      </c>
      <c r="E588">
        <f t="shared" si="56"/>
        <v>-8973.8161764830948</v>
      </c>
      <c r="F588">
        <f t="shared" si="57"/>
        <v>1.6020459197135108</v>
      </c>
    </row>
    <row r="589" spans="3:6" x14ac:dyDescent="0.25">
      <c r="C589">
        <f t="shared" si="54"/>
        <v>1.6020459197135108</v>
      </c>
      <c r="D589">
        <f t="shared" si="55"/>
        <v>51.461811317474485</v>
      </c>
      <c r="E589">
        <f t="shared" si="56"/>
        <v>-9007.4190672683599</v>
      </c>
      <c r="F589">
        <f t="shared" si="57"/>
        <v>1.6077591890677123</v>
      </c>
    </row>
    <row r="590" spans="3:6" x14ac:dyDescent="0.25">
      <c r="C590">
        <f t="shared" si="54"/>
        <v>1.6077591890677123</v>
      </c>
      <c r="D590">
        <f t="shared" si="55"/>
        <v>50.556914321052773</v>
      </c>
      <c r="E590">
        <f t="shared" si="56"/>
        <v>-9040.3153698905589</v>
      </c>
      <c r="F590">
        <f t="shared" si="57"/>
        <v>1.6133515729893437</v>
      </c>
    </row>
    <row r="591" spans="3:6" x14ac:dyDescent="0.25">
      <c r="C591">
        <f t="shared" si="54"/>
        <v>1.6133515729893437</v>
      </c>
      <c r="D591">
        <f t="shared" si="55"/>
        <v>49.663758759669918</v>
      </c>
      <c r="E591">
        <f t="shared" si="56"/>
        <v>-9072.519654218202</v>
      </c>
      <c r="F591">
        <f t="shared" si="57"/>
        <v>1.6188256596436039</v>
      </c>
    </row>
    <row r="592" spans="3:6" x14ac:dyDescent="0.25">
      <c r="C592">
        <f t="shared" si="54"/>
        <v>1.6188256596436039</v>
      </c>
      <c r="D592">
        <f t="shared" si="55"/>
        <v>48.782380779178311</v>
      </c>
      <c r="E592">
        <f t="shared" si="56"/>
        <v>-9104.0462030033796</v>
      </c>
      <c r="F592">
        <f t="shared" si="57"/>
        <v>1.624183978317677</v>
      </c>
    </row>
    <row r="593" spans="3:6" x14ac:dyDescent="0.25">
      <c r="C593">
        <f t="shared" si="54"/>
        <v>1.624183978317677</v>
      </c>
      <c r="D593">
        <f t="shared" si="55"/>
        <v>47.912807334229001</v>
      </c>
      <c r="E593">
        <f t="shared" si="56"/>
        <v>-9134.9090182678392</v>
      </c>
      <c r="F593">
        <f t="shared" si="57"/>
        <v>1.6294290012553345</v>
      </c>
    </row>
    <row r="594" spans="3:6" x14ac:dyDescent="0.25">
      <c r="C594">
        <f t="shared" si="54"/>
        <v>1.6294290012553345</v>
      </c>
      <c r="D594">
        <f t="shared" si="55"/>
        <v>47.055056340903775</v>
      </c>
      <c r="E594">
        <f t="shared" si="56"/>
        <v>-9165.121827301602</v>
      </c>
      <c r="F594">
        <f t="shared" si="57"/>
        <v>1.6345631453755722</v>
      </c>
    </row>
    <row r="595" spans="3:6" x14ac:dyDescent="0.25">
      <c r="C595">
        <f t="shared" si="54"/>
        <v>1.6345631453755722</v>
      </c>
      <c r="D595">
        <f t="shared" si="55"/>
        <v>46.209136866666995</v>
      </c>
      <c r="E595">
        <f t="shared" si="56"/>
        <v>-9194.6980883244141</v>
      </c>
      <c r="F595">
        <f t="shared" si="57"/>
        <v>1.6395887738870014</v>
      </c>
    </row>
    <row r="596" spans="3:6" x14ac:dyDescent="0.25">
      <c r="C596">
        <f t="shared" si="54"/>
        <v>1.6395887738870014</v>
      </c>
      <c r="D596">
        <f t="shared" si="55"/>
        <v>45.375049351672715</v>
      </c>
      <c r="E596">
        <f t="shared" si="56"/>
        <v>-9223.6509958538718</v>
      </c>
      <c r="F596">
        <f t="shared" si="57"/>
        <v>1.644508197808404</v>
      </c>
    </row>
    <row r="597" spans="3:6" x14ac:dyDescent="0.25">
      <c r="C597">
        <f t="shared" si="54"/>
        <v>1.644508197808404</v>
      </c>
      <c r="D597">
        <f t="shared" si="55"/>
        <v>44.552785856033097</v>
      </c>
      <c r="E597">
        <f t="shared" si="56"/>
        <v>-9251.9934858183005</v>
      </c>
      <c r="F597">
        <f t="shared" si="57"/>
        <v>1.6493236774047013</v>
      </c>
    </row>
    <row r="598" spans="3:6" x14ac:dyDescent="0.25">
      <c r="C598">
        <f t="shared" si="54"/>
        <v>1.6493236774047013</v>
      </c>
      <c r="D598">
        <f t="shared" si="55"/>
        <v>43.742330328324897</v>
      </c>
      <c r="E598">
        <f t="shared" si="56"/>
        <v>-9279.7382404474574</v>
      </c>
      <c r="F598">
        <f t="shared" si="57"/>
        <v>1.6540374235465554</v>
      </c>
    </row>
    <row r="599" spans="3:6" x14ac:dyDescent="0.25">
      <c r="C599">
        <f t="shared" si="54"/>
        <v>1.6540374235465554</v>
      </c>
      <c r="D599">
        <f t="shared" si="55"/>
        <v>42.943658891083487</v>
      </c>
      <c r="E599">
        <f t="shared" si="56"/>
        <v>-9306.89769296964</v>
      </c>
      <c r="F599">
        <f t="shared" si="57"/>
        <v>1.6586515990009092</v>
      </c>
    </row>
    <row r="600" spans="3:6" x14ac:dyDescent="0.25">
      <c r="C600">
        <f t="shared" si="54"/>
        <v>1.6586515990009092</v>
      </c>
      <c r="D600">
        <f t="shared" si="55"/>
        <v>42.156740139526391</v>
      </c>
      <c r="E600">
        <f t="shared" si="56"/>
        <v>-9333.4840321400115</v>
      </c>
      <c r="F600">
        <f t="shared" si="57"/>
        <v>1.6631683196589571</v>
      </c>
    </row>
    <row r="601" spans="3:6" x14ac:dyDescent="0.25">
      <c r="C601">
        <f t="shared" si="54"/>
        <v>1.6631683196589571</v>
      </c>
      <c r="D601">
        <f t="shared" si="55"/>
        <v>41.381535450208958</v>
      </c>
      <c r="E601">
        <f t="shared" si="56"/>
        <v>-9359.5092066213838</v>
      </c>
      <c r="F601">
        <f t="shared" si="57"/>
        <v>1.6675896557073189</v>
      </c>
    </row>
    <row r="602" spans="3:6" x14ac:dyDescent="0.25">
      <c r="C602">
        <f t="shared" si="54"/>
        <v>1.6675896557073189</v>
      </c>
      <c r="D602">
        <f t="shared" si="55"/>
        <v>40.617999296666767</v>
      </c>
      <c r="E602">
        <f t="shared" si="56"/>
        <v>-9384.9849292358358</v>
      </c>
      <c r="F602">
        <f t="shared" si="57"/>
        <v>1.671917632747552</v>
      </c>
    </row>
    <row r="603" spans="3:6" x14ac:dyDescent="0.25">
      <c r="C603">
        <f t="shared" si="54"/>
        <v>1.671917632747552</v>
      </c>
      <c r="D603">
        <f t="shared" si="55"/>
        <v>39.866079569478188</v>
      </c>
      <c r="E603">
        <f t="shared" si="56"/>
        <v>-9409.9226811028402</v>
      </c>
      <c r="F603">
        <f t="shared" si="57"/>
        <v>1.6761542328685646</v>
      </c>
    </row>
    <row r="604" spans="3:6" x14ac:dyDescent="0.25">
      <c r="C604">
        <f t="shared" si="54"/>
        <v>1.6761542328685646</v>
      </c>
      <c r="D604">
        <f t="shared" si="55"/>
        <v>39.125717898494713</v>
      </c>
      <c r="E604">
        <f t="shared" si="56"/>
        <v>-9434.3337156773396</v>
      </c>
      <c r="F604">
        <f t="shared" si="57"/>
        <v>1.6803013956759898</v>
      </c>
    </row>
    <row r="605" spans="3:6" x14ac:dyDescent="0.25">
      <c r="C605">
        <f t="shared" si="54"/>
        <v>1.6803013956759898</v>
      </c>
      <c r="D605">
        <f t="shared" si="55"/>
        <v>38.396849975269561</v>
      </c>
      <c r="E605">
        <f t="shared" si="56"/>
        <v>-9458.2290626991417</v>
      </c>
      <c r="F605">
        <f t="shared" si="57"/>
        <v>1.6843610192821359</v>
      </c>
    </row>
    <row r="606" spans="3:6" x14ac:dyDescent="0.25">
      <c r="C606">
        <f t="shared" si="54"/>
        <v>1.6843610192821359</v>
      </c>
      <c r="D606">
        <f t="shared" si="55"/>
        <v>37.679405873966516</v>
      </c>
      <c r="E606">
        <f t="shared" si="56"/>
        <v>-9481.6195320633196</v>
      </c>
      <c r="F606">
        <f t="shared" si="57"/>
        <v>1.688334961259722</v>
      </c>
    </row>
    <row r="607" spans="3:6" x14ac:dyDescent="0.25">
      <c r="C607">
        <f t="shared" si="54"/>
        <v>1.688334961259722</v>
      </c>
      <c r="D607">
        <f t="shared" si="55"/>
        <v>36.97331036929063</v>
      </c>
      <c r="E607">
        <f t="shared" si="56"/>
        <v>-9504.5157176197645</v>
      </c>
      <c r="F607">
        <f t="shared" si="57"/>
        <v>1.6922250395622649</v>
      </c>
    </row>
    <row r="608" spans="3:6" x14ac:dyDescent="0.25">
      <c r="C608">
        <f t="shared" si="54"/>
        <v>1.6922250395622649</v>
      </c>
      <c r="D608">
        <f t="shared" si="55"/>
        <v>36.27848325015475</v>
      </c>
      <c r="E608">
        <f t="shared" si="56"/>
        <v>-9526.9280009086597</v>
      </c>
      <c r="F608">
        <f t="shared" si="57"/>
        <v>1.6960330334136611</v>
      </c>
    </row>
    <row r="609" spans="3:6" x14ac:dyDescent="0.25">
      <c r="C609">
        <f t="shared" si="54"/>
        <v>1.6960330334136611</v>
      </c>
      <c r="D609">
        <f t="shared" si="55"/>
        <v>35.59483962801005</v>
      </c>
      <c r="E609">
        <f t="shared" si="56"/>
        <v>-9548.8665548376412</v>
      </c>
      <c r="F609">
        <f t="shared" si="57"/>
        <v>1.6997606841692345</v>
      </c>
    </row>
    <row r="610" spans="3:6" x14ac:dyDescent="0.25">
      <c r="C610">
        <f t="shared" si="54"/>
        <v>1.6997606841692345</v>
      </c>
      <c r="D610">
        <f t="shared" si="55"/>
        <v>34.922290238925143</v>
      </c>
      <c r="E610">
        <f t="shared" si="56"/>
        <v>-9570.341347305266</v>
      </c>
      <c r="F610">
        <f t="shared" si="57"/>
        <v>1.7034096961502709</v>
      </c>
    </row>
    <row r="611" spans="3:6" x14ac:dyDescent="0.25">
      <c r="C611">
        <f t="shared" si="54"/>
        <v>1.7034096961502709</v>
      </c>
      <c r="D611">
        <f t="shared" si="55"/>
        <v>34.260741738655724</v>
      </c>
      <c r="E611">
        <f t="shared" si="56"/>
        <v>-9591.3621447746391</v>
      </c>
      <c r="F611">
        <f t="shared" si="57"/>
        <v>1.7069817374538434</v>
      </c>
    </row>
    <row r="612" spans="3:6" x14ac:dyDescent="0.25">
      <c r="C612">
        <f t="shared" si="54"/>
        <v>1.7069817374538434</v>
      </c>
      <c r="D612">
        <f t="shared" si="55"/>
        <v>33.610096990070815</v>
      </c>
      <c r="E612">
        <f t="shared" si="56"/>
        <v>-9611.9385158003533</v>
      </c>
      <c r="F612">
        <f t="shared" si="57"/>
        <v>1.7104784407395357</v>
      </c>
    </row>
    <row r="613" spans="3:6" x14ac:dyDescent="0.25">
      <c r="C613">
        <f t="shared" si="54"/>
        <v>1.7104784407395357</v>
      </c>
      <c r="D613">
        <f t="shared" si="55"/>
        <v>32.970255342420842</v>
      </c>
      <c r="E613">
        <f t="shared" si="56"/>
        <v>-9632.0798345111798</v>
      </c>
      <c r="F613">
        <f t="shared" si="57"/>
        <v>1.7139014039945006</v>
      </c>
    </row>
    <row r="614" spans="3:6" x14ac:dyDescent="0.25">
      <c r="C614">
        <f t="shared" si="54"/>
        <v>1.7139014039945006</v>
      </c>
      <c r="D614">
        <f t="shared" si="55"/>
        <v>32.34111290206738</v>
      </c>
      <c r="E614">
        <f t="shared" si="56"/>
        <v>-9651.7952840504931</v>
      </c>
      <c r="F614">
        <f t="shared" si="57"/>
        <v>1.717252191278138</v>
      </c>
    </row>
    <row r="615" spans="3:6" x14ac:dyDescent="0.25">
      <c r="C615">
        <f t="shared" si="54"/>
        <v>1.717252191278138</v>
      </c>
      <c r="D615">
        <f t="shared" si="55"/>
        <v>31.722562794331225</v>
      </c>
      <c r="E615">
        <f t="shared" si="56"/>
        <v>-9671.0938599759374</v>
      </c>
      <c r="F615">
        <f t="shared" si="57"/>
        <v>1.720532333447538</v>
      </c>
    </row>
    <row r="616" spans="3:6" x14ac:dyDescent="0.25">
      <c r="C616">
        <f t="shared" si="54"/>
        <v>1.720532333447538</v>
      </c>
      <c r="D616">
        <f t="shared" si="55"/>
        <v>31.114495416270074</v>
      </c>
      <c r="E616">
        <f t="shared" si="56"/>
        <v>-9689.9843736194307</v>
      </c>
      <c r="F616">
        <f t="shared" si="57"/>
        <v>1.7237433288647213</v>
      </c>
    </row>
    <row r="617" spans="3:6" x14ac:dyDescent="0.25">
      <c r="C617">
        <f t="shared" si="54"/>
        <v>1.7237433288647213</v>
      </c>
      <c r="D617">
        <f t="shared" si="55"/>
        <v>30.516798680200282</v>
      </c>
      <c r="E617">
        <f t="shared" si="56"/>
        <v>-9708.4754554083811</v>
      </c>
      <c r="F617">
        <f t="shared" si="57"/>
        <v>1.7268866440865978</v>
      </c>
    </row>
    <row r="618" spans="3:6" x14ac:dyDescent="0.25">
      <c r="C618">
        <f t="shared" si="54"/>
        <v>1.7268866440865978</v>
      </c>
      <c r="D618">
        <f t="shared" si="55"/>
        <v>29.929358247900382</v>
      </c>
      <c r="E618">
        <f t="shared" si="56"/>
        <v>-9726.5755581485937</v>
      </c>
      <c r="F618">
        <f t="shared" si="57"/>
        <v>1.7299637145384719</v>
      </c>
    </row>
    <row r="619" spans="3:6" x14ac:dyDescent="0.25">
      <c r="C619">
        <f t="shared" si="54"/>
        <v>1.7299637145384719</v>
      </c>
      <c r="D619">
        <f t="shared" si="55"/>
        <v>29.352057755446367</v>
      </c>
      <c r="E619">
        <f t="shared" si="56"/>
        <v>-9744.2929602692529</v>
      </c>
      <c r="F619">
        <f t="shared" si="57"/>
        <v>1.7329759451718409</v>
      </c>
    </row>
    <row r="620" spans="3:6" x14ac:dyDescent="0.25">
      <c r="C620">
        <f t="shared" si="54"/>
        <v>1.7329759451718409</v>
      </c>
      <c r="D620">
        <f t="shared" si="55"/>
        <v>28.784779028716002</v>
      </c>
      <c r="E620">
        <f t="shared" si="56"/>
        <v>-9761.6357690301302</v>
      </c>
      <c r="F620">
        <f t="shared" si="57"/>
        <v>1.7359247111071607</v>
      </c>
    </row>
    <row r="621" spans="3:6" x14ac:dyDescent="0.25">
      <c r="C621">
        <f t="shared" si="54"/>
        <v>1.7359247111071607</v>
      </c>
      <c r="D621">
        <f t="shared" si="55"/>
        <v>28.227402289605379</v>
      </c>
      <c r="E621">
        <f t="shared" si="56"/>
        <v>-9778.6119236910035</v>
      </c>
      <c r="F621">
        <f t="shared" si="57"/>
        <v>1.7388113582621847</v>
      </c>
    </row>
    <row r="622" spans="3:6" x14ac:dyDescent="0.25">
      <c r="C622">
        <f t="shared" si="54"/>
        <v>1.7388113582621847</v>
      </c>
      <c r="D622">
        <f t="shared" si="55"/>
        <v>27.67980635306003</v>
      </c>
      <c r="E622">
        <f t="shared" si="56"/>
        <v>-9795.2291986432647</v>
      </c>
      <c r="F622">
        <f t="shared" si="57"/>
        <v>1.7416372039664276</v>
      </c>
    </row>
    <row r="623" spans="3:6" x14ac:dyDescent="0.25">
      <c r="C623">
        <f t="shared" si="54"/>
        <v>1.7416372039664276</v>
      </c>
      <c r="D623">
        <f t="shared" si="55"/>
        <v>27.141868815057933</v>
      </c>
      <c r="E623">
        <f t="shared" si="56"/>
        <v>-9811.4952065034904</v>
      </c>
      <c r="F623">
        <f t="shared" si="57"/>
        <v>1.7444035375622557</v>
      </c>
    </row>
    <row r="624" spans="3:6" x14ac:dyDescent="0.25">
      <c r="C624">
        <f t="shared" si="54"/>
        <v>1.7444035375622557</v>
      </c>
      <c r="D624">
        <f t="shared" si="55"/>
        <v>26.613466231699476</v>
      </c>
      <c r="E624">
        <f t="shared" si="56"/>
        <v>-9827.417401168761</v>
      </c>
      <c r="F624">
        <f t="shared" si="57"/>
        <v>1.7471116209930597</v>
      </c>
    </row>
    <row r="625" spans="3:6" x14ac:dyDescent="0.25">
      <c r="C625">
        <f t="shared" si="54"/>
        <v>1.7471116209930597</v>
      </c>
      <c r="D625">
        <f t="shared" si="55"/>
        <v>26.09447428955491</v>
      </c>
      <c r="E625">
        <f t="shared" si="56"/>
        <v>-9843.0030808334777</v>
      </c>
      <c r="F625">
        <f t="shared" si="57"/>
        <v>1.7497626893789233</v>
      </c>
    </row>
    <row r="626" spans="3:6" x14ac:dyDescent="0.25">
      <c r="C626">
        <f t="shared" si="54"/>
        <v>1.7497626893789233</v>
      </c>
      <c r="D626">
        <f t="shared" si="55"/>
        <v>25.584767967527114</v>
      </c>
      <c r="E626">
        <f t="shared" si="56"/>
        <v>-9858.259390967356</v>
      </c>
      <c r="F626">
        <f t="shared" si="57"/>
        <v>1.7523579515801766</v>
      </c>
    </row>
    <row r="627" spans="3:6" x14ac:dyDescent="0.25">
      <c r="C627">
        <f t="shared" si="54"/>
        <v>1.7523579515801766</v>
      </c>
      <c r="D627">
        <f t="shared" si="55"/>
        <v>25.08422169036885</v>
      </c>
      <c r="E627">
        <f t="shared" si="56"/>
        <v>-9873.1933272542956</v>
      </c>
      <c r="F627">
        <f t="shared" si="57"/>
        <v>1.7548985907491803</v>
      </c>
    </row>
    <row r="628" spans="3:6" x14ac:dyDescent="0.25">
      <c r="C628">
        <f t="shared" si="54"/>
        <v>1.7548985907491803</v>
      </c>
      <c r="D628">
        <f t="shared" si="55"/>
        <v>24.592709474137791</v>
      </c>
      <c r="E628">
        <f t="shared" si="56"/>
        <v>-9887.8117384918296</v>
      </c>
      <c r="F628">
        <f t="shared" si="57"/>
        <v>1.7573857648706699</v>
      </c>
    </row>
    <row r="629" spans="3:6" x14ac:dyDescent="0.25">
      <c r="C629">
        <f t="shared" si="54"/>
        <v>1.7573857648706699</v>
      </c>
      <c r="D629">
        <f t="shared" si="55"/>
        <v>24.110105063799892</v>
      </c>
      <c r="E629">
        <f t="shared" si="56"/>
        <v>-9902.1213294508434</v>
      </c>
      <c r="F629">
        <f t="shared" si="57"/>
        <v>1.7598206072909592</v>
      </c>
    </row>
    <row r="630" spans="3:6" x14ac:dyDescent="0.25">
      <c r="C630">
        <f t="shared" si="54"/>
        <v>1.7598206072909592</v>
      </c>
      <c r="D630">
        <f t="shared" si="55"/>
        <v>23.636282063219369</v>
      </c>
      <c r="E630">
        <f t="shared" si="56"/>
        <v>-9916.1286636952718</v>
      </c>
      <c r="F630">
        <f t="shared" si="57"/>
        <v>1.762204227236287</v>
      </c>
    </row>
    <row r="631" spans="3:6" x14ac:dyDescent="0.25">
      <c r="C631">
        <f t="shared" si="54"/>
        <v>1.762204227236287</v>
      </c>
      <c r="D631">
        <f t="shared" si="55"/>
        <v>23.171114057791328</v>
      </c>
      <c r="E631">
        <f t="shared" si="56"/>
        <v>-9929.8401663615623</v>
      </c>
      <c r="F631">
        <f t="shared" si="57"/>
        <v>1.7645377103205653</v>
      </c>
    </row>
    <row r="632" spans="3:6" x14ac:dyDescent="0.25">
      <c r="C632">
        <f t="shared" si="54"/>
        <v>1.7645377103205653</v>
      </c>
      <c r="D632">
        <f t="shared" si="55"/>
        <v>22.714474729974427</v>
      </c>
      <c r="E632">
        <f t="shared" si="56"/>
        <v>-9943.2621268975981</v>
      </c>
      <c r="F632">
        <f t="shared" si="57"/>
        <v>1.7668221190427822</v>
      </c>
    </row>
    <row r="633" spans="3:6" x14ac:dyDescent="0.25">
      <c r="C633">
        <f t="shared" si="54"/>
        <v>1.7668221190427822</v>
      </c>
      <c r="D633">
        <f t="shared" si="55"/>
        <v>22.266237967954567</v>
      </c>
      <c r="E633">
        <f t="shared" si="56"/>
        <v>-9956.400701760962</v>
      </c>
      <c r="F633">
        <f t="shared" si="57"/>
        <v>1.769058493274287</v>
      </c>
    </row>
    <row r="634" spans="3:6" x14ac:dyDescent="0.25">
      <c r="C634">
        <f t="shared" si="54"/>
        <v>1.769058493274287</v>
      </c>
      <c r="D634">
        <f t="shared" si="55"/>
        <v>21.826277967717033</v>
      </c>
      <c r="E634">
        <f t="shared" si="56"/>
        <v>-9969.2619170763155</v>
      </c>
      <c r="F634">
        <f t="shared" si="57"/>
        <v>1.77124785073618</v>
      </c>
    </row>
    <row r="635" spans="3:6" x14ac:dyDescent="0.25">
      <c r="C635">
        <f t="shared" si="54"/>
        <v>1.77124785073618</v>
      </c>
      <c r="D635">
        <f t="shared" si="55"/>
        <v>21.394469328763535</v>
      </c>
      <c r="E635">
        <f t="shared" si="56"/>
        <v>-9981.8516712518049</v>
      </c>
      <c r="F635">
        <f t="shared" si="57"/>
        <v>1.7733911874670172</v>
      </c>
    </row>
    <row r="636" spans="3:6" x14ac:dyDescent="0.25">
      <c r="C636">
        <f t="shared" si="54"/>
        <v>1.7733911874670172</v>
      </c>
      <c r="D636">
        <f t="shared" si="55"/>
        <v>20.970687143722444</v>
      </c>
      <c r="E636">
        <f t="shared" si="56"/>
        <v>-9994.1757375543693</v>
      </c>
      <c r="F636">
        <f t="shared" si="57"/>
        <v>1.7754894782810282</v>
      </c>
    </row>
    <row r="637" spans="3:6" x14ac:dyDescent="0.25">
      <c r="C637">
        <f t="shared" si="54"/>
        <v>1.7754894782810282</v>
      </c>
      <c r="D637">
        <f t="shared" si="55"/>
        <v>20.55480708212599</v>
      </c>
      <c r="E637">
        <f t="shared" si="56"/>
        <v>-10006.239766643943</v>
      </c>
      <c r="F637">
        <f t="shared" si="57"/>
        <v>1.7775436772170408</v>
      </c>
    </row>
    <row r="638" spans="3:6" x14ac:dyDescent="0.25">
      <c r="C638">
        <f t="shared" si="54"/>
        <v>1.7775436772170408</v>
      </c>
      <c r="D638">
        <f t="shared" si="55"/>
        <v>20.146705468552227</v>
      </c>
      <c r="E638">
        <f t="shared" si="56"/>
        <v>-10018.049289066486</v>
      </c>
      <c r="F638">
        <f t="shared" si="57"/>
        <v>1.7795547179782936</v>
      </c>
    </row>
    <row r="639" spans="3:6" x14ac:dyDescent="0.25">
      <c r="C639">
        <f t="shared" si="54"/>
        <v>1.7795547179782936</v>
      </c>
      <c r="D639">
        <f t="shared" si="55"/>
        <v>19.746259355417351</v>
      </c>
      <c r="E639">
        <f t="shared" si="56"/>
        <v>-10029.609717705924</v>
      </c>
      <c r="F639">
        <f t="shared" si="57"/>
        <v>1.7815235143633172</v>
      </c>
    </row>
    <row r="640" spans="3:6" x14ac:dyDescent="0.25">
      <c r="C640">
        <f t="shared" si="54"/>
        <v>1.7815235143633172</v>
      </c>
      <c r="D640">
        <f t="shared" si="55"/>
        <v>19.353346590625733</v>
      </c>
      <c r="E640">
        <f t="shared" si="56"/>
        <v>-10040.926350194994</v>
      </c>
      <c r="F640">
        <f t="shared" si="57"/>
        <v>1.7834509606880531</v>
      </c>
    </row>
    <row r="641" spans="3:6" x14ac:dyDescent="0.25">
      <c r="C641">
        <f t="shared" si="54"/>
        <v>1.7834509606880531</v>
      </c>
      <c r="D641">
        <f t="shared" si="55"/>
        <v>18.96784588031278</v>
      </c>
      <c r="E641">
        <f t="shared" si="56"/>
        <v>-10052.004371285168</v>
      </c>
      <c r="F641">
        <f t="shared" si="57"/>
        <v>1.7853379321993765</v>
      </c>
    </row>
    <row r="642" spans="3:6" x14ac:dyDescent="0.25">
      <c r="C642">
        <f t="shared" si="54"/>
        <v>1.7853379321993765</v>
      </c>
      <c r="D642">
        <f t="shared" si="55"/>
        <v>18.589636846907069</v>
      </c>
      <c r="E642">
        <f t="shared" si="56"/>
        <v>-10062.848855175736</v>
      </c>
      <c r="F642">
        <f t="shared" si="57"/>
        <v>1.7871852854801868</v>
      </c>
    </row>
    <row r="643" spans="3:6" x14ac:dyDescent="0.25">
      <c r="C643">
        <f t="shared" si="54"/>
        <v>1.7871852854801868</v>
      </c>
      <c r="D643">
        <f t="shared" si="55"/>
        <v>18.218600082732792</v>
      </c>
      <c r="E643">
        <f t="shared" si="56"/>
        <v>-10073.464767802239</v>
      </c>
      <c r="F643">
        <f t="shared" si="57"/>
        <v>1.7889938588462213</v>
      </c>
    </row>
    <row r="644" spans="3:6" x14ac:dyDescent="0.25">
      <c r="C644">
        <f t="shared" si="54"/>
        <v>1.7889938588462213</v>
      </c>
      <c r="D644">
        <f t="shared" si="55"/>
        <v>17.854617199348922</v>
      </c>
      <c r="E644">
        <f t="shared" si="56"/>
        <v>-10083.856969084447</v>
      </c>
      <c r="F644">
        <f t="shared" si="57"/>
        <v>1.7907644727347451</v>
      </c>
    </row>
    <row r="645" spans="3:6" x14ac:dyDescent="0.25">
      <c r="C645">
        <f t="shared" si="54"/>
        <v>1.7907644727347451</v>
      </c>
      <c r="D645">
        <f t="shared" si="55"/>
        <v>17.497570872853885</v>
      </c>
      <c r="E645">
        <f t="shared" si="56"/>
        <v>-10094.030215134126</v>
      </c>
      <c r="F645">
        <f t="shared" si="57"/>
        <v>1.792497930085271</v>
      </c>
    </row>
    <row r="646" spans="3:6" x14ac:dyDescent="0.25">
      <c r="C646">
        <f t="shared" si="54"/>
        <v>1.792497930085271</v>
      </c>
      <c r="D646">
        <f t="shared" si="55"/>
        <v>17.14734488532531</v>
      </c>
      <c r="E646">
        <f t="shared" si="56"/>
        <v>-10103.989160422843</v>
      </c>
      <c r="F646">
        <f t="shared" si="57"/>
        <v>1.794195016712451</v>
      </c>
    </row>
    <row r="647" spans="3:6" x14ac:dyDescent="0.25">
      <c r="C647">
        <f t="shared" si="54"/>
        <v>1.794195016712451</v>
      </c>
      <c r="D647">
        <f t="shared" si="55"/>
        <v>16.803824162619094</v>
      </c>
      <c r="E647">
        <f t="shared" si="56"/>
        <v>-10113.738359910129</v>
      </c>
      <c r="F647">
        <f t="shared" si="57"/>
        <v>1.7958565016712895</v>
      </c>
    </row>
    <row r="648" spans="3:6" x14ac:dyDescent="0.25">
      <c r="C648">
        <f t="shared" si="54"/>
        <v>1.7958565016712895</v>
      </c>
      <c r="D648">
        <f t="shared" si="55"/>
        <v>16.466894808685993</v>
      </c>
      <c r="E648">
        <f t="shared" si="56"/>
        <v>-10123.282271132264</v>
      </c>
      <c r="F648">
        <f t="shared" si="57"/>
        <v>1.7974831376148157</v>
      </c>
    </row>
    <row r="649" spans="3:6" x14ac:dyDescent="0.25">
      <c r="C649">
        <f t="shared" si="54"/>
        <v>1.7974831376148157</v>
      </c>
      <c r="D649">
        <f t="shared" si="55"/>
        <v>16.136444136592672</v>
      </c>
      <c r="E649">
        <f t="shared" si="56"/>
        <v>-10132.625256252091</v>
      </c>
      <c r="F649">
        <f t="shared" si="57"/>
        <v>1.7990756611443557</v>
      </c>
    </row>
    <row r="650" spans="3:6" x14ac:dyDescent="0.25">
      <c r="C650">
        <f t="shared" ref="C650:C713" si="58">F649</f>
        <v>1.7990756611443557</v>
      </c>
      <c r="D650">
        <f t="shared" ref="D650:D713" si="59">$B$2*(C650^5)+$C$2*(C650^4)+$D$2*(C650^3)+$E$2*(C650^2)+$F$2*(C650^1)+$G$2</f>
        <v>15.812360696432734</v>
      </c>
      <c r="E650">
        <f t="shared" ref="E650:E713" si="60">$C$3*(C650^4)+$D$3*(C650^3)+$E$3*(C650^2)+$F$3*(C650)+$G$3</f>
        <v>-10141.771584070184</v>
      </c>
      <c r="F650">
        <f t="shared" ref="F650:F713" si="61">C650-D650/E650</f>
        <v>1.8006347931525415</v>
      </c>
    </row>
    <row r="651" spans="3:6" x14ac:dyDescent="0.25">
      <c r="C651">
        <f t="shared" si="58"/>
        <v>1.8006347931525415</v>
      </c>
      <c r="D651">
        <f t="shared" si="59"/>
        <v>15.49453430027188</v>
      </c>
      <c r="E651">
        <f t="shared" si="60"/>
        <v>-10150.725431997751</v>
      </c>
      <c r="F651">
        <f t="shared" si="61"/>
        <v>1.8021612391591912</v>
      </c>
    </row>
    <row r="652" spans="3:6" x14ac:dyDescent="0.25">
      <c r="C652">
        <f t="shared" si="58"/>
        <v>1.8021612391591912</v>
      </c>
      <c r="D652">
        <f t="shared" si="59"/>
        <v>15.182856044305026</v>
      </c>
      <c r="E652">
        <f t="shared" si="60"/>
        <v>-10159.490887991709</v>
      </c>
      <c r="F652">
        <f t="shared" si="61"/>
        <v>1.8036556896401943</v>
      </c>
    </row>
    <row r="653" spans="3:6" x14ac:dyDescent="0.25">
      <c r="C653">
        <f t="shared" si="58"/>
        <v>1.8036556896401943</v>
      </c>
      <c r="D653">
        <f t="shared" si="59"/>
        <v>14.877218328362687</v>
      </c>
      <c r="E653">
        <f t="shared" si="60"/>
        <v>-10168.071952452339</v>
      </c>
      <c r="F653">
        <f t="shared" si="61"/>
        <v>1.8051188203495294</v>
      </c>
    </row>
    <row r="654" spans="3:6" x14ac:dyDescent="0.25">
      <c r="C654">
        <f t="shared" si="58"/>
        <v>1.8051188203495294</v>
      </c>
      <c r="D654">
        <f t="shared" si="59"/>
        <v>14.577514872926258</v>
      </c>
      <c r="E654">
        <f t="shared" si="60"/>
        <v>-10176.472540083951</v>
      </c>
      <c r="F654">
        <f t="shared" si="61"/>
        <v>1.8065512926345484</v>
      </c>
    </row>
    <row r="655" spans="3:6" x14ac:dyDescent="0.25">
      <c r="C655">
        <f t="shared" si="58"/>
        <v>1.8065512926345484</v>
      </c>
      <c r="D655">
        <f t="shared" si="59"/>
        <v>14.283640733779976</v>
      </c>
      <c r="E655">
        <f t="shared" si="60"/>
        <v>-10184.696481719016</v>
      </c>
      <c r="F655">
        <f t="shared" si="61"/>
        <v>1.8079537537446482</v>
      </c>
    </row>
    <row r="656" spans="3:6" x14ac:dyDescent="0.25">
      <c r="C656">
        <f t="shared" si="58"/>
        <v>1.8079537537446482</v>
      </c>
      <c r="D656">
        <f t="shared" si="59"/>
        <v>13.995492314453713</v>
      </c>
      <c r="E656">
        <f t="shared" si="60"/>
        <v>-10192.747526106261</v>
      </c>
      <c r="F656">
        <f t="shared" si="61"/>
        <v>1.8093268371334603</v>
      </c>
    </row>
    <row r="657" spans="3:6" x14ac:dyDescent="0.25">
      <c r="C657">
        <f t="shared" si="58"/>
        <v>1.8093268371334603</v>
      </c>
      <c r="D657">
        <f t="shared" si="59"/>
        <v>13.712967376561664</v>
      </c>
      <c r="E657">
        <f t="shared" si="60"/>
        <v>-10200.629341663149</v>
      </c>
      <c r="F657">
        <f t="shared" si="61"/>
        <v>1.8106711627546799</v>
      </c>
    </row>
    <row r="658" spans="3:6" x14ac:dyDescent="0.25">
      <c r="C658">
        <f t="shared" si="58"/>
        <v>1.8106711627546799</v>
      </c>
      <c r="D658">
        <f t="shared" si="59"/>
        <v>13.43596504817242</v>
      </c>
      <c r="E658">
        <f t="shared" si="60"/>
        <v>-10208.345518193302</v>
      </c>
      <c r="F658">
        <f t="shared" si="61"/>
        <v>1.8119873373516533</v>
      </c>
    </row>
    <row r="659" spans="3:6" x14ac:dyDescent="0.25">
      <c r="C659">
        <f t="shared" si="58"/>
        <v>1.8119873373516533</v>
      </c>
      <c r="D659">
        <f t="shared" si="59"/>
        <v>13.164385830333231</v>
      </c>
      <c r="E659">
        <f t="shared" si="60"/>
        <v>-10215.899568569315</v>
      </c>
      <c r="F659">
        <f t="shared" si="61"/>
        <v>1.8132759547408488</v>
      </c>
    </row>
    <row r="660" spans="3:6" x14ac:dyDescent="0.25">
      <c r="C660">
        <f t="shared" si="58"/>
        <v>1.8132759547408488</v>
      </c>
      <c r="D660">
        <f t="shared" si="59"/>
        <v>12.898131601843943</v>
      </c>
      <c r="E660">
        <f t="shared" si="60"/>
        <v>-10223.294930381466</v>
      </c>
      <c r="F660">
        <f t="shared" si="61"/>
        <v>1.8145375960893257</v>
      </c>
    </row>
    <row r="661" spans="3:6" x14ac:dyDescent="0.25">
      <c r="C661">
        <f t="shared" si="58"/>
        <v>1.8145375960893257</v>
      </c>
      <c r="D661">
        <f t="shared" si="59"/>
        <v>12.637105622413401</v>
      </c>
      <c r="E661">
        <f t="shared" si="60"/>
        <v>-10230.534967552874</v>
      </c>
      <c r="F661">
        <f t="shared" si="61"/>
        <v>1.8157728301863201</v>
      </c>
    </row>
    <row r="662" spans="3:6" x14ac:dyDescent="0.25">
      <c r="C662">
        <f t="shared" si="58"/>
        <v>1.8157728301863201</v>
      </c>
      <c r="D662">
        <f t="shared" si="59"/>
        <v>12.381212534267888</v>
      </c>
      <c r="E662">
        <f t="shared" si="60"/>
        <v>-10237.622971921595</v>
      </c>
      <c r="F662">
        <f t="shared" si="61"/>
        <v>1.8169822137090601</v>
      </c>
    </row>
    <row r="663" spans="3:6" x14ac:dyDescent="0.25">
      <c r="C663">
        <f t="shared" si="58"/>
        <v>1.8169822137090601</v>
      </c>
      <c r="D663">
        <f t="shared" si="59"/>
        <v>12.13035836233621</v>
      </c>
      <c r="E663">
        <f t="shared" si="60"/>
        <v>-10244.562164790168</v>
      </c>
      <c r="F663">
        <f t="shared" si="61"/>
        <v>1.818166291482928</v>
      </c>
    </row>
    <row r="664" spans="3:6" x14ac:dyDescent="0.25">
      <c r="C664">
        <f t="shared" si="58"/>
        <v>1.818166291482928</v>
      </c>
      <c r="D664">
        <f t="shared" si="59"/>
        <v>11.88445051309418</v>
      </c>
      <c r="E664">
        <f t="shared" si="60"/>
        <v>-10251.355698443158</v>
      </c>
      <c r="F664">
        <f t="shared" si="61"/>
        <v>1.819325596736076</v>
      </c>
    </row>
    <row r="665" spans="3:6" x14ac:dyDescent="0.25">
      <c r="C665">
        <f t="shared" si="58"/>
        <v>1.819325596736076</v>
      </c>
      <c r="D665">
        <f t="shared" si="59"/>
        <v>11.643397772149001</v>
      </c>
      <c r="E665">
        <f t="shared" si="60"/>
        <v>-10258.006657633217</v>
      </c>
      <c r="F665">
        <f t="shared" si="61"/>
        <v>1.8204606513486097</v>
      </c>
    </row>
    <row r="666" spans="3:6" x14ac:dyDescent="0.25">
      <c r="C666">
        <f t="shared" si="58"/>
        <v>1.8204606513486097</v>
      </c>
      <c r="D666">
        <f t="shared" si="59"/>
        <v>11.407110300664499</v>
      </c>
      <c r="E666">
        <f t="shared" si="60"/>
        <v>-10264.518061036189</v>
      </c>
      <c r="F666">
        <f t="shared" si="61"/>
        <v>1.8215719660964462</v>
      </c>
    </row>
    <row r="667" spans="3:6" x14ac:dyDescent="0.25">
      <c r="C667">
        <f t="shared" si="58"/>
        <v>1.8215719660964462</v>
      </c>
      <c r="D667">
        <f t="shared" si="59"/>
        <v>11.175499630686772</v>
      </c>
      <c r="E667">
        <f t="shared" si="60"/>
        <v>-10270.892862675781</v>
      </c>
      <c r="F667">
        <f t="shared" si="61"/>
        <v>1.8226600408899531</v>
      </c>
    </row>
    <row r="668" spans="3:6" x14ac:dyDescent="0.25">
      <c r="C668">
        <f t="shared" si="58"/>
        <v>1.8226600408899531</v>
      </c>
      <c r="D668">
        <f t="shared" si="59"/>
        <v>10.948478659466218</v>
      </c>
      <c r="E668">
        <f t="shared" si="60"/>
        <v>-10277.133953318342</v>
      </c>
      <c r="F668">
        <f t="shared" si="61"/>
        <v>1.8237253650074743</v>
      </c>
    </row>
    <row r="669" spans="3:6" x14ac:dyDescent="0.25">
      <c r="C669">
        <f t="shared" si="58"/>
        <v>1.8237253650074743</v>
      </c>
      <c r="D669">
        <f t="shared" si="59"/>
        <v>10.725961642831408</v>
      </c>
      <c r="E669">
        <f t="shared" si="60"/>
        <v>-10283.244161838275</v>
      </c>
      <c r="F669">
        <f t="shared" si="61"/>
        <v>1.824768417323847</v>
      </c>
    </row>
    <row r="670" spans="3:6" x14ac:dyDescent="0.25">
      <c r="C670">
        <f t="shared" si="58"/>
        <v>1.824768417323847</v>
      </c>
      <c r="D670">
        <f t="shared" si="59"/>
        <v>10.507864187691212</v>
      </c>
      <c r="E670">
        <f t="shared" si="60"/>
        <v>-10289.226256554612</v>
      </c>
      <c r="F670">
        <f t="shared" si="61"/>
        <v>1.8257896665340096</v>
      </c>
    </row>
    <row r="671" spans="3:6" x14ac:dyDescent="0.25">
      <c r="C671">
        <f t="shared" si="58"/>
        <v>1.8257896665340096</v>
      </c>
      <c r="D671">
        <f t="shared" si="59"/>
        <v>10.294103243726568</v>
      </c>
      <c r="E671">
        <f t="shared" si="60"/>
        <v>-10295.082946539264</v>
      </c>
      <c r="F671">
        <f t="shared" si="61"/>
        <v>1.8267895713718028</v>
      </c>
    </row>
    <row r="672" spans="3:6" x14ac:dyDescent="0.25">
      <c r="C672">
        <f t="shared" si="58"/>
        <v>1.8267895713718028</v>
      </c>
      <c r="D672">
        <f t="shared" si="59"/>
        <v>10.08459709434419</v>
      </c>
      <c r="E672">
        <f t="shared" si="60"/>
        <v>-10300.816882897463</v>
      </c>
      <c r="F672">
        <f t="shared" si="61"/>
        <v>1.8277685808240616</v>
      </c>
    </row>
    <row r="673" spans="3:6" x14ac:dyDescent="0.25">
      <c r="C673">
        <f t="shared" si="58"/>
        <v>1.8277685808240616</v>
      </c>
      <c r="D673">
        <f t="shared" si="59"/>
        <v>9.8792653469176912</v>
      </c>
      <c r="E673">
        <f t="shared" si="60"/>
        <v>-10306.430660020967</v>
      </c>
      <c r="F673">
        <f t="shared" si="61"/>
        <v>1.828727134340095</v>
      </c>
    </row>
    <row r="674" spans="3:6" x14ac:dyDescent="0.25">
      <c r="C674">
        <f t="shared" si="58"/>
        <v>1.828727134340095</v>
      </c>
      <c r="D674">
        <f t="shared" si="59"/>
        <v>9.6780289224261651</v>
      </c>
      <c r="E674">
        <f t="shared" si="60"/>
        <v>-10311.926816814457</v>
      </c>
      <c r="F674">
        <f t="shared" si="61"/>
        <v>1.8296656620366498</v>
      </c>
    </row>
    <row r="675" spans="3:6" x14ac:dyDescent="0.25">
      <c r="C675">
        <f t="shared" si="58"/>
        <v>1.8296656620366498</v>
      </c>
      <c r="D675">
        <f t="shared" si="59"/>
        <v>9.4808100444847696</v>
      </c>
      <c r="E675">
        <f t="shared" si="60"/>
        <v>-10317.307837895707</v>
      </c>
      <c r="F675">
        <f t="shared" si="61"/>
        <v>1.8305845848984512</v>
      </c>
    </row>
    <row r="676" spans="3:6" x14ac:dyDescent="0.25">
      <c r="C676">
        <f t="shared" si="58"/>
        <v>1.8305845848984512</v>
      </c>
      <c r="D676">
        <f t="shared" si="59"/>
        <v>9.2875322278550811</v>
      </c>
      <c r="E676">
        <f t="shared" si="60"/>
        <v>-10322.576154770013</v>
      </c>
      <c r="F676">
        <f t="shared" si="61"/>
        <v>1.8314843149744133</v>
      </c>
    </row>
    <row r="677" spans="3:6" x14ac:dyDescent="0.25">
      <c r="C677">
        <f t="shared" si="58"/>
        <v>1.8314843149744133</v>
      </c>
      <c r="D677">
        <f t="shared" si="59"/>
        <v>9.0981202664597731</v>
      </c>
      <c r="E677">
        <f t="shared" si="60"/>
        <v>-10327.734146979361</v>
      </c>
      <c r="F677">
        <f t="shared" si="61"/>
        <v>1.8323652555696088</v>
      </c>
    </row>
    <row r="678" spans="3:6" x14ac:dyDescent="0.25">
      <c r="C678">
        <f t="shared" si="58"/>
        <v>1.8323652555696088</v>
      </c>
      <c r="D678">
        <f t="shared" si="59"/>
        <v>8.9125002209684681</v>
      </c>
      <c r="E678">
        <f t="shared" si="60"/>
        <v>-10332.784143226858</v>
      </c>
      <c r="F678">
        <f t="shared" si="61"/>
        <v>1.8332278014330885</v>
      </c>
    </row>
    <row r="679" spans="3:6" x14ac:dyDescent="0.25">
      <c r="C679">
        <f t="shared" si="58"/>
        <v>1.8332278014330885</v>
      </c>
      <c r="D679">
        <f t="shared" si="59"/>
        <v>8.7305994059684053</v>
      </c>
      <c r="E679">
        <f t="shared" si="60"/>
        <v>-10337.728422476896</v>
      </c>
      <c r="F679">
        <f t="shared" si="61"/>
        <v>1.8340723389416369</v>
      </c>
    </row>
    <row r="680" spans="3:6" x14ac:dyDescent="0.25">
      <c r="C680">
        <f t="shared" si="58"/>
        <v>1.8340723389416369</v>
      </c>
      <c r="D680">
        <f t="shared" si="59"/>
        <v>8.5523463767781323</v>
      </c>
      <c r="E680">
        <f t="shared" si="60"/>
        <v>-10342.569215031564</v>
      </c>
      <c r="F680">
        <f t="shared" si="61"/>
        <v>1.8348992462795495</v>
      </c>
    </row>
    <row r="681" spans="3:6" x14ac:dyDescent="0.25">
      <c r="C681">
        <f t="shared" si="58"/>
        <v>1.8348992462795495</v>
      </c>
      <c r="D681">
        <f t="shared" si="59"/>
        <v>8.3776709159383245</v>
      </c>
      <c r="E681">
        <f t="shared" si="60"/>
        <v>-10347.308703583731</v>
      </c>
      <c r="F681">
        <f t="shared" si="61"/>
        <v>1.8357088936145165</v>
      </c>
    </row>
    <row r="682" spans="3:6" x14ac:dyDescent="0.25">
      <c r="C682">
        <f t="shared" si="58"/>
        <v>1.8357088936145165</v>
      </c>
      <c r="D682">
        <f t="shared" si="59"/>
        <v>8.2065040194165704</v>
      </c>
      <c r="E682">
        <f t="shared" si="60"/>
        <v>-10351.949024247331</v>
      </c>
      <c r="F682">
        <f t="shared" si="61"/>
        <v>1.8365016432696968</v>
      </c>
    </row>
    <row r="683" spans="3:6" x14ac:dyDescent="0.25">
      <c r="C683">
        <f t="shared" si="58"/>
        <v>1.8365016432696968</v>
      </c>
      <c r="D683">
        <f t="shared" si="59"/>
        <v>8.0387778825379428</v>
      </c>
      <c r="E683">
        <f t="shared" si="60"/>
        <v>-10356.492267565283</v>
      </c>
      <c r="F683">
        <f t="shared" si="61"/>
        <v>1.8372778498920601</v>
      </c>
    </row>
    <row r="684" spans="3:6" x14ac:dyDescent="0.25">
      <c r="C684">
        <f t="shared" si="58"/>
        <v>1.8372778498920601</v>
      </c>
      <c r="D684">
        <f t="shared" si="59"/>
        <v>7.8744258857122986</v>
      </c>
      <c r="E684">
        <f t="shared" si="60"/>
        <v>-10360.940479495512</v>
      </c>
      <c r="F684">
        <f t="shared" si="61"/>
        <v>1.8380378606170802</v>
      </c>
    </row>
    <row r="685" spans="3:6" x14ac:dyDescent="0.25">
      <c r="C685">
        <f t="shared" si="58"/>
        <v>1.8380378606170802</v>
      </c>
      <c r="D685">
        <f t="shared" si="59"/>
        <v>7.7133825799442093</v>
      </c>
      <c r="E685">
        <f t="shared" si="60"/>
        <v>-10365.295662375524</v>
      </c>
      <c r="F685">
        <f t="shared" si="61"/>
        <v>1.8387820152298562</v>
      </c>
    </row>
    <row r="686" spans="3:6" x14ac:dyDescent="0.25">
      <c r="C686">
        <f t="shared" si="58"/>
        <v>1.8387820152298562</v>
      </c>
      <c r="D686">
        <f t="shared" si="59"/>
        <v>7.5555836721855485</v>
      </c>
      <c r="E686">
        <f t="shared" si="60"/>
        <v>-10369.559775865977</v>
      </c>
      <c r="F686">
        <f t="shared" si="61"/>
        <v>1.8395106463227373</v>
      </c>
    </row>
    <row r="687" spans="3:6" x14ac:dyDescent="0.25">
      <c r="C687">
        <f t="shared" si="58"/>
        <v>1.8395106463227373</v>
      </c>
      <c r="D687">
        <f t="shared" si="59"/>
        <v>7.4009660105380135</v>
      </c>
      <c r="E687">
        <f t="shared" si="60"/>
        <v>-10373.734737873692</v>
      </c>
      <c r="F687">
        <f t="shared" si="61"/>
        <v>1.8402240794495279</v>
      </c>
    </row>
    <row r="688" spans="3:6" x14ac:dyDescent="0.25">
      <c r="C688">
        <f t="shared" si="58"/>
        <v>1.8402240794495279</v>
      </c>
      <c r="D688">
        <f t="shared" si="59"/>
        <v>7.249467569339231</v>
      </c>
      <c r="E688">
        <f t="shared" si="60"/>
        <v>-10377.82242545454</v>
      </c>
      <c r="F688">
        <f t="shared" si="61"/>
        <v>1.840922633276346</v>
      </c>
    </row>
    <row r="689" spans="3:6" x14ac:dyDescent="0.25">
      <c r="C689">
        <f t="shared" si="58"/>
        <v>1.840922633276346</v>
      </c>
      <c r="D689">
        <f t="shared" si="59"/>
        <v>7.101027434142452</v>
      </c>
      <c r="E689">
        <f t="shared" si="60"/>
        <v>-10381.824675696607</v>
      </c>
      <c r="F689">
        <f t="shared" si="61"/>
        <v>1.8416066197292058</v>
      </c>
    </row>
    <row r="690" spans="3:6" x14ac:dyDescent="0.25">
      <c r="C690">
        <f t="shared" si="58"/>
        <v>1.8416066197292058</v>
      </c>
      <c r="D690">
        <f t="shared" si="59"/>
        <v>6.9555857866380393</v>
      </c>
      <c r="E690">
        <f t="shared" si="60"/>
        <v>-10385.743286584087</v>
      </c>
      <c r="F690">
        <f t="shared" si="61"/>
        <v>1.8422763441383989</v>
      </c>
    </row>
    <row r="691" spans="3:6" x14ac:dyDescent="0.25">
      <c r="C691">
        <f t="shared" si="58"/>
        <v>1.8422763441383989</v>
      </c>
      <c r="D691">
        <f t="shared" si="59"/>
        <v>6.8130838894926455</v>
      </c>
      <c r="E691">
        <f t="shared" si="60"/>
        <v>-10389.580017842276</v>
      </c>
      <c r="F691">
        <f t="shared" si="61"/>
        <v>1.8429321053797381</v>
      </c>
    </row>
    <row r="692" spans="3:6" x14ac:dyDescent="0.25">
      <c r="C692">
        <f t="shared" si="58"/>
        <v>1.8429321053797381</v>
      </c>
      <c r="D692">
        <f t="shared" si="59"/>
        <v>6.6734640711752036</v>
      </c>
      <c r="E692">
        <f t="shared" si="60"/>
        <v>-10393.336591764108</v>
      </c>
      <c r="F692">
        <f t="shared" si="61"/>
        <v>1.8435741960127368</v>
      </c>
    </row>
    <row r="693" spans="3:6" x14ac:dyDescent="0.25">
      <c r="C693">
        <f t="shared" si="58"/>
        <v>1.8435741960127368</v>
      </c>
      <c r="D693">
        <f t="shared" si="59"/>
        <v>6.5366697107515392</v>
      </c>
      <c r="E693">
        <f t="shared" si="60"/>
        <v>-10397.014694018599</v>
      </c>
      <c r="F693">
        <f t="shared" si="61"/>
        <v>1.8442029024157884</v>
      </c>
    </row>
    <row r="694" spans="3:6" x14ac:dyDescent="0.25">
      <c r="C694">
        <f t="shared" si="58"/>
        <v>1.8442029024157884</v>
      </c>
      <c r="D694">
        <f t="shared" si="59"/>
        <v>6.4026452226639776</v>
      </c>
      <c r="E694">
        <f t="shared" si="60"/>
        <v>-10400.615974441605</v>
      </c>
      <c r="F694">
        <f t="shared" si="61"/>
        <v>1.8448185049184092</v>
      </c>
    </row>
    <row r="695" spans="3:6" x14ac:dyDescent="0.25">
      <c r="C695">
        <f t="shared" si="58"/>
        <v>1.8448185049184092</v>
      </c>
      <c r="D695">
        <f t="shared" si="59"/>
        <v>6.2713360415500574</v>
      </c>
      <c r="E695">
        <f t="shared" si="60"/>
        <v>-10404.14204780926</v>
      </c>
      <c r="F695">
        <f t="shared" si="61"/>
        <v>1.8454212779306125</v>
      </c>
    </row>
    <row r="696" spans="3:6" x14ac:dyDescent="0.25">
      <c r="C696">
        <f t="shared" si="58"/>
        <v>1.8454212779306125</v>
      </c>
      <c r="D696">
        <f t="shared" si="59"/>
        <v>6.1426886070535147</v>
      </c>
      <c r="E696">
        <f t="shared" si="60"/>
        <v>-10407.594494594487</v>
      </c>
      <c r="F696">
        <f t="shared" si="61"/>
        <v>1.8460114900694735</v>
      </c>
    </row>
    <row r="697" spans="3:6" x14ac:dyDescent="0.25">
      <c r="C697">
        <f t="shared" si="58"/>
        <v>1.8460114900694735</v>
      </c>
      <c r="D697">
        <f t="shared" si="59"/>
        <v>6.0166503486998408</v>
      </c>
      <c r="E697">
        <f t="shared" si="60"/>
        <v>-10410.974861706936</v>
      </c>
      <c r="F697">
        <f t="shared" si="61"/>
        <v>1.8465894042829474</v>
      </c>
    </row>
    <row r="698" spans="3:6" x14ac:dyDescent="0.25">
      <c r="C698">
        <f t="shared" si="58"/>
        <v>1.8465894042829474</v>
      </c>
      <c r="D698">
        <f t="shared" si="59"/>
        <v>5.8931696708041272</v>
      </c>
      <c r="E698">
        <f t="shared" si="60"/>
        <v>-10414.284663216707</v>
      </c>
      <c r="F698">
        <f t="shared" si="61"/>
        <v>1.8471552779709999</v>
      </c>
    </row>
    <row r="699" spans="3:6" x14ac:dyDescent="0.25">
      <c r="C699">
        <f t="shared" si="58"/>
        <v>1.8471552779709999</v>
      </c>
      <c r="D699">
        <f t="shared" si="59"/>
        <v>5.7721959374530343</v>
      </c>
      <c r="E699">
        <f t="shared" si="60"/>
        <v>-10417.525381062227</v>
      </c>
      <c r="F699">
        <f t="shared" si="61"/>
        <v>1.8477093631041108</v>
      </c>
    </row>
    <row r="700" spans="3:6" x14ac:dyDescent="0.25">
      <c r="C700">
        <f t="shared" si="58"/>
        <v>1.8477093631041108</v>
      </c>
      <c r="D700">
        <f t="shared" si="59"/>
        <v>5.6536794575513341</v>
      </c>
      <c r="E700">
        <f t="shared" si="60"/>
        <v>-10420.698465742609</v>
      </c>
      <c r="F700">
        <f t="shared" si="61"/>
        <v>1.8482519063392056</v>
      </c>
    </row>
    <row r="701" spans="3:6" x14ac:dyDescent="0.25">
      <c r="C701">
        <f t="shared" si="58"/>
        <v>1.8482519063392056</v>
      </c>
      <c r="D701">
        <f t="shared" si="59"/>
        <v>5.5375714699539458</v>
      </c>
      <c r="E701">
        <f t="shared" si="60"/>
        <v>-10423.805336994839</v>
      </c>
      <c r="F701">
        <f t="shared" si="61"/>
        <v>1.8487831491330728</v>
      </c>
    </row>
    <row r="702" spans="3:6" x14ac:dyDescent="0.25">
      <c r="C702">
        <f t="shared" si="58"/>
        <v>1.8487831491330728</v>
      </c>
      <c r="D702">
        <f t="shared" si="59"/>
        <v>5.4238241286893754</v>
      </c>
      <c r="E702">
        <f t="shared" si="60"/>
        <v>-10426.847384456138</v>
      </c>
      <c r="F702">
        <f t="shared" si="61"/>
        <v>1.8493033278533229</v>
      </c>
    </row>
    <row r="703" spans="3:6" x14ac:dyDescent="0.25">
      <c r="C703">
        <f t="shared" si="58"/>
        <v>1.8493033278533229</v>
      </c>
      <c r="D703">
        <f t="shared" si="59"/>
        <v>5.3123904882763782</v>
      </c>
      <c r="E703">
        <f t="shared" si="60"/>
        <v>-10429.825968311787</v>
      </c>
      <c r="F703">
        <f t="shared" si="61"/>
        <v>1.84981267388694</v>
      </c>
    </row>
    <row r="704" spans="3:6" x14ac:dyDescent="0.25">
      <c r="C704">
        <f t="shared" si="58"/>
        <v>1.84981267388694</v>
      </c>
      <c r="D704">
        <f t="shared" si="59"/>
        <v>5.2032244891634036</v>
      </c>
      <c r="E704">
        <f t="shared" si="60"/>
        <v>-10432.742419928787</v>
      </c>
      <c r="F704">
        <f t="shared" si="61"/>
        <v>1.8503114137464831</v>
      </c>
    </row>
    <row r="705" spans="3:6" x14ac:dyDescent="0.25">
      <c r="C705">
        <f t="shared" si="58"/>
        <v>1.8503114137464831</v>
      </c>
      <c r="D705">
        <f t="shared" si="59"/>
        <v>5.096280943257625</v>
      </c>
      <c r="E705">
        <f t="shared" si="60"/>
        <v>-10435.59804247562</v>
      </c>
      <c r="F705">
        <f t="shared" si="61"/>
        <v>1.8507997691739837</v>
      </c>
    </row>
    <row r="706" spans="3:6" x14ac:dyDescent="0.25">
      <c r="C706">
        <f t="shared" si="58"/>
        <v>1.8507997691739837</v>
      </c>
      <c r="D706">
        <f t="shared" si="59"/>
        <v>4.9915155196013075</v>
      </c>
      <c r="E706">
        <f t="shared" si="60"/>
        <v>-10438.394111528434</v>
      </c>
      <c r="F706">
        <f t="shared" si="61"/>
        <v>1.8512779572425955</v>
      </c>
    </row>
    <row r="707" spans="3:6" x14ac:dyDescent="0.25">
      <c r="C707">
        <f t="shared" si="58"/>
        <v>1.8512779572425955</v>
      </c>
      <c r="D707">
        <f t="shared" si="59"/>
        <v>4.8888847301491296</v>
      </c>
      <c r="E707">
        <f t="shared" si="60"/>
        <v>-10441.13187566397</v>
      </c>
      <c r="F707">
        <f t="shared" si="61"/>
        <v>1.8517461904560408</v>
      </c>
    </row>
    <row r="708" spans="3:6" x14ac:dyDescent="0.25">
      <c r="C708">
        <f t="shared" si="58"/>
        <v>1.8517461904560408</v>
      </c>
      <c r="D708">
        <f t="shared" si="59"/>
        <v>4.7883459157037578</v>
      </c>
      <c r="E708">
        <f t="shared" si="60"/>
        <v>-10443.812557039491</v>
      </c>
      <c r="F708">
        <f t="shared" si="61"/>
        <v>1.8522046768459057</v>
      </c>
    </row>
    <row r="709" spans="3:6" x14ac:dyDescent="0.25">
      <c r="C709">
        <f t="shared" si="58"/>
        <v>1.8522046768459057</v>
      </c>
      <c r="D709">
        <f t="shared" si="59"/>
        <v>4.6898572319610139</v>
      </c>
      <c r="E709">
        <f t="shared" si="60"/>
        <v>-10446.437351960025</v>
      </c>
      <c r="F709">
        <f t="shared" si="61"/>
        <v>1.8526536200668289</v>
      </c>
    </row>
    <row r="710" spans="3:6" x14ac:dyDescent="0.25">
      <c r="C710">
        <f t="shared" si="58"/>
        <v>1.8526536200668289</v>
      </c>
      <c r="D710">
        <f t="shared" si="59"/>
        <v>4.5933776357178431</v>
      </c>
      <c r="E710">
        <f t="shared" si="60"/>
        <v>-10449.007431433191</v>
      </c>
      <c r="F710">
        <f t="shared" si="61"/>
        <v>1.8530932194896315</v>
      </c>
    </row>
    <row r="711" spans="3:6" x14ac:dyDescent="0.25">
      <c r="C711">
        <f t="shared" si="58"/>
        <v>1.8530932194896315</v>
      </c>
      <c r="D711">
        <f t="shared" si="59"/>
        <v>4.4988668712148865</v>
      </c>
      <c r="E711">
        <f t="shared" si="60"/>
        <v>-10451.523941711894</v>
      </c>
      <c r="F711">
        <f t="shared" si="61"/>
        <v>1.8535236702924336</v>
      </c>
    </row>
    <row r="712" spans="3:6" x14ac:dyDescent="0.25">
      <c r="C712">
        <f t="shared" si="58"/>
        <v>1.8535236702924336</v>
      </c>
      <c r="D712">
        <f t="shared" si="59"/>
        <v>4.406285456626847</v>
      </c>
      <c r="E712">
        <f t="shared" si="60"/>
        <v>-10453.988004825145</v>
      </c>
      <c r="F712">
        <f t="shared" si="61"/>
        <v>1.8539451635498003</v>
      </c>
    </row>
    <row r="713" spans="3:6" x14ac:dyDescent="0.25">
      <c r="C713">
        <f t="shared" si="58"/>
        <v>1.8539451635498003</v>
      </c>
      <c r="D713">
        <f t="shared" si="59"/>
        <v>4.3155946707088333</v>
      </c>
      <c r="E713">
        <f t="shared" si="60"/>
        <v>-10456.400719097279</v>
      </c>
      <c r="F713">
        <f t="shared" si="61"/>
        <v>1.8543578863199623</v>
      </c>
    </row>
    <row r="714" spans="3:6" x14ac:dyDescent="0.25">
      <c r="C714">
        <f t="shared" ref="C714:C777" si="62">F713</f>
        <v>1.8543578863199623</v>
      </c>
      <c r="D714">
        <f t="shared" ref="D714:D777" si="63">$B$2*(C714^5)+$C$2*(C714^4)+$D$2*(C714^3)+$E$2*(C714^2)+$F$2*(C714^1)+$G$2</f>
        <v>4.2267565396009559</v>
      </c>
      <c r="E714">
        <f t="shared" ref="E714:E777" si="64">$C$3*(C714^4)+$D$3*(C714^3)+$E$3*(C714^2)+$F$3*(C714)+$G$3</f>
        <v>-10458.763159655824</v>
      </c>
      <c r="F714">
        <f t="shared" ref="F714:F777" si="65">C714-D714/E714</f>
        <v>1.8547620217301517</v>
      </c>
    </row>
    <row r="715" spans="3:6" x14ac:dyDescent="0.25">
      <c r="C715">
        <f t="shared" si="62"/>
        <v>1.8547620217301517</v>
      </c>
      <c r="D715">
        <f t="shared" si="63"/>
        <v>4.139733823777533</v>
      </c>
      <c r="E715">
        <f t="shared" si="64"/>
        <v>-10461.076378928283</v>
      </c>
      <c r="F715">
        <f t="shared" si="65"/>
        <v>1.8551577490600961</v>
      </c>
    </row>
    <row r="716" spans="3:6" x14ac:dyDescent="0.25">
      <c r="C716">
        <f t="shared" si="62"/>
        <v>1.8551577490600961</v>
      </c>
      <c r="D716">
        <f t="shared" si="63"/>
        <v>4.0544900051681907</v>
      </c>
      <c r="E716">
        <f t="shared" si="64"/>
        <v>-10463.341407128055</v>
      </c>
      <c r="F716">
        <f t="shared" si="65"/>
        <v>1.8555452438237101</v>
      </c>
    </row>
    <row r="717" spans="3:6" x14ac:dyDescent="0.25">
      <c r="C717">
        <f t="shared" si="62"/>
        <v>1.8555452438237101</v>
      </c>
      <c r="D717">
        <f t="shared" si="63"/>
        <v>3.9709892744358513</v>
      </c>
      <c r="E717">
        <f t="shared" si="64"/>
        <v>-10465.559252729754</v>
      </c>
      <c r="F717">
        <f t="shared" si="65"/>
        <v>1.855924677849025</v>
      </c>
    </row>
    <row r="718" spans="3:6" x14ac:dyDescent="0.25">
      <c r="C718">
        <f t="shared" si="62"/>
        <v>1.855924677849025</v>
      </c>
      <c r="D718">
        <f t="shared" si="63"/>
        <v>3.8891965184106994</v>
      </c>
      <c r="E718">
        <f t="shared" si="64"/>
        <v>-10467.73090293417</v>
      </c>
      <c r="F718">
        <f t="shared" si="65"/>
        <v>1.8562962193563941</v>
      </c>
    </row>
    <row r="719" spans="3:6" x14ac:dyDescent="0.25">
      <c r="C719">
        <f t="shared" si="62"/>
        <v>1.8562962193563941</v>
      </c>
      <c r="D719">
        <f t="shared" si="63"/>
        <v>3.8090773077042286</v>
      </c>
      <c r="E719">
        <f t="shared" si="64"/>
        <v>-10469.857324123066</v>
      </c>
      <c r="F719">
        <f t="shared" si="65"/>
        <v>1.8566600330350129</v>
      </c>
    </row>
    <row r="720" spans="3:6" x14ac:dyDescent="0.25">
      <c r="C720">
        <f t="shared" si="62"/>
        <v>1.8566600330350129</v>
      </c>
      <c r="D720">
        <f t="shared" si="63"/>
        <v>3.7305978844701713</v>
      </c>
      <c r="E720">
        <f t="shared" si="64"/>
        <v>-10471.939462304079</v>
      </c>
      <c r="F720">
        <f t="shared" si="65"/>
        <v>1.8570162801177905</v>
      </c>
    </row>
    <row r="721" spans="3:6" x14ac:dyDescent="0.25">
      <c r="C721">
        <f t="shared" si="62"/>
        <v>1.8570162801177905</v>
      </c>
      <c r="D721">
        <f t="shared" si="63"/>
        <v>3.6537251503409607</v>
      </c>
      <c r="E721">
        <f t="shared" si="64"/>
        <v>-10473.97824354592</v>
      </c>
      <c r="F721">
        <f t="shared" si="65"/>
        <v>1.8573651184546081</v>
      </c>
    </row>
    <row r="722" spans="3:6" x14ac:dyDescent="0.25">
      <c r="C722">
        <f t="shared" si="62"/>
        <v>1.8573651184546081</v>
      </c>
      <c r="D722">
        <f t="shared" si="63"/>
        <v>3.5784266545333594</v>
      </c>
      <c r="E722">
        <f t="shared" si="64"/>
        <v>-10475.974574404092</v>
      </c>
      <c r="F722">
        <f t="shared" si="65"/>
        <v>1.8577067025840004</v>
      </c>
    </row>
    <row r="723" spans="3:6" x14ac:dyDescent="0.25">
      <c r="C723">
        <f t="shared" si="62"/>
        <v>1.8577067025840004</v>
      </c>
      <c r="D723">
        <f t="shared" si="63"/>
        <v>3.5046705821159776</v>
      </c>
      <c r="E723">
        <f t="shared" si="64"/>
        <v>-10477.929342337357</v>
      </c>
      <c r="F723">
        <f t="shared" si="65"/>
        <v>1.8580411838032957</v>
      </c>
    </row>
    <row r="724" spans="3:6" x14ac:dyDescent="0.25">
      <c r="C724">
        <f t="shared" si="62"/>
        <v>1.8580411838032957</v>
      </c>
      <c r="D724">
        <f t="shared" si="63"/>
        <v>3.4324257424405005</v>
      </c>
      <c r="E724">
        <f t="shared" si="64"/>
        <v>-10479.843416115109</v>
      </c>
      <c r="F724">
        <f t="shared" si="65"/>
        <v>1.8583687102372464</v>
      </c>
    </row>
    <row r="725" spans="3:6" x14ac:dyDescent="0.25">
      <c r="C725">
        <f t="shared" si="62"/>
        <v>1.8583687102372464</v>
      </c>
      <c r="D725">
        <f t="shared" si="63"/>
        <v>3.3616615577529956</v>
      </c>
      <c r="E725">
        <f t="shared" si="64"/>
        <v>-10481.717646215937</v>
      </c>
      <c r="F725">
        <f t="shared" si="65"/>
        <v>1.8586894269051837</v>
      </c>
    </row>
    <row r="726" spans="3:6" x14ac:dyDescent="0.25">
      <c r="C726">
        <f t="shared" si="62"/>
        <v>1.8586894269051837</v>
      </c>
      <c r="D726">
        <f t="shared" si="63"/>
        <v>3.2923480519530131</v>
      </c>
      <c r="E726">
        <f t="shared" si="64"/>
        <v>-10483.552865217473</v>
      </c>
      <c r="F726">
        <f t="shared" si="65"/>
        <v>1.85900347578673</v>
      </c>
    </row>
    <row r="727" spans="3:6" x14ac:dyDescent="0.25">
      <c r="C727">
        <f t="shared" si="62"/>
        <v>1.85900347578673</v>
      </c>
      <c r="D727">
        <f t="shared" si="63"/>
        <v>3.2244558395436798</v>
      </c>
      <c r="E727">
        <f t="shared" si="64"/>
        <v>-10485.349888177805</v>
      </c>
      <c r="F727">
        <f t="shared" si="65"/>
        <v>1.8593109958861003</v>
      </c>
    </row>
    <row r="728" spans="3:6" x14ac:dyDescent="0.25">
      <c r="C728">
        <f t="shared" si="62"/>
        <v>1.8593109958861003</v>
      </c>
      <c r="D728">
        <f t="shared" si="63"/>
        <v>3.1579561147214008</v>
      </c>
      <c r="E728">
        <f t="shared" si="64"/>
        <v>-10487.109513008603</v>
      </c>
      <c r="F728">
        <f t="shared" si="65"/>
        <v>1.8596121232950211</v>
      </c>
    </row>
    <row r="729" spans="3:6" x14ac:dyDescent="0.25">
      <c r="C729">
        <f t="shared" si="62"/>
        <v>1.8596121232950211</v>
      </c>
      <c r="D729">
        <f t="shared" si="63"/>
        <v>3.0928206406556455</v>
      </c>
      <c r="E729">
        <f t="shared" si="64"/>
        <v>-10488.832520840133</v>
      </c>
      <c r="F729">
        <f t="shared" si="65"/>
        <v>1.8599069912543016</v>
      </c>
    </row>
    <row r="730" spans="3:6" x14ac:dyDescent="0.25">
      <c r="C730">
        <f t="shared" si="62"/>
        <v>1.8599069912543016</v>
      </c>
      <c r="D730">
        <f t="shared" si="63"/>
        <v>3.0290217389156169</v>
      </c>
      <c r="E730">
        <f t="shared" si="64"/>
        <v>-10490.51967637837</v>
      </c>
      <c r="F730">
        <f t="shared" si="65"/>
        <v>1.8601957302140821</v>
      </c>
    </row>
    <row r="731" spans="3:6" x14ac:dyDescent="0.25">
      <c r="C731">
        <f t="shared" si="62"/>
        <v>1.8601957302140821</v>
      </c>
      <c r="D731">
        <f t="shared" si="63"/>
        <v>2.9665322790765458</v>
      </c>
      <c r="E731">
        <f t="shared" si="64"/>
        <v>-10492.171728254365</v>
      </c>
      <c r="F731">
        <f t="shared" si="65"/>
        <v>1.8604784678927924</v>
      </c>
    </row>
    <row r="732" spans="3:6" x14ac:dyDescent="0.25">
      <c r="C732">
        <f t="shared" si="62"/>
        <v>1.8604784678927924</v>
      </c>
      <c r="D732">
        <f t="shared" si="63"/>
        <v>2.9053256684710504</v>
      </c>
      <c r="E732">
        <f t="shared" si="64"/>
        <v>-10493.789409366038</v>
      </c>
      <c r="F732">
        <f t="shared" si="65"/>
        <v>1.8607553293348447</v>
      </c>
    </row>
    <row r="733" spans="3:6" x14ac:dyDescent="0.25">
      <c r="C733">
        <f t="shared" si="62"/>
        <v>1.8607553293348447</v>
      </c>
      <c r="D733">
        <f t="shared" si="63"/>
        <v>2.8453758421205748</v>
      </c>
      <c r="E733">
        <f t="shared" si="64"/>
        <v>-10495.373437212573</v>
      </c>
      <c r="F733">
        <f t="shared" si="65"/>
        <v>1.8610264369670926</v>
      </c>
    </row>
    <row r="734" spans="3:6" x14ac:dyDescent="0.25">
      <c r="C734">
        <f t="shared" si="62"/>
        <v>1.8610264369670926</v>
      </c>
      <c r="D734">
        <f t="shared" si="63"/>
        <v>2.786657252819623</v>
      </c>
      <c r="E734">
        <f t="shared" si="64"/>
        <v>-10496.924514221577</v>
      </c>
      <c r="F734">
        <f t="shared" si="65"/>
        <v>1.86129191065408</v>
      </c>
    </row>
    <row r="735" spans="3:6" x14ac:dyDescent="0.25">
      <c r="C735">
        <f t="shared" si="62"/>
        <v>1.86129191065408</v>
      </c>
      <c r="D735">
        <f t="shared" si="63"/>
        <v>2.7291448613818829</v>
      </c>
      <c r="E735">
        <f t="shared" si="64"/>
        <v>-10498.443328069159</v>
      </c>
      <c r="F735">
        <f t="shared" si="65"/>
        <v>1.8615518677521086</v>
      </c>
    </row>
    <row r="736" spans="3:6" x14ac:dyDescent="0.25">
      <c r="C736">
        <f t="shared" si="62"/>
        <v>1.8615518677521086</v>
      </c>
      <c r="D736">
        <f t="shared" si="63"/>
        <v>2.6728141270386914</v>
      </c>
      <c r="E736">
        <f t="shared" si="64"/>
        <v>-10499.930551993099</v>
      </c>
      <c r="F736">
        <f t="shared" si="65"/>
        <v>1.8618064231621472</v>
      </c>
    </row>
    <row r="737" spans="3:6" x14ac:dyDescent="0.25">
      <c r="C737">
        <f t="shared" si="62"/>
        <v>1.8618064231621472</v>
      </c>
      <c r="D737">
        <f t="shared" si="63"/>
        <v>2.6176409980107564</v>
      </c>
      <c r="E737">
        <f t="shared" si="64"/>
        <v>-10501.386845099229</v>
      </c>
      <c r="F737">
        <f t="shared" si="65"/>
        <v>1.8620556893816116</v>
      </c>
    </row>
    <row r="738" spans="3:6" x14ac:dyDescent="0.25">
      <c r="C738">
        <f t="shared" si="62"/>
        <v>1.8620556893816116</v>
      </c>
      <c r="D738">
        <f t="shared" si="63"/>
        <v>2.5636019022167602</v>
      </c>
      <c r="E738">
        <f t="shared" si="64"/>
        <v>-10502.812852661225</v>
      </c>
      <c r="F738">
        <f t="shared" si="65"/>
        <v>1.8622997765550364</v>
      </c>
    </row>
    <row r="739" spans="3:6" x14ac:dyDescent="0.25">
      <c r="C739">
        <f t="shared" si="62"/>
        <v>1.8622997765550364</v>
      </c>
      <c r="D739">
        <f t="shared" si="63"/>
        <v>2.5106737381520361</v>
      </c>
      <c r="E739">
        <f t="shared" si="64"/>
        <v>-10504.209206413907</v>
      </c>
      <c r="F739">
        <f t="shared" si="65"/>
        <v>1.8625387925236654</v>
      </c>
    </row>
    <row r="740" spans="3:6" x14ac:dyDescent="0.25">
      <c r="C740">
        <f t="shared" si="62"/>
        <v>1.8625387925236654</v>
      </c>
      <c r="D740">
        <f t="shared" si="63"/>
        <v>2.4588338659136753</v>
      </c>
      <c r="E740">
        <f t="shared" si="64"/>
        <v>-10505.57652484022</v>
      </c>
      <c r="F740">
        <f t="shared" si="65"/>
        <v>1.8627728428739816</v>
      </c>
    </row>
    <row r="741" spans="3:6" x14ac:dyDescent="0.25">
      <c r="C741">
        <f t="shared" si="62"/>
        <v>1.8627728428739816</v>
      </c>
      <c r="D741">
        <f t="shared" si="63"/>
        <v>2.4080600983743352</v>
      </c>
      <c r="E741">
        <f t="shared" si="64"/>
        <v>-10506.91541345204</v>
      </c>
      <c r="F741">
        <f t="shared" si="65"/>
        <v>1.8630020309852031</v>
      </c>
    </row>
    <row r="742" spans="3:6" x14ac:dyDescent="0.25">
      <c r="C742">
        <f t="shared" si="62"/>
        <v>1.8630020309852031</v>
      </c>
      <c r="D742">
        <f t="shared" si="63"/>
        <v>2.3583306925138459</v>
      </c>
      <c r="E742">
        <f t="shared" si="64"/>
        <v>-10508.226465064896</v>
      </c>
      <c r="F742">
        <f t="shared" si="65"/>
        <v>1.8632264580757645</v>
      </c>
    </row>
    <row r="743" spans="3:6" x14ac:dyDescent="0.25">
      <c r="C743">
        <f t="shared" si="62"/>
        <v>1.8632264580757645</v>
      </c>
      <c r="D743">
        <f t="shared" si="63"/>
        <v>2.3096243408922419</v>
      </c>
      <c r="E743">
        <f t="shared" si="64"/>
        <v>-10509.51026006682</v>
      </c>
      <c r="F743">
        <f t="shared" si="65"/>
        <v>1.8634462232488067</v>
      </c>
    </row>
    <row r="744" spans="3:6" x14ac:dyDescent="0.25">
      <c r="C744">
        <f t="shared" si="62"/>
        <v>1.8634462232488067</v>
      </c>
      <c r="D744">
        <f t="shared" si="63"/>
        <v>2.2619201632755903</v>
      </c>
      <c r="E744">
        <f t="shared" si="64"/>
        <v>-10510.76736668137</v>
      </c>
      <c r="F744">
        <f t="shared" si="65"/>
        <v>1.8636614235366986</v>
      </c>
    </row>
    <row r="745" spans="3:6" x14ac:dyDescent="0.25">
      <c r="C745">
        <f t="shared" si="62"/>
        <v>1.8636614235366986</v>
      </c>
      <c r="D745">
        <f t="shared" si="63"/>
        <v>2.2151976984018802</v>
      </c>
      <c r="E745">
        <f t="shared" si="64"/>
        <v>-10511.998341225022</v>
      </c>
      <c r="F745">
        <f t="shared" si="65"/>
        <v>1.8638721539446093</v>
      </c>
    </row>
    <row r="746" spans="3:6" x14ac:dyDescent="0.25">
      <c r="C746">
        <f t="shared" si="62"/>
        <v>1.8638721539446093</v>
      </c>
      <c r="D746">
        <f t="shared" si="63"/>
        <v>2.169436895891522</v>
      </c>
      <c r="E746">
        <f t="shared" si="64"/>
        <v>-10513.203728359022</v>
      </c>
      <c r="F746">
        <f t="shared" si="65"/>
        <v>1.8640785074931512</v>
      </c>
    </row>
    <row r="747" spans="3:6" x14ac:dyDescent="0.25">
      <c r="C747">
        <f t="shared" si="62"/>
        <v>1.8640785074931512</v>
      </c>
      <c r="D747">
        <f t="shared" si="63"/>
        <v>2.1246181082988187</v>
      </c>
      <c r="E747">
        <f t="shared" si="64"/>
        <v>-10514.384061335804</v>
      </c>
      <c r="F747">
        <f t="shared" si="65"/>
        <v>1.8642805752601173</v>
      </c>
    </row>
    <row r="748" spans="3:6" x14ac:dyDescent="0.25">
      <c r="C748">
        <f t="shared" si="62"/>
        <v>1.8642805752601173</v>
      </c>
      <c r="D748">
        <f t="shared" si="63"/>
        <v>2.0807220833089559</v>
      </c>
      <c r="E748">
        <f t="shared" si="64"/>
        <v>-10515.539862240154</v>
      </c>
      <c r="F748">
        <f t="shared" si="65"/>
        <v>1.8644784464213289</v>
      </c>
    </row>
    <row r="749" spans="3:6" x14ac:dyDescent="0.25">
      <c r="C749">
        <f t="shared" si="62"/>
        <v>1.8644784464213289</v>
      </c>
      <c r="D749">
        <f t="shared" si="63"/>
        <v>2.0377299560655047</v>
      </c>
      <c r="E749">
        <f t="shared" si="64"/>
        <v>-10516.67164222517</v>
      </c>
      <c r="F749">
        <f t="shared" si="65"/>
        <v>1.8646722082906149</v>
      </c>
    </row>
    <row r="750" spans="3:6" x14ac:dyDescent="0.25">
      <c r="C750">
        <f t="shared" si="62"/>
        <v>1.8646722082906149</v>
      </c>
      <c r="D750">
        <f t="shared" si="63"/>
        <v>1.995623241636622</v>
      </c>
      <c r="E750">
        <f t="shared" si="64"/>
        <v>-10517.779901743157</v>
      </c>
      <c r="F750">
        <f t="shared" si="65"/>
        <v>1.8648619463589411</v>
      </c>
    </row>
    <row r="751" spans="3:6" x14ac:dyDescent="0.25">
      <c r="C751">
        <f t="shared" si="62"/>
        <v>1.8648619463589411</v>
      </c>
      <c r="D751">
        <f t="shared" si="63"/>
        <v>1.9543838276149472</v>
      </c>
      <c r="E751">
        <f t="shared" si="64"/>
        <v>-10518.865130771603</v>
      </c>
      <c r="F751">
        <f t="shared" si="65"/>
        <v>1.8650477443327071</v>
      </c>
    </row>
    <row r="752" spans="3:6" x14ac:dyDescent="0.25">
      <c r="C752">
        <f t="shared" si="62"/>
        <v>1.8650477443327071</v>
      </c>
      <c r="D752">
        <f t="shared" si="63"/>
        <v>1.9139939668584702</v>
      </c>
      <c r="E752">
        <f t="shared" si="64"/>
        <v>-10519.92780903426</v>
      </c>
      <c r="F752">
        <f t="shared" si="65"/>
        <v>1.865229684171231</v>
      </c>
    </row>
    <row r="753" spans="3:6" x14ac:dyDescent="0.25">
      <c r="C753">
        <f t="shared" si="62"/>
        <v>1.865229684171231</v>
      </c>
      <c r="D753">
        <f t="shared" si="63"/>
        <v>1.8744362703446313</v>
      </c>
      <c r="E753">
        <f t="shared" si="64"/>
        <v>-10520.968406217542</v>
      </c>
      <c r="F753">
        <f t="shared" si="65"/>
        <v>1.8654078461234367</v>
      </c>
    </row>
    <row r="754" spans="3:6" x14ac:dyDescent="0.25">
      <c r="C754">
        <f t="shared" si="62"/>
        <v>1.8654078461234367</v>
      </c>
      <c r="D754">
        <f t="shared" si="63"/>
        <v>1.8356937001726692</v>
      </c>
      <c r="E754">
        <f t="shared" si="64"/>
        <v>-10521.98738218226</v>
      </c>
      <c r="F754">
        <f t="shared" si="65"/>
        <v>1.8655823087637626</v>
      </c>
    </row>
    <row r="755" spans="3:6" x14ac:dyDescent="0.25">
      <c r="C755">
        <f t="shared" si="62"/>
        <v>1.8655823087637626</v>
      </c>
      <c r="D755">
        <f t="shared" si="63"/>
        <v>1.7977495626782911</v>
      </c>
      <c r="E755">
        <f t="shared" si="64"/>
        <v>-10522.985187170823</v>
      </c>
      <c r="F755">
        <f t="shared" si="65"/>
        <v>1.8657531490273098</v>
      </c>
    </row>
    <row r="756" spans="3:6" x14ac:dyDescent="0.25">
      <c r="C756">
        <f t="shared" si="62"/>
        <v>1.8657531490273098</v>
      </c>
      <c r="D756">
        <f t="shared" si="63"/>
        <v>1.7605875016829486</v>
      </c>
      <c r="E756">
        <f t="shared" si="64"/>
        <v>-10523.962262010029</v>
      </c>
      <c r="F756">
        <f t="shared" si="65"/>
        <v>1.8659204422442419</v>
      </c>
    </row>
    <row r="757" spans="3:6" x14ac:dyDescent="0.25">
      <c r="C757">
        <f t="shared" si="62"/>
        <v>1.8659204422442419</v>
      </c>
      <c r="D757">
        <f t="shared" si="63"/>
        <v>1.724191491860438</v>
      </c>
      <c r="E757">
        <f t="shared" si="64"/>
        <v>-10524.919038309505</v>
      </c>
      <c r="F757">
        <f t="shared" si="65"/>
        <v>1.8660842621734579</v>
      </c>
    </row>
    <row r="758" spans="3:6" x14ac:dyDescent="0.25">
      <c r="C758">
        <f t="shared" si="62"/>
        <v>1.8660842621734579</v>
      </c>
      <c r="D758">
        <f t="shared" si="63"/>
        <v>1.6885458322331033</v>
      </c>
      <c r="E758">
        <f t="shared" si="64"/>
        <v>-10525.855938655903</v>
      </c>
      <c r="F758">
        <f t="shared" si="65"/>
        <v>1.8662446810355509</v>
      </c>
    </row>
    <row r="759" spans="3:6" x14ac:dyDescent="0.25">
      <c r="C759">
        <f t="shared" si="62"/>
        <v>1.8662446810355509</v>
      </c>
      <c r="D759">
        <f t="shared" si="63"/>
        <v>1.6536351397767248</v>
      </c>
      <c r="E759">
        <f t="shared" si="64"/>
        <v>-10526.773376802968</v>
      </c>
      <c r="F759">
        <f t="shared" si="65"/>
        <v>1.866401769545067</v>
      </c>
    </row>
    <row r="760" spans="3:6" x14ac:dyDescent="0.25">
      <c r="C760">
        <f t="shared" si="62"/>
        <v>1.866401769545067</v>
      </c>
      <c r="D760">
        <f t="shared" si="63"/>
        <v>1.6194443431490981</v>
      </c>
      <c r="E760">
        <f t="shared" si="64"/>
        <v>-10527.67175785753</v>
      </c>
      <c r="F760">
        <f t="shared" si="65"/>
        <v>1.8665555969420828</v>
      </c>
    </row>
    <row r="761" spans="3:6" x14ac:dyDescent="0.25">
      <c r="C761">
        <f t="shared" si="62"/>
        <v>1.8665555969420828</v>
      </c>
      <c r="D761">
        <f t="shared" si="63"/>
        <v>1.5859586765413951</v>
      </c>
      <c r="E761">
        <f t="shared" si="64"/>
        <v>-10528.55147846153</v>
      </c>
      <c r="F761">
        <f t="shared" si="65"/>
        <v>1.8667062310231135</v>
      </c>
    </row>
    <row r="762" spans="3:6" x14ac:dyDescent="0.25">
      <c r="C762">
        <f t="shared" si="62"/>
        <v>1.8667062310231135</v>
      </c>
      <c r="D762">
        <f t="shared" si="63"/>
        <v>1.5531636736332075</v>
      </c>
      <c r="E762">
        <f t="shared" si="64"/>
        <v>-10529.412926970181</v>
      </c>
      <c r="F762">
        <f t="shared" si="65"/>
        <v>1.8668537381713664</v>
      </c>
    </row>
    <row r="763" spans="3:6" x14ac:dyDescent="0.25">
      <c r="C763">
        <f t="shared" si="62"/>
        <v>1.8668537381713664</v>
      </c>
      <c r="D763">
        <f t="shared" si="63"/>
        <v>1.5210451616603677</v>
      </c>
      <c r="E763">
        <f t="shared" si="64"/>
        <v>-10530.256483626305</v>
      </c>
      <c r="F763">
        <f t="shared" si="65"/>
        <v>1.8669981833863547</v>
      </c>
    </row>
    <row r="764" spans="3:6" x14ac:dyDescent="0.25">
      <c r="C764">
        <f t="shared" si="62"/>
        <v>1.8669981833863547</v>
      </c>
      <c r="D764">
        <f t="shared" si="63"/>
        <v>1.4895892556064609</v>
      </c>
      <c r="E764">
        <f t="shared" si="64"/>
        <v>-10531.082520730983</v>
      </c>
      <c r="F764">
        <f t="shared" si="65"/>
        <v>1.8671396303128862</v>
      </c>
    </row>
    <row r="765" spans="3:6" x14ac:dyDescent="0.25">
      <c r="C765">
        <f t="shared" si="62"/>
        <v>1.8671396303128862</v>
      </c>
      <c r="D765">
        <f t="shared" si="63"/>
        <v>1.458782352489834</v>
      </c>
      <c r="E765">
        <f t="shared" si="64"/>
        <v>-10531.891402810543</v>
      </c>
      <c r="F765">
        <f t="shared" si="65"/>
        <v>1.8672781412694368</v>
      </c>
    </row>
    <row r="766" spans="3:6" x14ac:dyDescent="0.25">
      <c r="C766">
        <f t="shared" si="62"/>
        <v>1.8672781412694368</v>
      </c>
      <c r="D766">
        <f t="shared" si="63"/>
        <v>1.4286111257606535</v>
      </c>
      <c r="E766">
        <f t="shared" si="64"/>
        <v>-10532.683486780024</v>
      </c>
      <c r="F766">
        <f t="shared" si="65"/>
        <v>1.8674137772759258</v>
      </c>
    </row>
    <row r="767" spans="3:6" x14ac:dyDescent="0.25">
      <c r="C767">
        <f t="shared" si="62"/>
        <v>1.8674137772759258</v>
      </c>
      <c r="D767">
        <f t="shared" si="63"/>
        <v>1.3990625198093767</v>
      </c>
      <c r="E767">
        <f t="shared" si="64"/>
        <v>-10533.45912210313</v>
      </c>
      <c r="F767">
        <f t="shared" si="65"/>
        <v>1.8675465980809047</v>
      </c>
    </row>
    <row r="768" spans="3:6" x14ac:dyDescent="0.25">
      <c r="C768">
        <f t="shared" si="62"/>
        <v>1.8675465980809047</v>
      </c>
      <c r="D768">
        <f t="shared" si="63"/>
        <v>1.3701237445752668</v>
      </c>
      <c r="E768">
        <f t="shared" si="64"/>
        <v>-10534.218650948811</v>
      </c>
      <c r="F768">
        <f t="shared" si="65"/>
        <v>1.8676766621881702</v>
      </c>
    </row>
    <row r="769" spans="3:6" x14ac:dyDescent="0.25">
      <c r="C769">
        <f t="shared" si="62"/>
        <v>1.8676766621881702</v>
      </c>
      <c r="D769">
        <f t="shared" si="63"/>
        <v>1.3417822702513149</v>
      </c>
      <c r="E769">
        <f t="shared" si="64"/>
        <v>-10534.962408344492</v>
      </c>
      <c r="F769">
        <f t="shared" si="65"/>
        <v>1.8678040268828167</v>
      </c>
    </row>
    <row r="770" spans="3:6" x14ac:dyDescent="0.25">
      <c r="C770">
        <f t="shared" si="62"/>
        <v>1.8678040268828167</v>
      </c>
      <c r="D770">
        <f t="shared" si="63"/>
        <v>1.3140258221028489</v>
      </c>
      <c r="E770">
        <f t="shared" si="64"/>
        <v>-10535.69072232606</v>
      </c>
      <c r="F770">
        <f t="shared" si="65"/>
        <v>1.8679287482567384</v>
      </c>
    </row>
    <row r="771" spans="3:6" x14ac:dyDescent="0.25">
      <c r="C771">
        <f t="shared" si="62"/>
        <v>1.8679287482567384</v>
      </c>
      <c r="D771">
        <f t="shared" si="63"/>
        <v>1.286842375373908</v>
      </c>
      <c r="E771">
        <f t="shared" si="64"/>
        <v>-10536.403914084673</v>
      </c>
      <c r="F771">
        <f t="shared" si="65"/>
        <v>1.8680508812335934</v>
      </c>
    </row>
    <row r="772" spans="3:6" x14ac:dyDescent="0.25">
      <c r="C772">
        <f t="shared" si="62"/>
        <v>1.8680508812335934</v>
      </c>
      <c r="D772">
        <f t="shared" si="63"/>
        <v>1.2602201502909338</v>
      </c>
      <c r="E772">
        <f t="shared" si="64"/>
        <v>-10537.102298110414</v>
      </c>
      <c r="F772">
        <f t="shared" si="65"/>
        <v>1.8681704795932408</v>
      </c>
    </row>
    <row r="773" spans="3:6" x14ac:dyDescent="0.25">
      <c r="C773">
        <f t="shared" si="62"/>
        <v>1.8681704795932408</v>
      </c>
      <c r="D773">
        <f t="shared" si="63"/>
        <v>1.2341476071687794</v>
      </c>
      <c r="E773">
        <f t="shared" si="64"/>
        <v>-10537.786182332953</v>
      </c>
      <c r="F773">
        <f t="shared" si="65"/>
        <v>1.8682875959956629</v>
      </c>
    </row>
    <row r="774" spans="3:6" x14ac:dyDescent="0.25">
      <c r="C774">
        <f t="shared" si="62"/>
        <v>1.8682875959956629</v>
      </c>
      <c r="D774">
        <f t="shared" si="63"/>
        <v>1.2086134416094865</v>
      </c>
      <c r="E774">
        <f t="shared" si="64"/>
        <v>-10538.455868259176</v>
      </c>
      <c r="F774">
        <f t="shared" si="65"/>
        <v>1.8684022820043835</v>
      </c>
    </row>
    <row r="775" spans="3:6" x14ac:dyDescent="0.25">
      <c r="C775">
        <f t="shared" si="62"/>
        <v>1.8684022820043835</v>
      </c>
      <c r="D775">
        <f t="shared" si="63"/>
        <v>1.1836065797820083</v>
      </c>
      <c r="E775">
        <f t="shared" si="64"/>
        <v>-10539.111651107924</v>
      </c>
      <c r="F775">
        <f t="shared" si="65"/>
        <v>1.8685145881093916</v>
      </c>
    </row>
    <row r="776" spans="3:6" x14ac:dyDescent="0.25">
      <c r="C776">
        <f t="shared" si="62"/>
        <v>1.8685145881093916</v>
      </c>
      <c r="D776">
        <f t="shared" si="63"/>
        <v>1.1591161738092524</v>
      </c>
      <c r="E776">
        <f t="shared" si="64"/>
        <v>-10539.753819941861</v>
      </c>
      <c r="F776">
        <f t="shared" si="65"/>
        <v>1.8686245637495831</v>
      </c>
    </row>
    <row r="777" spans="3:6" x14ac:dyDescent="0.25">
      <c r="C777">
        <f t="shared" si="62"/>
        <v>1.8686245637495831</v>
      </c>
      <c r="D777">
        <f t="shared" si="63"/>
        <v>1.1351315972315206</v>
      </c>
      <c r="E777">
        <f t="shared" si="64"/>
        <v>-10540.382657796559</v>
      </c>
      <c r="F777">
        <f t="shared" si="65"/>
        <v>1.8687322573347294</v>
      </c>
    </row>
    <row r="778" spans="3:6" x14ac:dyDescent="0.25">
      <c r="C778">
        <f t="shared" ref="C778:C841" si="66">F777</f>
        <v>1.8687322573347294</v>
      </c>
      <c r="D778">
        <f t="shared" ref="D778:D841" si="67">$B$2*(C778^5)+$C$2*(C778^4)+$D$2*(C778^3)+$E$2*(C778^2)+$F$2*(C778^1)+$G$2</f>
        <v>1.1116424405627185</v>
      </c>
      <c r="E778">
        <f t="shared" ref="E778:E841" si="68">$C$3*(C778^4)+$D$3*(C778^3)+$E$3*(C778^2)+$F$3*(C778)+$G$3</f>
        <v>-10540.99844180684</v>
      </c>
      <c r="F778">
        <f t="shared" ref="F778:F841" si="69">C778-D778/E778</f>
        <v>1.8688377162669831</v>
      </c>
    </row>
    <row r="779" spans="3:6" x14ac:dyDescent="0.25">
      <c r="C779">
        <f t="shared" si="66"/>
        <v>1.8688377162669831</v>
      </c>
      <c r="D779">
        <f t="shared" si="67"/>
        <v>1.0886385069329663</v>
      </c>
      <c r="E779">
        <f t="shared" si="68"/>
        <v>-10541.601443330448</v>
      </c>
      <c r="F779">
        <f t="shared" si="69"/>
        <v>1.8689409869619327</v>
      </c>
    </row>
    <row r="780" spans="3:6" x14ac:dyDescent="0.25">
      <c r="C780">
        <f t="shared" si="66"/>
        <v>1.8689409869619327</v>
      </c>
      <c r="D780">
        <f t="shared" si="67"/>
        <v>1.0661098078130635</v>
      </c>
      <c r="E780">
        <f t="shared" si="68"/>
        <v>-10542.191928069111</v>
      </c>
      <c r="F780">
        <f t="shared" si="69"/>
        <v>1.8690421148692111</v>
      </c>
    </row>
    <row r="781" spans="3:6" x14ac:dyDescent="0.25">
      <c r="C781">
        <f t="shared" si="66"/>
        <v>1.8690421148692111</v>
      </c>
      <c r="D781">
        <f t="shared" si="67"/>
        <v>1.0440465588230836</v>
      </c>
      <c r="E781">
        <f t="shared" si="68"/>
        <v>-10542.770156187013</v>
      </c>
      <c r="F781">
        <f t="shared" si="69"/>
        <v>1.869141144492674</v>
      </c>
    </row>
    <row r="782" spans="3:6" x14ac:dyDescent="0.25">
      <c r="C782">
        <f t="shared" si="66"/>
        <v>1.869141144492674</v>
      </c>
      <c r="D782">
        <f t="shared" si="67"/>
        <v>1.0224391756232762</v>
      </c>
      <c r="E782">
        <f t="shared" si="68"/>
        <v>-10543.336382426809</v>
      </c>
      <c r="F782">
        <f t="shared" si="69"/>
        <v>1.8692381194101515</v>
      </c>
    </row>
    <row r="783" spans="3:6" x14ac:dyDescent="0.25">
      <c r="C783">
        <f t="shared" si="66"/>
        <v>1.8692381194101515</v>
      </c>
      <c r="D783">
        <f t="shared" si="67"/>
        <v>1.0012782698845513</v>
      </c>
      <c r="E783">
        <f t="shared" si="68"/>
        <v>-10543.890856223135</v>
      </c>
      <c r="F783">
        <f t="shared" si="69"/>
        <v>1.8693330822927854</v>
      </c>
    </row>
    <row r="784" spans="3:6" x14ac:dyDescent="0.25">
      <c r="C784">
        <f t="shared" si="66"/>
        <v>1.8693330822927854</v>
      </c>
      <c r="D784">
        <f t="shared" si="67"/>
        <v>0.98055464533535996</v>
      </c>
      <c r="E784">
        <f t="shared" si="68"/>
        <v>-10544.43382181376</v>
      </c>
      <c r="F784">
        <f t="shared" si="69"/>
        <v>1.8694260749239597</v>
      </c>
    </row>
    <row r="785" spans="3:6" x14ac:dyDescent="0.25">
      <c r="C785">
        <f t="shared" si="66"/>
        <v>1.8694260749239597</v>
      </c>
      <c r="D785">
        <f t="shared" si="67"/>
        <v>0.96025929388906661</v>
      </c>
      <c r="E785">
        <f t="shared" si="68"/>
        <v>-10544.965518348366</v>
      </c>
      <c r="F785">
        <f t="shared" si="69"/>
        <v>1.8695171382178337</v>
      </c>
    </row>
    <row r="786" spans="3:6" x14ac:dyDescent="0.25">
      <c r="C786">
        <f t="shared" si="66"/>
        <v>1.8695171382178337</v>
      </c>
      <c r="D786">
        <f t="shared" si="67"/>
        <v>0.94038339184589859</v>
      </c>
      <c r="E786">
        <f t="shared" si="68"/>
        <v>-10545.486179995038</v>
      </c>
      <c r="F786">
        <f t="shared" si="69"/>
        <v>1.8696063122374849</v>
      </c>
    </row>
    <row r="787" spans="3:6" x14ac:dyDescent="0.25">
      <c r="C787">
        <f t="shared" si="66"/>
        <v>1.8696063122374849</v>
      </c>
      <c r="D787">
        <f t="shared" si="67"/>
        <v>0.92091829616947507</v>
      </c>
      <c r="E787">
        <f t="shared" si="68"/>
        <v>-10545.996036044509</v>
      </c>
      <c r="F787">
        <f t="shared" si="69"/>
        <v>1.8696936362126715</v>
      </c>
    </row>
    <row r="788" spans="3:6" x14ac:dyDescent="0.25">
      <c r="C788">
        <f t="shared" si="66"/>
        <v>1.8696936362126715</v>
      </c>
      <c r="D788">
        <f t="shared" si="67"/>
        <v>0.90185554083245734</v>
      </c>
      <c r="E788">
        <f t="shared" si="68"/>
        <v>-10546.495311012211</v>
      </c>
      <c r="F788">
        <f t="shared" si="69"/>
        <v>1.8697791485572217</v>
      </c>
    </row>
    <row r="789" spans="3:6" x14ac:dyDescent="0.25">
      <c r="C789">
        <f t="shared" si="66"/>
        <v>1.8697791485572217</v>
      </c>
      <c r="D789">
        <f t="shared" si="67"/>
        <v>0.88318683323996083</v>
      </c>
      <c r="E789">
        <f t="shared" si="68"/>
        <v>-10546.984224738142</v>
      </c>
      <c r="F789">
        <f t="shared" si="69"/>
        <v>1.8698628868860578</v>
      </c>
    </row>
    <row r="790" spans="3:6" x14ac:dyDescent="0.25">
      <c r="C790">
        <f t="shared" si="66"/>
        <v>1.8698628868860578</v>
      </c>
      <c r="D790">
        <f t="shared" si="67"/>
        <v>0.86490405072254362</v>
      </c>
      <c r="E790">
        <f t="shared" si="68"/>
        <v>-10547.462992484676</v>
      </c>
      <c r="F790">
        <f t="shared" si="69"/>
        <v>1.8699448880318632</v>
      </c>
    </row>
    <row r="791" spans="3:6" x14ac:dyDescent="0.25">
      <c r="C791">
        <f t="shared" si="66"/>
        <v>1.8699448880318632</v>
      </c>
      <c r="D791">
        <f t="shared" si="67"/>
        <v>0.84699923709422364</v>
      </c>
      <c r="E791">
        <f t="shared" si="68"/>
        <v>-10547.931825032261</v>
      </c>
      <c r="F791">
        <f t="shared" si="69"/>
        <v>1.8700251880613992</v>
      </c>
    </row>
    <row r="792" spans="3:6" x14ac:dyDescent="0.25">
      <c r="C792">
        <f t="shared" si="66"/>
        <v>1.8700251880613992</v>
      </c>
      <c r="D792">
        <f t="shared" si="67"/>
        <v>0.82946459928007243</v>
      </c>
      <c r="E792">
        <f t="shared" si="68"/>
        <v>-10548.390928773137</v>
      </c>
      <c r="F792">
        <f t="shared" si="69"/>
        <v>1.8701038222914803</v>
      </c>
    </row>
    <row r="793" spans="3:6" x14ac:dyDescent="0.25">
      <c r="C793">
        <f t="shared" si="66"/>
        <v>1.8701038222914803</v>
      </c>
      <c r="D793">
        <f t="shared" si="67"/>
        <v>0.81229250400838282</v>
      </c>
      <c r="E793">
        <f t="shared" si="68"/>
        <v>-10548.840505803066</v>
      </c>
      <c r="F793">
        <f t="shared" si="69"/>
        <v>1.8701808253046135</v>
      </c>
    </row>
    <row r="794" spans="3:6" x14ac:dyDescent="0.25">
      <c r="C794">
        <f t="shared" si="66"/>
        <v>1.8701808253046135</v>
      </c>
      <c r="D794">
        <f t="shared" si="67"/>
        <v>0.79547547457968903</v>
      </c>
      <c r="E794">
        <f t="shared" si="68"/>
        <v>-10549.280754011117</v>
      </c>
      <c r="F794">
        <f t="shared" si="69"/>
        <v>1.87025623096431</v>
      </c>
    </row>
    <row r="795" spans="3:6" x14ac:dyDescent="0.25">
      <c r="C795">
        <f t="shared" si="66"/>
        <v>1.87025623096431</v>
      </c>
      <c r="D795">
        <f t="shared" si="67"/>
        <v>0.77900618768262575</v>
      </c>
      <c r="E795">
        <f t="shared" si="68"/>
        <v>-10549.711867167594</v>
      </c>
      <c r="F795">
        <f t="shared" si="69"/>
        <v>1.8703300724300762</v>
      </c>
    </row>
    <row r="796" spans="3:6" x14ac:dyDescent="0.25">
      <c r="C796">
        <f t="shared" si="66"/>
        <v>1.8703300724300762</v>
      </c>
      <c r="D796">
        <f t="shared" si="67"/>
        <v>0.76287747027981823</v>
      </c>
      <c r="E796">
        <f t="shared" si="68"/>
        <v>-10550.134035010065</v>
      </c>
      <c r="F796">
        <f t="shared" si="69"/>
        <v>1.8704023821720897</v>
      </c>
    </row>
    <row r="797" spans="3:6" x14ac:dyDescent="0.25">
      <c r="C797">
        <f t="shared" si="66"/>
        <v>1.8704023821720897</v>
      </c>
      <c r="D797">
        <f t="shared" si="67"/>
        <v>0.74708229656562253</v>
      </c>
      <c r="E797">
        <f t="shared" si="68"/>
        <v>-10550.547443327632</v>
      </c>
      <c r="F797">
        <f t="shared" si="69"/>
        <v>1.8704731919855688</v>
      </c>
    </row>
    <row r="798" spans="3:6" x14ac:dyDescent="0.25">
      <c r="C798">
        <f t="shared" si="66"/>
        <v>1.8704731919855688</v>
      </c>
      <c r="D798">
        <f t="shared" si="67"/>
        <v>0.73161378496388352</v>
      </c>
      <c r="E798">
        <f t="shared" si="68"/>
        <v>-10550.952274043384</v>
      </c>
      <c r="F798">
        <f t="shared" si="69"/>
        <v>1.87054253300484</v>
      </c>
    </row>
    <row r="799" spans="3:6" x14ac:dyDescent="0.25">
      <c r="C799">
        <f t="shared" si="66"/>
        <v>1.87054253300484</v>
      </c>
      <c r="D799">
        <f t="shared" si="67"/>
        <v>0.71646519520663787</v>
      </c>
      <c r="E799">
        <f t="shared" si="68"/>
        <v>-10551.34870529515</v>
      </c>
      <c r="F799">
        <f t="shared" si="69"/>
        <v>1.8706104357171109</v>
      </c>
    </row>
    <row r="800" spans="3:6" x14ac:dyDescent="0.25">
      <c r="C800">
        <f t="shared" si="66"/>
        <v>1.8706104357171109</v>
      </c>
      <c r="D800">
        <f t="shared" si="67"/>
        <v>0.70162992545692759</v>
      </c>
      <c r="E800">
        <f t="shared" si="68"/>
        <v>-10551.736911514528</v>
      </c>
      <c r="F800">
        <f t="shared" si="69"/>
        <v>1.8706769299759558</v>
      </c>
    </row>
    <row r="801" spans="3:6" x14ac:dyDescent="0.25">
      <c r="C801">
        <f t="shared" si="66"/>
        <v>1.8706769299759558</v>
      </c>
      <c r="D801">
        <f t="shared" si="67"/>
        <v>0.6871015094870927</v>
      </c>
      <c r="E801">
        <f t="shared" si="68"/>
        <v>-10552.117063504273</v>
      </c>
      <c r="F801">
        <f t="shared" si="69"/>
        <v>1.8707420450145165</v>
      </c>
    </row>
    <row r="802" spans="3:6" x14ac:dyDescent="0.25">
      <c r="C802">
        <f t="shared" si="66"/>
        <v>1.8707420450145165</v>
      </c>
      <c r="D802">
        <f t="shared" si="67"/>
        <v>0.67287361393300671</v>
      </c>
      <c r="E802">
        <f t="shared" si="68"/>
        <v>-10552.489328514039</v>
      </c>
      <c r="F802">
        <f t="shared" si="69"/>
        <v>1.8708058094584297</v>
      </c>
    </row>
    <row r="803" spans="3:6" x14ac:dyDescent="0.25">
      <c r="C803">
        <f t="shared" si="66"/>
        <v>1.8708058094584297</v>
      </c>
      <c r="D803">
        <f t="shared" si="67"/>
        <v>0.65894003557423275</v>
      </c>
      <c r="E803">
        <f t="shared" si="68"/>
        <v>-10552.853870314546</v>
      </c>
      <c r="F803">
        <f t="shared" si="69"/>
        <v>1.8708682513384816</v>
      </c>
    </row>
    <row r="804" spans="3:6" x14ac:dyDescent="0.25">
      <c r="C804">
        <f t="shared" si="66"/>
        <v>1.8708682513384816</v>
      </c>
      <c r="D804">
        <f t="shared" si="67"/>
        <v>0.64529469869421519</v>
      </c>
      <c r="E804">
        <f t="shared" si="68"/>
        <v>-10553.21084927019</v>
      </c>
      <c r="F804">
        <f t="shared" si="69"/>
        <v>1.8709293981029982</v>
      </c>
    </row>
    <row r="805" spans="3:6" x14ac:dyDescent="0.25">
      <c r="C805">
        <f t="shared" si="66"/>
        <v>1.8709293981029982</v>
      </c>
      <c r="D805">
        <f t="shared" si="67"/>
        <v>0.63193165247776051</v>
      </c>
      <c r="E805">
        <f t="shared" si="68"/>
        <v>-10553.560422410103</v>
      </c>
      <c r="F805">
        <f t="shared" si="69"/>
        <v>1.8709892766299772</v>
      </c>
    </row>
    <row r="806" spans="3:6" x14ac:dyDescent="0.25">
      <c r="C806">
        <f t="shared" si="66"/>
        <v>1.8709892766299772</v>
      </c>
      <c r="D806">
        <f t="shared" si="67"/>
        <v>0.61884506846581644</v>
      </c>
      <c r="E806">
        <f t="shared" si="68"/>
        <v>-10553.902743497756</v>
      </c>
      <c r="F806">
        <f t="shared" si="69"/>
        <v>1.871047913238965</v>
      </c>
    </row>
    <row r="807" spans="3:6" x14ac:dyDescent="0.25">
      <c r="C807">
        <f t="shared" si="66"/>
        <v>1.871047913238965</v>
      </c>
      <c r="D807">
        <f t="shared" si="67"/>
        <v>0.6060292380611827</v>
      </c>
      <c r="E807">
        <f t="shared" si="68"/>
        <v>-10554.23796309908</v>
      </c>
      <c r="F807">
        <f t="shared" si="69"/>
        <v>1.8711053337026859</v>
      </c>
    </row>
    <row r="808" spans="3:6" x14ac:dyDescent="0.25">
      <c r="C808">
        <f t="shared" si="66"/>
        <v>1.8711053337026859</v>
      </c>
      <c r="D808">
        <f t="shared" si="67"/>
        <v>0.59347857008287974</v>
      </c>
      <c r="E808">
        <f t="shared" si="68"/>
        <v>-10554.566228649153</v>
      </c>
      <c r="F808">
        <f t="shared" si="69"/>
        <v>1.8711615632584275</v>
      </c>
    </row>
    <row r="809" spans="3:6" x14ac:dyDescent="0.25">
      <c r="C809">
        <f t="shared" si="66"/>
        <v>1.8711615632584275</v>
      </c>
      <c r="D809">
        <f t="shared" si="67"/>
        <v>0.58118758837190398</v>
      </c>
      <c r="E809">
        <f t="shared" si="68"/>
        <v>-10554.887684517515</v>
      </c>
      <c r="F809">
        <f t="shared" si="69"/>
        <v>1.8712166266191892</v>
      </c>
    </row>
    <row r="810" spans="3:6" x14ac:dyDescent="0.25">
      <c r="C810">
        <f t="shared" si="66"/>
        <v>1.8712166266191892</v>
      </c>
      <c r="D810">
        <f t="shared" si="67"/>
        <v>0.56915092944154821</v>
      </c>
      <c r="E810">
        <f t="shared" si="68"/>
        <v>-10555.202472072069</v>
      </c>
      <c r="F810">
        <f t="shared" si="69"/>
        <v>1.8712705479845961</v>
      </c>
    </row>
    <row r="811" spans="3:6" x14ac:dyDescent="0.25">
      <c r="C811">
        <f t="shared" si="66"/>
        <v>1.8712705479845961</v>
      </c>
      <c r="D811">
        <f t="shared" si="67"/>
        <v>0.55736334018001799</v>
      </c>
      <c r="E811">
        <f t="shared" si="68"/>
        <v>-10555.5107297417</v>
      </c>
      <c r="F811">
        <f t="shared" si="69"/>
        <v>1.8713233510515865</v>
      </c>
    </row>
    <row r="812" spans="3:6" x14ac:dyDescent="0.25">
      <c r="C812">
        <f t="shared" si="66"/>
        <v>1.8713233510515865</v>
      </c>
      <c r="D812">
        <f t="shared" si="67"/>
        <v>0.54581967558851829</v>
      </c>
      <c r="E812">
        <f t="shared" si="68"/>
        <v>-10555.812593077517</v>
      </c>
      <c r="F812">
        <f t="shared" si="69"/>
        <v>1.8713750590248739</v>
      </c>
    </row>
    <row r="813" spans="3:6" x14ac:dyDescent="0.25">
      <c r="C813">
        <f t="shared" si="66"/>
        <v>1.8713750590248739</v>
      </c>
      <c r="D813">
        <f t="shared" si="67"/>
        <v>0.53451489658391438</v>
      </c>
      <c r="E813">
        <f t="shared" si="68"/>
        <v>-10556.108194812869</v>
      </c>
      <c r="F813">
        <f t="shared" si="69"/>
        <v>1.8714256946271923</v>
      </c>
    </row>
    <row r="814" spans="3:6" x14ac:dyDescent="0.25">
      <c r="C814">
        <f t="shared" si="66"/>
        <v>1.8714256946271923</v>
      </c>
      <c r="D814">
        <f t="shared" si="67"/>
        <v>0.52344406782322039</v>
      </c>
      <c r="E814">
        <f t="shared" si="68"/>
        <v>-10556.397664922059</v>
      </c>
      <c r="F814">
        <f t="shared" si="69"/>
        <v>1.8714752801093273</v>
      </c>
    </row>
    <row r="815" spans="3:6" x14ac:dyDescent="0.25">
      <c r="C815">
        <f t="shared" si="66"/>
        <v>1.8714752801093273</v>
      </c>
      <c r="D815">
        <f t="shared" si="67"/>
        <v>0.51260235558902423</v>
      </c>
      <c r="E815">
        <f t="shared" si="68"/>
        <v>-10556.68113067786</v>
      </c>
      <c r="F815">
        <f t="shared" si="69"/>
        <v>1.8715238372599359</v>
      </c>
    </row>
    <row r="816" spans="3:6" x14ac:dyDescent="0.25">
      <c r="C816">
        <f t="shared" si="66"/>
        <v>1.8715238372599359</v>
      </c>
      <c r="D816">
        <f t="shared" si="67"/>
        <v>0.50198502570674464</v>
      </c>
      <c r="E816">
        <f t="shared" si="68"/>
        <v>-10556.958716707803</v>
      </c>
      <c r="F816">
        <f t="shared" si="69"/>
        <v>1.8715713874151632</v>
      </c>
    </row>
    <row r="817" spans="3:6" x14ac:dyDescent="0.25">
      <c r="C817">
        <f t="shared" si="66"/>
        <v>1.8715713874151632</v>
      </c>
      <c r="D817">
        <f t="shared" si="67"/>
        <v>0.49158744151327483</v>
      </c>
      <c r="E817">
        <f t="shared" si="68"/>
        <v>-10557.230545049304</v>
      </c>
      <c r="F817">
        <f t="shared" si="69"/>
        <v>1.8716179514680571</v>
      </c>
    </row>
    <row r="818" spans="3:6" x14ac:dyDescent="0.25">
      <c r="C818">
        <f t="shared" si="66"/>
        <v>1.8716179514680571</v>
      </c>
      <c r="D818">
        <f t="shared" si="67"/>
        <v>0.48140506185745835</v>
      </c>
      <c r="E818">
        <f t="shared" si="68"/>
        <v>-10557.49673520362</v>
      </c>
      <c r="F818">
        <f t="shared" si="69"/>
        <v>1.8716635498777874</v>
      </c>
    </row>
    <row r="819" spans="3:6" x14ac:dyDescent="0.25">
      <c r="C819">
        <f t="shared" si="66"/>
        <v>1.8716635498777874</v>
      </c>
      <c r="D819">
        <f t="shared" si="67"/>
        <v>0.47143343914876823</v>
      </c>
      <c r="E819">
        <f t="shared" si="68"/>
        <v>-10557.757404188691</v>
      </c>
      <c r="F819">
        <f t="shared" si="69"/>
        <v>1.8717082026786711</v>
      </c>
    </row>
    <row r="820" spans="3:6" x14ac:dyDescent="0.25">
      <c r="C820">
        <f t="shared" si="66"/>
        <v>1.8717082026786711</v>
      </c>
      <c r="D820">
        <f t="shared" si="67"/>
        <v>0.46166821743645414</v>
      </c>
      <c r="E820">
        <f t="shared" si="68"/>
        <v>-10558.012666590865</v>
      </c>
      <c r="F820">
        <f t="shared" si="69"/>
        <v>1.8717519294890108</v>
      </c>
    </row>
    <row r="821" spans="3:6" x14ac:dyDescent="0.25">
      <c r="C821">
        <f t="shared" si="66"/>
        <v>1.8717519294890108</v>
      </c>
      <c r="D821">
        <f t="shared" si="67"/>
        <v>0.45210513053598333</v>
      </c>
      <c r="E821">
        <f t="shared" si="68"/>
        <v>-10558.26263461555</v>
      </c>
      <c r="F821">
        <f t="shared" si="69"/>
        <v>1.8717947495197471</v>
      </c>
    </row>
    <row r="822" spans="3:6" x14ac:dyDescent="0.25">
      <c r="C822">
        <f t="shared" si="66"/>
        <v>1.8717947495197471</v>
      </c>
      <c r="D822">
        <f t="shared" si="67"/>
        <v>0.44274000019413506</v>
      </c>
      <c r="E822">
        <f t="shared" si="68"/>
        <v>-10558.507418136793</v>
      </c>
      <c r="F822">
        <f t="shared" si="69"/>
        <v>1.8718366815829319</v>
      </c>
    </row>
    <row r="823" spans="3:6" x14ac:dyDescent="0.25">
      <c r="C823">
        <f t="shared" si="66"/>
        <v>1.8718366815829319</v>
      </c>
      <c r="D823">
        <f t="shared" si="67"/>
        <v>0.43356873427728715</v>
      </c>
      <c r="E823">
        <f t="shared" si="68"/>
        <v>-10558.747124745831</v>
      </c>
      <c r="F823">
        <f t="shared" si="69"/>
        <v>1.8718777441000236</v>
      </c>
    </row>
    <row r="824" spans="3:6" x14ac:dyDescent="0.25">
      <c r="C824">
        <f t="shared" si="66"/>
        <v>1.8718777441000236</v>
      </c>
      <c r="D824">
        <f t="shared" si="67"/>
        <v>0.42458732501836494</v>
      </c>
      <c r="E824">
        <f t="shared" si="68"/>
        <v>-10558.98185979863</v>
      </c>
      <c r="F824">
        <f t="shared" si="69"/>
        <v>1.8719179551100107</v>
      </c>
    </row>
    <row r="825" spans="3:6" x14ac:dyDescent="0.25">
      <c r="C825">
        <f t="shared" si="66"/>
        <v>1.8719179551100107</v>
      </c>
      <c r="D825">
        <f t="shared" si="67"/>
        <v>0.41579184727697793</v>
      </c>
      <c r="E825">
        <f t="shared" si="68"/>
        <v>-10559.211726462427</v>
      </c>
      <c r="F825">
        <f t="shared" si="69"/>
        <v>1.8719573322773644</v>
      </c>
    </row>
    <row r="826" spans="3:6" x14ac:dyDescent="0.25">
      <c r="C826">
        <f t="shared" si="66"/>
        <v>1.8719573322773644</v>
      </c>
      <c r="D826">
        <f t="shared" si="67"/>
        <v>0.4071784568491239</v>
      </c>
      <c r="E826">
        <f t="shared" si="68"/>
        <v>-10559.436825761282</v>
      </c>
      <c r="F826">
        <f t="shared" si="69"/>
        <v>1.8719958928998264</v>
      </c>
    </row>
    <row r="827" spans="3:6" x14ac:dyDescent="0.25">
      <c r="C827">
        <f t="shared" si="66"/>
        <v>1.8719958928998264</v>
      </c>
      <c r="D827">
        <f t="shared" si="67"/>
        <v>0.39874338881190852</v>
      </c>
      <c r="E827">
        <f t="shared" si="68"/>
        <v>-10559.657256620716</v>
      </c>
      <c r="F827">
        <f t="shared" si="69"/>
        <v>1.8720336539160338</v>
      </c>
    </row>
    <row r="828" spans="3:6" x14ac:dyDescent="0.25">
      <c r="C828">
        <f t="shared" si="66"/>
        <v>1.8720336539160338</v>
      </c>
      <c r="D828">
        <f t="shared" si="67"/>
        <v>0.39048295588463589</v>
      </c>
      <c r="E828">
        <f t="shared" si="68"/>
        <v>-10559.873115911367</v>
      </c>
      <c r="F828">
        <f t="shared" si="69"/>
        <v>1.872070631912985</v>
      </c>
    </row>
    <row r="829" spans="3:6" x14ac:dyDescent="0.25">
      <c r="C829">
        <f t="shared" si="66"/>
        <v>1.872070631912985</v>
      </c>
      <c r="D829">
        <f t="shared" si="67"/>
        <v>0.38239354684947102</v>
      </c>
      <c r="E829">
        <f t="shared" si="68"/>
        <v>-10560.08449849178</v>
      </c>
      <c r="F829">
        <f t="shared" si="69"/>
        <v>1.8721068431333501</v>
      </c>
    </row>
    <row r="830" spans="3:6" x14ac:dyDescent="0.25">
      <c r="C830">
        <f t="shared" si="66"/>
        <v>1.8721068431333501</v>
      </c>
      <c r="D830">
        <f t="shared" si="67"/>
        <v>0.37447162498392572</v>
      </c>
      <c r="E830">
        <f t="shared" si="68"/>
        <v>-10560.291497250271</v>
      </c>
      <c r="F830">
        <f t="shared" si="69"/>
        <v>1.8721423034826294</v>
      </c>
    </row>
    <row r="831" spans="3:6" x14ac:dyDescent="0.25">
      <c r="C831">
        <f t="shared" si="66"/>
        <v>1.8721423034826294</v>
      </c>
      <c r="D831">
        <f t="shared" si="67"/>
        <v>0.36671372652881473</v>
      </c>
      <c r="E831">
        <f t="shared" si="68"/>
        <v>-10560.494203145934</v>
      </c>
      <c r="F831">
        <f t="shared" si="69"/>
        <v>1.8721770285361614</v>
      </c>
    </row>
    <row r="832" spans="3:6" x14ac:dyDescent="0.25">
      <c r="C832">
        <f t="shared" si="66"/>
        <v>1.8721770285361614</v>
      </c>
      <c r="D832">
        <f t="shared" si="67"/>
        <v>0.35911645919713919</v>
      </c>
      <c r="E832">
        <f t="shared" si="68"/>
        <v>-10560.692705248779</v>
      </c>
      <c r="F832">
        <f t="shared" si="69"/>
        <v>1.8722110335459861</v>
      </c>
    </row>
    <row r="833" spans="3:6" x14ac:dyDescent="0.25">
      <c r="C833">
        <f t="shared" si="66"/>
        <v>1.8722110335459861</v>
      </c>
      <c r="D833">
        <f t="shared" si="67"/>
        <v>0.35167650069752199</v>
      </c>
      <c r="E833">
        <f t="shared" si="68"/>
        <v>-10560.887090779044</v>
      </c>
      <c r="F833">
        <f t="shared" si="69"/>
        <v>1.8722443334475638</v>
      </c>
    </row>
    <row r="834" spans="3:6" x14ac:dyDescent="0.25">
      <c r="C834">
        <f t="shared" si="66"/>
        <v>1.8722443334475638</v>
      </c>
      <c r="D834">
        <f t="shared" si="67"/>
        <v>0.34439059730448207</v>
      </c>
      <c r="E834">
        <f t="shared" si="68"/>
        <v>-10561.077445145676</v>
      </c>
      <c r="F834">
        <f t="shared" si="69"/>
        <v>1.8722769428663559</v>
      </c>
    </row>
    <row r="835" spans="3:6" x14ac:dyDescent="0.25">
      <c r="C835">
        <f t="shared" si="66"/>
        <v>1.8722769428663559</v>
      </c>
      <c r="D835">
        <f t="shared" si="67"/>
        <v>0.3372555624459892</v>
      </c>
      <c r="E835">
        <f t="shared" si="68"/>
        <v>-10561.263851984017</v>
      </c>
      <c r="F835">
        <f t="shared" si="69"/>
        <v>1.8723088761242663</v>
      </c>
    </row>
    <row r="836" spans="3:6" x14ac:dyDescent="0.25">
      <c r="C836">
        <f t="shared" si="66"/>
        <v>1.8723088761242663</v>
      </c>
      <c r="D836">
        <f t="shared" si="67"/>
        <v>0.33026827532330572</v>
      </c>
      <c r="E836">
        <f t="shared" si="68"/>
        <v>-10561.446393192688</v>
      </c>
      <c r="F836">
        <f t="shared" si="69"/>
        <v>1.8723401472459507</v>
      </c>
    </row>
    <row r="837" spans="3:6" x14ac:dyDescent="0.25">
      <c r="C837">
        <f t="shared" si="66"/>
        <v>1.8723401472459507</v>
      </c>
      <c r="D837">
        <f t="shared" si="67"/>
        <v>0.32342567955947743</v>
      </c>
      <c r="E837">
        <f t="shared" si="68"/>
        <v>-10561.625148969732</v>
      </c>
      <c r="F837">
        <f t="shared" si="69"/>
        <v>1.8723707699649923</v>
      </c>
    </row>
    <row r="838" spans="3:6" x14ac:dyDescent="0.25">
      <c r="C838">
        <f t="shared" si="66"/>
        <v>1.8723707699649923</v>
      </c>
      <c r="D838">
        <f t="shared" si="67"/>
        <v>0.31672478187874731</v>
      </c>
      <c r="E838">
        <f t="shared" si="68"/>
        <v>-10561.800197847968</v>
      </c>
      <c r="F838">
        <f t="shared" si="69"/>
        <v>1.8724007577299515</v>
      </c>
    </row>
    <row r="839" spans="3:6" x14ac:dyDescent="0.25">
      <c r="C839">
        <f t="shared" si="66"/>
        <v>1.8724007577299515</v>
      </c>
      <c r="D839">
        <f t="shared" si="67"/>
        <v>0.31016265080097583</v>
      </c>
      <c r="E839">
        <f t="shared" si="68"/>
        <v>-10561.971616729634</v>
      </c>
      <c r="F839">
        <f t="shared" si="69"/>
        <v>1.8724301237102869</v>
      </c>
    </row>
    <row r="840" spans="3:6" x14ac:dyDescent="0.25">
      <c r="C840">
        <f t="shared" si="66"/>
        <v>1.8724301237102869</v>
      </c>
      <c r="D840">
        <f t="shared" si="67"/>
        <v>0.30373641537744334</v>
      </c>
      <c r="E840">
        <f t="shared" si="68"/>
        <v>-10562.139480920292</v>
      </c>
      <c r="F840">
        <f t="shared" si="69"/>
        <v>1.8724588808021552</v>
      </c>
    </row>
    <row r="841" spans="3:6" x14ac:dyDescent="0.25">
      <c r="C841">
        <f t="shared" si="66"/>
        <v>1.8724588808021552</v>
      </c>
      <c r="D841">
        <f t="shared" si="67"/>
        <v>0.29744326394484233</v>
      </c>
      <c r="E841">
        <f t="shared" si="68"/>
        <v>-10562.303864162037</v>
      </c>
      <c r="F841">
        <f t="shared" si="69"/>
        <v>1.8724870416340882</v>
      </c>
    </row>
    <row r="842" spans="3:6" x14ac:dyDescent="0.25">
      <c r="C842">
        <f t="shared" ref="C842:C905" si="70">F841</f>
        <v>1.8724870416340882</v>
      </c>
      <c r="D842">
        <f t="shared" ref="D842:D905" si="71">$B$2*(C842^5)+$C$2*(C842^4)+$D$2*(C842^3)+$E$2*(C842^2)+$F$2*(C842^1)+$G$2</f>
        <v>0.29128044290473554</v>
      </c>
      <c r="E842">
        <f t="shared" ref="E842:E905" si="72">$C$3*(C842^4)+$D$3*(C842^3)+$E$3*(C842^2)+$F$3*(C842)+$G$3</f>
        <v>-10562.464838665999</v>
      </c>
      <c r="F842">
        <f t="shared" ref="F842:F905" si="73">C842-D842/E842</f>
        <v>1.8725146185725541</v>
      </c>
    </row>
    <row r="843" spans="3:6" x14ac:dyDescent="0.25">
      <c r="C843">
        <f t="shared" si="70"/>
        <v>1.8725146185725541</v>
      </c>
      <c r="D843">
        <f t="shared" si="71"/>
        <v>0.2852452555284799</v>
      </c>
      <c r="E843">
        <f t="shared" si="72"/>
        <v>-10562.62247514418</v>
      </c>
      <c r="F843">
        <f t="shared" si="73"/>
        <v>1.8725416237274009</v>
      </c>
    </row>
    <row r="844" spans="3:6" x14ac:dyDescent="0.25">
      <c r="C844">
        <f t="shared" si="70"/>
        <v>1.8725416237274009</v>
      </c>
      <c r="D844">
        <f t="shared" si="71"/>
        <v>0.27933506078761638</v>
      </c>
      <c r="E844">
        <f t="shared" si="72"/>
        <v>-10562.776842840627</v>
      </c>
      <c r="F844">
        <f t="shared" si="73"/>
        <v>1.8725680689571869</v>
      </c>
    </row>
    <row r="845" spans="3:6" x14ac:dyDescent="0.25">
      <c r="C845">
        <f t="shared" si="70"/>
        <v>1.8725680689571869</v>
      </c>
      <c r="D845">
        <f t="shared" si="71"/>
        <v>0.27354727220790664</v>
      </c>
      <c r="E845">
        <f t="shared" si="72"/>
        <v>-10562.92800956194</v>
      </c>
      <c r="F845">
        <f t="shared" si="73"/>
        <v>1.8725939658744015</v>
      </c>
    </row>
    <row r="846" spans="3:6" x14ac:dyDescent="0.25">
      <c r="C846">
        <f t="shared" si="70"/>
        <v>1.8725939658744015</v>
      </c>
      <c r="D846">
        <f t="shared" si="71"/>
        <v>0.26787935674701657</v>
      </c>
      <c r="E846">
        <f t="shared" si="72"/>
        <v>-10563.076041707161</v>
      </c>
      <c r="F846">
        <f t="shared" si="73"/>
        <v>1.8726193258505761</v>
      </c>
    </row>
    <row r="847" spans="3:6" x14ac:dyDescent="0.25">
      <c r="C847">
        <f t="shared" si="70"/>
        <v>1.8726193258505761</v>
      </c>
      <c r="D847">
        <f t="shared" si="71"/>
        <v>0.26232883369129922</v>
      </c>
      <c r="E847">
        <f t="shared" si="72"/>
        <v>-10563.221004297042</v>
      </c>
      <c r="F847">
        <f t="shared" si="73"/>
        <v>1.8726441600212882</v>
      </c>
    </row>
    <row r="848" spans="3:6" x14ac:dyDescent="0.25">
      <c r="C848">
        <f t="shared" si="70"/>
        <v>1.8726441600212882</v>
      </c>
      <c r="D848">
        <f t="shared" si="71"/>
        <v>0.25689327358213632</v>
      </c>
      <c r="E848">
        <f t="shared" si="72"/>
        <v>-10563.362961002666</v>
      </c>
      <c r="F848">
        <f t="shared" si="73"/>
        <v>1.8726684792910635</v>
      </c>
    </row>
    <row r="849" spans="3:6" x14ac:dyDescent="0.25">
      <c r="C849">
        <f t="shared" si="70"/>
        <v>1.8726684792910635</v>
      </c>
      <c r="D849">
        <f t="shared" si="71"/>
        <v>0.25157029715910539</v>
      </c>
      <c r="E849">
        <f t="shared" si="72"/>
        <v>-10563.50197417354</v>
      </c>
      <c r="F849">
        <f t="shared" si="73"/>
        <v>1.8726922943381732</v>
      </c>
    </row>
    <row r="850" spans="3:6" x14ac:dyDescent="0.25">
      <c r="C850">
        <f t="shared" si="70"/>
        <v>1.8726922943381732</v>
      </c>
      <c r="D850">
        <f t="shared" si="71"/>
        <v>0.24635757432315586</v>
      </c>
      <c r="E850">
        <f t="shared" si="72"/>
        <v>-10563.638104865024</v>
      </c>
      <c r="F850">
        <f t="shared" si="73"/>
        <v>1.8727156156193339</v>
      </c>
    </row>
    <row r="851" spans="3:6" x14ac:dyDescent="0.25">
      <c r="C851">
        <f t="shared" si="70"/>
        <v>1.8727156156193339</v>
      </c>
      <c r="D851">
        <f t="shared" si="71"/>
        <v>0.24125282313070784</v>
      </c>
      <c r="E851">
        <f t="shared" si="72"/>
        <v>-10563.771412865255</v>
      </c>
      <c r="F851">
        <f t="shared" si="73"/>
        <v>1.8727384533743081</v>
      </c>
    </row>
    <row r="852" spans="3:6" x14ac:dyDescent="0.25">
      <c r="C852">
        <f t="shared" si="70"/>
        <v>1.8727384533743081</v>
      </c>
      <c r="D852">
        <f t="shared" si="71"/>
        <v>0.23625380879366276</v>
      </c>
      <c r="E852">
        <f t="shared" si="72"/>
        <v>-10563.901956721467</v>
      </c>
      <c r="F852">
        <f t="shared" si="73"/>
        <v>1.8727608176304098</v>
      </c>
    </row>
    <row r="853" spans="3:6" x14ac:dyDescent="0.25">
      <c r="C853">
        <f t="shared" si="70"/>
        <v>1.8727608176304098</v>
      </c>
      <c r="D853">
        <f t="shared" si="71"/>
        <v>0.23135834271397471</v>
      </c>
      <c r="E853">
        <f t="shared" si="72"/>
        <v>-10564.029793765782</v>
      </c>
      <c r="F853">
        <f t="shared" si="73"/>
        <v>1.8727827182069161</v>
      </c>
    </row>
    <row r="854" spans="3:6" x14ac:dyDescent="0.25">
      <c r="C854">
        <f t="shared" si="70"/>
        <v>1.8727827182069161</v>
      </c>
      <c r="D854">
        <f t="shared" si="71"/>
        <v>0.22656428152731678</v>
      </c>
      <c r="E854">
        <f t="shared" si="72"/>
        <v>-10564.154980140454</v>
      </c>
      <c r="F854">
        <f t="shared" si="73"/>
        <v>1.8728041647193872</v>
      </c>
    </row>
    <row r="855" spans="3:6" x14ac:dyDescent="0.25">
      <c r="C855">
        <f t="shared" si="70"/>
        <v>1.8728041647193872</v>
      </c>
      <c r="D855">
        <f t="shared" si="71"/>
        <v>0.2218695261776702</v>
      </c>
      <c r="E855">
        <f t="shared" si="72"/>
        <v>-10564.277570822609</v>
      </c>
      <c r="F855">
        <f t="shared" si="73"/>
        <v>1.8728251665838962</v>
      </c>
    </row>
    <row r="856" spans="3:6" x14ac:dyDescent="0.25">
      <c r="C856">
        <f t="shared" si="70"/>
        <v>1.8728251665838962</v>
      </c>
      <c r="D856">
        <f t="shared" si="71"/>
        <v>0.21727202099327769</v>
      </c>
      <c r="E856">
        <f t="shared" si="72"/>
        <v>-10564.397619648431</v>
      </c>
      <c r="F856">
        <f t="shared" si="73"/>
        <v>1.8728457330211712</v>
      </c>
    </row>
    <row r="857" spans="3:6" x14ac:dyDescent="0.25">
      <c r="C857">
        <f t="shared" si="70"/>
        <v>1.8728457330211712</v>
      </c>
      <c r="D857">
        <f t="shared" si="71"/>
        <v>0.21276975280170518</v>
      </c>
      <c r="E857">
        <f t="shared" si="72"/>
        <v>-10564.515179336882</v>
      </c>
      <c r="F857">
        <f t="shared" si="73"/>
        <v>1.8728658730606516</v>
      </c>
    </row>
    <row r="858" spans="3:6" x14ac:dyDescent="0.25">
      <c r="C858">
        <f t="shared" si="70"/>
        <v>1.8728658730606516</v>
      </c>
      <c r="D858">
        <f t="shared" si="71"/>
        <v>0.20836075005036037</v>
      </c>
      <c r="E858">
        <f t="shared" si="72"/>
        <v>-10564.630301512909</v>
      </c>
      <c r="F858">
        <f t="shared" si="73"/>
        <v>1.8728855955444588</v>
      </c>
    </row>
    <row r="859" spans="3:6" x14ac:dyDescent="0.25">
      <c r="C859">
        <f t="shared" si="70"/>
        <v>1.8728855955444588</v>
      </c>
      <c r="D859">
        <f t="shared" si="71"/>
        <v>0.20404308194702026</v>
      </c>
      <c r="E859">
        <f t="shared" si="72"/>
        <v>-10564.743036730168</v>
      </c>
      <c r="F859">
        <f t="shared" si="73"/>
        <v>1.8729049091312859</v>
      </c>
    </row>
    <row r="860" spans="3:6" x14ac:dyDescent="0.25">
      <c r="C860">
        <f t="shared" si="70"/>
        <v>1.8729049091312859</v>
      </c>
      <c r="D860">
        <f t="shared" si="71"/>
        <v>0.19981485762218654</v>
      </c>
      <c r="E860">
        <f t="shared" si="72"/>
        <v>-10564.853434493281</v>
      </c>
      <c r="F860">
        <f t="shared" si="73"/>
        <v>1.872923822300206</v>
      </c>
    </row>
    <row r="861" spans="3:6" x14ac:dyDescent="0.25">
      <c r="C861">
        <f t="shared" si="70"/>
        <v>1.872923822300206</v>
      </c>
      <c r="D861">
        <f t="shared" si="71"/>
        <v>0.1956742253014454</v>
      </c>
      <c r="E861">
        <f t="shared" si="72"/>
        <v>-10564.961543279633</v>
      </c>
      <c r="F861">
        <f t="shared" si="73"/>
        <v>1.8729423433544001</v>
      </c>
    </row>
    <row r="862" spans="3:6" x14ac:dyDescent="0.25">
      <c r="C862">
        <f t="shared" si="70"/>
        <v>1.8729423433544001</v>
      </c>
      <c r="D862">
        <f t="shared" si="71"/>
        <v>0.19161937150556696</v>
      </c>
      <c r="E862">
        <f t="shared" si="72"/>
        <v>-10565.067410560696</v>
      </c>
      <c r="F862">
        <f t="shared" si="73"/>
        <v>1.8729604804248094</v>
      </c>
    </row>
    <row r="863" spans="3:6" x14ac:dyDescent="0.25">
      <c r="C863">
        <f t="shared" si="70"/>
        <v>1.8729604804248094</v>
      </c>
      <c r="D863">
        <f t="shared" si="71"/>
        <v>0.18764852025196888</v>
      </c>
      <c r="E863">
        <f t="shared" si="72"/>
        <v>-10565.171082822937</v>
      </c>
      <c r="F863">
        <f t="shared" si="73"/>
        <v>1.8729782414737106</v>
      </c>
    </row>
    <row r="864" spans="3:6" x14ac:dyDescent="0.25">
      <c r="C864">
        <f t="shared" si="70"/>
        <v>1.8729782414737106</v>
      </c>
      <c r="D864">
        <f t="shared" si="71"/>
        <v>0.18375993229165033</v>
      </c>
      <c r="E864">
        <f t="shared" si="72"/>
        <v>-10565.272605588267</v>
      </c>
      <c r="F864">
        <f t="shared" si="73"/>
        <v>1.872995634298217</v>
      </c>
    </row>
    <row r="865" spans="3:6" x14ac:dyDescent="0.25">
      <c r="C865">
        <f t="shared" si="70"/>
        <v>1.872995634298217</v>
      </c>
      <c r="D865">
        <f t="shared" si="71"/>
        <v>0.17995190434021424</v>
      </c>
      <c r="E865">
        <f t="shared" si="72"/>
        <v>-10565.372023434078</v>
      </c>
      <c r="F865">
        <f t="shared" si="73"/>
        <v>1.8730126665337068</v>
      </c>
    </row>
    <row r="866" spans="3:6" x14ac:dyDescent="0.25">
      <c r="C866">
        <f t="shared" si="70"/>
        <v>1.8730126665337068</v>
      </c>
      <c r="D866">
        <f t="shared" si="71"/>
        <v>0.1762227683434503</v>
      </c>
      <c r="E866">
        <f t="shared" si="72"/>
        <v>-10565.469380012859</v>
      </c>
      <c r="F866">
        <f t="shared" si="73"/>
        <v>1.8730293456571803</v>
      </c>
    </row>
    <row r="867" spans="3:6" x14ac:dyDescent="0.25">
      <c r="C867">
        <f t="shared" si="70"/>
        <v>1.8730293456571803</v>
      </c>
      <c r="D867">
        <f t="shared" si="71"/>
        <v>0.17257089074837495</v>
      </c>
      <c r="E867">
        <f t="shared" si="72"/>
        <v>-10565.5647180714</v>
      </c>
      <c r="F867">
        <f t="shared" si="73"/>
        <v>1.873045678990547</v>
      </c>
    </row>
    <row r="868" spans="3:6" x14ac:dyDescent="0.25">
      <c r="C868">
        <f t="shared" si="70"/>
        <v>1.873045678990547</v>
      </c>
      <c r="D868">
        <f t="shared" si="71"/>
        <v>0.16899467178927807</v>
      </c>
      <c r="E868">
        <f t="shared" si="72"/>
        <v>-10565.658079469602</v>
      </c>
      <c r="F868">
        <f t="shared" si="73"/>
        <v>1.8730616737038452</v>
      </c>
    </row>
    <row r="869" spans="3:6" x14ac:dyDescent="0.25">
      <c r="C869">
        <f t="shared" si="70"/>
        <v>1.8730616737038452</v>
      </c>
      <c r="D869">
        <f t="shared" si="71"/>
        <v>0.16549254479332376</v>
      </c>
      <c r="E869">
        <f t="shared" si="72"/>
        <v>-10565.749505198903</v>
      </c>
      <c r="F869">
        <f t="shared" si="73"/>
        <v>1.8730773368183939</v>
      </c>
    </row>
    <row r="870" spans="3:6" x14ac:dyDescent="0.25">
      <c r="C870">
        <f t="shared" si="70"/>
        <v>1.8730773368183939</v>
      </c>
      <c r="D870">
        <f t="shared" si="71"/>
        <v>0.16206297549615556</v>
      </c>
      <c r="E870">
        <f t="shared" si="72"/>
        <v>-10565.839035400297</v>
      </c>
      <c r="F870">
        <f t="shared" si="73"/>
        <v>1.8730926752098793</v>
      </c>
    </row>
    <row r="871" spans="3:6" x14ac:dyDescent="0.25">
      <c r="C871">
        <f t="shared" si="70"/>
        <v>1.8730926752098793</v>
      </c>
      <c r="D871">
        <f t="shared" si="71"/>
        <v>0.1587044613679609</v>
      </c>
      <c r="E871">
        <f t="shared" si="72"/>
        <v>-10565.926709382002</v>
      </c>
      <c r="F871">
        <f t="shared" si="73"/>
        <v>1.8731076956113768</v>
      </c>
    </row>
    <row r="872" spans="3:6" x14ac:dyDescent="0.25">
      <c r="C872">
        <f t="shared" si="70"/>
        <v>1.8731076956113768</v>
      </c>
      <c r="D872">
        <f t="shared" si="71"/>
        <v>0.1554155309709131</v>
      </c>
      <c r="E872">
        <f t="shared" si="72"/>
        <v>-10566.012565636749</v>
      </c>
      <c r="F872">
        <f t="shared" si="73"/>
        <v>1.8731224046163117</v>
      </c>
    </row>
    <row r="873" spans="3:6" x14ac:dyDescent="0.25">
      <c r="C873">
        <f t="shared" si="70"/>
        <v>1.8731224046163117</v>
      </c>
      <c r="D873">
        <f t="shared" si="71"/>
        <v>0.15219474330297089</v>
      </c>
      <c r="E873">
        <f t="shared" si="72"/>
        <v>-10566.096641858718</v>
      </c>
      <c r="F873">
        <f t="shared" si="73"/>
        <v>1.8731368086813569</v>
      </c>
    </row>
    <row r="874" spans="3:6" x14ac:dyDescent="0.25">
      <c r="C874">
        <f t="shared" si="70"/>
        <v>1.8731368086813569</v>
      </c>
      <c r="D874">
        <f t="shared" si="71"/>
        <v>0.14904068717896735</v>
      </c>
      <c r="E874">
        <f t="shared" si="72"/>
        <v>-10566.178974960108</v>
      </c>
      <c r="F874">
        <f t="shared" si="73"/>
        <v>1.8731509141292706</v>
      </c>
    </row>
    <row r="875" spans="3:6" x14ac:dyDescent="0.25">
      <c r="C875">
        <f t="shared" si="70"/>
        <v>1.8731509141292706</v>
      </c>
      <c r="D875">
        <f t="shared" si="71"/>
        <v>0.14595198060806069</v>
      </c>
      <c r="E875">
        <f t="shared" si="72"/>
        <v>-10566.259601087379</v>
      </c>
      <c r="F875">
        <f t="shared" si="73"/>
        <v>1.8731647271516758</v>
      </c>
    </row>
    <row r="876" spans="3:6" x14ac:dyDescent="0.25">
      <c r="C876">
        <f t="shared" si="70"/>
        <v>1.8731647271516758</v>
      </c>
      <c r="D876">
        <f t="shared" si="71"/>
        <v>0.14292727019892482</v>
      </c>
      <c r="E876">
        <f t="shared" si="72"/>
        <v>-10566.338555637158</v>
      </c>
      <c r="F876">
        <f t="shared" si="73"/>
        <v>1.8731782538117809</v>
      </c>
    </row>
    <row r="877" spans="3:6" x14ac:dyDescent="0.25">
      <c r="C877">
        <f t="shared" si="70"/>
        <v>1.8731782538117809</v>
      </c>
      <c r="D877">
        <f t="shared" si="71"/>
        <v>0.13996523056039223</v>
      </c>
      <c r="E877">
        <f t="shared" si="72"/>
        <v>-10566.415873271777</v>
      </c>
      <c r="F877">
        <f t="shared" si="73"/>
        <v>1.8731915000470454</v>
      </c>
    </row>
    <row r="878" spans="3:6" x14ac:dyDescent="0.25">
      <c r="C878">
        <f t="shared" si="70"/>
        <v>1.8731915000470454</v>
      </c>
      <c r="D878">
        <f t="shared" si="71"/>
        <v>0.13706456373074616</v>
      </c>
      <c r="E878">
        <f t="shared" si="72"/>
        <v>-10566.491587934555</v>
      </c>
      <c r="F878">
        <f t="shared" si="73"/>
        <v>1.8732044716717886</v>
      </c>
    </row>
    <row r="879" spans="3:6" x14ac:dyDescent="0.25">
      <c r="C879">
        <f t="shared" si="70"/>
        <v>1.8732044716717886</v>
      </c>
      <c r="D879">
        <f t="shared" si="71"/>
        <v>0.13422399860382939</v>
      </c>
      <c r="E879">
        <f t="shared" si="72"/>
        <v>-10566.565732864698</v>
      </c>
      <c r="F879">
        <f t="shared" si="73"/>
        <v>1.8732171743797448</v>
      </c>
    </row>
    <row r="880" spans="3:6" x14ac:dyDescent="0.25">
      <c r="C880">
        <f t="shared" si="70"/>
        <v>1.8732171743797448</v>
      </c>
      <c r="D880">
        <f t="shared" si="71"/>
        <v>0.13144229038107369</v>
      </c>
      <c r="E880">
        <f t="shared" si="72"/>
        <v>-10566.638340611915</v>
      </c>
      <c r="F880">
        <f t="shared" si="73"/>
        <v>1.8732296137465656</v>
      </c>
    </row>
    <row r="881" spans="3:6" x14ac:dyDescent="0.25">
      <c r="C881">
        <f t="shared" si="70"/>
        <v>1.8732296137465656</v>
      </c>
      <c r="D881">
        <f t="shared" si="71"/>
        <v>0.12871822002398403</v>
      </c>
      <c r="E881">
        <f t="shared" si="72"/>
        <v>-10566.709443050746</v>
      </c>
      <c r="F881">
        <f t="shared" si="73"/>
        <v>1.8732417952322702</v>
      </c>
    </row>
    <row r="882" spans="3:6" x14ac:dyDescent="0.25">
      <c r="C882">
        <f t="shared" si="70"/>
        <v>1.8732417952322702</v>
      </c>
      <c r="D882">
        <f t="shared" si="71"/>
        <v>0.12605059372162941</v>
      </c>
      <c r="E882">
        <f t="shared" si="72"/>
        <v>-10566.779071394567</v>
      </c>
      <c r="F882">
        <f t="shared" si="73"/>
        <v>1.8732537241836442</v>
      </c>
    </row>
    <row r="883" spans="3:6" x14ac:dyDescent="0.25">
      <c r="C883">
        <f t="shared" si="70"/>
        <v>1.8732537241836442</v>
      </c>
      <c r="D883">
        <f t="shared" si="71"/>
        <v>0.1234382423695024</v>
      </c>
      <c r="E883">
        <f t="shared" si="72"/>
        <v>-10566.847256209308</v>
      </c>
      <c r="F883">
        <f t="shared" si="73"/>
        <v>1.8732654058365892</v>
      </c>
    </row>
    <row r="884" spans="3:6" x14ac:dyDescent="0.25">
      <c r="C884">
        <f t="shared" si="70"/>
        <v>1.8732654058365892</v>
      </c>
      <c r="D884">
        <f t="shared" si="71"/>
        <v>0.1208800210638401</v>
      </c>
      <c r="E884">
        <f t="shared" si="72"/>
        <v>-10566.914027426899</v>
      </c>
      <c r="F884">
        <f t="shared" si="73"/>
        <v>1.8732768453184236</v>
      </c>
    </row>
    <row r="885" spans="3:6" x14ac:dyDescent="0.25">
      <c r="C885">
        <f t="shared" si="70"/>
        <v>1.8732768453184236</v>
      </c>
      <c r="D885">
        <f t="shared" si="71"/>
        <v>0.11837480859594507</v>
      </c>
      <c r="E885">
        <f t="shared" si="72"/>
        <v>-10566.979414358433</v>
      </c>
      <c r="F885">
        <f t="shared" si="73"/>
        <v>1.8732880476501359</v>
      </c>
    </row>
    <row r="886" spans="3:6" x14ac:dyDescent="0.25">
      <c r="C886">
        <f t="shared" si="70"/>
        <v>1.8732880476501359</v>
      </c>
      <c r="D886">
        <f t="shared" si="71"/>
        <v>0.11592150696105818</v>
      </c>
      <c r="E886">
        <f t="shared" si="72"/>
        <v>-10567.043445707041</v>
      </c>
      <c r="F886">
        <f t="shared" si="73"/>
        <v>1.8732990177485893</v>
      </c>
    </row>
    <row r="887" spans="3:6" x14ac:dyDescent="0.25">
      <c r="C887">
        <f t="shared" si="70"/>
        <v>1.8732990177485893</v>
      </c>
      <c r="D887">
        <f t="shared" si="71"/>
        <v>0.11351904088587617</v>
      </c>
      <c r="E887">
        <f t="shared" si="72"/>
        <v>-10567.106149580515</v>
      </c>
      <c r="F887">
        <f t="shared" si="73"/>
        <v>1.8733097604286835</v>
      </c>
    </row>
    <row r="888" spans="3:6" x14ac:dyDescent="0.25">
      <c r="C888">
        <f t="shared" si="70"/>
        <v>1.8733097604286835</v>
      </c>
      <c r="D888">
        <f t="shared" si="71"/>
        <v>0.11116635735425007</v>
      </c>
      <c r="E888">
        <f t="shared" si="72"/>
        <v>-10567.167553503663</v>
      </c>
      <c r="F888">
        <f t="shared" si="73"/>
        <v>1.8733202804054692</v>
      </c>
    </row>
    <row r="889" spans="3:6" x14ac:dyDescent="0.25">
      <c r="C889">
        <f t="shared" si="70"/>
        <v>1.8733202804054692</v>
      </c>
      <c r="D889">
        <f t="shared" si="71"/>
        <v>0.10886242514379774</v>
      </c>
      <c r="E889">
        <f t="shared" si="72"/>
        <v>-10567.227684430409</v>
      </c>
      <c r="F889">
        <f t="shared" si="73"/>
        <v>1.8733305822962198</v>
      </c>
    </row>
    <row r="890" spans="3:6" x14ac:dyDescent="0.25">
      <c r="C890">
        <f t="shared" si="70"/>
        <v>1.8733305822962198</v>
      </c>
      <c r="D890">
        <f t="shared" si="71"/>
        <v>0.10660623438434413</v>
      </c>
      <c r="E890">
        <f t="shared" si="72"/>
        <v>-10567.286568755637</v>
      </c>
      <c r="F890">
        <f t="shared" si="73"/>
        <v>1.8733406706224605</v>
      </c>
    </row>
    <row r="891" spans="3:6" x14ac:dyDescent="0.25">
      <c r="C891">
        <f t="shared" si="70"/>
        <v>1.8733406706224605</v>
      </c>
      <c r="D891">
        <f t="shared" si="71"/>
        <v>0.1043967961081762</v>
      </c>
      <c r="E891">
        <f t="shared" si="72"/>
        <v>-10567.344232326795</v>
      </c>
      <c r="F891">
        <f t="shared" si="73"/>
        <v>1.8733505498119534</v>
      </c>
    </row>
    <row r="892" spans="3:6" x14ac:dyDescent="0.25">
      <c r="C892">
        <f t="shared" si="70"/>
        <v>1.8733505498119534</v>
      </c>
      <c r="D892">
        <f t="shared" si="71"/>
        <v>0.10223314182030663</v>
      </c>
      <c r="E892">
        <f t="shared" si="72"/>
        <v>-10567.400700455257</v>
      </c>
      <c r="F892">
        <f t="shared" si="73"/>
        <v>1.8733602242006435</v>
      </c>
    </row>
    <row r="893" spans="3:6" x14ac:dyDescent="0.25">
      <c r="C893">
        <f t="shared" si="70"/>
        <v>1.8733602242006435</v>
      </c>
      <c r="D893">
        <f t="shared" si="71"/>
        <v>0.10011432307919677</v>
      </c>
      <c r="E893">
        <f t="shared" si="72"/>
        <v>-10567.45599792744</v>
      </c>
      <c r="F893">
        <f t="shared" si="73"/>
        <v>1.8733696980345633</v>
      </c>
    </row>
    <row r="894" spans="3:6" x14ac:dyDescent="0.25">
      <c r="C894">
        <f t="shared" si="70"/>
        <v>1.8733696980345633</v>
      </c>
      <c r="D894">
        <f t="shared" si="71"/>
        <v>9.8039411074751115E-2</v>
      </c>
      <c r="E894">
        <f t="shared" si="72"/>
        <v>-10567.510149015707</v>
      </c>
      <c r="F894">
        <f t="shared" si="73"/>
        <v>1.8733789754716976</v>
      </c>
    </row>
    <row r="895" spans="3:6" x14ac:dyDescent="0.25">
      <c r="C895">
        <f t="shared" si="70"/>
        <v>1.8733789754716976</v>
      </c>
      <c r="D895">
        <f t="shared" si="71"/>
        <v>9.6007496230868128E-2</v>
      </c>
      <c r="E895">
        <f t="shared" si="72"/>
        <v>-10567.563177489024</v>
      </c>
      <c r="F895">
        <f t="shared" si="73"/>
        <v>1.8733880605838109</v>
      </c>
    </row>
    <row r="896" spans="3:6" x14ac:dyDescent="0.25">
      <c r="C896">
        <f t="shared" si="70"/>
        <v>1.8733880605838109</v>
      </c>
      <c r="D896">
        <f t="shared" si="71"/>
        <v>9.4017687799350824E-2</v>
      </c>
      <c r="E896">
        <f t="shared" si="72"/>
        <v>-10567.615106623416</v>
      </c>
      <c r="F896">
        <f t="shared" si="73"/>
        <v>1.8733969573582345</v>
      </c>
    </row>
    <row r="897" spans="3:6" x14ac:dyDescent="0.25">
      <c r="C897">
        <f t="shared" si="70"/>
        <v>1.8733969573582345</v>
      </c>
      <c r="D897">
        <f t="shared" si="71"/>
        <v>9.2069113477464271E-2</v>
      </c>
      <c r="E897">
        <f t="shared" si="72"/>
        <v>-10567.665959212183</v>
      </c>
      <c r="F897">
        <f t="shared" si="73"/>
        <v>1.8734056696996193</v>
      </c>
    </row>
    <row r="898" spans="3:6" x14ac:dyDescent="0.25">
      <c r="C898">
        <f t="shared" si="70"/>
        <v>1.8734056696996193</v>
      </c>
      <c r="D898">
        <f t="shared" si="71"/>
        <v>9.0160919021855079E-2</v>
      </c>
      <c r="E898">
        <f t="shared" si="72"/>
        <v>-10567.715757575927</v>
      </c>
      <c r="F898">
        <f t="shared" si="73"/>
        <v>1.8734142014316502</v>
      </c>
    </row>
    <row r="899" spans="3:6" x14ac:dyDescent="0.25">
      <c r="C899">
        <f t="shared" si="70"/>
        <v>1.8734142014316502</v>
      </c>
      <c r="D899">
        <f t="shared" si="71"/>
        <v>8.8292267874294339E-2</v>
      </c>
      <c r="E899">
        <f t="shared" si="72"/>
        <v>-10567.764523572356</v>
      </c>
      <c r="F899">
        <f t="shared" si="73"/>
        <v>1.8734225562987252</v>
      </c>
    </row>
    <row r="900" spans="3:6" x14ac:dyDescent="0.25">
      <c r="C900">
        <f t="shared" si="70"/>
        <v>1.8734225562987252</v>
      </c>
      <c r="D900">
        <f t="shared" si="71"/>
        <v>8.6462340806065185E-2</v>
      </c>
      <c r="E900">
        <f t="shared" si="72"/>
        <v>-10567.812278605881</v>
      </c>
      <c r="F900">
        <f t="shared" si="73"/>
        <v>1.8734307379676012</v>
      </c>
    </row>
    <row r="901" spans="3:6" x14ac:dyDescent="0.25">
      <c r="C901">
        <f t="shared" si="70"/>
        <v>1.8734307379676012</v>
      </c>
      <c r="D901">
        <f t="shared" si="71"/>
        <v>8.4670335543250985E-2</v>
      </c>
      <c r="E901">
        <f t="shared" si="72"/>
        <v>-10567.859043637036</v>
      </c>
      <c r="F901">
        <f t="shared" si="73"/>
        <v>1.8734387500290031</v>
      </c>
    </row>
    <row r="902" spans="3:6" x14ac:dyDescent="0.25">
      <c r="C902">
        <f t="shared" si="70"/>
        <v>1.8734387500290031</v>
      </c>
      <c r="D902">
        <f t="shared" si="71"/>
        <v>8.2915466429312801E-2</v>
      </c>
      <c r="E902">
        <f t="shared" si="72"/>
        <v>-10567.904839191673</v>
      </c>
      <c r="F902">
        <f t="shared" si="73"/>
        <v>1.8734465959992017</v>
      </c>
    </row>
    <row r="903" spans="3:6" x14ac:dyDescent="0.25">
      <c r="C903">
        <f t="shared" si="70"/>
        <v>1.8734465959992017</v>
      </c>
      <c r="D903">
        <f t="shared" si="71"/>
        <v>8.1196964074024436E-2</v>
      </c>
      <c r="E903">
        <f t="shared" si="72"/>
        <v>-10567.949685369986</v>
      </c>
      <c r="F903">
        <f t="shared" si="73"/>
        <v>1.8734542793215576</v>
      </c>
    </row>
    <row r="904" spans="3:6" x14ac:dyDescent="0.25">
      <c r="C904">
        <f t="shared" si="70"/>
        <v>1.8734542793215576</v>
      </c>
      <c r="D904">
        <f t="shared" si="71"/>
        <v>7.9514075022416364E-2</v>
      </c>
      <c r="E904">
        <f t="shared" si="72"/>
        <v>-10567.993601855345</v>
      </c>
      <c r="F904">
        <f t="shared" si="73"/>
        <v>1.8734618033680339</v>
      </c>
    </row>
    <row r="905" spans="3:6" x14ac:dyDescent="0.25">
      <c r="C905">
        <f t="shared" si="70"/>
        <v>1.8734618033680339</v>
      </c>
      <c r="D905">
        <f t="shared" si="71"/>
        <v>7.7866061419172183E-2</v>
      </c>
      <c r="E905">
        <f t="shared" si="72"/>
        <v>-10568.036607922939</v>
      </c>
      <c r="F905">
        <f t="shared" si="73"/>
        <v>1.8734691714406768</v>
      </c>
    </row>
    <row r="906" spans="3:6" x14ac:dyDescent="0.25">
      <c r="C906">
        <f t="shared" ref="C906:C969" si="74">F905</f>
        <v>1.8734691714406768</v>
      </c>
      <c r="D906">
        <f t="shared" ref="D906:D969" si="75">$B$2*(C906^5)+$C$2*(C906^4)+$D$2*(C906^3)+$E$2*(C906^2)+$F$2*(C906^1)+$G$2</f>
        <v>7.6252200691669714E-2</v>
      </c>
      <c r="E906">
        <f t="shared" ref="E906:E969" si="76">$C$3*(C906^4)+$D$3*(C906^3)+$E$3*(C906^2)+$F$3*(C906)+$G$3</f>
        <v>-10568.078722448245</v>
      </c>
      <c r="F906">
        <f t="shared" ref="F906:F969" si="77">C906-D906/E906</f>
        <v>1.8734763867730655</v>
      </c>
    </row>
    <row r="907" spans="3:6" x14ac:dyDescent="0.25">
      <c r="C907">
        <f t="shared" si="74"/>
        <v>1.8734763867730655</v>
      </c>
      <c r="D907">
        <f t="shared" si="75"/>
        <v>7.4671785228929366E-2</v>
      </c>
      <c r="E907">
        <f t="shared" si="76"/>
        <v>-10568.11996391532</v>
      </c>
      <c r="F907">
        <f t="shared" si="77"/>
        <v>1.8734834525317325</v>
      </c>
    </row>
    <row r="908" spans="3:6" x14ac:dyDescent="0.25">
      <c r="C908">
        <f t="shared" si="74"/>
        <v>1.8734834525317325</v>
      </c>
      <c r="D908">
        <f t="shared" si="75"/>
        <v>7.3124122075114428E-2</v>
      </c>
      <c r="E908">
        <f t="shared" si="76"/>
        <v>-10568.160350424923</v>
      </c>
      <c r="F908">
        <f t="shared" si="77"/>
        <v>1.8734903718175544</v>
      </c>
    </row>
    <row r="909" spans="3:6" x14ac:dyDescent="0.25">
      <c r="C909">
        <f t="shared" si="74"/>
        <v>1.8734903718175544</v>
      </c>
      <c r="D909">
        <f t="shared" si="75"/>
        <v>7.160853262666933E-2</v>
      </c>
      <c r="E909">
        <f t="shared" si="76"/>
        <v>-10568.199899702468</v>
      </c>
      <c r="F909">
        <f t="shared" si="77"/>
        <v>1.8734971476671132</v>
      </c>
    </row>
    <row r="910" spans="3:6" x14ac:dyDescent="0.25">
      <c r="C910">
        <f t="shared" si="74"/>
        <v>1.8734971476671132</v>
      </c>
      <c r="D910">
        <f t="shared" si="75"/>
        <v>7.0124352329912654E-2</v>
      </c>
      <c r="E910">
        <f t="shared" si="76"/>
        <v>-10568.238629105799</v>
      </c>
      <c r="F910">
        <f t="shared" si="77"/>
        <v>1.8735037830540298</v>
      </c>
    </row>
    <row r="911" spans="3:6" x14ac:dyDescent="0.25">
      <c r="C911">
        <f t="shared" si="74"/>
        <v>1.8735037830540298</v>
      </c>
      <c r="D911">
        <f t="shared" si="75"/>
        <v>6.8670930400912766E-2</v>
      </c>
      <c r="E911">
        <f t="shared" si="76"/>
        <v>-10568.276555632834</v>
      </c>
      <c r="F911">
        <f t="shared" si="77"/>
        <v>1.8735102808902702</v>
      </c>
    </row>
    <row r="912" spans="3:6" x14ac:dyDescent="0.25">
      <c r="C912">
        <f t="shared" si="74"/>
        <v>1.8735102808902702</v>
      </c>
      <c r="D912">
        <f t="shared" si="75"/>
        <v>6.72476295285378E-2</v>
      </c>
      <c r="E912">
        <f t="shared" si="76"/>
        <v>-10568.313695929013</v>
      </c>
      <c r="F912">
        <f t="shared" si="77"/>
        <v>1.8735166440274236</v>
      </c>
    </row>
    <row r="913" spans="3:6" x14ac:dyDescent="0.25">
      <c r="C913">
        <f t="shared" si="74"/>
        <v>1.8735166440274236</v>
      </c>
      <c r="D913">
        <f t="shared" si="75"/>
        <v>6.5853825602516736E-2</v>
      </c>
      <c r="E913">
        <f t="shared" si="76"/>
        <v>-10568.350066294621</v>
      </c>
      <c r="F913">
        <f t="shared" si="77"/>
        <v>1.8735228752579554</v>
      </c>
    </row>
    <row r="914" spans="3:6" x14ac:dyDescent="0.25">
      <c r="C914">
        <f t="shared" si="74"/>
        <v>1.8735228752579554</v>
      </c>
      <c r="D914">
        <f t="shared" si="75"/>
        <v>6.4488907441955234E-2</v>
      </c>
      <c r="E914">
        <f t="shared" si="76"/>
        <v>-10568.38568269194</v>
      </c>
      <c r="F914">
        <f t="shared" si="77"/>
        <v>1.8735289773164323</v>
      </c>
    </row>
    <row r="915" spans="3:6" x14ac:dyDescent="0.25">
      <c r="C915">
        <f t="shared" si="74"/>
        <v>1.8735289773164323</v>
      </c>
      <c r="D915">
        <f t="shared" si="75"/>
        <v>6.3152276521122985E-2</v>
      </c>
      <c r="E915">
        <f t="shared" si="76"/>
        <v>-10568.420560752271</v>
      </c>
      <c r="F915">
        <f t="shared" si="77"/>
        <v>1.8735349528807239</v>
      </c>
    </row>
    <row r="916" spans="3:6" x14ac:dyDescent="0.25">
      <c r="C916">
        <f t="shared" si="74"/>
        <v>1.8735349528807239</v>
      </c>
      <c r="D916">
        <f t="shared" si="75"/>
        <v>6.1843346712976199E-2</v>
      </c>
      <c r="E916">
        <f t="shared" si="76"/>
        <v>-10568.454715782787</v>
      </c>
      <c r="F916">
        <f t="shared" si="77"/>
        <v>1.8735408045731781</v>
      </c>
    </row>
    <row r="917" spans="3:6" x14ac:dyDescent="0.25">
      <c r="C917">
        <f t="shared" si="74"/>
        <v>1.8735408045731781</v>
      </c>
      <c r="D917">
        <f t="shared" si="75"/>
        <v>6.0561544029951619E-2</v>
      </c>
      <c r="E917">
        <f t="shared" si="76"/>
        <v>-10568.488162773261</v>
      </c>
      <c r="F917">
        <f t="shared" si="77"/>
        <v>1.8735465349617726</v>
      </c>
    </row>
    <row r="918" spans="3:6" x14ac:dyDescent="0.25">
      <c r="C918">
        <f t="shared" si="74"/>
        <v>1.8735465349617726</v>
      </c>
      <c r="D918">
        <f t="shared" si="75"/>
        <v>5.9306306375674467E-2</v>
      </c>
      <c r="E918">
        <f t="shared" si="76"/>
        <v>-10568.520916402653</v>
      </c>
      <c r="F918">
        <f t="shared" si="77"/>
        <v>1.8735521465612428</v>
      </c>
    </row>
    <row r="919" spans="3:6" x14ac:dyDescent="0.25">
      <c r="C919">
        <f t="shared" si="74"/>
        <v>1.8735521465612428</v>
      </c>
      <c r="D919">
        <f t="shared" si="75"/>
        <v>5.8077083293028409E-2</v>
      </c>
      <c r="E919">
        <f t="shared" si="76"/>
        <v>-10568.552991045555</v>
      </c>
      <c r="F919">
        <f t="shared" si="77"/>
        <v>1.8735576418341853</v>
      </c>
    </row>
    <row r="920" spans="3:6" x14ac:dyDescent="0.25">
      <c r="C920">
        <f t="shared" si="74"/>
        <v>1.8735576418341853</v>
      </c>
      <c r="D920">
        <f t="shared" si="75"/>
        <v>5.6873335729960672E-2</v>
      </c>
      <c r="E920">
        <f t="shared" si="76"/>
        <v>-10568.5844007785</v>
      </c>
      <c r="F920">
        <f t="shared" si="77"/>
        <v>1.8735630231921394</v>
      </c>
    </row>
    <row r="921" spans="3:6" x14ac:dyDescent="0.25">
      <c r="C921">
        <f t="shared" si="74"/>
        <v>1.8735630231921394</v>
      </c>
      <c r="D921">
        <f t="shared" si="75"/>
        <v>5.5694535798465949E-2</v>
      </c>
      <c r="E921">
        <f t="shared" si="76"/>
        <v>-10568.615159386145</v>
      </c>
      <c r="F921">
        <f t="shared" si="77"/>
        <v>1.8735682929966464</v>
      </c>
    </row>
    <row r="922" spans="3:6" x14ac:dyDescent="0.25">
      <c r="C922">
        <f t="shared" si="74"/>
        <v>1.8735682929966464</v>
      </c>
      <c r="D922">
        <f t="shared" si="75"/>
        <v>5.4540166548122215E-2</v>
      </c>
      <c r="E922">
        <f t="shared" si="76"/>
        <v>-10568.645280367335</v>
      </c>
      <c r="F922">
        <f t="shared" si="77"/>
        <v>1.8735734535602855</v>
      </c>
    </row>
    <row r="923" spans="3:6" x14ac:dyDescent="0.25">
      <c r="C923">
        <f t="shared" si="74"/>
        <v>1.8735734535602855</v>
      </c>
      <c r="D923">
        <f t="shared" si="75"/>
        <v>5.340972173235059E-2</v>
      </c>
      <c r="E923">
        <f t="shared" si="76"/>
        <v>-10568.674776941014</v>
      </c>
      <c r="F923">
        <f t="shared" si="77"/>
        <v>1.8735785071476898</v>
      </c>
    </row>
    <row r="924" spans="3:6" x14ac:dyDescent="0.25">
      <c r="C924">
        <f t="shared" si="74"/>
        <v>1.8735785071476898</v>
      </c>
      <c r="D924">
        <f t="shared" si="75"/>
        <v>5.2302705596048327E-2</v>
      </c>
      <c r="E924">
        <f t="shared" si="76"/>
        <v>-10568.703662052045</v>
      </c>
      <c r="F924">
        <f t="shared" si="77"/>
        <v>1.8735834559765403</v>
      </c>
    </row>
    <row r="925" spans="3:6" x14ac:dyDescent="0.25">
      <c r="C925">
        <f t="shared" si="74"/>
        <v>1.8735834559765403</v>
      </c>
      <c r="D925">
        <f t="shared" si="75"/>
        <v>5.1218632652762608E-2</v>
      </c>
      <c r="E925">
        <f t="shared" si="76"/>
        <v>-10568.731948376882</v>
      </c>
      <c r="F925">
        <f t="shared" si="77"/>
        <v>1.87358830221854</v>
      </c>
    </row>
    <row r="926" spans="3:6" x14ac:dyDescent="0.25">
      <c r="C926">
        <f t="shared" si="74"/>
        <v>1.87358830221854</v>
      </c>
      <c r="D926">
        <f t="shared" si="75"/>
        <v>5.0157027469140303E-2</v>
      </c>
      <c r="E926">
        <f t="shared" si="76"/>
        <v>-10568.759648329153</v>
      </c>
      <c r="F926">
        <f t="shared" si="77"/>
        <v>1.8735930480003666</v>
      </c>
    </row>
    <row r="927" spans="3:6" x14ac:dyDescent="0.25">
      <c r="C927">
        <f t="shared" si="74"/>
        <v>1.8735930480003666</v>
      </c>
      <c r="D927">
        <f t="shared" si="75"/>
        <v>4.911742446529388E-2</v>
      </c>
      <c r="E927">
        <f t="shared" si="76"/>
        <v>-10568.786774065091</v>
      </c>
      <c r="F927">
        <f t="shared" si="77"/>
        <v>1.8735976954046065</v>
      </c>
    </row>
    <row r="928" spans="3:6" x14ac:dyDescent="0.25">
      <c r="C928">
        <f t="shared" si="74"/>
        <v>1.8735976954046065</v>
      </c>
      <c r="D928">
        <f t="shared" si="75"/>
        <v>4.8099367707436613E-2</v>
      </c>
      <c r="E928">
        <f t="shared" si="76"/>
        <v>-10568.813337488888</v>
      </c>
      <c r="F928">
        <f t="shared" si="77"/>
        <v>1.8736022464706696</v>
      </c>
    </row>
    <row r="929" spans="3:6" x14ac:dyDescent="0.25">
      <c r="C929">
        <f t="shared" si="74"/>
        <v>1.8736022464706696</v>
      </c>
      <c r="D929">
        <f t="shared" si="75"/>
        <v>4.7102410700517794E-2</v>
      </c>
      <c r="E929">
        <f t="shared" si="76"/>
        <v>-10568.83935025792</v>
      </c>
      <c r="F929">
        <f t="shared" si="77"/>
        <v>1.8736067031956836</v>
      </c>
    </row>
    <row r="930" spans="3:6" x14ac:dyDescent="0.25">
      <c r="C930">
        <f t="shared" si="74"/>
        <v>1.8736067031956836</v>
      </c>
      <c r="D930">
        <f t="shared" si="75"/>
        <v>4.6126116204504797E-2</v>
      </c>
      <c r="E930">
        <f t="shared" si="76"/>
        <v>-10568.864823787853</v>
      </c>
      <c r="F930">
        <f t="shared" si="77"/>
        <v>1.8736110675353712</v>
      </c>
    </row>
    <row r="931" spans="3:6" x14ac:dyDescent="0.25">
      <c r="C931">
        <f t="shared" si="74"/>
        <v>1.8736110675353712</v>
      </c>
      <c r="D931">
        <f t="shared" si="75"/>
        <v>4.517005603565849E-2</v>
      </c>
      <c r="E931">
        <f t="shared" si="76"/>
        <v>-10568.889769257672</v>
      </c>
      <c r="F931">
        <f t="shared" si="77"/>
        <v>1.8736153414049093</v>
      </c>
    </row>
    <row r="932" spans="3:6" x14ac:dyDescent="0.25">
      <c r="C932">
        <f t="shared" si="74"/>
        <v>1.8736153414049093</v>
      </c>
      <c r="D932">
        <f t="shared" si="75"/>
        <v>4.42338108837248E-2</v>
      </c>
      <c r="E932">
        <f t="shared" si="76"/>
        <v>-10568.914197614582</v>
      </c>
      <c r="F932">
        <f t="shared" si="77"/>
        <v>1.8736195266797688</v>
      </c>
    </row>
    <row r="933" spans="3:6" x14ac:dyDescent="0.25">
      <c r="C933">
        <f t="shared" si="74"/>
        <v>1.8736195266797688</v>
      </c>
      <c r="D933">
        <f t="shared" si="75"/>
        <v>4.3316970121850318E-2</v>
      </c>
      <c r="E933">
        <f t="shared" si="76"/>
        <v>-10568.938119578812</v>
      </c>
      <c r="F933">
        <f t="shared" si="77"/>
        <v>1.8736236251965386</v>
      </c>
    </row>
    <row r="934" spans="3:6" x14ac:dyDescent="0.25">
      <c r="C934">
        <f t="shared" si="74"/>
        <v>1.8736236251965386</v>
      </c>
      <c r="D934">
        <f t="shared" si="75"/>
        <v>4.241913163150457E-2</v>
      </c>
      <c r="E934">
        <f t="shared" si="76"/>
        <v>-10568.961545648326</v>
      </c>
      <c r="F934">
        <f t="shared" si="77"/>
        <v>1.8736276387537314</v>
      </c>
    </row>
    <row r="935" spans="3:6" x14ac:dyDescent="0.25">
      <c r="C935">
        <f t="shared" si="74"/>
        <v>1.8736276387537314</v>
      </c>
      <c r="D935">
        <f t="shared" si="75"/>
        <v>4.1539901624219056E-2</v>
      </c>
      <c r="E935">
        <f t="shared" si="76"/>
        <v>-10568.984486103438</v>
      </c>
      <c r="F935">
        <f t="shared" si="77"/>
        <v>1.8736315691125733</v>
      </c>
    </row>
    <row r="936" spans="3:6" x14ac:dyDescent="0.25">
      <c r="C936">
        <f t="shared" si="74"/>
        <v>1.8736315691125733</v>
      </c>
      <c r="D936">
        <f t="shared" si="75"/>
        <v>4.0678894474694971E-2</v>
      </c>
      <c r="E936">
        <f t="shared" si="76"/>
        <v>-10569.00695101131</v>
      </c>
      <c r="F936">
        <f t="shared" si="77"/>
        <v>1.8736354179977774</v>
      </c>
    </row>
    <row r="937" spans="3:6" x14ac:dyDescent="0.25">
      <c r="C937">
        <f t="shared" si="74"/>
        <v>1.8736354179977774</v>
      </c>
      <c r="D937">
        <f t="shared" si="75"/>
        <v>3.9835732539359014E-2</v>
      </c>
      <c r="E937">
        <f t="shared" si="76"/>
        <v>-10569.028950230386</v>
      </c>
      <c r="F937">
        <f t="shared" si="77"/>
        <v>1.8736391870983</v>
      </c>
    </row>
    <row r="938" spans="3:6" x14ac:dyDescent="0.25">
      <c r="C938">
        <f t="shared" si="74"/>
        <v>1.8736391870983</v>
      </c>
      <c r="D938">
        <f t="shared" si="75"/>
        <v>3.9010046005387267E-2</v>
      </c>
      <c r="E938">
        <f t="shared" si="76"/>
        <v>-10569.050493414717</v>
      </c>
      <c r="F938">
        <f t="shared" si="77"/>
        <v>1.8736428780680829</v>
      </c>
    </row>
    <row r="939" spans="3:6" x14ac:dyDescent="0.25">
      <c r="C939">
        <f t="shared" si="74"/>
        <v>1.8736428780680829</v>
      </c>
      <c r="D939">
        <f t="shared" si="75"/>
        <v>3.8201472719265439E-2</v>
      </c>
      <c r="E939">
        <f t="shared" si="76"/>
        <v>-10569.071590018193</v>
      </c>
      <c r="F939">
        <f t="shared" si="77"/>
        <v>1.8736464925267791</v>
      </c>
    </row>
    <row r="940" spans="3:6" x14ac:dyDescent="0.25">
      <c r="C940">
        <f t="shared" si="74"/>
        <v>1.8736464925267791</v>
      </c>
      <c r="D940">
        <f t="shared" si="75"/>
        <v>3.7409658030810533E-2</v>
      </c>
      <c r="E940">
        <f t="shared" si="76"/>
        <v>-10569.092249298707</v>
      </c>
      <c r="F940">
        <f t="shared" si="77"/>
        <v>1.8736500320604637</v>
      </c>
    </row>
    <row r="941" spans="3:6" x14ac:dyDescent="0.25">
      <c r="C941">
        <f t="shared" si="74"/>
        <v>1.8736500320604637</v>
      </c>
      <c r="D941">
        <f t="shared" si="75"/>
        <v>3.663425463855674E-2</v>
      </c>
      <c r="E941">
        <f t="shared" si="76"/>
        <v>-10569.112480322205</v>
      </c>
      <c r="F941">
        <f t="shared" si="77"/>
        <v>1.8736534982223298</v>
      </c>
    </row>
    <row r="942" spans="3:6" x14ac:dyDescent="0.25">
      <c r="C942">
        <f t="shared" si="74"/>
        <v>1.8736534982223298</v>
      </c>
      <c r="D942">
        <f t="shared" si="75"/>
        <v>3.5874922435141343E-2</v>
      </c>
      <c r="E942">
        <f t="shared" si="76"/>
        <v>-10569.132291966678</v>
      </c>
      <c r="F942">
        <f t="shared" si="77"/>
        <v>1.8736568925333712</v>
      </c>
    </row>
    <row r="943" spans="3:6" x14ac:dyDescent="0.25">
      <c r="C943">
        <f t="shared" si="74"/>
        <v>1.8736568925333712</v>
      </c>
      <c r="D943">
        <f t="shared" si="75"/>
        <v>3.5131328362695058E-2</v>
      </c>
      <c r="E943">
        <f t="shared" si="76"/>
        <v>-10569.151692926045</v>
      </c>
      <c r="F943">
        <f t="shared" si="77"/>
        <v>1.8736602164830489</v>
      </c>
    </row>
    <row r="944" spans="3:6" x14ac:dyDescent="0.25">
      <c r="C944">
        <f t="shared" si="74"/>
        <v>1.8736602164830489</v>
      </c>
      <c r="D944">
        <f t="shared" si="75"/>
        <v>3.4403146261865913E-2</v>
      </c>
      <c r="E944">
        <f t="shared" si="76"/>
        <v>-10569.170691713991</v>
      </c>
      <c r="F944">
        <f t="shared" si="77"/>
        <v>1.8736634715299458</v>
      </c>
    </row>
    <row r="945" spans="3:6" x14ac:dyDescent="0.25">
      <c r="C945">
        <f t="shared" si="74"/>
        <v>1.8736634715299458</v>
      </c>
      <c r="D945">
        <f t="shared" si="75"/>
        <v>3.3690056732211815E-2</v>
      </c>
      <c r="E945">
        <f t="shared" si="76"/>
        <v>-10569.189296667686</v>
      </c>
      <c r="F945">
        <f t="shared" si="77"/>
        <v>1.8736666591024063</v>
      </c>
    </row>
    <row r="946" spans="3:6" x14ac:dyDescent="0.25">
      <c r="C946">
        <f t="shared" si="74"/>
        <v>1.8736666591024063</v>
      </c>
      <c r="D946">
        <f t="shared" si="75"/>
        <v>3.299174699213836E-2</v>
      </c>
      <c r="E946">
        <f t="shared" si="76"/>
        <v>-10569.20751595145</v>
      </c>
      <c r="F946">
        <f t="shared" si="77"/>
        <v>1.873669780599164</v>
      </c>
    </row>
    <row r="947" spans="3:6" x14ac:dyDescent="0.25">
      <c r="C947">
        <f t="shared" si="74"/>
        <v>1.873669780599164</v>
      </c>
      <c r="D947">
        <f t="shared" si="75"/>
        <v>3.2307910738836654E-2</v>
      </c>
      <c r="E947">
        <f t="shared" si="76"/>
        <v>-10569.225357560343</v>
      </c>
      <c r="F947">
        <f t="shared" si="77"/>
        <v>1.8736728373899547</v>
      </c>
    </row>
    <row r="948" spans="3:6" x14ac:dyDescent="0.25">
      <c r="C948">
        <f t="shared" si="74"/>
        <v>1.8736728373899547</v>
      </c>
      <c r="D948">
        <f t="shared" si="75"/>
        <v>3.1638248018680315E-2</v>
      </c>
      <c r="E948">
        <f t="shared" si="76"/>
        <v>-10569.242829323672</v>
      </c>
      <c r="F948">
        <f t="shared" si="77"/>
        <v>1.8736758308161188</v>
      </c>
    </row>
    <row r="949" spans="3:6" x14ac:dyDescent="0.25">
      <c r="C949">
        <f t="shared" si="74"/>
        <v>1.8736758308161188</v>
      </c>
      <c r="D949">
        <f t="shared" si="75"/>
        <v>3.0982465089891775E-2</v>
      </c>
      <c r="E949">
        <f t="shared" si="76"/>
        <v>-10569.259938908423</v>
      </c>
      <c r="F949">
        <f t="shared" si="77"/>
        <v>1.8736787621911883</v>
      </c>
    </row>
    <row r="950" spans="3:6" x14ac:dyDescent="0.25">
      <c r="C950">
        <f t="shared" si="74"/>
        <v>1.8736787621911883</v>
      </c>
      <c r="D950">
        <f t="shared" si="75"/>
        <v>3.0340274299760495E-2</v>
      </c>
      <c r="E950">
        <f t="shared" si="76"/>
        <v>-10569.276693822632</v>
      </c>
      <c r="F950">
        <f t="shared" si="77"/>
        <v>1.8736816328014656</v>
      </c>
    </row>
    <row r="951" spans="3:6" x14ac:dyDescent="0.25">
      <c r="C951">
        <f t="shared" si="74"/>
        <v>1.8736816328014656</v>
      </c>
      <c r="D951">
        <f t="shared" si="75"/>
        <v>2.9711393956858956E-2</v>
      </c>
      <c r="E951">
        <f t="shared" si="76"/>
        <v>-10569.29310141868</v>
      </c>
      <c r="F951">
        <f t="shared" si="77"/>
        <v>1.8736844439065861</v>
      </c>
    </row>
    <row r="952" spans="3:6" x14ac:dyDescent="0.25">
      <c r="C952">
        <f t="shared" si="74"/>
        <v>1.8736844439065861</v>
      </c>
      <c r="D952">
        <f t="shared" si="75"/>
        <v>2.9095548202803911E-2</v>
      </c>
      <c r="E952">
        <f t="shared" si="76"/>
        <v>-10569.309168896518</v>
      </c>
      <c r="F952">
        <f t="shared" si="77"/>
        <v>1.8736871967400719</v>
      </c>
    </row>
    <row r="953" spans="3:6" x14ac:dyDescent="0.25">
      <c r="C953">
        <f t="shared" si="74"/>
        <v>1.8736871967400719</v>
      </c>
      <c r="D953">
        <f t="shared" si="75"/>
        <v>2.8492466899024294E-2</v>
      </c>
      <c r="E953">
        <f t="shared" si="76"/>
        <v>-10569.324903306831</v>
      </c>
      <c r="F953">
        <f t="shared" si="77"/>
        <v>1.8736898925098737</v>
      </c>
    </row>
    <row r="954" spans="3:6" x14ac:dyDescent="0.25">
      <c r="C954">
        <f t="shared" si="74"/>
        <v>1.8736898925098737</v>
      </c>
      <c r="D954">
        <f t="shared" si="75"/>
        <v>2.7901885504888924E-2</v>
      </c>
      <c r="E954">
        <f t="shared" si="76"/>
        <v>-10569.340311554137</v>
      </c>
      <c r="F954">
        <f t="shared" si="77"/>
        <v>1.8736925323989002</v>
      </c>
    </row>
    <row r="955" spans="3:6" x14ac:dyDescent="0.25">
      <c r="C955">
        <f t="shared" si="74"/>
        <v>1.8736925323989002</v>
      </c>
      <c r="D955">
        <f t="shared" si="75"/>
        <v>2.7323544957198465E-2</v>
      </c>
      <c r="E955">
        <f t="shared" si="76"/>
        <v>-10569.355400399798</v>
      </c>
      <c r="F955">
        <f t="shared" si="77"/>
        <v>1.8736951175655374</v>
      </c>
    </row>
    <row r="956" spans="3:6" x14ac:dyDescent="0.25">
      <c r="C956">
        <f t="shared" si="74"/>
        <v>1.8736951175655374</v>
      </c>
      <c r="D956">
        <f t="shared" si="75"/>
        <v>2.6757191564229288E-2</v>
      </c>
      <c r="E956">
        <f t="shared" si="76"/>
        <v>-10569.37017646502</v>
      </c>
      <c r="F956">
        <f t="shared" si="77"/>
        <v>1.8736976491441573</v>
      </c>
    </row>
    <row r="957" spans="3:6" x14ac:dyDescent="0.25">
      <c r="C957">
        <f t="shared" si="74"/>
        <v>1.8736976491441573</v>
      </c>
      <c r="D957">
        <f t="shared" si="75"/>
        <v>2.6202576890227647E-2</v>
      </c>
      <c r="E957">
        <f t="shared" si="76"/>
        <v>-10569.384646233726</v>
      </c>
      <c r="F957">
        <f t="shared" si="77"/>
        <v>1.8737001282456156</v>
      </c>
    </row>
    <row r="958" spans="3:6" x14ac:dyDescent="0.25">
      <c r="C958">
        <f t="shared" si="74"/>
        <v>1.8737001282456156</v>
      </c>
      <c r="D958">
        <f t="shared" si="75"/>
        <v>2.5659457648089301E-2</v>
      </c>
      <c r="E958">
        <f t="shared" si="76"/>
        <v>-10569.398816055429</v>
      </c>
      <c r="F958">
        <f t="shared" si="77"/>
        <v>1.8737025559577396</v>
      </c>
    </row>
    <row r="959" spans="3:6" x14ac:dyDescent="0.25">
      <c r="C959">
        <f t="shared" si="74"/>
        <v>1.8737025559577396</v>
      </c>
      <c r="D959">
        <f t="shared" si="75"/>
        <v>2.5127595592039143E-2</v>
      </c>
      <c r="E959">
        <f t="shared" si="76"/>
        <v>-10569.412692148006</v>
      </c>
      <c r="F959">
        <f t="shared" si="77"/>
        <v>1.8737049333458049</v>
      </c>
    </row>
    <row r="960" spans="3:6" x14ac:dyDescent="0.25">
      <c r="C960">
        <f t="shared" si="74"/>
        <v>1.8737049333458049</v>
      </c>
      <c r="D960">
        <f t="shared" si="75"/>
        <v>2.4606757411675062E-2</v>
      </c>
      <c r="E960">
        <f t="shared" si="76"/>
        <v>-10569.426280600423</v>
      </c>
      <c r="F960">
        <f t="shared" si="77"/>
        <v>1.8737072614530037</v>
      </c>
    </row>
    <row r="961" spans="3:6" x14ac:dyDescent="0.25">
      <c r="C961">
        <f t="shared" si="74"/>
        <v>1.8737072614530037</v>
      </c>
      <c r="D961">
        <f t="shared" si="75"/>
        <v>2.4096714635106764E-2</v>
      </c>
      <c r="E961">
        <f t="shared" si="76"/>
        <v>-10569.439587375424</v>
      </c>
      <c r="F961">
        <f t="shared" si="77"/>
        <v>1.8737095413009026</v>
      </c>
    </row>
    <row r="962" spans="3:6" x14ac:dyDescent="0.25">
      <c r="C962">
        <f t="shared" si="74"/>
        <v>1.8737095413009026</v>
      </c>
      <c r="D962">
        <f t="shared" si="75"/>
        <v>2.3597243519361655E-2</v>
      </c>
      <c r="E962">
        <f t="shared" si="76"/>
        <v>-10569.452618312131</v>
      </c>
      <c r="F962">
        <f t="shared" si="77"/>
        <v>1.8737117738898901</v>
      </c>
    </row>
    <row r="963" spans="3:6" x14ac:dyDescent="0.25">
      <c r="C963">
        <f t="shared" si="74"/>
        <v>1.8737117738898901</v>
      </c>
      <c r="D963">
        <f t="shared" si="75"/>
        <v>2.3108124963982846E-2</v>
      </c>
      <c r="E963">
        <f t="shared" si="76"/>
        <v>-10569.465379128618</v>
      </c>
      <c r="F963">
        <f t="shared" si="77"/>
        <v>1.8737139601996167</v>
      </c>
    </row>
    <row r="964" spans="3:6" x14ac:dyDescent="0.25">
      <c r="C964">
        <f t="shared" si="74"/>
        <v>1.8737139601996167</v>
      </c>
      <c r="D964">
        <f t="shared" si="75"/>
        <v>2.2629144403254031E-2</v>
      </c>
      <c r="E964">
        <f t="shared" si="76"/>
        <v>-10569.477875424414</v>
      </c>
      <c r="F964">
        <f t="shared" si="77"/>
        <v>1.8737161011894243</v>
      </c>
    </row>
    <row r="965" spans="3:6" x14ac:dyDescent="0.25">
      <c r="C965">
        <f t="shared" si="74"/>
        <v>1.8737161011894243</v>
      </c>
      <c r="D965">
        <f t="shared" si="75"/>
        <v>2.2160091722525976E-2</v>
      </c>
      <c r="E965">
        <f t="shared" si="76"/>
        <v>-10569.490112682968</v>
      </c>
      <c r="F965">
        <f t="shared" si="77"/>
        <v>1.8737181977987676</v>
      </c>
    </row>
    <row r="966" spans="3:6" x14ac:dyDescent="0.25">
      <c r="C966">
        <f t="shared" si="74"/>
        <v>1.8737181977987676</v>
      </c>
      <c r="D966">
        <f t="shared" si="75"/>
        <v>2.1700761157717352E-2</v>
      </c>
      <c r="E966">
        <f t="shared" si="76"/>
        <v>-10569.502096274051</v>
      </c>
      <c r="F966">
        <f t="shared" si="77"/>
        <v>1.8737202509476254</v>
      </c>
    </row>
    <row r="967" spans="3:6" x14ac:dyDescent="0.25">
      <c r="C967">
        <f t="shared" si="74"/>
        <v>1.8737202509476254</v>
      </c>
      <c r="D967">
        <f t="shared" si="75"/>
        <v>2.1250951211186475E-2</v>
      </c>
      <c r="E967">
        <f t="shared" si="76"/>
        <v>-10569.51383145611</v>
      </c>
      <c r="F967">
        <f t="shared" si="77"/>
        <v>1.873722261536906</v>
      </c>
    </row>
    <row r="968" spans="3:6" x14ac:dyDescent="0.25">
      <c r="C968">
        <f t="shared" si="74"/>
        <v>1.873722261536906</v>
      </c>
      <c r="D968">
        <f t="shared" si="75"/>
        <v>2.0810464559872344E-2</v>
      </c>
      <c r="E968">
        <f t="shared" si="76"/>
        <v>-10569.525323378584</v>
      </c>
      <c r="F968">
        <f t="shared" si="77"/>
        <v>1.8737242304488413</v>
      </c>
    </row>
    <row r="969" spans="3:6" x14ac:dyDescent="0.25">
      <c r="C969">
        <f t="shared" si="74"/>
        <v>1.8737242304488413</v>
      </c>
      <c r="D969">
        <f t="shared" si="75"/>
        <v>2.0379107970256882E-2</v>
      </c>
      <c r="E969">
        <f t="shared" si="76"/>
        <v>-10569.53657708416</v>
      </c>
      <c r="F969">
        <f t="shared" si="77"/>
        <v>1.8737261585473743</v>
      </c>
    </row>
    <row r="970" spans="3:6" x14ac:dyDescent="0.25">
      <c r="C970">
        <f t="shared" ref="C970:C1033" si="78">F969</f>
        <v>1.8737261585473743</v>
      </c>
      <c r="D970">
        <f t="shared" ref="D970:D1033" si="79">$B$2*(C970^5)+$C$2*(C970^4)+$D$2*(C970^3)+$E$2*(C970^2)+$F$2*(C970^1)+$G$2</f>
        <v>1.9956692213781935E-2</v>
      </c>
      <c r="E970">
        <f t="shared" ref="E970:E1033" si="80">$C$3*(C970^4)+$D$3*(C970^3)+$E$3*(C970^2)+$F$3*(C970)+$G$3</f>
        <v>-10569.547597510982</v>
      </c>
      <c r="F970">
        <f t="shared" ref="F970:F1033" si="81">C970-D970/E970</f>
        <v>1.8737280466785389</v>
      </c>
    </row>
    <row r="971" spans="3:6" x14ac:dyDescent="0.25">
      <c r="C971">
        <f t="shared" si="78"/>
        <v>1.8737280466785389</v>
      </c>
      <c r="D971">
        <f t="shared" si="79"/>
        <v>1.9543031982721004E-2</v>
      </c>
      <c r="E971">
        <f t="shared" si="80"/>
        <v>-10569.558389494829</v>
      </c>
      <c r="F971">
        <f t="shared" si="81"/>
        <v>1.8737298956708299</v>
      </c>
    </row>
    <row r="972" spans="3:6" x14ac:dyDescent="0.25">
      <c r="C972">
        <f t="shared" si="78"/>
        <v>1.8737298956708299</v>
      </c>
      <c r="D972">
        <f t="shared" si="79"/>
        <v>1.9137945807869983E-2</v>
      </c>
      <c r="E972">
        <f t="shared" si="80"/>
        <v>-10569.568957771226</v>
      </c>
      <c r="F972">
        <f t="shared" si="81"/>
        <v>1.8737317063355678</v>
      </c>
    </row>
    <row r="973" spans="3:6" x14ac:dyDescent="0.25">
      <c r="C973">
        <f t="shared" si="78"/>
        <v>1.8737317063355678</v>
      </c>
      <c r="D973">
        <f t="shared" si="79"/>
        <v>1.8741255983968585E-2</v>
      </c>
      <c r="E973">
        <f t="shared" si="80"/>
        <v>-10569.579306977526</v>
      </c>
      <c r="F973">
        <f t="shared" si="81"/>
        <v>1.8737334794672544</v>
      </c>
    </row>
    <row r="974" spans="3:6" x14ac:dyDescent="0.25">
      <c r="C974">
        <f t="shared" si="78"/>
        <v>1.8737334794672544</v>
      </c>
      <c r="D974">
        <f t="shared" si="79"/>
        <v>1.8352788486936333E-2</v>
      </c>
      <c r="E974">
        <f t="shared" si="80"/>
        <v>-10569.589441654956</v>
      </c>
      <c r="F974">
        <f t="shared" si="81"/>
        <v>1.8737352158439216</v>
      </c>
    </row>
    <row r="975" spans="3:6" x14ac:dyDescent="0.25">
      <c r="C975">
        <f t="shared" si="78"/>
        <v>1.8737352158439216</v>
      </c>
      <c r="D975">
        <f t="shared" si="79"/>
        <v>1.7972372898839239E-2</v>
      </c>
      <c r="E975">
        <f t="shared" si="80"/>
        <v>-10569.599366250595</v>
      </c>
      <c r="F975">
        <f t="shared" si="81"/>
        <v>1.8737369162274722</v>
      </c>
    </row>
    <row r="976" spans="3:6" x14ac:dyDescent="0.25">
      <c r="C976">
        <f t="shared" si="78"/>
        <v>1.8737369162274722</v>
      </c>
      <c r="D976">
        <f t="shared" si="79"/>
        <v>1.7599842333311244E-2</v>
      </c>
      <c r="E976">
        <f t="shared" si="80"/>
        <v>-10569.609085119329</v>
      </c>
      <c r="F976">
        <f t="shared" si="81"/>
        <v>1.8737385813640153</v>
      </c>
    </row>
    <row r="977" spans="3:6" x14ac:dyDescent="0.25">
      <c r="C977">
        <f t="shared" si="78"/>
        <v>1.8737385813640153</v>
      </c>
      <c r="D977">
        <f t="shared" si="79"/>
        <v>1.7235033363704133E-2</v>
      </c>
      <c r="E977">
        <f t="shared" si="80"/>
        <v>-10569.618602525768</v>
      </c>
      <c r="F977">
        <f t="shared" si="81"/>
        <v>1.873740211984193</v>
      </c>
    </row>
    <row r="978" spans="3:6" x14ac:dyDescent="0.25">
      <c r="C978">
        <f t="shared" si="78"/>
        <v>1.873740211984193</v>
      </c>
      <c r="D978">
        <f t="shared" si="79"/>
        <v>1.6877785948963719E-2</v>
      </c>
      <c r="E978">
        <f t="shared" si="80"/>
        <v>-10569.627922646117</v>
      </c>
      <c r="F978">
        <f t="shared" si="81"/>
        <v>1.8737418088035014</v>
      </c>
    </row>
    <row r="979" spans="3:6" x14ac:dyDescent="0.25">
      <c r="C979">
        <f t="shared" si="78"/>
        <v>1.8737418088035014</v>
      </c>
      <c r="D979">
        <f t="shared" si="79"/>
        <v>1.6527943365872488E-2</v>
      </c>
      <c r="E979">
        <f t="shared" si="80"/>
        <v>-10569.637049570005</v>
      </c>
      <c r="F979">
        <f t="shared" si="81"/>
        <v>1.8737433725226043</v>
      </c>
    </row>
    <row r="980" spans="3:6" x14ac:dyDescent="0.25">
      <c r="C980">
        <f t="shared" si="78"/>
        <v>1.8737433725226043</v>
      </c>
      <c r="D980">
        <f t="shared" si="79"/>
        <v>1.6185352139473252E-2</v>
      </c>
      <c r="E980">
        <f t="shared" si="80"/>
        <v>-10569.645987302278</v>
      </c>
      <c r="F980">
        <f t="shared" si="81"/>
        <v>1.8737449038276413</v>
      </c>
    </row>
    <row r="981" spans="3:6" x14ac:dyDescent="0.25">
      <c r="C981">
        <f t="shared" si="78"/>
        <v>1.8737449038276413</v>
      </c>
      <c r="D981">
        <f t="shared" si="79"/>
        <v>1.5849861971673818E-2</v>
      </c>
      <c r="E981">
        <f t="shared" si="80"/>
        <v>-10569.654739764768</v>
      </c>
      <c r="F981">
        <f t="shared" si="81"/>
        <v>1.8737464033905278</v>
      </c>
    </row>
    <row r="982" spans="3:6" x14ac:dyDescent="0.25">
      <c r="C982">
        <f t="shared" si="78"/>
        <v>1.8737464033905278</v>
      </c>
      <c r="D982">
        <f t="shared" si="79"/>
        <v>1.5521325686222553E-2</v>
      </c>
      <c r="E982">
        <f t="shared" si="80"/>
        <v>-10569.663310797998</v>
      </c>
      <c r="F982">
        <f t="shared" si="81"/>
        <v>1.8737478718692513</v>
      </c>
    </row>
    <row r="983" spans="3:6" x14ac:dyDescent="0.25">
      <c r="C983">
        <f t="shared" si="78"/>
        <v>1.8737478718692513</v>
      </c>
      <c r="D983">
        <f t="shared" si="79"/>
        <v>1.5199599150946597E-2</v>
      </c>
      <c r="E983">
        <f t="shared" si="80"/>
        <v>-10569.671704162884</v>
      </c>
      <c r="F983">
        <f t="shared" si="81"/>
        <v>1.8737493099081588</v>
      </c>
    </row>
    <row r="984" spans="3:6" x14ac:dyDescent="0.25">
      <c r="C984">
        <f t="shared" si="78"/>
        <v>1.8737493099081588</v>
      </c>
      <c r="D984">
        <f t="shared" si="79"/>
        <v>1.4884541223182168E-2</v>
      </c>
      <c r="E984">
        <f t="shared" si="80"/>
        <v>-10569.679923542371</v>
      </c>
      <c r="F984">
        <f t="shared" si="81"/>
        <v>1.8737507181382407</v>
      </c>
    </row>
    <row r="985" spans="3:6" x14ac:dyDescent="0.25">
      <c r="C985">
        <f t="shared" si="78"/>
        <v>1.8737507181382407</v>
      </c>
      <c r="D985">
        <f t="shared" si="79"/>
        <v>1.4576013685200451E-2</v>
      </c>
      <c r="E985">
        <f t="shared" si="80"/>
        <v>-10569.687972543063</v>
      </c>
      <c r="F985">
        <f t="shared" si="81"/>
        <v>1.8737520971774067</v>
      </c>
    </row>
    <row r="986" spans="3:6" x14ac:dyDescent="0.25">
      <c r="C986">
        <f t="shared" si="78"/>
        <v>1.8737520971774067</v>
      </c>
      <c r="D986">
        <f t="shared" si="79"/>
        <v>1.4273881183726189E-2</v>
      </c>
      <c r="E986">
        <f t="shared" si="80"/>
        <v>-10569.695854696791</v>
      </c>
      <c r="F986">
        <f t="shared" si="81"/>
        <v>1.8737534476307574</v>
      </c>
    </row>
    <row r="987" spans="3:6" x14ac:dyDescent="0.25">
      <c r="C987">
        <f t="shared" si="78"/>
        <v>1.8737534476307574</v>
      </c>
      <c r="D987">
        <f t="shared" si="79"/>
        <v>1.3978011169911042E-2</v>
      </c>
      <c r="E987">
        <f t="shared" si="80"/>
        <v>-10569.703573462173</v>
      </c>
      <c r="F987">
        <f t="shared" si="81"/>
        <v>1.8737547700908503</v>
      </c>
    </row>
    <row r="988" spans="3:6" x14ac:dyDescent="0.25">
      <c r="C988">
        <f t="shared" si="78"/>
        <v>1.8737547700908503</v>
      </c>
      <c r="D988">
        <f t="shared" si="79"/>
        <v>1.3688273844309151E-2</v>
      </c>
      <c r="E988">
        <f t="shared" si="80"/>
        <v>-10569.711132226133</v>
      </c>
      <c r="F988">
        <f t="shared" si="81"/>
        <v>1.8737560651379592</v>
      </c>
    </row>
    <row r="989" spans="3:6" x14ac:dyDescent="0.25">
      <c r="C989">
        <f t="shared" si="78"/>
        <v>1.8737560651379592</v>
      </c>
      <c r="D989">
        <f t="shared" si="79"/>
        <v>1.340454209366726E-2</v>
      </c>
      <c r="E989">
        <f t="shared" si="80"/>
        <v>-10569.718534305382</v>
      </c>
      <c r="F989">
        <f t="shared" si="81"/>
        <v>1.873757333340329</v>
      </c>
    </row>
    <row r="990" spans="3:6" x14ac:dyDescent="0.25">
      <c r="C990">
        <f t="shared" si="78"/>
        <v>1.873757333340329</v>
      </c>
      <c r="D990">
        <f t="shared" si="79"/>
        <v>1.3126691444540484E-2</v>
      </c>
      <c r="E990">
        <f t="shared" si="80"/>
        <v>-10569.725782947875</v>
      </c>
      <c r="F990">
        <f t="shared" si="81"/>
        <v>1.8737585752544255</v>
      </c>
    </row>
    <row r="991" spans="3:6" x14ac:dyDescent="0.25">
      <c r="C991">
        <f t="shared" si="78"/>
        <v>1.8737585752544255</v>
      </c>
      <c r="D991">
        <f t="shared" si="79"/>
        <v>1.2854599998263438E-2</v>
      </c>
      <c r="E991">
        <f t="shared" si="80"/>
        <v>-10569.732881334237</v>
      </c>
      <c r="F991">
        <f t="shared" si="81"/>
        <v>1.8737597914251785</v>
      </c>
    </row>
    <row r="992" spans="3:6" x14ac:dyDescent="0.25">
      <c r="C992">
        <f t="shared" si="78"/>
        <v>1.8737597914251785</v>
      </c>
      <c r="D992">
        <f t="shared" si="79"/>
        <v>1.2588148383201769E-2</v>
      </c>
      <c r="E992">
        <f t="shared" si="80"/>
        <v>-10569.739832579158</v>
      </c>
      <c r="F992">
        <f t="shared" si="81"/>
        <v>1.8737609823862222</v>
      </c>
    </row>
    <row r="993" spans="3:6" x14ac:dyDescent="0.25">
      <c r="C993">
        <f t="shared" si="78"/>
        <v>1.8737609823862222</v>
      </c>
      <c r="D993">
        <f t="shared" si="79"/>
        <v>1.2327219705184689E-2</v>
      </c>
      <c r="E993">
        <f t="shared" si="80"/>
        <v>-10569.746639732768</v>
      </c>
      <c r="F993">
        <f t="shared" si="81"/>
        <v>1.8737621486601288</v>
      </c>
    </row>
    <row r="994" spans="3:6" x14ac:dyDescent="0.25">
      <c r="C994">
        <f t="shared" si="78"/>
        <v>1.8737621486601288</v>
      </c>
      <c r="D994">
        <f t="shared" si="79"/>
        <v>1.2071699490661558E-2</v>
      </c>
      <c r="E994">
        <f t="shared" si="80"/>
        <v>-10569.753305781955</v>
      </c>
      <c r="F994">
        <f t="shared" si="81"/>
        <v>1.8737632907586377</v>
      </c>
    </row>
    <row r="995" spans="3:6" x14ac:dyDescent="0.25">
      <c r="C995">
        <f t="shared" si="78"/>
        <v>1.8737632907586377</v>
      </c>
      <c r="D995">
        <f t="shared" si="79"/>
        <v>1.1821475635315437E-2</v>
      </c>
      <c r="E995">
        <f t="shared" si="80"/>
        <v>-10569.7598336517</v>
      </c>
      <c r="F995">
        <f t="shared" si="81"/>
        <v>1.8737644091828802</v>
      </c>
    </row>
    <row r="996" spans="3:6" x14ac:dyDescent="0.25">
      <c r="C996">
        <f t="shared" si="78"/>
        <v>1.8737644091828802</v>
      </c>
      <c r="D996">
        <f t="shared" si="79"/>
        <v>1.1576438365864306E-2</v>
      </c>
      <c r="E996">
        <f t="shared" si="80"/>
        <v>-10569.766226206348</v>
      </c>
      <c r="F996">
        <f t="shared" si="81"/>
        <v>1.8737655044235997</v>
      </c>
    </row>
    <row r="997" spans="3:6" x14ac:dyDescent="0.25">
      <c r="C997">
        <f t="shared" si="78"/>
        <v>1.8737655044235997</v>
      </c>
      <c r="D997">
        <f t="shared" si="79"/>
        <v>1.1336480176851182E-2</v>
      </c>
      <c r="E997">
        <f t="shared" si="80"/>
        <v>-10569.772486250862</v>
      </c>
      <c r="F997">
        <f t="shared" si="81"/>
        <v>1.8737665769613663</v>
      </c>
    </row>
    <row r="998" spans="3:6" x14ac:dyDescent="0.25">
      <c r="C998">
        <f t="shared" si="78"/>
        <v>1.8737665769613663</v>
      </c>
      <c r="D998">
        <f t="shared" si="79"/>
        <v>1.110149579380959E-2</v>
      </c>
      <c r="E998">
        <f t="shared" si="80"/>
        <v>-10569.778616532061</v>
      </c>
      <c r="F998">
        <f t="shared" si="81"/>
        <v>1.8737676272667887</v>
      </c>
    </row>
    <row r="999" spans="3:6" x14ac:dyDescent="0.25">
      <c r="C999">
        <f t="shared" si="78"/>
        <v>1.8737676272667887</v>
      </c>
      <c r="D999">
        <f t="shared" si="79"/>
        <v>1.0871382124605589E-2</v>
      </c>
      <c r="E999">
        <f t="shared" si="80"/>
        <v>-10569.784619739827</v>
      </c>
      <c r="F999">
        <f t="shared" si="81"/>
        <v>1.8737686558007196</v>
      </c>
    </row>
    <row r="1000" spans="3:6" x14ac:dyDescent="0.25">
      <c r="C1000">
        <f t="shared" si="78"/>
        <v>1.8737686558007196</v>
      </c>
      <c r="D1000">
        <f t="shared" si="79"/>
        <v>1.0646038213508291E-2</v>
      </c>
      <c r="E1000">
        <f t="shared" si="80"/>
        <v>-10569.790498508279</v>
      </c>
      <c r="F1000">
        <f t="shared" si="81"/>
        <v>1.8737696630144591</v>
      </c>
    </row>
    <row r="1001" spans="3:6" x14ac:dyDescent="0.25">
      <c r="C1001">
        <f t="shared" si="78"/>
        <v>1.8737696630144591</v>
      </c>
      <c r="D1001">
        <f t="shared" si="79"/>
        <v>1.0425365196624625E-2</v>
      </c>
      <c r="E1001">
        <f t="shared" si="80"/>
        <v>-10569.796255416926</v>
      </c>
      <c r="F1001">
        <f t="shared" si="81"/>
        <v>1.8737706493499517</v>
      </c>
    </row>
    <row r="1002" spans="3:6" x14ac:dyDescent="0.25">
      <c r="C1002">
        <f t="shared" si="78"/>
        <v>1.8737706493499517</v>
      </c>
      <c r="D1002">
        <f t="shared" si="79"/>
        <v>1.0209266258698335E-2</v>
      </c>
      <c r="E1002">
        <f t="shared" si="80"/>
        <v>-10569.801892991814</v>
      </c>
      <c r="F1002">
        <f t="shared" si="81"/>
        <v>1.8737716152399808</v>
      </c>
    </row>
    <row r="1003" spans="3:6" x14ac:dyDescent="0.25">
      <c r="C1003">
        <f t="shared" si="78"/>
        <v>1.8737716152399808</v>
      </c>
      <c r="D1003">
        <f t="shared" si="79"/>
        <v>9.9976465930922132E-3</v>
      </c>
      <c r="E1003">
        <f t="shared" si="80"/>
        <v>-10569.80741370662</v>
      </c>
      <c r="F1003">
        <f t="shared" si="81"/>
        <v>1.8737725611083587</v>
      </c>
    </row>
    <row r="1004" spans="3:6" x14ac:dyDescent="0.25">
      <c r="C1004">
        <f t="shared" si="78"/>
        <v>1.8737725611083587</v>
      </c>
      <c r="D1004">
        <f t="shared" si="79"/>
        <v>9.7904133572228602E-3</v>
      </c>
      <c r="E1004">
        <f t="shared" si="80"/>
        <v>-10569.812819983741</v>
      </c>
      <c r="F1004">
        <f t="shared" si="81"/>
        <v>1.8737734873701122</v>
      </c>
    </row>
    <row r="1005" spans="3:6" x14ac:dyDescent="0.25">
      <c r="C1005">
        <f t="shared" si="78"/>
        <v>1.8737734873701122</v>
      </c>
      <c r="D1005">
        <f t="shared" si="79"/>
        <v>9.5874756293596874E-3</v>
      </c>
      <c r="E1005">
        <f t="shared" si="80"/>
        <v>-10569.818114195365</v>
      </c>
      <c r="F1005">
        <f t="shared" si="81"/>
        <v>1.8737743944316647</v>
      </c>
    </row>
    <row r="1006" spans="3:6" x14ac:dyDescent="0.25">
      <c r="C1006">
        <f t="shared" si="78"/>
        <v>1.8737743944316647</v>
      </c>
      <c r="D1006">
        <f t="shared" si="79"/>
        <v>9.3887443786115909E-3</v>
      </c>
      <c r="E1006">
        <f t="shared" si="80"/>
        <v>-10569.823298664498</v>
      </c>
      <c r="F1006">
        <f t="shared" si="81"/>
        <v>1.8737752826910152</v>
      </c>
    </row>
    <row r="1007" spans="3:6" x14ac:dyDescent="0.25">
      <c r="C1007">
        <f t="shared" si="78"/>
        <v>1.8737752826910152</v>
      </c>
      <c r="D1007">
        <f t="shared" si="79"/>
        <v>9.1941324144499958E-3</v>
      </c>
      <c r="E1007">
        <f t="shared" si="80"/>
        <v>-10569.828375665995</v>
      </c>
      <c r="F1007">
        <f t="shared" si="81"/>
        <v>1.8737761525379122</v>
      </c>
    </row>
    <row r="1008" spans="3:6" x14ac:dyDescent="0.25">
      <c r="C1008">
        <f t="shared" si="78"/>
        <v>1.8737761525379122</v>
      </c>
      <c r="D1008">
        <f t="shared" si="79"/>
        <v>9.0035543548765418E-3</v>
      </c>
      <c r="E1008">
        <f t="shared" si="80"/>
        <v>-10569.833347427557</v>
      </c>
      <c r="F1008">
        <f t="shared" si="81"/>
        <v>1.8737770043540249</v>
      </c>
    </row>
    <row r="1009" spans="3:6" x14ac:dyDescent="0.25">
      <c r="C1009">
        <f t="shared" si="78"/>
        <v>1.8737770043540249</v>
      </c>
      <c r="D1009">
        <f t="shared" si="79"/>
        <v>8.8169265873148106E-3</v>
      </c>
      <c r="E1009">
        <f t="shared" si="80"/>
        <v>-10569.8382161307</v>
      </c>
      <c r="F1009">
        <f t="shared" si="81"/>
        <v>1.8737778385131112</v>
      </c>
    </row>
    <row r="1010" spans="3:6" x14ac:dyDescent="0.25">
      <c r="C1010">
        <f t="shared" si="78"/>
        <v>1.8737778385131112</v>
      </c>
      <c r="D1010">
        <f t="shared" si="79"/>
        <v>8.6341672326852859E-3</v>
      </c>
      <c r="E1010">
        <f t="shared" si="80"/>
        <v>-10569.842983911723</v>
      </c>
      <c r="F1010">
        <f t="shared" si="81"/>
        <v>1.8737786553811806</v>
      </c>
    </row>
    <row r="1011" spans="3:6" x14ac:dyDescent="0.25">
      <c r="C1011">
        <f t="shared" si="78"/>
        <v>1.8737786553811806</v>
      </c>
      <c r="D1011">
        <f t="shared" si="79"/>
        <v>8.4551961099350592E-3</v>
      </c>
      <c r="E1011">
        <f t="shared" si="80"/>
        <v>-10569.847652862636</v>
      </c>
      <c r="F1011">
        <f t="shared" si="81"/>
        <v>1.8737794553166562</v>
      </c>
    </row>
    <row r="1012" spans="3:6" x14ac:dyDescent="0.25">
      <c r="C1012">
        <f t="shared" si="78"/>
        <v>1.8737794553166562</v>
      </c>
      <c r="D1012">
        <f t="shared" si="79"/>
        <v>8.2799346964748111E-3</v>
      </c>
      <c r="E1012">
        <f t="shared" si="80"/>
        <v>-10569.852225032089</v>
      </c>
      <c r="F1012">
        <f t="shared" si="81"/>
        <v>1.8737802386705311</v>
      </c>
    </row>
    <row r="1013" spans="3:6" x14ac:dyDescent="0.25">
      <c r="C1013">
        <f t="shared" si="78"/>
        <v>1.8737802386705311</v>
      </c>
      <c r="D1013">
        <f t="shared" si="79"/>
        <v>8.1083060999844747E-3</v>
      </c>
      <c r="E1013">
        <f t="shared" si="80"/>
        <v>-10569.856702426257</v>
      </c>
      <c r="F1013">
        <f t="shared" si="81"/>
        <v>1.8737810057865223</v>
      </c>
    </row>
    <row r="1014" spans="3:6" x14ac:dyDescent="0.25">
      <c r="C1014">
        <f t="shared" si="78"/>
        <v>1.8737810057865223</v>
      </c>
      <c r="D1014">
        <f t="shared" si="79"/>
        <v>7.9402350243071851E-3</v>
      </c>
      <c r="E1014">
        <f t="shared" si="80"/>
        <v>-10569.861087009736</v>
      </c>
      <c r="F1014">
        <f t="shared" si="81"/>
        <v>1.8737817570012221</v>
      </c>
    </row>
    <row r="1015" spans="3:6" x14ac:dyDescent="0.25">
      <c r="C1015">
        <f t="shared" si="78"/>
        <v>1.8737817570012221</v>
      </c>
      <c r="D1015">
        <f t="shared" si="79"/>
        <v>7.7756477271577751E-3</v>
      </c>
      <c r="E1015">
        <f t="shared" si="80"/>
        <v>-10569.865380706393</v>
      </c>
      <c r="F1015">
        <f t="shared" si="81"/>
        <v>1.8737824926442457</v>
      </c>
    </row>
    <row r="1016" spans="3:6" x14ac:dyDescent="0.25">
      <c r="C1016">
        <f t="shared" si="78"/>
        <v>1.8737824926442457</v>
      </c>
      <c r="D1016">
        <f t="shared" si="79"/>
        <v>7.6144720001138921E-3</v>
      </c>
      <c r="E1016">
        <f t="shared" si="80"/>
        <v>-10569.869585400214</v>
      </c>
      <c r="F1016">
        <f t="shared" si="81"/>
        <v>1.8737832130383754</v>
      </c>
    </row>
    <row r="1017" spans="3:6" x14ac:dyDescent="0.25">
      <c r="C1017">
        <f t="shared" si="78"/>
        <v>1.8737832130383754</v>
      </c>
      <c r="D1017">
        <f t="shared" si="79"/>
        <v>7.4566371299624734E-3</v>
      </c>
      <c r="E1017">
        <f t="shared" si="80"/>
        <v>-10569.873702936135</v>
      </c>
      <c r="F1017">
        <f t="shared" si="81"/>
        <v>1.8737839184997025</v>
      </c>
    </row>
    <row r="1018" spans="3:6" x14ac:dyDescent="0.25">
      <c r="C1018">
        <f t="shared" si="78"/>
        <v>1.8737839184997025</v>
      </c>
      <c r="D1018">
        <f t="shared" si="79"/>
        <v>7.3020738682316733E-3</v>
      </c>
      <c r="E1018">
        <f t="shared" si="80"/>
        <v>-10569.877735120841</v>
      </c>
      <c r="F1018">
        <f t="shared" si="81"/>
        <v>1.8737846093377661</v>
      </c>
    </row>
    <row r="1019" spans="3:6" x14ac:dyDescent="0.25">
      <c r="C1019">
        <f t="shared" si="78"/>
        <v>1.8737846093377661</v>
      </c>
      <c r="D1019">
        <f t="shared" si="79"/>
        <v>7.1507144016322854E-3</v>
      </c>
      <c r="E1019">
        <f t="shared" si="80"/>
        <v>-10569.881683723572</v>
      </c>
      <c r="F1019">
        <f t="shared" si="81"/>
        <v>1.8737852858556889</v>
      </c>
    </row>
    <row r="1020" spans="3:6" x14ac:dyDescent="0.25">
      <c r="C1020">
        <f t="shared" si="78"/>
        <v>1.8737852858556889</v>
      </c>
      <c r="D1020">
        <f t="shared" si="79"/>
        <v>7.0024923229539127E-3</v>
      </c>
      <c r="E1020">
        <f t="shared" si="80"/>
        <v>-10569.885550476887</v>
      </c>
      <c r="F1020">
        <f t="shared" si="81"/>
        <v>1.8737859483503101</v>
      </c>
    </row>
    <row r="1021" spans="3:6" x14ac:dyDescent="0.25">
      <c r="C1021">
        <f t="shared" si="78"/>
        <v>1.8737859483503101</v>
      </c>
      <c r="D1021">
        <f t="shared" si="79"/>
        <v>6.8573426042348729E-3</v>
      </c>
      <c r="E1021">
        <f t="shared" si="80"/>
        <v>-10569.889337077439</v>
      </c>
      <c r="F1021">
        <f t="shared" si="81"/>
        <v>1.8737865971123155</v>
      </c>
    </row>
    <row r="1022" spans="3:6" x14ac:dyDescent="0.25">
      <c r="C1022">
        <f t="shared" si="78"/>
        <v>1.8737865971123155</v>
      </c>
      <c r="D1022">
        <f t="shared" si="79"/>
        <v>6.7152015603824111E-3</v>
      </c>
      <c r="E1022">
        <f t="shared" si="80"/>
        <v>-10569.893045186702</v>
      </c>
      <c r="F1022">
        <f t="shared" si="81"/>
        <v>1.8737872324263658</v>
      </c>
    </row>
    <row r="1023" spans="3:6" x14ac:dyDescent="0.25">
      <c r="C1023">
        <f t="shared" si="78"/>
        <v>1.8737872324263658</v>
      </c>
      <c r="D1023">
        <f t="shared" si="79"/>
        <v>6.5760068296185636E-3</v>
      </c>
      <c r="E1023">
        <f t="shared" si="80"/>
        <v>-10569.896676431716</v>
      </c>
      <c r="F1023">
        <f t="shared" si="81"/>
        <v>1.8737878545712203</v>
      </c>
    </row>
    <row r="1024" spans="3:6" x14ac:dyDescent="0.25">
      <c r="C1024">
        <f t="shared" si="78"/>
        <v>1.8737878545712203</v>
      </c>
      <c r="D1024">
        <f t="shared" si="79"/>
        <v>6.4396973398288537E-3</v>
      </c>
      <c r="E1024">
        <f t="shared" si="80"/>
        <v>-10569.900232405784</v>
      </c>
      <c r="F1024">
        <f t="shared" si="81"/>
        <v>1.8737884638198601</v>
      </c>
    </row>
    <row r="1025" spans="3:6" x14ac:dyDescent="0.25">
      <c r="C1025">
        <f t="shared" si="78"/>
        <v>1.8737884638198601</v>
      </c>
      <c r="D1025">
        <f t="shared" si="79"/>
        <v>6.3062132885534083E-3</v>
      </c>
      <c r="E1025">
        <f t="shared" si="80"/>
        <v>-10569.903714669192</v>
      </c>
      <c r="F1025">
        <f t="shared" si="81"/>
        <v>1.8737890604396079</v>
      </c>
    </row>
    <row r="1026" spans="3:6" x14ac:dyDescent="0.25">
      <c r="C1026">
        <f t="shared" si="78"/>
        <v>1.8737890604396079</v>
      </c>
      <c r="D1026">
        <f t="shared" si="79"/>
        <v>6.1754961116093909E-3</v>
      </c>
      <c r="E1026">
        <f t="shared" si="80"/>
        <v>-10569.907124749874</v>
      </c>
      <c r="F1026">
        <f t="shared" si="81"/>
        <v>1.8737896446922451</v>
      </c>
    </row>
    <row r="1027" spans="3:6" x14ac:dyDescent="0.25">
      <c r="C1027">
        <f t="shared" si="78"/>
        <v>1.8737896446922451</v>
      </c>
      <c r="D1027">
        <f t="shared" si="79"/>
        <v>6.0474884558061603E-3</v>
      </c>
      <c r="E1027">
        <f t="shared" si="80"/>
        <v>-10569.910464144097</v>
      </c>
      <c r="F1027">
        <f t="shared" si="81"/>
        <v>1.8737902168341261</v>
      </c>
    </row>
    <row r="1028" spans="3:6" x14ac:dyDescent="0.25">
      <c r="C1028">
        <f t="shared" si="78"/>
        <v>1.8737902168341261</v>
      </c>
      <c r="D1028">
        <f t="shared" si="79"/>
        <v>5.9221341589363874E-3</v>
      </c>
      <c r="E1028">
        <f t="shared" si="80"/>
        <v>-10569.91373431711</v>
      </c>
      <c r="F1028">
        <f t="shared" si="81"/>
        <v>1.8737907771162918</v>
      </c>
    </row>
    <row r="1029" spans="3:6" x14ac:dyDescent="0.25">
      <c r="C1029">
        <f t="shared" si="78"/>
        <v>1.8737907771162918</v>
      </c>
      <c r="D1029">
        <f t="shared" si="79"/>
        <v>5.7993782247649506E-3</v>
      </c>
      <c r="E1029">
        <f t="shared" si="80"/>
        <v>-10569.916936703787</v>
      </c>
      <c r="F1029">
        <f t="shared" si="81"/>
        <v>1.8737913257845793</v>
      </c>
    </row>
    <row r="1030" spans="3:6" x14ac:dyDescent="0.25">
      <c r="C1030">
        <f t="shared" si="78"/>
        <v>1.8737913257845793</v>
      </c>
      <c r="D1030">
        <f t="shared" si="79"/>
        <v>5.6791667934703582E-3</v>
      </c>
      <c r="E1030">
        <f t="shared" si="80"/>
        <v>-10569.920072709256</v>
      </c>
      <c r="F1030">
        <f t="shared" si="81"/>
        <v>1.8737918630797294</v>
      </c>
    </row>
    <row r="1031" spans="3:6" x14ac:dyDescent="0.25">
      <c r="C1031">
        <f t="shared" si="78"/>
        <v>1.8737918630797294</v>
      </c>
      <c r="D1031">
        <f t="shared" si="79"/>
        <v>5.5614471239096019E-3</v>
      </c>
      <c r="E1031">
        <f t="shared" si="80"/>
        <v>-10569.923143709526</v>
      </c>
      <c r="F1031">
        <f t="shared" si="81"/>
        <v>1.8737923892374932</v>
      </c>
    </row>
    <row r="1032" spans="3:6" x14ac:dyDescent="0.25">
      <c r="C1032">
        <f t="shared" si="78"/>
        <v>1.8737923892374932</v>
      </c>
      <c r="D1032">
        <f t="shared" si="79"/>
        <v>5.44616756724281E-3</v>
      </c>
      <c r="E1032">
        <f t="shared" si="80"/>
        <v>-10569.926151052076</v>
      </c>
      <c r="F1032">
        <f t="shared" si="81"/>
        <v>1.8737929044887343</v>
      </c>
    </row>
    <row r="1033" spans="3:6" x14ac:dyDescent="0.25">
      <c r="C1033">
        <f t="shared" si="78"/>
        <v>1.8737929044887343</v>
      </c>
      <c r="D1033">
        <f t="shared" si="79"/>
        <v>5.3332775437411328E-3</v>
      </c>
      <c r="E1033">
        <f t="shared" si="80"/>
        <v>-10569.929096056454</v>
      </c>
      <c r="F1033">
        <f t="shared" si="81"/>
        <v>1.8737934090595307</v>
      </c>
    </row>
    <row r="1034" spans="3:6" x14ac:dyDescent="0.25">
      <c r="C1034">
        <f t="shared" ref="C1034:C1097" si="82">F1033</f>
        <v>1.8737934090595307</v>
      </c>
      <c r="D1034">
        <f t="shared" ref="D1034:D1097" si="83">$B$2*(C1034^5)+$C$2*(C1034^4)+$D$2*(C1034^3)+$E$2*(C1034^2)+$F$2*(C1034^1)+$G$2</f>
        <v>5.2227275245968485E-3</v>
      </c>
      <c r="E1034">
        <f t="shared" ref="E1034:E1097" si="84">$C$3*(C1034^4)+$D$3*(C1034^3)+$E$3*(C1034^2)+$F$3*(C1034)+$G$3</f>
        <v>-10569.931980014855</v>
      </c>
      <c r="F1034">
        <f t="shared" ref="F1034:F1097" si="85">C1034-D1034/E1034</f>
        <v>1.8737939031712747</v>
      </c>
    </row>
    <row r="1035" spans="3:6" x14ac:dyDescent="0.25">
      <c r="C1035">
        <f t="shared" si="82"/>
        <v>1.8737939031712747</v>
      </c>
      <c r="D1035">
        <f t="shared" si="83"/>
        <v>5.1144690073670063E-3</v>
      </c>
      <c r="E1035">
        <f t="shared" si="84"/>
        <v>-10569.93480419269</v>
      </c>
      <c r="F1035">
        <f t="shared" si="85"/>
        <v>1.8737943870407689</v>
      </c>
    </row>
    <row r="1036" spans="3:6" x14ac:dyDescent="0.25">
      <c r="C1036">
        <f t="shared" si="82"/>
        <v>1.8737943870407689</v>
      </c>
      <c r="D1036">
        <f t="shared" si="83"/>
        <v>5.0084544941455533E-3</v>
      </c>
      <c r="E1036">
        <f t="shared" si="84"/>
        <v>-10569.937569829137</v>
      </c>
      <c r="F1036">
        <f t="shared" si="85"/>
        <v>1.8737948608803221</v>
      </c>
    </row>
    <row r="1037" spans="3:6" x14ac:dyDescent="0.25">
      <c r="C1037">
        <f t="shared" si="82"/>
        <v>1.8737948608803221</v>
      </c>
      <c r="D1037">
        <f t="shared" si="83"/>
        <v>4.9046374697354622E-3</v>
      </c>
      <c r="E1037">
        <f t="shared" si="84"/>
        <v>-10569.940278137692</v>
      </c>
      <c r="F1037">
        <f t="shared" si="85"/>
        <v>1.8737953248978416</v>
      </c>
    </row>
    <row r="1038" spans="3:6" x14ac:dyDescent="0.25">
      <c r="C1038">
        <f t="shared" si="82"/>
        <v>1.8737953248978416</v>
      </c>
      <c r="D1038">
        <f t="shared" si="83"/>
        <v>4.8029723852778261E-3</v>
      </c>
      <c r="E1038">
        <f t="shared" si="84"/>
        <v>-10569.942930306683</v>
      </c>
      <c r="F1038">
        <f t="shared" si="85"/>
        <v>1.8737957792969255</v>
      </c>
    </row>
    <row r="1039" spans="3:6" x14ac:dyDescent="0.25">
      <c r="C1039">
        <f t="shared" si="82"/>
        <v>1.8737957792969255</v>
      </c>
      <c r="D1039">
        <f t="shared" si="83"/>
        <v>4.7034146373334806E-3</v>
      </c>
      <c r="E1039">
        <f t="shared" si="84"/>
        <v>-10569.945527499822</v>
      </c>
      <c r="F1039">
        <f t="shared" si="85"/>
        <v>1.8737962242769517</v>
      </c>
    </row>
    <row r="1040" spans="3:6" x14ac:dyDescent="0.25">
      <c r="C1040">
        <f t="shared" si="82"/>
        <v>1.8737962242769517</v>
      </c>
      <c r="D1040">
        <f t="shared" si="83"/>
        <v>4.6059205428718997E-3</v>
      </c>
      <c r="E1040">
        <f t="shared" si="84"/>
        <v>-10569.948070856686</v>
      </c>
      <c r="F1040">
        <f t="shared" si="85"/>
        <v>1.8737966600331646</v>
      </c>
    </row>
    <row r="1041" spans="3:6" x14ac:dyDescent="0.25">
      <c r="C1041">
        <f t="shared" si="82"/>
        <v>1.8737966600331646</v>
      </c>
      <c r="D1041">
        <f t="shared" si="83"/>
        <v>4.5104473292667535E-3</v>
      </c>
      <c r="E1041">
        <f t="shared" si="84"/>
        <v>-10569.950561493235</v>
      </c>
      <c r="F1041">
        <f t="shared" si="85"/>
        <v>1.8737970867567622</v>
      </c>
    </row>
    <row r="1042" spans="3:6" x14ac:dyDescent="0.25">
      <c r="C1042">
        <f t="shared" si="82"/>
        <v>1.8737970867567622</v>
      </c>
      <c r="D1042">
        <f t="shared" si="83"/>
        <v>4.4169531061015732E-3</v>
      </c>
      <c r="E1042">
        <f t="shared" si="84"/>
        <v>-10569.953000502301</v>
      </c>
      <c r="F1042">
        <f t="shared" si="85"/>
        <v>1.8737975046349784</v>
      </c>
    </row>
    <row r="1043" spans="3:6" x14ac:dyDescent="0.25">
      <c r="C1043">
        <f t="shared" si="82"/>
        <v>1.8737975046349784</v>
      </c>
      <c r="D1043">
        <f t="shared" si="83"/>
        <v>4.3253968528915721E-3</v>
      </c>
      <c r="E1043">
        <f t="shared" si="84"/>
        <v>-10569.955388954051</v>
      </c>
      <c r="F1043">
        <f t="shared" si="85"/>
        <v>1.8737979138511665</v>
      </c>
    </row>
    <row r="1044" spans="3:6" x14ac:dyDescent="0.25">
      <c r="C1044">
        <f t="shared" si="82"/>
        <v>1.8737979138511665</v>
      </c>
      <c r="D1044">
        <f t="shared" si="83"/>
        <v>4.2357383990747621E-3</v>
      </c>
      <c r="E1044">
        <f t="shared" si="84"/>
        <v>-10569.957727896479</v>
      </c>
      <c r="F1044">
        <f t="shared" si="85"/>
        <v>1.8737983145848787</v>
      </c>
    </row>
    <row r="1045" spans="3:6" x14ac:dyDescent="0.25">
      <c r="C1045">
        <f t="shared" si="82"/>
        <v>1.8737983145848787</v>
      </c>
      <c r="D1045">
        <f t="shared" si="83"/>
        <v>4.1479384085505444E-3</v>
      </c>
      <c r="E1045">
        <f t="shared" si="84"/>
        <v>-10569.960018355847</v>
      </c>
      <c r="F1045">
        <f t="shared" si="85"/>
        <v>1.8737987070119457</v>
      </c>
    </row>
    <row r="1046" spans="3:6" x14ac:dyDescent="0.25">
      <c r="C1046">
        <f t="shared" si="82"/>
        <v>1.8737987070119457</v>
      </c>
      <c r="D1046">
        <f t="shared" si="83"/>
        <v>4.0619583564875938E-3</v>
      </c>
      <c r="E1046">
        <f t="shared" si="84"/>
        <v>-10569.96226133715</v>
      </c>
      <c r="F1046">
        <f t="shared" si="85"/>
        <v>1.873799091304553</v>
      </c>
    </row>
    <row r="1047" spans="3:6" x14ac:dyDescent="0.25">
      <c r="C1047">
        <f t="shared" si="82"/>
        <v>1.873799091304553</v>
      </c>
      <c r="D1047">
        <f t="shared" si="83"/>
        <v>3.9777605225026491E-3</v>
      </c>
      <c r="E1047">
        <f t="shared" si="84"/>
        <v>-10569.964457824546</v>
      </c>
      <c r="F1047">
        <f t="shared" si="85"/>
        <v>1.8737994676313172</v>
      </c>
    </row>
    <row r="1048" spans="3:6" x14ac:dyDescent="0.25">
      <c r="C1048">
        <f t="shared" si="82"/>
        <v>1.8737994676313172</v>
      </c>
      <c r="D1048">
        <f t="shared" si="83"/>
        <v>3.8953079638304189E-3</v>
      </c>
      <c r="E1048">
        <f t="shared" si="84"/>
        <v>-10569.966608781797</v>
      </c>
      <c r="F1048">
        <f t="shared" si="85"/>
        <v>1.8737998361573598</v>
      </c>
    </row>
    <row r="1049" spans="3:6" x14ac:dyDescent="0.25">
      <c r="C1049">
        <f t="shared" si="82"/>
        <v>1.8737998361573598</v>
      </c>
      <c r="D1049">
        <f t="shared" si="83"/>
        <v>3.8145645021359087E-3</v>
      </c>
      <c r="E1049">
        <f t="shared" si="84"/>
        <v>-10569.968715152685</v>
      </c>
      <c r="F1049">
        <f t="shared" si="85"/>
        <v>1.8738001970443789</v>
      </c>
    </row>
    <row r="1050" spans="3:6" x14ac:dyDescent="0.25">
      <c r="C1050">
        <f t="shared" si="82"/>
        <v>1.8738001970443789</v>
      </c>
      <c r="D1050">
        <f t="shared" si="83"/>
        <v>3.7354947148742212E-3</v>
      </c>
      <c r="E1050">
        <f t="shared" si="84"/>
        <v>-10569.970777861425</v>
      </c>
      <c r="F1050">
        <f t="shared" si="85"/>
        <v>1.8738005504507216</v>
      </c>
    </row>
    <row r="1051" spans="3:6" x14ac:dyDescent="0.25">
      <c r="C1051">
        <f t="shared" si="82"/>
        <v>1.8738005504507216</v>
      </c>
      <c r="D1051">
        <f t="shared" si="83"/>
        <v>3.6580639070962206E-3</v>
      </c>
      <c r="E1051">
        <f t="shared" si="84"/>
        <v>-10569.97279781308</v>
      </c>
      <c r="F1051">
        <f t="shared" si="85"/>
        <v>1.8738008965314521</v>
      </c>
    </row>
    <row r="1052" spans="3:6" x14ac:dyDescent="0.25">
      <c r="C1052">
        <f t="shared" si="82"/>
        <v>1.8738008965314521</v>
      </c>
      <c r="D1052">
        <f t="shared" si="83"/>
        <v>3.5822381064463116E-3</v>
      </c>
      <c r="E1052">
        <f t="shared" si="84"/>
        <v>-10569.974775893948</v>
      </c>
      <c r="F1052">
        <f t="shared" si="85"/>
        <v>1.8738012354384204</v>
      </c>
    </row>
    <row r="1053" spans="3:6" x14ac:dyDescent="0.25">
      <c r="C1053">
        <f t="shared" si="82"/>
        <v>1.8738012354384204</v>
      </c>
      <c r="D1053">
        <f t="shared" si="83"/>
        <v>3.5079840458820399E-3</v>
      </c>
      <c r="E1053">
        <f t="shared" si="84"/>
        <v>-10569.976712971957</v>
      </c>
      <c r="F1053">
        <f t="shared" si="85"/>
        <v>1.873801567320329</v>
      </c>
    </row>
    <row r="1054" spans="3:6" x14ac:dyDescent="0.25">
      <c r="C1054">
        <f t="shared" si="82"/>
        <v>1.873801567320329</v>
      </c>
      <c r="D1054">
        <f t="shared" si="83"/>
        <v>3.4352691432104621E-3</v>
      </c>
      <c r="E1054">
        <f t="shared" si="84"/>
        <v>-10569.978609897042</v>
      </c>
      <c r="F1054">
        <f t="shared" si="85"/>
        <v>1.8738018923227977</v>
      </c>
    </row>
    <row r="1055" spans="3:6" x14ac:dyDescent="0.25">
      <c r="C1055">
        <f t="shared" si="82"/>
        <v>1.8738018923227977</v>
      </c>
      <c r="D1055">
        <f t="shared" si="83"/>
        <v>3.3640614992691553E-3</v>
      </c>
      <c r="E1055">
        <f t="shared" si="84"/>
        <v>-10569.980467501518</v>
      </c>
      <c r="F1055">
        <f t="shared" si="85"/>
        <v>1.8738022105884284</v>
      </c>
    </row>
    <row r="1056" spans="3:6" x14ac:dyDescent="0.25">
      <c r="C1056">
        <f t="shared" si="82"/>
        <v>1.8738022105884284</v>
      </c>
      <c r="D1056">
        <f t="shared" si="83"/>
        <v>3.2943298674581456E-3</v>
      </c>
      <c r="E1056">
        <f t="shared" si="84"/>
        <v>-10569.982286600458</v>
      </c>
      <c r="F1056">
        <f t="shared" si="85"/>
        <v>1.8738025222568664</v>
      </c>
    </row>
    <row r="1057" spans="3:6" x14ac:dyDescent="0.25">
      <c r="C1057">
        <f t="shared" si="82"/>
        <v>1.8738025222568664</v>
      </c>
      <c r="D1057">
        <f t="shared" si="83"/>
        <v>3.2260436528304126E-3</v>
      </c>
      <c r="E1057">
        <f t="shared" si="84"/>
        <v>-10569.984067992027</v>
      </c>
      <c r="F1057">
        <f t="shared" si="85"/>
        <v>1.8738028274648622</v>
      </c>
    </row>
    <row r="1058" spans="3:6" x14ac:dyDescent="0.25">
      <c r="C1058">
        <f t="shared" si="82"/>
        <v>1.8738028274648622</v>
      </c>
      <c r="D1058">
        <f t="shared" si="83"/>
        <v>3.1591728970852273E-3</v>
      </c>
      <c r="E1058">
        <f t="shared" si="84"/>
        <v>-10569.985812457846</v>
      </c>
      <c r="F1058">
        <f t="shared" si="85"/>
        <v>1.8738031263463322</v>
      </c>
    </row>
    <row r="1059" spans="3:6" x14ac:dyDescent="0.25">
      <c r="C1059">
        <f t="shared" si="82"/>
        <v>1.8738031263463322</v>
      </c>
      <c r="D1059">
        <f t="shared" si="83"/>
        <v>3.0936882603782578E-3</v>
      </c>
      <c r="E1059">
        <f t="shared" si="84"/>
        <v>-10569.987520763339</v>
      </c>
      <c r="F1059">
        <f t="shared" si="85"/>
        <v>1.8738034190324167</v>
      </c>
    </row>
    <row r="1060" spans="3:6" x14ac:dyDescent="0.25">
      <c r="C1060">
        <f t="shared" si="82"/>
        <v>1.8738034190324167</v>
      </c>
      <c r="D1060">
        <f t="shared" si="83"/>
        <v>3.029561007679149E-3</v>
      </c>
      <c r="E1060">
        <f t="shared" si="84"/>
        <v>-10569.989193658064</v>
      </c>
      <c r="F1060">
        <f t="shared" si="85"/>
        <v>1.8738037056515373</v>
      </c>
    </row>
    <row r="1061" spans="3:6" x14ac:dyDescent="0.25">
      <c r="C1061">
        <f t="shared" si="82"/>
        <v>1.8738037056515373</v>
      </c>
      <c r="D1061">
        <f t="shared" si="83"/>
        <v>2.966763005588291E-3</v>
      </c>
      <c r="E1061">
        <f t="shared" si="84"/>
        <v>-10569.990831876039</v>
      </c>
      <c r="F1061">
        <f t="shared" si="85"/>
        <v>1.873803986329454</v>
      </c>
    </row>
    <row r="1062" spans="3:6" x14ac:dyDescent="0.25">
      <c r="C1062">
        <f t="shared" si="82"/>
        <v>1.873803986329454</v>
      </c>
      <c r="D1062">
        <f t="shared" si="83"/>
        <v>2.9052667027826828E-3</v>
      </c>
      <c r="E1062">
        <f t="shared" si="84"/>
        <v>-10569.992436136064</v>
      </c>
      <c r="F1062">
        <f t="shared" si="85"/>
        <v>1.8738042611893198</v>
      </c>
    </row>
    <row r="1063" spans="3:6" x14ac:dyDescent="0.25">
      <c r="C1063">
        <f t="shared" si="82"/>
        <v>1.8738042611893198</v>
      </c>
      <c r="D1063">
        <f t="shared" si="83"/>
        <v>2.845045114554523E-3</v>
      </c>
      <c r="E1063">
        <f t="shared" si="84"/>
        <v>-10569.994007142044</v>
      </c>
      <c r="F1063">
        <f t="shared" si="85"/>
        <v>1.8738045303517348</v>
      </c>
    </row>
    <row r="1064" spans="3:6" x14ac:dyDescent="0.25">
      <c r="C1064">
        <f t="shared" si="82"/>
        <v>1.8738045303517348</v>
      </c>
      <c r="D1064">
        <f t="shared" si="83"/>
        <v>2.7860718196279777E-3</v>
      </c>
      <c r="E1064">
        <f t="shared" si="84"/>
        <v>-10569.99554558329</v>
      </c>
      <c r="F1064">
        <f t="shared" si="85"/>
        <v>1.8738047939347995</v>
      </c>
    </row>
    <row r="1065" spans="3:6" x14ac:dyDescent="0.25">
      <c r="C1065">
        <f t="shared" si="82"/>
        <v>1.8738047939347995</v>
      </c>
      <c r="D1065">
        <f t="shared" si="83"/>
        <v>2.7283209419692867E-3</v>
      </c>
      <c r="E1065">
        <f t="shared" si="84"/>
        <v>-10569.99705213483</v>
      </c>
      <c r="F1065">
        <f t="shared" si="85"/>
        <v>1.8738050520541658</v>
      </c>
    </row>
    <row r="1066" spans="3:6" x14ac:dyDescent="0.25">
      <c r="C1066">
        <f t="shared" si="82"/>
        <v>1.8738050520541658</v>
      </c>
      <c r="D1066">
        <f t="shared" si="83"/>
        <v>2.6717671453297953E-3</v>
      </c>
      <c r="E1066">
        <f t="shared" si="84"/>
        <v>-10569.998527457687</v>
      </c>
      <c r="F1066">
        <f t="shared" si="85"/>
        <v>1.8738053048230889</v>
      </c>
    </row>
    <row r="1067" spans="3:6" x14ac:dyDescent="0.25">
      <c r="C1067">
        <f t="shared" si="82"/>
        <v>1.8738053048230889</v>
      </c>
      <c r="D1067">
        <f t="shared" si="83"/>
        <v>2.6163856150560605E-3</v>
      </c>
      <c r="E1067">
        <f t="shared" si="84"/>
        <v>-10569.999972199195</v>
      </c>
      <c r="F1067">
        <f t="shared" si="85"/>
        <v>1.8738055523524761</v>
      </c>
    </row>
    <row r="1068" spans="3:6" x14ac:dyDescent="0.25">
      <c r="C1068">
        <f t="shared" si="82"/>
        <v>1.8738055523524761</v>
      </c>
      <c r="D1068">
        <f t="shared" si="83"/>
        <v>2.5621520521781349E-3</v>
      </c>
      <c r="E1068">
        <f t="shared" si="84"/>
        <v>-10570.001386993263</v>
      </c>
      <c r="F1068">
        <f t="shared" si="85"/>
        <v>1.8738057947509354</v>
      </c>
    </row>
    <row r="1069" spans="3:6" x14ac:dyDescent="0.25">
      <c r="C1069">
        <f t="shared" si="82"/>
        <v>1.8738057947509354</v>
      </c>
      <c r="D1069">
        <f t="shared" si="83"/>
        <v>2.5090426611313887E-3</v>
      </c>
      <c r="E1069">
        <f t="shared" si="84"/>
        <v>-10570.002772460663</v>
      </c>
      <c r="F1069">
        <f t="shared" si="85"/>
        <v>1.873806032124824</v>
      </c>
    </row>
    <row r="1070" spans="3:6" x14ac:dyDescent="0.25">
      <c r="C1070">
        <f t="shared" si="82"/>
        <v>1.873806032124824</v>
      </c>
      <c r="D1070">
        <f t="shared" si="83"/>
        <v>2.4570341411163099E-3</v>
      </c>
      <c r="E1070">
        <f t="shared" si="84"/>
        <v>-10570.004129209292</v>
      </c>
      <c r="F1070">
        <f t="shared" si="85"/>
        <v>1.8738062645782942</v>
      </c>
    </row>
    <row r="1071" spans="3:6" x14ac:dyDescent="0.25">
      <c r="C1071">
        <f t="shared" si="82"/>
        <v>1.8738062645782942</v>
      </c>
      <c r="D1071">
        <f t="shared" si="83"/>
        <v>2.4061036710918415E-3</v>
      </c>
      <c r="E1071">
        <f t="shared" si="84"/>
        <v>-10570.005457834453</v>
      </c>
      <c r="F1071">
        <f t="shared" si="85"/>
        <v>1.8738064922133395</v>
      </c>
    </row>
    <row r="1072" spans="3:6" x14ac:dyDescent="0.25">
      <c r="C1072">
        <f t="shared" si="82"/>
        <v>1.8738064922133395</v>
      </c>
      <c r="D1072">
        <f t="shared" si="83"/>
        <v>2.3562289070468978E-3</v>
      </c>
      <c r="E1072">
        <f t="shared" si="84"/>
        <v>-10570.006758919111</v>
      </c>
      <c r="F1072">
        <f t="shared" si="85"/>
        <v>1.873806715129839</v>
      </c>
    </row>
    <row r="1073" spans="3:6" x14ac:dyDescent="0.25">
      <c r="C1073">
        <f t="shared" si="82"/>
        <v>1.873806715129839</v>
      </c>
      <c r="D1073">
        <f t="shared" si="83"/>
        <v>2.3073879647199647E-3</v>
      </c>
      <c r="E1073">
        <f t="shared" si="84"/>
        <v>-10570.008033034141</v>
      </c>
      <c r="F1073">
        <f t="shared" si="85"/>
        <v>1.8738069334256016</v>
      </c>
    </row>
    <row r="1074" spans="3:6" x14ac:dyDescent="0.25">
      <c r="C1074">
        <f t="shared" si="82"/>
        <v>1.8738069334256016</v>
      </c>
      <c r="D1074">
        <f t="shared" si="83"/>
        <v>2.2595594164158683E-3</v>
      </c>
      <c r="E1074">
        <f t="shared" si="84"/>
        <v>-10570.009280738584</v>
      </c>
      <c r="F1074">
        <f t="shared" si="85"/>
        <v>1.8738071471964088</v>
      </c>
    </row>
    <row r="1075" spans="3:6" x14ac:dyDescent="0.25">
      <c r="C1075">
        <f t="shared" si="82"/>
        <v>1.8738071471964088</v>
      </c>
      <c r="D1075">
        <f t="shared" si="83"/>
        <v>2.2127222750896181E-3</v>
      </c>
      <c r="E1075">
        <f t="shared" si="84"/>
        <v>-10570.010502579898</v>
      </c>
      <c r="F1075">
        <f t="shared" si="85"/>
        <v>1.8738073565360567</v>
      </c>
    </row>
    <row r="1076" spans="3:6" x14ac:dyDescent="0.25">
      <c r="C1076">
        <f t="shared" si="82"/>
        <v>1.8738073565360567</v>
      </c>
      <c r="D1076">
        <f t="shared" si="83"/>
        <v>2.1668559907084273E-3</v>
      </c>
      <c r="E1076">
        <f t="shared" si="84"/>
        <v>-10570.011699094191</v>
      </c>
      <c r="F1076">
        <f t="shared" si="85"/>
        <v>1.8738075615363965</v>
      </c>
    </row>
    <row r="1077" spans="3:6" x14ac:dyDescent="0.25">
      <c r="C1077">
        <f t="shared" si="82"/>
        <v>1.8738075615363965</v>
      </c>
      <c r="D1077">
        <f t="shared" si="83"/>
        <v>2.1219404407020193E-3</v>
      </c>
      <c r="E1077">
        <f t="shared" si="84"/>
        <v>-10570.012870806457</v>
      </c>
      <c r="F1077">
        <f t="shared" si="85"/>
        <v>1.8738077622873763</v>
      </c>
    </row>
    <row r="1078" spans="3:6" x14ac:dyDescent="0.25">
      <c r="C1078">
        <f t="shared" si="82"/>
        <v>1.8738077622873763</v>
      </c>
      <c r="D1078">
        <f t="shared" si="83"/>
        <v>2.0779559176844487E-3</v>
      </c>
      <c r="E1078">
        <f t="shared" si="84"/>
        <v>-10570.014018230806</v>
      </c>
      <c r="F1078">
        <f t="shared" si="85"/>
        <v>1.8738079588770795</v>
      </c>
    </row>
    <row r="1079" spans="3:6" x14ac:dyDescent="0.25">
      <c r="C1079">
        <f t="shared" si="82"/>
        <v>1.8738079588770795</v>
      </c>
      <c r="D1079">
        <f t="shared" si="83"/>
        <v>2.0348831208139018E-3</v>
      </c>
      <c r="E1079">
        <f t="shared" si="84"/>
        <v>-10570.015141870696</v>
      </c>
      <c r="F1079">
        <f t="shared" si="85"/>
        <v>1.873808151391763</v>
      </c>
    </row>
    <row r="1080" spans="3:6" x14ac:dyDescent="0.25">
      <c r="C1080">
        <f t="shared" si="82"/>
        <v>1.873808151391763</v>
      </c>
      <c r="D1080">
        <f t="shared" si="83"/>
        <v>1.9927031557926966E-3</v>
      </c>
      <c r="E1080">
        <f t="shared" si="84"/>
        <v>-10570.016242219139</v>
      </c>
      <c r="F1080">
        <f t="shared" si="85"/>
        <v>1.8738083399158969</v>
      </c>
    </row>
    <row r="1081" spans="3:6" x14ac:dyDescent="0.25">
      <c r="C1081">
        <f t="shared" si="82"/>
        <v>1.8738083399158969</v>
      </c>
      <c r="D1081">
        <f t="shared" si="83"/>
        <v>1.9513975112204207E-3</v>
      </c>
      <c r="E1081">
        <f t="shared" si="84"/>
        <v>-10570.017319758945</v>
      </c>
      <c r="F1081">
        <f t="shared" si="85"/>
        <v>1.8738085245321991</v>
      </c>
    </row>
    <row r="1082" spans="3:6" x14ac:dyDescent="0.25">
      <c r="C1082">
        <f t="shared" si="82"/>
        <v>1.8738085245321991</v>
      </c>
      <c r="D1082">
        <f t="shared" si="83"/>
        <v>1.9109480672341306E-3</v>
      </c>
      <c r="E1082">
        <f t="shared" si="84"/>
        <v>-10570.0183749629</v>
      </c>
      <c r="F1082">
        <f t="shared" si="85"/>
        <v>1.8738087053216737</v>
      </c>
    </row>
    <row r="1083" spans="3:6" x14ac:dyDescent="0.25">
      <c r="C1083">
        <f t="shared" si="82"/>
        <v>1.8738087053216737</v>
      </c>
      <c r="D1083">
        <f t="shared" si="83"/>
        <v>1.8713370750447211E-3</v>
      </c>
      <c r="E1083">
        <f t="shared" si="84"/>
        <v>-10570.019408293992</v>
      </c>
      <c r="F1083">
        <f t="shared" si="85"/>
        <v>1.8738088823636452</v>
      </c>
    </row>
    <row r="1084" spans="3:6" x14ac:dyDescent="0.25">
      <c r="C1084">
        <f t="shared" si="82"/>
        <v>1.8738088823636452</v>
      </c>
      <c r="D1084">
        <f t="shared" si="83"/>
        <v>1.8325471546631888E-3</v>
      </c>
      <c r="E1084">
        <f t="shared" si="84"/>
        <v>-10570.020420205619</v>
      </c>
      <c r="F1084">
        <f t="shared" si="85"/>
        <v>1.873809055735794</v>
      </c>
    </row>
    <row r="1085" spans="3:6" x14ac:dyDescent="0.25">
      <c r="C1085">
        <f t="shared" si="82"/>
        <v>1.873809055735794</v>
      </c>
      <c r="D1085">
        <f t="shared" si="83"/>
        <v>1.7945612876246742E-3</v>
      </c>
      <c r="E1085">
        <f t="shared" si="84"/>
        <v>-10570.021411141779</v>
      </c>
      <c r="F1085">
        <f t="shared" si="85"/>
        <v>1.8738092255141907</v>
      </c>
    </row>
    <row r="1086" spans="3:6" x14ac:dyDescent="0.25">
      <c r="C1086">
        <f t="shared" si="82"/>
        <v>1.8738092255141907</v>
      </c>
      <c r="D1086">
        <f t="shared" si="83"/>
        <v>1.7573628051650303E-3</v>
      </c>
      <c r="E1086">
        <f t="shared" si="84"/>
        <v>-10570.022381537259</v>
      </c>
      <c r="F1086">
        <f t="shared" si="85"/>
        <v>1.8738093917733283</v>
      </c>
    </row>
    <row r="1087" spans="3:6" x14ac:dyDescent="0.25">
      <c r="C1087">
        <f t="shared" si="82"/>
        <v>1.8738093917733283</v>
      </c>
      <c r="D1087">
        <f t="shared" si="83"/>
        <v>1.7209353895850654E-3</v>
      </c>
      <c r="E1087">
        <f t="shared" si="84"/>
        <v>-10570.023331817842</v>
      </c>
      <c r="F1087">
        <f t="shared" si="85"/>
        <v>1.8738095545861562</v>
      </c>
    </row>
    <row r="1088" spans="3:6" x14ac:dyDescent="0.25">
      <c r="C1088">
        <f t="shared" si="82"/>
        <v>1.8738095545861562</v>
      </c>
      <c r="D1088">
        <f t="shared" si="83"/>
        <v>1.6852630551511538E-3</v>
      </c>
      <c r="E1088">
        <f t="shared" si="84"/>
        <v>-10570.02426240048</v>
      </c>
      <c r="F1088">
        <f t="shared" si="85"/>
        <v>1.8738097140241115</v>
      </c>
    </row>
    <row r="1089" spans="3:6" x14ac:dyDescent="0.25">
      <c r="C1089">
        <f t="shared" si="82"/>
        <v>1.8738097140241115</v>
      </c>
      <c r="D1089">
        <f t="shared" si="83"/>
        <v>1.6503301521879621E-3</v>
      </c>
      <c r="E1089">
        <f t="shared" si="84"/>
        <v>-10570.025173693486</v>
      </c>
      <c r="F1089">
        <f t="shared" si="85"/>
        <v>1.8738098701571504</v>
      </c>
    </row>
    <row r="1090" spans="3:6" x14ac:dyDescent="0.25">
      <c r="C1090">
        <f t="shared" si="82"/>
        <v>1.8738098701571504</v>
      </c>
      <c r="D1090">
        <f t="shared" si="83"/>
        <v>1.6161213520717865E-3</v>
      </c>
      <c r="E1090">
        <f t="shared" si="84"/>
        <v>-10570.026066096705</v>
      </c>
      <c r="F1090">
        <f t="shared" si="85"/>
        <v>1.8738100230537793</v>
      </c>
    </row>
    <row r="1091" spans="3:6" x14ac:dyDescent="0.25">
      <c r="C1091">
        <f t="shared" si="82"/>
        <v>1.8738100230537793</v>
      </c>
      <c r="D1091">
        <f t="shared" si="83"/>
        <v>1.5826216458663112E-3</v>
      </c>
      <c r="E1091">
        <f t="shared" si="84"/>
        <v>-10570.026940001699</v>
      </c>
      <c r="F1091">
        <f t="shared" si="85"/>
        <v>1.8738101727810841</v>
      </c>
    </row>
    <row r="1092" spans="3:6" x14ac:dyDescent="0.25">
      <c r="C1092">
        <f t="shared" si="82"/>
        <v>1.8738101727810841</v>
      </c>
      <c r="D1092">
        <f t="shared" si="83"/>
        <v>1.549816335682408E-3</v>
      </c>
      <c r="E1092">
        <f t="shared" si="84"/>
        <v>-10570.027795791904</v>
      </c>
      <c r="F1092">
        <f t="shared" si="85"/>
        <v>1.8738103194047606</v>
      </c>
    </row>
    <row r="1093" spans="3:6" x14ac:dyDescent="0.25">
      <c r="C1093">
        <f t="shared" si="82"/>
        <v>1.8738103194047606</v>
      </c>
      <c r="D1093">
        <f t="shared" si="83"/>
        <v>1.5176910264926846E-3</v>
      </c>
      <c r="E1093">
        <f t="shared" si="84"/>
        <v>-10570.02863384282</v>
      </c>
      <c r="F1093">
        <f t="shared" si="85"/>
        <v>1.8738104629891423</v>
      </c>
    </row>
    <row r="1094" spans="3:6" x14ac:dyDescent="0.25">
      <c r="C1094">
        <f t="shared" si="82"/>
        <v>1.8738104629891423</v>
      </c>
      <c r="D1094">
        <f t="shared" si="83"/>
        <v>1.4862316243124951E-3</v>
      </c>
      <c r="E1094">
        <f t="shared" si="84"/>
        <v>-10570.029454522153</v>
      </c>
      <c r="F1094">
        <f t="shared" si="85"/>
        <v>1.8738106035972297</v>
      </c>
    </row>
    <row r="1095" spans="3:6" x14ac:dyDescent="0.25">
      <c r="C1095">
        <f t="shared" si="82"/>
        <v>1.8738106035972297</v>
      </c>
      <c r="D1095">
        <f t="shared" si="83"/>
        <v>1.4554243271049927E-3</v>
      </c>
      <c r="E1095">
        <f t="shared" si="84"/>
        <v>-10570.030258189996</v>
      </c>
      <c r="F1095">
        <f t="shared" si="85"/>
        <v>1.873810741290717</v>
      </c>
    </row>
    <row r="1096" spans="3:6" x14ac:dyDescent="0.25">
      <c r="C1096">
        <f t="shared" si="82"/>
        <v>1.873810741290717</v>
      </c>
      <c r="D1096">
        <f t="shared" si="83"/>
        <v>1.4252556156861829E-3</v>
      </c>
      <c r="E1096">
        <f t="shared" si="84"/>
        <v>-10570.031045198972</v>
      </c>
      <c r="F1096">
        <f t="shared" si="85"/>
        <v>1.8738108761300196</v>
      </c>
    </row>
    <row r="1097" spans="3:6" x14ac:dyDescent="0.25">
      <c r="C1097">
        <f t="shared" si="82"/>
        <v>1.8738108761300196</v>
      </c>
      <c r="D1097">
        <f t="shared" si="83"/>
        <v>1.3957122541796707E-3</v>
      </c>
      <c r="E1097">
        <f t="shared" si="84"/>
        <v>-10570.031815894392</v>
      </c>
      <c r="F1097">
        <f t="shared" si="85"/>
        <v>1.8738110081743009</v>
      </c>
    </row>
    <row r="1098" spans="3:6" x14ac:dyDescent="0.25">
      <c r="C1098">
        <f t="shared" ref="C1098:C1110" si="86">F1097</f>
        <v>1.8738110081743009</v>
      </c>
      <c r="D1098">
        <f t="shared" ref="D1098:D1110" si="87">$B$2*(C1098^5)+$C$2*(C1098^4)+$D$2*(C1098^3)+$E$2*(C1098^2)+$F$2*(C1098^1)+$G$2</f>
        <v>1.3667812791027245E-3</v>
      </c>
      <c r="E1098">
        <f t="shared" ref="E1098:E1110" si="88">$C$3*(C1098^4)+$D$3*(C1098^3)+$E$3*(C1098^2)+$F$3*(C1098)+$G$3</f>
        <v>-10570.032570614418</v>
      </c>
      <c r="F1098">
        <f t="shared" ref="F1098:F1110" si="89">C1098-D1098/E1098</f>
        <v>1.8738111374814974</v>
      </c>
    </row>
    <row r="1099" spans="3:6" x14ac:dyDescent="0.25">
      <c r="C1099">
        <f t="shared" si="86"/>
        <v>1.8738111374814974</v>
      </c>
      <c r="D1099">
        <f t="shared" si="87"/>
        <v>1.338449998456781E-3</v>
      </c>
      <c r="E1099">
        <f t="shared" si="88"/>
        <v>-10570.033309690192</v>
      </c>
      <c r="F1099">
        <f t="shared" si="89"/>
        <v>1.8738112641083451</v>
      </c>
    </row>
    <row r="1100" spans="3:6" x14ac:dyDescent="0.25">
      <c r="C1100">
        <f t="shared" si="86"/>
        <v>1.8738112641083451</v>
      </c>
      <c r="D1100">
        <f t="shared" si="87"/>
        <v>1.3107059803587617E-3</v>
      </c>
      <c r="E1100">
        <f t="shared" si="88"/>
        <v>-10570.034033446002</v>
      </c>
      <c r="F1100">
        <f t="shared" si="89"/>
        <v>1.8738113881104037</v>
      </c>
    </row>
    <row r="1101" spans="3:6" x14ac:dyDescent="0.25">
      <c r="C1101">
        <f t="shared" si="86"/>
        <v>1.8738113881104037</v>
      </c>
      <c r="D1101">
        <f t="shared" si="87"/>
        <v>1.2835370516768307E-3</v>
      </c>
      <c r="E1101">
        <f t="shared" si="88"/>
        <v>-10570.034742199408</v>
      </c>
      <c r="F1101">
        <f t="shared" si="89"/>
        <v>1.8738115095420813</v>
      </c>
    </row>
    <row r="1102" spans="3:6" x14ac:dyDescent="0.25">
      <c r="C1102">
        <f t="shared" si="86"/>
        <v>1.8738115095420813</v>
      </c>
      <c r="D1102">
        <f t="shared" si="87"/>
        <v>1.2569312925734266E-3</v>
      </c>
      <c r="E1102">
        <f t="shared" si="88"/>
        <v>-10570.035436261387</v>
      </c>
      <c r="F1102">
        <f t="shared" si="89"/>
        <v>1.8738116284566584</v>
      </c>
    </row>
    <row r="1103" spans="3:6" x14ac:dyDescent="0.25">
      <c r="C1103">
        <f t="shared" si="86"/>
        <v>1.8738116284566584</v>
      </c>
      <c r="D1103">
        <f t="shared" si="87"/>
        <v>1.2308770296840521E-3</v>
      </c>
      <c r="E1103">
        <f t="shared" si="88"/>
        <v>-10570.036115936473</v>
      </c>
      <c r="F1103">
        <f t="shared" si="89"/>
        <v>1.8738117449063105</v>
      </c>
    </row>
    <row r="1104" spans="3:6" x14ac:dyDescent="0.25">
      <c r="C1104">
        <f t="shared" si="86"/>
        <v>1.8738117449063105</v>
      </c>
      <c r="D1104">
        <f t="shared" si="87"/>
        <v>1.2053628302055586E-3</v>
      </c>
      <c r="E1104">
        <f t="shared" si="88"/>
        <v>-10570.036781522884</v>
      </c>
      <c r="F1104">
        <f t="shared" si="89"/>
        <v>1.8738118589421322</v>
      </c>
    </row>
    <row r="1105" spans="3:6" x14ac:dyDescent="0.25">
      <c r="C1105">
        <f t="shared" si="86"/>
        <v>1.8738118589421322</v>
      </c>
      <c r="D1105">
        <f t="shared" si="87"/>
        <v>1.1803775000771566E-3</v>
      </c>
      <c r="E1105">
        <f t="shared" si="88"/>
        <v>-10570.037433312658</v>
      </c>
      <c r="F1105">
        <f t="shared" si="89"/>
        <v>1.8738119706141587</v>
      </c>
    </row>
    <row r="1106" spans="3:6" x14ac:dyDescent="0.25">
      <c r="C1106">
        <f t="shared" si="86"/>
        <v>1.8738119706141587</v>
      </c>
      <c r="D1106">
        <f t="shared" si="87"/>
        <v>1.155910077613953E-3</v>
      </c>
      <c r="E1106">
        <f t="shared" si="88"/>
        <v>-10570.038071591782</v>
      </c>
      <c r="F1106">
        <f t="shared" si="89"/>
        <v>1.873812079971388</v>
      </c>
    </row>
    <row r="1107" spans="3:6" x14ac:dyDescent="0.25">
      <c r="C1107">
        <f t="shared" si="86"/>
        <v>1.873812079971388</v>
      </c>
      <c r="D1107">
        <f t="shared" si="87"/>
        <v>1.1319498253214988E-3</v>
      </c>
      <c r="E1107">
        <f t="shared" si="88"/>
        <v>-10570.038696640311</v>
      </c>
      <c r="F1107">
        <f t="shared" si="89"/>
        <v>1.8738121870618025</v>
      </c>
    </row>
    <row r="1108" spans="3:6" x14ac:dyDescent="0.25">
      <c r="C1108">
        <f t="shared" si="86"/>
        <v>1.8738121870618025</v>
      </c>
      <c r="D1108">
        <f t="shared" si="87"/>
        <v>1.1084862321695255E-3</v>
      </c>
      <c r="E1108">
        <f t="shared" si="88"/>
        <v>-10570.039308732499</v>
      </c>
      <c r="F1108">
        <f t="shared" si="89"/>
        <v>1.8738122919323901</v>
      </c>
    </row>
    <row r="1109" spans="3:6" x14ac:dyDescent="0.25">
      <c r="C1109">
        <f t="shared" si="86"/>
        <v>1.8738122919323901</v>
      </c>
      <c r="D1109">
        <f t="shared" si="87"/>
        <v>1.085509002678009E-3</v>
      </c>
      <c r="E1109">
        <f t="shared" si="88"/>
        <v>-10570.039908136907</v>
      </c>
      <c r="F1109">
        <f t="shared" si="89"/>
        <v>1.8738123946291643</v>
      </c>
    </row>
    <row r="1110" spans="3:6" x14ac:dyDescent="0.25">
      <c r="C1110">
        <f t="shared" si="86"/>
        <v>1.8738123946291643</v>
      </c>
      <c r="D1110">
        <f t="shared" si="87"/>
        <v>1.0630080564624222E-3</v>
      </c>
      <c r="E1110">
        <f t="shared" si="88"/>
        <v>-10570.04049511654</v>
      </c>
      <c r="F1110">
        <f t="shared" si="89"/>
        <v>1.8738124951971855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21726-CA01-45D9-958B-A7B950938E31}">
  <dimension ref="A1:V1001"/>
  <sheetViews>
    <sheetView topLeftCell="A19" workbookViewId="0">
      <selection activeCell="J26" sqref="J26"/>
    </sheetView>
  </sheetViews>
  <sheetFormatPr defaultRowHeight="15.75" x14ac:dyDescent="0.25"/>
  <cols>
    <col min="14" max="20" width="10.375" bestFit="1" customWidth="1"/>
  </cols>
  <sheetData>
    <row r="1" spans="1:22" x14ac:dyDescent="0.25">
      <c r="A1" t="s">
        <v>28</v>
      </c>
      <c r="B1">
        <v>5</v>
      </c>
      <c r="C1">
        <v>4</v>
      </c>
      <c r="D1">
        <v>3</v>
      </c>
      <c r="E1">
        <v>2</v>
      </c>
      <c r="F1">
        <v>1</v>
      </c>
      <c r="M1" t="s">
        <v>36</v>
      </c>
      <c r="N1" t="s">
        <v>51</v>
      </c>
      <c r="O1" t="s">
        <v>49</v>
      </c>
      <c r="P1" t="s">
        <v>50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</row>
    <row r="2" spans="1:22" x14ac:dyDescent="0.25">
      <c r="A2" t="s">
        <v>42</v>
      </c>
      <c r="B2">
        <f>90/121</f>
        <v>0.74380165289256195</v>
      </c>
      <c r="C2">
        <f>-479/121</f>
        <v>-3.9586776859504131</v>
      </c>
      <c r="D2">
        <f>1018/121</f>
        <v>8.4132231404958677</v>
      </c>
      <c r="E2">
        <f>-1080/121</f>
        <v>-8.9256198347107443</v>
      </c>
      <c r="F2">
        <f>572/121</f>
        <v>4.7272727272727275</v>
      </c>
      <c r="M2">
        <f>0.001</f>
        <v>1E-3</v>
      </c>
      <c r="N2">
        <f>B$2*(M2^5)+C$2*(M2^4)+D$2*(M2^3)+E$2*(M2^2)+F$2*M2</f>
        <v>4.7183555167032232E-3</v>
      </c>
      <c r="O2">
        <f>B$3*(M2^5)+C$3*(M2^4)+D$3*(M2^3)+E$3*(M2^2)+F$3*M2</f>
        <v>4.5372470380419016E-3</v>
      </c>
      <c r="P2">
        <f>B$4*(M2^5)+C$4*(M2^4)+D$4*(M2^3)+E$4*(M2^2)+F$4*M2</f>
        <v>4.3560891212153386E-3</v>
      </c>
      <c r="Q2">
        <f>B$5*(M2^5)+C$5*(M2^4)+D$5*(M2^3)+E$5*(M2^2)+F$5*M2</f>
        <v>4.1748817482280265E-3</v>
      </c>
      <c r="R2">
        <f>B$6*(M2^5)+C$6*(M2^4)+D$6*(M2^3)+E$6*(M2^2)+F$6*M2</f>
        <v>4.0842615718469401E-3</v>
      </c>
      <c r="S2">
        <f>B$7*(M2^5)+C$7*(M2^4)+D$7*(M2^3)+E$7*(M2^2)+F$7*M2</f>
        <v>4.0842615718469401E-3</v>
      </c>
      <c r="T2">
        <f>B$8*(M2^5)+C$8*(M2^4)+D$8*(M2^3)+E$8*(M2^2)+F$8*M2</f>
        <v>4.4466433560471216E-3</v>
      </c>
      <c r="U2" t="str">
        <f>IF(MAX(N2:T2)=N2,N$1,IF(MAX(N2:T2)=O2,O$1,IF(MAX(N2:T2)=P2,P$1,IF(MAX(N2:T2)=Q2,Q$1,IF(MAX(N2:T2)=R2,R$1,IF(MAX(N2:T2)=S2,S$1,T$1))))))</f>
        <v>sun</v>
      </c>
      <c r="V2" t="str">
        <f>IF(MIN(N2:T2)=N2,N$1,IF(MIN(N2:T2)=O2,O$1,IF(MIN(N2:T2)=P2,P$1,IF(MIN(N2:T2)=Q2,Q$1,IF(MIN(N2:T2)=R2,R$1,IF(MIN(N2:T2)=S2,S$1,T$1))))))</f>
        <v>thu</v>
      </c>
    </row>
    <row r="3" spans="1:22" x14ac:dyDescent="0.25">
      <c r="A3" t="s">
        <v>43</v>
      </c>
      <c r="B3">
        <f>70/121</f>
        <v>0.57851239669421484</v>
      </c>
      <c r="C3">
        <f>-397/121</f>
        <v>-3.28099173553719</v>
      </c>
      <c r="D3">
        <f>892/121</f>
        <v>7.3719008264462813</v>
      </c>
      <c r="E3">
        <f>-994/121</f>
        <v>-8.2148760330578519</v>
      </c>
      <c r="F3">
        <f>550/121</f>
        <v>4.5454545454545459</v>
      </c>
      <c r="M3">
        <f>M2+0.001</f>
        <v>2E-3</v>
      </c>
      <c r="N3">
        <f>B$2*(M3^5)+C$2*(M3^4)+D$2*(M3^3)+E$2*(M3^2)+F$2*M3</f>
        <v>9.4189102176766952E-3</v>
      </c>
      <c r="O3">
        <f>B$3*(M3^5)+C$3*(M3^4)+D$3*(M3^3)+E$3*(M3^2)+F$3*M3</f>
        <v>9.0581085095061166E-3</v>
      </c>
      <c r="P3">
        <f>B$4*(M3^5)+C$4*(M3^4)+D$4*(M3^3)+E$4*(M3^2)+F$4*M3</f>
        <v>8.6971096419321652E-3</v>
      </c>
      <c r="Q3">
        <f>B$5*(M3^5)+C$5*(M3^4)+D$5*(M3^3)+E$5*(M3^2)+F$5*M3</f>
        <v>8.335913471278834E-3</v>
      </c>
      <c r="R3">
        <f>B$6*(M3^5)+C$6*(M3^4)+D$6*(M3^3)+E$6*(M3^2)+F$6*M3</f>
        <v>8.1552495823138636E-3</v>
      </c>
      <c r="S3">
        <f>B$7*(M3^5)+C$7*(M3^4)+D$7*(M3^3)+E$7*(M3^2)+F$7*M3</f>
        <v>8.1552495823138636E-3</v>
      </c>
      <c r="T3">
        <f>B$8*(M3^5)+C$8*(M3^4)+D$8*(M3^3)+E$8*(M3^2)+F$8*M3</f>
        <v>8.8775104600984506E-3</v>
      </c>
      <c r="U3" t="str">
        <f t="shared" ref="U3:U66" si="0">IF(MAX(N3:T3)=N3,N$1,IF(MAX(N3:T3)=O3,O$1,IF(MAX(N3:T3)=P3,P$1,IF(MAX(N3:T3)=Q3,Q$1,IF(MAX(N3:T3)=R3,R2,IF(MAX(N3:T3)=S3,S$1,T$1))))))</f>
        <v>sun</v>
      </c>
      <c r="V3" t="str">
        <f t="shared" ref="V3:V66" si="1">IF(MIN(N3:T3)=N3,N$1,IF(MIN(N3:T3)=O3,O$1,IF(MIN(N3:T3)=P3,P$1,IF(MIN(N3:T3)=Q3,Q$1,IF(MIN(N3:T3)=R3,R$1,IF(MIN(N3:T3)=S3,S$1,T$1))))))</f>
        <v>thu</v>
      </c>
    </row>
    <row r="4" spans="1:22" x14ac:dyDescent="0.25">
      <c r="A4" t="s">
        <v>44</v>
      </c>
      <c r="B4">
        <f>56/121</f>
        <v>0.46280991735537191</v>
      </c>
      <c r="C4">
        <f>-333/121</f>
        <v>-2.7520661157024793</v>
      </c>
      <c r="D4">
        <f>784/121</f>
        <v>6.4793388429752063</v>
      </c>
      <c r="E4">
        <f>-914/121</f>
        <v>-7.553719008264463</v>
      </c>
      <c r="F4">
        <f>528/121</f>
        <v>4.3636363636363633</v>
      </c>
      <c r="M4">
        <f t="shared" ref="M4:M67" si="2">M3+0.001</f>
        <v>3.0000000000000001E-3</v>
      </c>
      <c r="N4">
        <f t="shared" ref="N4:N67" si="3">B$2*(M4^5)+C$2*(M4^4)+D$2*(M4^3)+E$2*(M4^2)+F$2*M4</f>
        <v>1.410171443985843E-2</v>
      </c>
      <c r="O4">
        <f t="shared" ref="O4:O67" si="4">B$3*(M4^5)+C$3*(M4^4)+D$3*(M4^3)+E$3*(M4^2)+F$3*M4</f>
        <v>1.3562628527768678E-2</v>
      </c>
      <c r="P4">
        <f t="shared" ref="P4:P67" si="5">B$4*(M4^5)+C$4*(M4^4)+D$4*(M4^3)+E$4*(M4^2)+F$4*M4</f>
        <v>1.3023100339178579E-2</v>
      </c>
      <c r="Q4">
        <f t="shared" ref="Q4:Q67" si="6">B$5*(M4^5)+C$5*(M4^4)+D$5*(M4^3)+E$5*(M4^2)+F$5*M4</f>
        <v>1.2483129390152871E-2</v>
      </c>
      <c r="R4">
        <f t="shared" ref="R4:R67" si="7">B$6*(M4^5)+C$6*(M4^4)+D$6*(M4^3)+E$6*(M4^2)+F$6*M4</f>
        <v>1.2212996207711954E-2</v>
      </c>
      <c r="S4">
        <f t="shared" ref="S4:S67" si="8">B$7*(M4^5)+C$7*(M4^4)+D$7*(M4^3)+E$7*(M4^2)+F$7*M4</f>
        <v>1.2212996207711954E-2</v>
      </c>
      <c r="T4">
        <f t="shared" ref="T4:T67" si="9">B$8*(M4^5)+C$8*(M4^4)+D$8*(M4^3)+E$8*(M4^2)+F$8*M4</f>
        <v>1.3292643174239638E-2</v>
      </c>
      <c r="U4" t="str">
        <f t="shared" si="0"/>
        <v>sun</v>
      </c>
      <c r="V4" t="str">
        <f t="shared" si="1"/>
        <v>thu</v>
      </c>
    </row>
    <row r="5" spans="1:22" x14ac:dyDescent="0.25">
      <c r="A5" t="s">
        <v>45</v>
      </c>
      <c r="B5">
        <f>504/1331</f>
        <v>0.37866265965439522</v>
      </c>
      <c r="C5">
        <f>-3109/1331</f>
        <v>-2.335837716003005</v>
      </c>
      <c r="D5">
        <f>7610/1331</f>
        <v>5.7175056348610065</v>
      </c>
      <c r="E5">
        <f>-9240/1331</f>
        <v>-6.9421487603305785</v>
      </c>
      <c r="F5">
        <f>5566/1331</f>
        <v>4.1818181818181817</v>
      </c>
      <c r="M5">
        <f t="shared" si="2"/>
        <v>4.0000000000000001E-3</v>
      </c>
      <c r="N5">
        <f t="shared" si="3"/>
        <v>1.8766818425356695E-2</v>
      </c>
      <c r="O5">
        <f t="shared" si="4"/>
        <v>1.8050851127600662E-2</v>
      </c>
      <c r="P5">
        <f t="shared" si="5"/>
        <v>1.7334099924044166E-2</v>
      </c>
      <c r="Q5">
        <f t="shared" si="6"/>
        <v>1.6616563669881363E-2</v>
      </c>
      <c r="R5">
        <f t="shared" si="7"/>
        <v>1.6257533572645106E-2</v>
      </c>
      <c r="S5">
        <f t="shared" si="8"/>
        <v>1.6257533572645106E-2</v>
      </c>
      <c r="T5">
        <f t="shared" si="9"/>
        <v>1.7692083286720721E-2</v>
      </c>
      <c r="U5" t="str">
        <f t="shared" si="0"/>
        <v>sun</v>
      </c>
      <c r="V5" t="str">
        <f t="shared" si="1"/>
        <v>thu</v>
      </c>
    </row>
    <row r="6" spans="1:22" x14ac:dyDescent="0.25">
      <c r="A6" t="s">
        <v>46</v>
      </c>
      <c r="B6">
        <f>5040/14641</f>
        <v>0.34423878150399562</v>
      </c>
      <c r="C6">
        <f>-31594/14641</f>
        <v>-2.1579127108804044</v>
      </c>
      <c r="D6">
        <f>78705/14641</f>
        <v>5.3756574004507884</v>
      </c>
      <c r="E6">
        <f>-97405/14641</f>
        <v>-6.6528925619834709</v>
      </c>
      <c r="F6">
        <f>59895/14641</f>
        <v>4.0909090909090908</v>
      </c>
      <c r="M6">
        <f t="shared" si="2"/>
        <v>5.0000000000000001E-3</v>
      </c>
      <c r="N6">
        <f t="shared" si="3"/>
        <v>2.341427232153926E-2</v>
      </c>
      <c r="O6">
        <f t="shared" si="4"/>
        <v>2.2522820265237609E-2</v>
      </c>
      <c r="P6">
        <f t="shared" si="5"/>
        <v>2.1630147041735534E-2</v>
      </c>
      <c r="Q6">
        <f t="shared" si="6"/>
        <v>2.073625041957175E-2</v>
      </c>
      <c r="R6">
        <f t="shared" si="7"/>
        <v>2.0288893750051225E-2</v>
      </c>
      <c r="S6">
        <f t="shared" si="8"/>
        <v>2.0288893750051225E-2</v>
      </c>
      <c r="T6">
        <f t="shared" si="9"/>
        <v>2.2075872512021033E-2</v>
      </c>
      <c r="U6" t="str">
        <f t="shared" si="0"/>
        <v>sun</v>
      </c>
      <c r="V6" t="str">
        <f t="shared" si="1"/>
        <v>thu</v>
      </c>
    </row>
    <row r="7" spans="1:22" x14ac:dyDescent="0.25">
      <c r="A7" t="s">
        <v>47</v>
      </c>
      <c r="B7">
        <f>5040/14641</f>
        <v>0.34423878150399562</v>
      </c>
      <c r="C7">
        <f>-31594/14641</f>
        <v>-2.1579127108804044</v>
      </c>
      <c r="D7">
        <f>78705/14641</f>
        <v>5.3756574004507884</v>
      </c>
      <c r="E7">
        <f>-97405/14641</f>
        <v>-6.6528925619834709</v>
      </c>
      <c r="F7">
        <f>59895/14641</f>
        <v>4.0909090909090908</v>
      </c>
      <c r="M7">
        <f t="shared" si="2"/>
        <v>6.0000000000000001E-3</v>
      </c>
      <c r="N7">
        <f t="shared" si="3"/>
        <v>2.8044126181122647E-2</v>
      </c>
      <c r="O7">
        <f t="shared" si="4"/>
        <v>2.6978579818448929E-2</v>
      </c>
      <c r="P7">
        <f t="shared" si="5"/>
        <v>2.5911280271631868E-2</v>
      </c>
      <c r="Q7">
        <f t="shared" si="6"/>
        <v>2.4842223692453119E-2</v>
      </c>
      <c r="R7">
        <f t="shared" si="7"/>
        <v>2.4307108761243562E-2</v>
      </c>
      <c r="S7">
        <f t="shared" si="8"/>
        <v>2.4307108761243562E-2</v>
      </c>
      <c r="T7">
        <f t="shared" si="9"/>
        <v>2.6444052490914138E-2</v>
      </c>
      <c r="U7" t="str">
        <f t="shared" si="0"/>
        <v>sun</v>
      </c>
      <c r="V7" t="str">
        <f t="shared" si="1"/>
        <v>thu</v>
      </c>
    </row>
    <row r="8" spans="1:22" x14ac:dyDescent="0.25">
      <c r="A8" t="s">
        <v>48</v>
      </c>
      <c r="B8">
        <f>720/1331</f>
        <v>0.54094665664913599</v>
      </c>
      <c r="C8">
        <f>-4102/1331</f>
        <v>-3.0818933132982718</v>
      </c>
      <c r="D8">
        <f>9311/1331</f>
        <v>6.9954921111945909</v>
      </c>
      <c r="E8">
        <f>-10527/1331</f>
        <v>-7.9090909090909092</v>
      </c>
      <c r="F8">
        <f>5929/1331</f>
        <v>4.4545454545454541</v>
      </c>
      <c r="M8">
        <f t="shared" si="2"/>
        <v>7.0000000000000001E-3</v>
      </c>
      <c r="N8">
        <f t="shared" si="3"/>
        <v>3.265642996226141E-2</v>
      </c>
      <c r="O8">
        <f t="shared" si="4"/>
        <v>3.1418173586607361E-2</v>
      </c>
      <c r="P8">
        <f t="shared" si="5"/>
        <v>3.0177538127340427E-2</v>
      </c>
      <c r="Q8">
        <f t="shared" si="6"/>
        <v>2.893451748592166E-2</v>
      </c>
      <c r="R8">
        <f t="shared" si="7"/>
        <v>2.8312210575952002E-2</v>
      </c>
      <c r="S8">
        <f t="shared" si="8"/>
        <v>2.8312210575952002E-2</v>
      </c>
      <c r="T8">
        <f t="shared" si="9"/>
        <v>3.079666479053271E-2</v>
      </c>
      <c r="U8" t="str">
        <f t="shared" si="0"/>
        <v>sun</v>
      </c>
      <c r="V8" t="str">
        <f t="shared" si="1"/>
        <v>thu</v>
      </c>
    </row>
    <row r="9" spans="1:22" x14ac:dyDescent="0.25">
      <c r="M9">
        <f t="shared" si="2"/>
        <v>8.0000000000000002E-3</v>
      </c>
      <c r="N9">
        <f t="shared" si="3"/>
        <v>3.7251233528637358E-2</v>
      </c>
      <c r="O9">
        <f t="shared" si="4"/>
        <v>3.5841645290758353E-2</v>
      </c>
      <c r="P9">
        <f t="shared" si="5"/>
        <v>3.4428959056752133E-2</v>
      </c>
      <c r="Q9">
        <f t="shared" si="6"/>
        <v>3.3013165741586074E-2</v>
      </c>
      <c r="R9">
        <f t="shared" si="7"/>
        <v>3.2304231112364371E-2</v>
      </c>
      <c r="S9">
        <f t="shared" si="8"/>
        <v>3.2304231112364371E-2</v>
      </c>
      <c r="T9">
        <f t="shared" si="9"/>
        <v>3.5133750904433478E-2</v>
      </c>
      <c r="U9" t="str">
        <f t="shared" si="0"/>
        <v>sun</v>
      </c>
      <c r="V9" t="str">
        <f t="shared" si="1"/>
        <v>thu</v>
      </c>
    </row>
    <row r="10" spans="1:22" x14ac:dyDescent="0.25">
      <c r="M10">
        <f t="shared" si="2"/>
        <v>9.0000000000000011E-3</v>
      </c>
      <c r="N10">
        <f t="shared" si="3"/>
        <v>4.1828586649548853E-2</v>
      </c>
      <c r="O10">
        <f t="shared" si="4"/>
        <v>4.0249038573689513E-2</v>
      </c>
      <c r="P10">
        <f t="shared" si="5"/>
        <v>3.8665581442097058E-2</v>
      </c>
      <c r="Q10">
        <f t="shared" si="6"/>
        <v>3.7078202345313074E-2</v>
      </c>
      <c r="R10">
        <f t="shared" si="7"/>
        <v>3.6283202237167744E-2</v>
      </c>
      <c r="S10">
        <f t="shared" si="8"/>
        <v>3.6283202237167744E-2</v>
      </c>
      <c r="T10">
        <f t="shared" si="9"/>
        <v>3.9455352252662119E-2</v>
      </c>
      <c r="U10" t="str">
        <f t="shared" si="0"/>
        <v>sun</v>
      </c>
      <c r="V10" t="str">
        <f t="shared" si="1"/>
        <v>thu</v>
      </c>
    </row>
    <row r="11" spans="1:22" x14ac:dyDescent="0.25">
      <c r="M11">
        <f t="shared" si="2"/>
        <v>1.0000000000000002E-2</v>
      </c>
      <c r="N11">
        <f t="shared" si="3"/>
        <v>4.6388539000000013E-2</v>
      </c>
      <c r="O11">
        <f t="shared" si="4"/>
        <v>4.4640397000000012E-2</v>
      </c>
      <c r="P11">
        <f t="shared" si="5"/>
        <v>4.2887443600000005E-2</v>
      </c>
      <c r="Q11">
        <f t="shared" si="6"/>
        <v>4.1129661127272732E-2</v>
      </c>
      <c r="R11">
        <f t="shared" si="7"/>
        <v>4.0249155765589788E-2</v>
      </c>
      <c r="S11">
        <f t="shared" si="8"/>
        <v>4.0249155765589788E-2</v>
      </c>
      <c r="T11">
        <f t="shared" si="9"/>
        <v>4.3761510181818182E-2</v>
      </c>
      <c r="U11" t="str">
        <f t="shared" si="0"/>
        <v>sun</v>
      </c>
      <c r="V11" t="str">
        <f t="shared" si="1"/>
        <v>thu</v>
      </c>
    </row>
    <row r="12" spans="1:22" x14ac:dyDescent="0.25">
      <c r="M12">
        <f t="shared" si="2"/>
        <v>1.1000000000000003E-2</v>
      </c>
      <c r="N12">
        <f t="shared" si="3"/>
        <v>5.093114016079002E-2</v>
      </c>
      <c r="O12">
        <f t="shared" si="4"/>
        <v>4.9015764056170016E-2</v>
      </c>
      <c r="P12">
        <f t="shared" si="5"/>
        <v>4.7094583781536005E-2</v>
      </c>
      <c r="Q12">
        <f t="shared" si="6"/>
        <v>4.5167575861984013E-2</v>
      </c>
      <c r="R12">
        <f t="shared" si="7"/>
        <v>4.4202123461440014E-2</v>
      </c>
      <c r="S12">
        <f t="shared" si="8"/>
        <v>4.4202123461440014E-2</v>
      </c>
      <c r="T12">
        <f t="shared" si="9"/>
        <v>4.8052265965120008E-2</v>
      </c>
      <c r="U12" t="str">
        <f t="shared" si="0"/>
        <v>sun</v>
      </c>
      <c r="V12" t="str">
        <f t="shared" si="1"/>
        <v>thu</v>
      </c>
    </row>
    <row r="13" spans="1:22" x14ac:dyDescent="0.25">
      <c r="M13">
        <f t="shared" si="2"/>
        <v>1.2000000000000004E-2</v>
      </c>
      <c r="N13">
        <f t="shared" si="3"/>
        <v>5.5456439618602339E-2</v>
      </c>
      <c r="O13">
        <f t="shared" si="4"/>
        <v>5.3375183150630105E-2</v>
      </c>
      <c r="P13">
        <f t="shared" si="5"/>
        <v>5.1287040172285893E-2</v>
      </c>
      <c r="Q13">
        <f t="shared" si="6"/>
        <v>4.9191980268360136E-2</v>
      </c>
      <c r="R13">
        <f t="shared" si="7"/>
        <v>4.814213703715111E-2</v>
      </c>
      <c r="S13">
        <f t="shared" si="8"/>
        <v>4.814213703715111E-2</v>
      </c>
      <c r="T13">
        <f t="shared" si="9"/>
        <v>5.232766080246961E-2</v>
      </c>
      <c r="U13" t="str">
        <f t="shared" si="0"/>
        <v>sun</v>
      </c>
      <c r="V13" t="str">
        <f t="shared" si="1"/>
        <v>thu</v>
      </c>
    </row>
    <row r="14" spans="1:22" x14ac:dyDescent="0.25">
      <c r="M14">
        <f t="shared" si="2"/>
        <v>1.3000000000000005E-2</v>
      </c>
      <c r="N14">
        <f t="shared" si="3"/>
        <v>5.9964486766093991E-2</v>
      </c>
      <c r="O14">
        <f t="shared" si="4"/>
        <v>5.7718697613830687E-2</v>
      </c>
      <c r="P14">
        <f t="shared" si="5"/>
        <v>5.5464850892391816E-2</v>
      </c>
      <c r="Q14">
        <f t="shared" si="6"/>
        <v>5.3202908009754087E-2</v>
      </c>
      <c r="R14">
        <f t="shared" si="7"/>
        <v>5.2069228153820299E-2</v>
      </c>
      <c r="S14">
        <f t="shared" si="8"/>
        <v>5.2069228153820299E-2</v>
      </c>
      <c r="T14">
        <f t="shared" si="9"/>
        <v>5.658773582051764E-2</v>
      </c>
      <c r="U14" t="str">
        <f t="shared" si="0"/>
        <v>sun</v>
      </c>
      <c r="V14" t="str">
        <f t="shared" si="1"/>
        <v>thu</v>
      </c>
    </row>
    <row r="15" spans="1:22" x14ac:dyDescent="0.25">
      <c r="M15">
        <f t="shared" si="2"/>
        <v>1.4000000000000005E-2</v>
      </c>
      <c r="N15">
        <f t="shared" si="3"/>
        <v>6.4455330901984825E-2</v>
      </c>
      <c r="O15">
        <f t="shared" si="4"/>
        <v>6.2046350698311437E-2</v>
      </c>
      <c r="P15">
        <f t="shared" si="5"/>
        <v>5.9628053996612779E-2</v>
      </c>
      <c r="Q15">
        <f t="shared" si="6"/>
        <v>5.7200392694004003E-2</v>
      </c>
      <c r="R15">
        <f t="shared" si="7"/>
        <v>5.598342842125055E-2</v>
      </c>
      <c r="S15">
        <f t="shared" si="8"/>
        <v>5.598342842125055E-2</v>
      </c>
      <c r="T15">
        <f t="shared" si="9"/>
        <v>6.0832532072728256E-2</v>
      </c>
      <c r="U15" t="str">
        <f t="shared" si="0"/>
        <v>sun</v>
      </c>
      <c r="V15" t="str">
        <f t="shared" si="1"/>
        <v>thu</v>
      </c>
    </row>
    <row r="16" spans="1:22" x14ac:dyDescent="0.25">
      <c r="M16">
        <f t="shared" si="2"/>
        <v>1.5000000000000006E-2</v>
      </c>
      <c r="N16">
        <f t="shared" si="3"/>
        <v>6.8929021231146734E-2</v>
      </c>
      <c r="O16">
        <f t="shared" si="4"/>
        <v>6.6358185578770698E-2</v>
      </c>
      <c r="P16">
        <f t="shared" si="5"/>
        <v>6.3776687474380186E-2</v>
      </c>
      <c r="Q16">
        <f t="shared" si="6"/>
        <v>6.1184467873478615E-2</v>
      </c>
      <c r="R16">
        <f t="shared" si="7"/>
        <v>5.9884769397991963E-2</v>
      </c>
      <c r="S16">
        <f t="shared" si="8"/>
        <v>5.9884769397991963E-2</v>
      </c>
      <c r="T16">
        <f t="shared" si="9"/>
        <v>6.5062090539444048E-2</v>
      </c>
      <c r="U16" t="str">
        <f t="shared" si="0"/>
        <v>sun</v>
      </c>
      <c r="V16" t="str">
        <f t="shared" si="1"/>
        <v>thu</v>
      </c>
    </row>
    <row r="17" spans="13:22" x14ac:dyDescent="0.25">
      <c r="M17">
        <f t="shared" si="2"/>
        <v>1.6000000000000007E-2</v>
      </c>
      <c r="N17">
        <f t="shared" si="3"/>
        <v>7.338560686469292E-2</v>
      </c>
      <c r="O17">
        <f t="shared" si="4"/>
        <v>7.0654245352134909E-2</v>
      </c>
      <c r="P17">
        <f t="shared" si="5"/>
        <v>6.7910789249853387E-2</v>
      </c>
      <c r="Q17">
        <f t="shared" si="6"/>
        <v>6.5155167045122711E-2</v>
      </c>
      <c r="R17">
        <f t="shared" si="7"/>
        <v>6.3773282591383068E-2</v>
      </c>
      <c r="S17">
        <f t="shared" si="8"/>
        <v>6.3773282591383068E-2</v>
      </c>
      <c r="T17">
        <f t="shared" si="9"/>
        <v>6.9276452127950972E-2</v>
      </c>
      <c r="U17" t="str">
        <f t="shared" si="0"/>
        <v>sun</v>
      </c>
      <c r="V17" t="str">
        <f t="shared" si="1"/>
        <v>thu</v>
      </c>
    </row>
    <row r="18" spans="13:22" x14ac:dyDescent="0.25">
      <c r="M18">
        <f t="shared" si="2"/>
        <v>1.7000000000000008E-2</v>
      </c>
      <c r="N18">
        <f t="shared" si="3"/>
        <v>7.7825136820067226E-2</v>
      </c>
      <c r="O18">
        <f t="shared" si="4"/>
        <v>7.4934573037628058E-2</v>
      </c>
      <c r="P18">
        <f t="shared" si="5"/>
        <v>7.2030397181975167E-2</v>
      </c>
      <c r="Q18">
        <f t="shared" si="6"/>
        <v>6.9112523650502605E-2</v>
      </c>
      <c r="R18">
        <f t="shared" si="7"/>
        <v>6.7648999457592091E-2</v>
      </c>
      <c r="S18">
        <f t="shared" si="8"/>
        <v>6.7648999457592091E-2</v>
      </c>
      <c r="T18">
        <f t="shared" si="9"/>
        <v>7.3475657672543257E-2</v>
      </c>
      <c r="U18" t="str">
        <f t="shared" si="0"/>
        <v>sun</v>
      </c>
      <c r="V18" t="str">
        <f t="shared" si="1"/>
        <v>thu</v>
      </c>
    </row>
    <row r="19" spans="13:22" x14ac:dyDescent="0.25">
      <c r="M19">
        <f t="shared" si="2"/>
        <v>1.8000000000000009E-2</v>
      </c>
      <c r="N19">
        <f t="shared" si="3"/>
        <v>8.2247660021133262E-2</v>
      </c>
      <c r="O19">
        <f t="shared" si="4"/>
        <v>7.9199211576841039E-2</v>
      </c>
      <c r="P19">
        <f t="shared" si="5"/>
        <v>7.613554906452738E-2</v>
      </c>
      <c r="Q19">
        <f t="shared" si="6"/>
        <v>7.3056571075851479E-2</v>
      </c>
      <c r="R19">
        <f t="shared" si="7"/>
        <v>7.1511951401658294E-2</v>
      </c>
      <c r="S19">
        <f t="shared" si="8"/>
        <v>7.1511951401658294E-2</v>
      </c>
      <c r="T19">
        <f t="shared" si="9"/>
        <v>7.7659747934588283E-2</v>
      </c>
      <c r="U19" t="str">
        <f t="shared" si="0"/>
        <v>sun</v>
      </c>
      <c r="V19" t="str">
        <f t="shared" si="1"/>
        <v>thu</v>
      </c>
    </row>
    <row r="20" spans="13:22" x14ac:dyDescent="0.25">
      <c r="M20">
        <f t="shared" si="2"/>
        <v>1.900000000000001E-2</v>
      </c>
      <c r="N20">
        <f t="shared" si="3"/>
        <v>8.6653225298263761E-2</v>
      </c>
      <c r="O20">
        <f t="shared" si="4"/>
        <v>8.3448203833801124E-2</v>
      </c>
      <c r="P20">
        <f t="shared" si="5"/>
        <v>8.0226282626186349E-2</v>
      </c>
      <c r="Q20">
        <f t="shared" si="6"/>
        <v>7.6987342652114918E-2</v>
      </c>
      <c r="R20">
        <f t="shared" si="7"/>
        <v>7.5362169777533336E-2</v>
      </c>
      <c r="S20">
        <f t="shared" si="8"/>
        <v>7.5362169777533336E-2</v>
      </c>
      <c r="T20">
        <f t="shared" si="9"/>
        <v>8.1828763602591531E-2</v>
      </c>
      <c r="U20" t="str">
        <f t="shared" si="0"/>
        <v>sun</v>
      </c>
      <c r="V20" t="str">
        <f t="shared" si="1"/>
        <v>thu</v>
      </c>
    </row>
    <row r="21" spans="13:22" x14ac:dyDescent="0.25">
      <c r="M21">
        <f t="shared" si="2"/>
        <v>2.0000000000000011E-2</v>
      </c>
      <c r="N21">
        <f t="shared" si="3"/>
        <v>9.1041881388429807E-2</v>
      </c>
      <c r="O21">
        <f t="shared" si="4"/>
        <v>8.768159259504138E-2</v>
      </c>
      <c r="P21">
        <f t="shared" si="5"/>
        <v>8.430263553057854E-2</v>
      </c>
      <c r="Q21">
        <f t="shared" si="6"/>
        <v>8.0904871654996283E-2</v>
      </c>
      <c r="R21">
        <f t="shared" si="7"/>
        <v>7.9199685888122429E-2</v>
      </c>
      <c r="S21">
        <f t="shared" si="8"/>
        <v>7.9199685888122429E-2</v>
      </c>
      <c r="T21">
        <f t="shared" si="9"/>
        <v>8.5982745292261506E-2</v>
      </c>
      <c r="U21" t="str">
        <f t="shared" si="0"/>
        <v>sun</v>
      </c>
      <c r="V21" t="str">
        <f t="shared" si="1"/>
        <v>thu</v>
      </c>
    </row>
    <row r="22" spans="13:22" x14ac:dyDescent="0.25">
      <c r="M22">
        <f t="shared" si="2"/>
        <v>2.1000000000000012E-2</v>
      </c>
      <c r="N22">
        <f t="shared" si="3"/>
        <v>9.5413676935290057E-2</v>
      </c>
      <c r="O22">
        <f t="shared" si="4"/>
        <v>9.1899420569670057E-2</v>
      </c>
      <c r="P22">
        <f t="shared" si="5"/>
        <v>8.8364645376336037E-2</v>
      </c>
      <c r="Q22">
        <f t="shared" si="6"/>
        <v>8.4809191305002224E-2</v>
      </c>
      <c r="R22">
        <f t="shared" si="7"/>
        <v>8.3024530985325834E-2</v>
      </c>
      <c r="S22">
        <f t="shared" si="8"/>
        <v>8.3024530985325834E-2</v>
      </c>
      <c r="T22">
        <f t="shared" si="9"/>
        <v>9.0121733546574587E-2</v>
      </c>
      <c r="U22" t="str">
        <f t="shared" si="0"/>
        <v>sun</v>
      </c>
      <c r="V22" t="str">
        <f t="shared" si="1"/>
        <v>thu</v>
      </c>
    </row>
    <row r="23" spans="13:22" x14ac:dyDescent="0.25">
      <c r="M23">
        <f t="shared" si="2"/>
        <v>2.2000000000000013E-2</v>
      </c>
      <c r="N23">
        <f t="shared" si="3"/>
        <v>9.9768660489280056E-2</v>
      </c>
      <c r="O23">
        <f t="shared" si="4"/>
        <v>9.610173038944006E-2</v>
      </c>
      <c r="P23">
        <f t="shared" si="5"/>
        <v>9.2412349697152035E-2</v>
      </c>
      <c r="Q23">
        <f t="shared" si="6"/>
        <v>8.8700334767488051E-2</v>
      </c>
      <c r="R23">
        <f t="shared" si="7"/>
        <v>8.6836736270080053E-2</v>
      </c>
      <c r="S23">
        <f t="shared" si="8"/>
        <v>8.6836736270080053E-2</v>
      </c>
      <c r="T23">
        <f t="shared" si="9"/>
        <v>9.4245768835840044E-2</v>
      </c>
      <c r="U23" t="str">
        <f t="shared" si="0"/>
        <v>sun</v>
      </c>
      <c r="V23" t="str">
        <f t="shared" si="1"/>
        <v>thu</v>
      </c>
    </row>
    <row r="24" spans="13:22" x14ac:dyDescent="0.25">
      <c r="M24">
        <f t="shared" si="2"/>
        <v>2.3000000000000013E-2</v>
      </c>
      <c r="N24">
        <f t="shared" si="3"/>
        <v>0.10410688050770146</v>
      </c>
      <c r="O24">
        <f t="shared" si="4"/>
        <v>0.10028856460881834</v>
      </c>
      <c r="P24">
        <f t="shared" si="5"/>
        <v>9.6445785961836478E-2</v>
      </c>
      <c r="Q24">
        <f t="shared" si="6"/>
        <v>9.2578335152703181E-2</v>
      </c>
      <c r="R24">
        <f t="shared" si="7"/>
        <v>9.0636332892399113E-2</v>
      </c>
      <c r="S24">
        <f t="shared" si="8"/>
        <v>9.0636332892399113E-2</v>
      </c>
      <c r="T24">
        <f t="shared" si="9"/>
        <v>9.8354891557764862E-2</v>
      </c>
      <c r="U24" t="str">
        <f t="shared" si="0"/>
        <v>sun</v>
      </c>
      <c r="V24" t="str">
        <f t="shared" si="1"/>
        <v>thu</v>
      </c>
    </row>
    <row r="25" spans="13:22" x14ac:dyDescent="0.25">
      <c r="M25">
        <f t="shared" si="2"/>
        <v>2.4000000000000014E-2</v>
      </c>
      <c r="N25">
        <f t="shared" si="3"/>
        <v>0.10842838535481131</v>
      </c>
      <c r="O25">
        <f t="shared" si="4"/>
        <v>0.10445996570505528</v>
      </c>
      <c r="P25">
        <f t="shared" si="5"/>
        <v>0.10046499157437148</v>
      </c>
      <c r="Q25">
        <f t="shared" si="6"/>
        <v>9.6443225515836631E-2</v>
      </c>
      <c r="R25">
        <f t="shared" si="7"/>
        <v>9.4423351951416018E-2</v>
      </c>
      <c r="S25">
        <f t="shared" si="8"/>
        <v>9.4423351951416018E-2</v>
      </c>
      <c r="T25">
        <f t="shared" si="9"/>
        <v>0.10244914203751868</v>
      </c>
      <c r="U25" t="str">
        <f t="shared" si="0"/>
        <v>sun</v>
      </c>
      <c r="V25" t="str">
        <f t="shared" si="1"/>
        <v>thu</v>
      </c>
    </row>
    <row r="26" spans="13:22" x14ac:dyDescent="0.25">
      <c r="M26">
        <f t="shared" si="2"/>
        <v>2.5000000000000015E-2</v>
      </c>
      <c r="N26">
        <f t="shared" si="3"/>
        <v>0.11273322330191123</v>
      </c>
      <c r="O26">
        <f t="shared" si="4"/>
        <v>0.10861597607825421</v>
      </c>
      <c r="P26">
        <f t="shared" si="5"/>
        <v>0.104470003873967</v>
      </c>
      <c r="Q26">
        <f t="shared" si="6"/>
        <v>0.10029503885706242</v>
      </c>
      <c r="R26">
        <f t="shared" si="7"/>
        <v>9.8197824495423872E-2</v>
      </c>
      <c r="S26">
        <f t="shared" si="8"/>
        <v>9.8197824495423872E-2</v>
      </c>
      <c r="T26">
        <f t="shared" si="9"/>
        <v>0.10652856052779869</v>
      </c>
      <c r="U26" t="str">
        <f t="shared" si="0"/>
        <v>sun</v>
      </c>
      <c r="V26" t="str">
        <f t="shared" si="1"/>
        <v>thu</v>
      </c>
    </row>
    <row r="27" spans="13:22" x14ac:dyDescent="0.25">
      <c r="M27">
        <f t="shared" si="2"/>
        <v>2.6000000000000016E-2</v>
      </c>
      <c r="N27">
        <f t="shared" si="3"/>
        <v>0.11702144252743678</v>
      </c>
      <c r="O27">
        <f t="shared" si="4"/>
        <v>0.11275663805144073</v>
      </c>
      <c r="P27">
        <f t="shared" si="5"/>
        <v>0.10846086013511622</v>
      </c>
      <c r="Q27">
        <f t="shared" si="6"/>
        <v>0.10413380812158496</v>
      </c>
      <c r="R27">
        <f t="shared" si="7"/>
        <v>0.10195978152191734</v>
      </c>
      <c r="S27">
        <f t="shared" si="8"/>
        <v>0.10195978152191734</v>
      </c>
      <c r="T27">
        <f t="shared" si="9"/>
        <v>0.11059318720889466</v>
      </c>
      <c r="U27" t="str">
        <f t="shared" si="0"/>
        <v>sun</v>
      </c>
      <c r="V27" t="str">
        <f t="shared" si="1"/>
        <v>thu</v>
      </c>
    </row>
    <row r="28" spans="13:22" x14ac:dyDescent="0.25">
      <c r="M28">
        <f t="shared" si="2"/>
        <v>2.7000000000000017E-2</v>
      </c>
      <c r="N28">
        <f t="shared" si="3"/>
        <v>0.1212930911170466</v>
      </c>
      <c r="O28">
        <f t="shared" si="4"/>
        <v>0.11688199387063222</v>
      </c>
      <c r="P28">
        <f t="shared" si="5"/>
        <v>0.11243759756765123</v>
      </c>
      <c r="Q28">
        <f t="shared" si="6"/>
        <v>0.1079595661996846</v>
      </c>
      <c r="R28">
        <f t="shared" si="7"/>
        <v>0.10570925397763392</v>
      </c>
      <c r="S28">
        <f t="shared" si="8"/>
        <v>0.10570925397763392</v>
      </c>
      <c r="T28">
        <f t="shared" si="9"/>
        <v>0.11464306218875366</v>
      </c>
      <c r="U28" t="str">
        <f t="shared" si="0"/>
        <v>sun</v>
      </c>
      <c r="V28" t="str">
        <f t="shared" si="1"/>
        <v>thu</v>
      </c>
    </row>
    <row r="29" spans="13:22" x14ac:dyDescent="0.25">
      <c r="M29">
        <f t="shared" si="2"/>
        <v>2.8000000000000018E-2</v>
      </c>
      <c r="N29">
        <f t="shared" si="3"/>
        <v>0.12554821706371183</v>
      </c>
      <c r="O29">
        <f t="shared" si="4"/>
        <v>0.1209920857049072</v>
      </c>
      <c r="P29">
        <f t="shared" si="5"/>
        <v>0.11640025331679847</v>
      </c>
      <c r="Q29">
        <f t="shared" si="6"/>
        <v>0.11177234592676301</v>
      </c>
      <c r="R29">
        <f t="shared" si="7"/>
        <v>0.10944627275859516</v>
      </c>
      <c r="S29">
        <f t="shared" si="8"/>
        <v>0.10944627275859516</v>
      </c>
      <c r="T29">
        <f t="shared" si="9"/>
        <v>0.11867822550304512</v>
      </c>
      <c r="U29" t="str">
        <f t="shared" si="0"/>
        <v>sun</v>
      </c>
      <c r="V29" t="str">
        <f t="shared" si="1"/>
        <v>thu</v>
      </c>
    </row>
    <row r="30" spans="13:22" x14ac:dyDescent="0.25">
      <c r="M30">
        <f t="shared" si="2"/>
        <v>2.9000000000000019E-2</v>
      </c>
      <c r="N30">
        <f t="shared" si="3"/>
        <v>0.12978686826780511</v>
      </c>
      <c r="O30">
        <f t="shared" si="4"/>
        <v>0.12508695564647471</v>
      </c>
      <c r="P30">
        <f t="shared" si="5"/>
        <v>0.12034886446323433</v>
      </c>
      <c r="Q30">
        <f t="shared" si="6"/>
        <v>0.11557218008338857</v>
      </c>
      <c r="R30">
        <f t="shared" si="7"/>
        <v>0.11317086871014807</v>
      </c>
      <c r="S30">
        <f t="shared" si="8"/>
        <v>0.11317086871014807</v>
      </c>
      <c r="T30">
        <f t="shared" si="9"/>
        <v>0.12269871711522568</v>
      </c>
      <c r="U30" t="str">
        <f t="shared" si="0"/>
        <v>sun</v>
      </c>
      <c r="V30" t="str">
        <f t="shared" si="1"/>
        <v>thu</v>
      </c>
    </row>
    <row r="31" spans="13:22" x14ac:dyDescent="0.25">
      <c r="M31">
        <f t="shared" si="2"/>
        <v>3.000000000000002E-2</v>
      </c>
      <c r="N31">
        <f t="shared" si="3"/>
        <v>0.13400909253719018</v>
      </c>
      <c r="O31">
        <f t="shared" si="4"/>
        <v>0.1291666457107439</v>
      </c>
      <c r="P31">
        <f t="shared" si="5"/>
        <v>0.12428346802314055</v>
      </c>
      <c r="Q31">
        <f t="shared" si="6"/>
        <v>0.11935910139534192</v>
      </c>
      <c r="R31">
        <f t="shared" si="7"/>
        <v>0.11688307262700642</v>
      </c>
      <c r="S31">
        <f t="shared" si="8"/>
        <v>0.11688307262700642</v>
      </c>
      <c r="T31">
        <f t="shared" si="9"/>
        <v>0.12670457691660414</v>
      </c>
      <c r="U31" t="str">
        <f t="shared" si="0"/>
        <v>sun</v>
      </c>
      <c r="V31" t="str">
        <f t="shared" si="1"/>
        <v>thu</v>
      </c>
    </row>
    <row r="32" spans="13:22" x14ac:dyDescent="0.25">
      <c r="M32">
        <f t="shared" si="2"/>
        <v>3.1000000000000021E-2</v>
      </c>
      <c r="N32">
        <f t="shared" si="3"/>
        <v>0.13821493758731074</v>
      </c>
      <c r="O32">
        <f t="shared" si="4"/>
        <v>0.13323119783639323</v>
      </c>
      <c r="P32">
        <f t="shared" si="5"/>
        <v>0.12820410094826004</v>
      </c>
      <c r="Q32">
        <f t="shared" si="6"/>
        <v>0.12313314253366131</v>
      </c>
      <c r="R32">
        <f t="shared" si="7"/>
        <v>0.12058291525329201</v>
      </c>
      <c r="S32">
        <f t="shared" si="8"/>
        <v>0.12058291525329201</v>
      </c>
      <c r="T32">
        <f t="shared" si="9"/>
        <v>0.13069584472640633</v>
      </c>
      <c r="U32" t="str">
        <f t="shared" si="0"/>
        <v>sun</v>
      </c>
      <c r="V32" t="str">
        <f t="shared" si="1"/>
        <v>thu</v>
      </c>
    </row>
    <row r="33" spans="13:22" x14ac:dyDescent="0.25">
      <c r="M33">
        <f t="shared" si="2"/>
        <v>3.2000000000000021E-2</v>
      </c>
      <c r="N33">
        <f t="shared" si="3"/>
        <v>0.14240445104128011</v>
      </c>
      <c r="O33">
        <f t="shared" si="4"/>
        <v>0.13728065388544008</v>
      </c>
      <c r="P33">
        <f t="shared" si="5"/>
        <v>0.13211080012595208</v>
      </c>
      <c r="Q33">
        <f t="shared" si="6"/>
        <v>0.12689433611468806</v>
      </c>
      <c r="R33">
        <f t="shared" si="7"/>
        <v>0.12427042728257595</v>
      </c>
      <c r="S33">
        <f t="shared" si="8"/>
        <v>0.12427042728257595</v>
      </c>
      <c r="T33">
        <f t="shared" si="9"/>
        <v>0.13467256029184008</v>
      </c>
      <c r="U33" t="str">
        <f t="shared" si="0"/>
        <v>sun</v>
      </c>
      <c r="V33" t="str">
        <f t="shared" si="1"/>
        <v>thu</v>
      </c>
    </row>
    <row r="34" spans="13:22" x14ac:dyDescent="0.25">
      <c r="M34">
        <f t="shared" si="2"/>
        <v>3.3000000000000022E-2</v>
      </c>
      <c r="N34">
        <f t="shared" si="3"/>
        <v>0.1465776804299701</v>
      </c>
      <c r="O34">
        <f t="shared" si="4"/>
        <v>0.14131505564331009</v>
      </c>
      <c r="P34">
        <f t="shared" si="5"/>
        <v>0.13600360237924808</v>
      </c>
      <c r="Q34">
        <f t="shared" si="6"/>
        <v>0.13064271470011207</v>
      </c>
      <c r="R34">
        <f t="shared" si="7"/>
        <v>0.12794563935792008</v>
      </c>
      <c r="S34">
        <f t="shared" si="8"/>
        <v>0.12794563935792008</v>
      </c>
      <c r="T34">
        <f t="shared" si="9"/>
        <v>0.13863476328816007</v>
      </c>
      <c r="U34" t="str">
        <f t="shared" si="0"/>
        <v>sun</v>
      </c>
      <c r="V34" t="str">
        <f t="shared" si="1"/>
        <v>thu</v>
      </c>
    </row>
    <row r="35" spans="13:22" x14ac:dyDescent="0.25">
      <c r="M35">
        <f t="shared" si="2"/>
        <v>3.4000000000000023E-2</v>
      </c>
      <c r="N35">
        <f t="shared" si="3"/>
        <v>0.1507346731921006</v>
      </c>
      <c r="O35">
        <f t="shared" si="4"/>
        <v>0.14533444481890653</v>
      </c>
      <c r="P35">
        <f t="shared" si="5"/>
        <v>0.13988254446690704</v>
      </c>
      <c r="Q35">
        <f t="shared" si="6"/>
        <v>0.13437831079701712</v>
      </c>
      <c r="R35">
        <f t="shared" si="7"/>
        <v>0.1316085820719182</v>
      </c>
      <c r="S35">
        <f t="shared" si="8"/>
        <v>0.1316085820719182</v>
      </c>
      <c r="T35">
        <f t="shared" si="9"/>
        <v>0.14258249331873282</v>
      </c>
      <c r="U35" t="str">
        <f t="shared" si="0"/>
        <v>sun</v>
      </c>
      <c r="V35" t="str">
        <f t="shared" si="1"/>
        <v>thu</v>
      </c>
    </row>
    <row r="36" spans="13:22" x14ac:dyDescent="0.25">
      <c r="M36">
        <f t="shared" si="2"/>
        <v>3.5000000000000024E-2</v>
      </c>
      <c r="N36">
        <f t="shared" si="3"/>
        <v>0.15487547667432863</v>
      </c>
      <c r="O36">
        <f t="shared" si="4"/>
        <v>0.14933886304467989</v>
      </c>
      <c r="P36">
        <f t="shared" si="5"/>
        <v>0.14374766308347114</v>
      </c>
      <c r="Q36">
        <f t="shared" si="6"/>
        <v>0.13810115685792645</v>
      </c>
      <c r="R36">
        <f t="shared" si="7"/>
        <v>0.13525928596673734</v>
      </c>
      <c r="S36">
        <f t="shared" si="8"/>
        <v>0.13525928596673734</v>
      </c>
      <c r="T36">
        <f t="shared" si="9"/>
        <v>0.1465157899151015</v>
      </c>
      <c r="U36" t="str">
        <f t="shared" si="0"/>
        <v>sun</v>
      </c>
      <c r="V36" t="str">
        <f t="shared" si="1"/>
        <v>thu</v>
      </c>
    </row>
    <row r="37" spans="13:22" x14ac:dyDescent="0.25">
      <c r="M37">
        <f t="shared" si="2"/>
        <v>3.6000000000000025E-2</v>
      </c>
      <c r="N37">
        <f t="shared" si="3"/>
        <v>0.15900013813133762</v>
      </c>
      <c r="O37">
        <f t="shared" si="4"/>
        <v>0.15332835187669699</v>
      </c>
      <c r="P37">
        <f t="shared" si="5"/>
        <v>0.14759899485932121</v>
      </c>
      <c r="Q37">
        <f t="shared" si="6"/>
        <v>0.1418112852808481</v>
      </c>
      <c r="R37">
        <f t="shared" si="7"/>
        <v>0.13889778153415916</v>
      </c>
      <c r="S37">
        <f t="shared" si="8"/>
        <v>0.13889778153415916</v>
      </c>
      <c r="T37">
        <f t="shared" si="9"/>
        <v>0.15043469253705097</v>
      </c>
      <c r="U37" t="str">
        <f t="shared" si="0"/>
        <v>sun</v>
      </c>
      <c r="V37" t="str">
        <f t="shared" si="1"/>
        <v>thu</v>
      </c>
    </row>
    <row r="38" spans="13:22" x14ac:dyDescent="0.25">
      <c r="M38">
        <f t="shared" si="2"/>
        <v>3.7000000000000026E-2</v>
      </c>
      <c r="N38">
        <f t="shared" si="3"/>
        <v>0.16310870472592681</v>
      </c>
      <c r="O38">
        <f t="shared" si="4"/>
        <v>0.15730295279471079</v>
      </c>
      <c r="P38">
        <f t="shared" si="5"/>
        <v>0.15143657636073224</v>
      </c>
      <c r="Q38">
        <f t="shared" si="6"/>
        <v>0.14550872840932039</v>
      </c>
      <c r="R38">
        <f t="shared" si="7"/>
        <v>0.14252409921562126</v>
      </c>
      <c r="S38">
        <f t="shared" si="8"/>
        <v>0.14252409921562126</v>
      </c>
      <c r="T38">
        <f t="shared" si="9"/>
        <v>0.15433924057267254</v>
      </c>
      <c r="U38" t="str">
        <f t="shared" si="0"/>
        <v>sun</v>
      </c>
      <c r="V38" t="str">
        <f t="shared" si="1"/>
        <v>thu</v>
      </c>
    </row>
    <row r="39" spans="13:22" x14ac:dyDescent="0.25">
      <c r="M39">
        <f t="shared" si="2"/>
        <v>3.8000000000000027E-2</v>
      </c>
      <c r="N39">
        <f t="shared" si="3"/>
        <v>0.16720122352910027</v>
      </c>
      <c r="O39">
        <f t="shared" si="4"/>
        <v>0.16126270720222954</v>
      </c>
      <c r="P39">
        <f t="shared" si="5"/>
        <v>0.15526044408992909</v>
      </c>
      <c r="Q39">
        <f t="shared" si="6"/>
        <v>0.14919351853245741</v>
      </c>
      <c r="R39">
        <f t="shared" si="7"/>
        <v>0.14613826940225833</v>
      </c>
      <c r="S39">
        <f t="shared" si="8"/>
        <v>0.14613826940225833</v>
      </c>
      <c r="T39">
        <f t="shared" si="9"/>
        <v>0.15822947333842907</v>
      </c>
      <c r="U39" t="str">
        <f t="shared" si="0"/>
        <v>sun</v>
      </c>
      <c r="V39" t="str">
        <f t="shared" si="1"/>
        <v>thu</v>
      </c>
    </row>
    <row r="40" spans="13:22" x14ac:dyDescent="0.25">
      <c r="M40">
        <f t="shared" si="2"/>
        <v>3.9000000000000028E-2</v>
      </c>
      <c r="N40">
        <f t="shared" si="3"/>
        <v>0.1712777415201564</v>
      </c>
      <c r="O40">
        <f t="shared" si="4"/>
        <v>0.16520765642658633</v>
      </c>
      <c r="P40">
        <f t="shared" si="5"/>
        <v>0.15907063448514178</v>
      </c>
      <c r="Q40">
        <f t="shared" si="6"/>
        <v>0.1528656878849943</v>
      </c>
      <c r="R40">
        <f t="shared" si="7"/>
        <v>0.14974032243494367</v>
      </c>
      <c r="S40">
        <f t="shared" si="8"/>
        <v>0.14974032243494367</v>
      </c>
      <c r="T40">
        <f t="shared" si="9"/>
        <v>0.16210543007921968</v>
      </c>
      <c r="U40" t="str">
        <f t="shared" si="0"/>
        <v>sun</v>
      </c>
      <c r="V40" t="str">
        <f t="shared" si="1"/>
        <v>thu</v>
      </c>
    </row>
    <row r="41" spans="13:22" x14ac:dyDescent="0.25">
      <c r="M41">
        <f t="shared" si="2"/>
        <v>4.0000000000000029E-2</v>
      </c>
      <c r="N41">
        <f t="shared" si="3"/>
        <v>0.17533830558677699</v>
      </c>
      <c r="O41">
        <f t="shared" si="4"/>
        <v>0.16913784171900839</v>
      </c>
      <c r="P41">
        <f t="shared" si="5"/>
        <v>0.16286718392066127</v>
      </c>
      <c r="Q41">
        <f t="shared" si="6"/>
        <v>0.15652526864733293</v>
      </c>
      <c r="R41">
        <f t="shared" si="7"/>
        <v>0.1533302886043304</v>
      </c>
      <c r="S41">
        <f t="shared" si="8"/>
        <v>0.1533302886043304</v>
      </c>
      <c r="T41">
        <f t="shared" si="9"/>
        <v>0.16596714996844489</v>
      </c>
      <c r="U41" t="str">
        <f t="shared" si="0"/>
        <v>sun</v>
      </c>
      <c r="V41" t="str">
        <f t="shared" si="1"/>
        <v>thu</v>
      </c>
    </row>
    <row r="42" spans="13:22" x14ac:dyDescent="0.25">
      <c r="M42">
        <f t="shared" si="2"/>
        <v>4.1000000000000029E-2</v>
      </c>
      <c r="N42">
        <f t="shared" si="3"/>
        <v>0.17938296252511657</v>
      </c>
      <c r="O42">
        <f t="shared" si="4"/>
        <v>0.17305330425468665</v>
      </c>
      <c r="P42">
        <f t="shared" si="5"/>
        <v>0.16665012870689477</v>
      </c>
      <c r="Q42">
        <f t="shared" si="6"/>
        <v>0.1601722929455871</v>
      </c>
      <c r="R42">
        <f t="shared" si="7"/>
        <v>0.15690819815089271</v>
      </c>
      <c r="S42">
        <f t="shared" si="8"/>
        <v>0.15690819815089271</v>
      </c>
      <c r="T42">
        <f t="shared" si="9"/>
        <v>0.16981467210807127</v>
      </c>
      <c r="U42" t="str">
        <f t="shared" si="0"/>
        <v>sun</v>
      </c>
      <c r="V42" t="str">
        <f t="shared" si="1"/>
        <v>thu</v>
      </c>
    </row>
    <row r="43" spans="13:22" x14ac:dyDescent="0.25">
      <c r="M43">
        <f t="shared" si="2"/>
        <v>4.200000000000003E-2</v>
      </c>
      <c r="N43">
        <f t="shared" si="3"/>
        <v>0.18341175903989171</v>
      </c>
      <c r="O43">
        <f t="shared" si="4"/>
        <v>0.17695408513284508</v>
      </c>
      <c r="P43">
        <f t="shared" si="5"/>
        <v>0.17041950509042153</v>
      </c>
      <c r="Q43">
        <f t="shared" si="6"/>
        <v>0.16380679285162814</v>
      </c>
      <c r="R43">
        <f t="shared" si="7"/>
        <v>0.16047408126496732</v>
      </c>
      <c r="S43">
        <f t="shared" si="8"/>
        <v>0.16047408126496732</v>
      </c>
      <c r="T43">
        <f t="shared" si="9"/>
        <v>0.17364803552869659</v>
      </c>
      <c r="U43" t="str">
        <f t="shared" si="0"/>
        <v>sun</v>
      </c>
      <c r="V43" t="str">
        <f t="shared" si="1"/>
        <v>thu</v>
      </c>
    </row>
    <row r="44" spans="13:22" x14ac:dyDescent="0.25">
      <c r="M44">
        <f t="shared" si="2"/>
        <v>4.3000000000000031E-2</v>
      </c>
      <c r="N44">
        <f t="shared" si="3"/>
        <v>0.18742474174447013</v>
      </c>
      <c r="O44">
        <f t="shared" si="4"/>
        <v>0.18084022537681013</v>
      </c>
      <c r="P44">
        <f t="shared" si="5"/>
        <v>0.17417534925404812</v>
      </c>
      <c r="Q44">
        <f t="shared" si="6"/>
        <v>0.16742880038313027</v>
      </c>
      <c r="R44">
        <f t="shared" si="7"/>
        <v>0.16402796808679465</v>
      </c>
      <c r="S44">
        <f t="shared" si="8"/>
        <v>0.16402796808679465</v>
      </c>
      <c r="T44">
        <f t="shared" si="9"/>
        <v>0.17746727918961464</v>
      </c>
      <c r="U44" t="str">
        <f t="shared" si="0"/>
        <v>sun</v>
      </c>
      <c r="V44" t="str">
        <f t="shared" si="1"/>
        <v>thu</v>
      </c>
    </row>
    <row r="45" spans="13:22" x14ac:dyDescent="0.25">
      <c r="M45">
        <f t="shared" si="2"/>
        <v>4.4000000000000032E-2</v>
      </c>
      <c r="N45">
        <f t="shared" si="3"/>
        <v>0.19142195716096014</v>
      </c>
      <c r="O45">
        <f t="shared" si="4"/>
        <v>0.18471176593408015</v>
      </c>
      <c r="P45">
        <f t="shared" si="5"/>
        <v>0.1779176973168641</v>
      </c>
      <c r="Q45">
        <f t="shared" si="6"/>
        <v>0.17103834750361613</v>
      </c>
      <c r="R45">
        <f t="shared" si="7"/>
        <v>0.16756988870656012</v>
      </c>
      <c r="S45">
        <f t="shared" si="8"/>
        <v>0.16756988870656012</v>
      </c>
      <c r="T45">
        <f t="shared" si="9"/>
        <v>0.18127244197888009</v>
      </c>
      <c r="U45" t="str">
        <f t="shared" si="0"/>
        <v>sun</v>
      </c>
      <c r="V45" t="str">
        <f t="shared" si="1"/>
        <v>thu</v>
      </c>
    </row>
    <row r="46" spans="13:22" x14ac:dyDescent="0.25">
      <c r="M46">
        <f t="shared" si="2"/>
        <v>4.5000000000000033E-2</v>
      </c>
      <c r="N46">
        <f t="shared" si="3"/>
        <v>0.19540345172029974</v>
      </c>
      <c r="O46">
        <f t="shared" si="4"/>
        <v>0.18856874767639478</v>
      </c>
      <c r="P46">
        <f t="shared" si="5"/>
        <v>0.18164658533429762</v>
      </c>
      <c r="Q46">
        <f t="shared" si="6"/>
        <v>0.174635466122502</v>
      </c>
      <c r="R46">
        <f t="shared" si="7"/>
        <v>0.17109987316443559</v>
      </c>
      <c r="S46">
        <f t="shared" si="8"/>
        <v>0.17109987316443559</v>
      </c>
      <c r="T46">
        <f t="shared" si="9"/>
        <v>0.18506356271337351</v>
      </c>
      <c r="U46" t="str">
        <f t="shared" si="0"/>
        <v>sun</v>
      </c>
      <c r="V46" t="str">
        <f t="shared" si="1"/>
        <v>thu</v>
      </c>
    </row>
    <row r="47" spans="13:22" x14ac:dyDescent="0.25">
      <c r="M47">
        <f t="shared" si="2"/>
        <v>4.6000000000000034E-2</v>
      </c>
      <c r="N47">
        <f t="shared" si="3"/>
        <v>0.19936927176234592</v>
      </c>
      <c r="O47">
        <f t="shared" si="4"/>
        <v>0.19241121139980444</v>
      </c>
      <c r="P47">
        <f t="shared" si="5"/>
        <v>0.18536204929817082</v>
      </c>
      <c r="Q47">
        <f t="shared" si="6"/>
        <v>0.17822018809514353</v>
      </c>
      <c r="R47">
        <f t="shared" si="7"/>
        <v>0.17461795145062062</v>
      </c>
      <c r="S47">
        <f t="shared" si="8"/>
        <v>0.17461795145062062</v>
      </c>
      <c r="T47">
        <f t="shared" si="9"/>
        <v>0.18884068013886615</v>
      </c>
      <c r="U47" t="str">
        <f t="shared" si="0"/>
        <v>sun</v>
      </c>
      <c r="V47" t="str">
        <f t="shared" si="1"/>
        <v>thu</v>
      </c>
    </row>
    <row r="48" spans="13:22" x14ac:dyDescent="0.25">
      <c r="M48">
        <f t="shared" si="2"/>
        <v>4.7000000000000035E-2</v>
      </c>
      <c r="N48">
        <f t="shared" si="3"/>
        <v>0.20331946353596406</v>
      </c>
      <c r="O48">
        <f t="shared" si="4"/>
        <v>0.19623919782473975</v>
      </c>
      <c r="P48">
        <f t="shared" si="5"/>
        <v>0.18906412513675544</v>
      </c>
      <c r="Q48">
        <f t="shared" si="6"/>
        <v>0.18179254522288107</v>
      </c>
      <c r="R48">
        <f t="shared" si="7"/>
        <v>0.17812415350538371</v>
      </c>
      <c r="S48">
        <f t="shared" si="8"/>
        <v>0.17812415350538371</v>
      </c>
      <c r="T48">
        <f t="shared" si="9"/>
        <v>0.19260383293008504</v>
      </c>
      <c r="U48" t="str">
        <f t="shared" si="0"/>
        <v>sun</v>
      </c>
      <c r="V48" t="str">
        <f t="shared" si="1"/>
        <v>thu</v>
      </c>
    </row>
    <row r="49" spans="13:22" x14ac:dyDescent="0.25">
      <c r="M49">
        <f t="shared" si="2"/>
        <v>4.8000000000000036E-2</v>
      </c>
      <c r="N49">
        <f t="shared" si="3"/>
        <v>0.20725407319911685</v>
      </c>
      <c r="O49">
        <f t="shared" si="4"/>
        <v>0.20005274759608083</v>
      </c>
      <c r="P49">
        <f t="shared" si="5"/>
        <v>0.19275284871482828</v>
      </c>
      <c r="Q49">
        <f t="shared" si="6"/>
        <v>0.18535256925308491</v>
      </c>
      <c r="R49">
        <f t="shared" si="7"/>
        <v>0.18161850921910366</v>
      </c>
      <c r="S49">
        <f t="shared" si="8"/>
        <v>0.18161850921910366</v>
      </c>
      <c r="T49">
        <f t="shared" si="9"/>
        <v>0.19635305969077771</v>
      </c>
      <c r="U49" t="str">
        <f t="shared" si="0"/>
        <v>sun</v>
      </c>
      <c r="V49" t="str">
        <f t="shared" si="1"/>
        <v>thu</v>
      </c>
    </row>
    <row r="50" spans="13:22" x14ac:dyDescent="0.25">
      <c r="M50">
        <f t="shared" si="2"/>
        <v>4.9000000000000037E-2</v>
      </c>
      <c r="N50">
        <f t="shared" si="3"/>
        <v>0.21117314681895397</v>
      </c>
      <c r="O50">
        <f t="shared" si="4"/>
        <v>0.20385190128322686</v>
      </c>
      <c r="P50">
        <f t="shared" si="5"/>
        <v>0.19642825583372692</v>
      </c>
      <c r="Q50">
        <f t="shared" si="6"/>
        <v>0.18890029187920107</v>
      </c>
      <c r="R50">
        <f t="shared" si="7"/>
        <v>0.18510104843231084</v>
      </c>
      <c r="S50">
        <f t="shared" si="8"/>
        <v>0.18510104843231084</v>
      </c>
      <c r="T50">
        <f t="shared" si="9"/>
        <v>0.2000883989537772</v>
      </c>
      <c r="U50" t="str">
        <f t="shared" si="0"/>
        <v>sun</v>
      </c>
      <c r="V50" t="str">
        <f t="shared" si="1"/>
        <v>thu</v>
      </c>
    </row>
    <row r="51" spans="13:22" x14ac:dyDescent="0.25">
      <c r="M51">
        <f t="shared" si="2"/>
        <v>5.0000000000000037E-2</v>
      </c>
      <c r="N51">
        <f t="shared" si="3"/>
        <v>0.21507673037190098</v>
      </c>
      <c r="O51">
        <f t="shared" si="4"/>
        <v>0.20763669938016543</v>
      </c>
      <c r="P51">
        <f t="shared" si="5"/>
        <v>0.20009038223140507</v>
      </c>
      <c r="Q51">
        <f t="shared" si="6"/>
        <v>0.19243574474079653</v>
      </c>
      <c r="R51">
        <f t="shared" si="7"/>
        <v>0.18857180093572856</v>
      </c>
      <c r="S51">
        <f t="shared" si="8"/>
        <v>0.18857180093572856</v>
      </c>
      <c r="T51">
        <f t="shared" si="9"/>
        <v>0.20380988918106699</v>
      </c>
      <c r="U51" t="str">
        <f t="shared" si="0"/>
        <v>sun</v>
      </c>
      <c r="V51" t="str">
        <f t="shared" si="1"/>
        <v>thu</v>
      </c>
    </row>
    <row r="52" spans="13:22" x14ac:dyDescent="0.25">
      <c r="M52">
        <f t="shared" si="2"/>
        <v>5.1000000000000038E-2</v>
      </c>
      <c r="N52">
        <f t="shared" si="3"/>
        <v>0.21896486974374882</v>
      </c>
      <c r="O52">
        <f t="shared" si="4"/>
        <v>0.21140718230554206</v>
      </c>
      <c r="P52">
        <f t="shared" si="5"/>
        <v>0.20373926358248817</v>
      </c>
      <c r="Q52">
        <f t="shared" si="6"/>
        <v>0.19595895942360456</v>
      </c>
      <c r="R52">
        <f t="shared" si="7"/>
        <v>0.19203079647031437</v>
      </c>
      <c r="S52">
        <f t="shared" si="8"/>
        <v>0.19203079647031437</v>
      </c>
      <c r="T52">
        <f t="shared" si="9"/>
        <v>0.20751756876384592</v>
      </c>
      <c r="U52" t="str">
        <f t="shared" si="0"/>
        <v>sun</v>
      </c>
      <c r="V52" t="str">
        <f t="shared" si="1"/>
        <v>thu</v>
      </c>
    </row>
    <row r="53" spans="13:22" x14ac:dyDescent="0.25">
      <c r="M53">
        <f t="shared" si="2"/>
        <v>5.2000000000000039E-2</v>
      </c>
      <c r="N53">
        <f t="shared" si="3"/>
        <v>0.22283761072974298</v>
      </c>
      <c r="O53">
        <f t="shared" si="4"/>
        <v>0.21516339040272942</v>
      </c>
      <c r="P53">
        <f t="shared" si="5"/>
        <v>0.20737493549832897</v>
      </c>
      <c r="Q53">
        <f t="shared" si="6"/>
        <v>0.19946996745957049</v>
      </c>
      <c r="R53">
        <f t="shared" si="7"/>
        <v>0.19547806472730134</v>
      </c>
      <c r="S53">
        <f t="shared" si="8"/>
        <v>0.19547806472730134</v>
      </c>
      <c r="T53">
        <f t="shared" si="9"/>
        <v>0.21121147602259294</v>
      </c>
      <c r="U53" t="str">
        <f t="shared" si="0"/>
        <v>sun</v>
      </c>
      <c r="V53" t="str">
        <f t="shared" si="1"/>
        <v>thu</v>
      </c>
    </row>
    <row r="54" spans="13:22" x14ac:dyDescent="0.25">
      <c r="M54">
        <f t="shared" si="2"/>
        <v>5.300000000000004E-2</v>
      </c>
      <c r="N54">
        <f t="shared" si="3"/>
        <v>0.22669499903467263</v>
      </c>
      <c r="O54">
        <f t="shared" si="4"/>
        <v>0.21890536393989693</v>
      </c>
      <c r="P54">
        <f t="shared" si="5"/>
        <v>0.21099743352706302</v>
      </c>
      <c r="Q54">
        <f t="shared" si="6"/>
        <v>0.20296880032689679</v>
      </c>
      <c r="R54">
        <f t="shared" si="7"/>
        <v>0.19891363534823936</v>
      </c>
      <c r="S54">
        <f t="shared" si="8"/>
        <v>0.19891363534823936</v>
      </c>
      <c r="T54">
        <f t="shared" si="9"/>
        <v>0.21489164920713233</v>
      </c>
      <c r="U54" t="str">
        <f t="shared" si="0"/>
        <v>sun</v>
      </c>
      <c r="V54" t="str">
        <f t="shared" si="1"/>
        <v>thu</v>
      </c>
    </row>
    <row r="55" spans="13:22" x14ac:dyDescent="0.25">
      <c r="M55">
        <f t="shared" si="2"/>
        <v>5.4000000000000041E-2</v>
      </c>
      <c r="N55">
        <f t="shared" si="3"/>
        <v>0.23053708027296016</v>
      </c>
      <c r="O55">
        <f t="shared" si="4"/>
        <v>0.22263314311008017</v>
      </c>
      <c r="P55">
        <f t="shared" si="5"/>
        <v>0.21460679315366415</v>
      </c>
      <c r="Q55">
        <f t="shared" si="6"/>
        <v>0.20645548945008885</v>
      </c>
      <c r="R55">
        <f t="shared" si="7"/>
        <v>0.20233753792503648</v>
      </c>
      <c r="S55">
        <f t="shared" si="8"/>
        <v>0.20233753792503648</v>
      </c>
      <c r="T55">
        <f t="shared" si="9"/>
        <v>0.21855812649669831</v>
      </c>
      <c r="U55" t="str">
        <f t="shared" si="0"/>
        <v>sun</v>
      </c>
      <c r="V55" t="str">
        <f t="shared" si="1"/>
        <v>thu</v>
      </c>
    </row>
    <row r="56" spans="13:22" x14ac:dyDescent="0.25">
      <c r="M56">
        <f t="shared" si="2"/>
        <v>5.5000000000000042E-2</v>
      </c>
      <c r="N56">
        <f t="shared" si="3"/>
        <v>0.23436389996875018</v>
      </c>
      <c r="O56">
        <f t="shared" si="4"/>
        <v>0.2263467680312502</v>
      </c>
      <c r="P56">
        <f t="shared" si="5"/>
        <v>0.21820304980000013</v>
      </c>
      <c r="Q56">
        <f t="shared" si="6"/>
        <v>0.20993006620000015</v>
      </c>
      <c r="R56">
        <f t="shared" si="7"/>
        <v>0.20574980200000015</v>
      </c>
      <c r="S56">
        <f t="shared" si="8"/>
        <v>0.20574980200000015</v>
      </c>
      <c r="T56">
        <f t="shared" si="9"/>
        <v>0.22221094600000013</v>
      </c>
      <c r="U56" t="str">
        <f t="shared" si="0"/>
        <v>sun</v>
      </c>
      <c r="V56" t="str">
        <f t="shared" si="1"/>
        <v>thu</v>
      </c>
    </row>
    <row r="57" spans="13:22" x14ac:dyDescent="0.25">
      <c r="M57">
        <f t="shared" si="2"/>
        <v>5.6000000000000043E-2</v>
      </c>
      <c r="N57">
        <f t="shared" si="3"/>
        <v>0.23817550355599884</v>
      </c>
      <c r="O57">
        <f t="shared" si="4"/>
        <v>0.23004627874638298</v>
      </c>
      <c r="P57">
        <f t="shared" si="5"/>
        <v>0.22178623882488821</v>
      </c>
      <c r="Q57">
        <f t="shared" si="6"/>
        <v>0.21339256189387776</v>
      </c>
      <c r="R57">
        <f t="shared" si="7"/>
        <v>0.20915045706587865</v>
      </c>
      <c r="S57">
        <f t="shared" si="8"/>
        <v>0.20915045706587865</v>
      </c>
      <c r="T57">
        <f t="shared" si="9"/>
        <v>0.22585014575528692</v>
      </c>
      <c r="U57" t="str">
        <f t="shared" si="0"/>
        <v>sun</v>
      </c>
      <c r="V57" t="str">
        <f t="shared" si="1"/>
        <v>thu</v>
      </c>
    </row>
    <row r="58" spans="13:22" x14ac:dyDescent="0.25">
      <c r="M58">
        <f t="shared" si="2"/>
        <v>5.7000000000000044E-2</v>
      </c>
      <c r="N58">
        <f t="shared" si="3"/>
        <v>0.24197193637856323</v>
      </c>
      <c r="O58">
        <f t="shared" si="4"/>
        <v>0.23373171522352904</v>
      </c>
      <c r="P58">
        <f t="shared" si="5"/>
        <v>0.22535639552415049</v>
      </c>
      <c r="Q58">
        <f t="shared" si="6"/>
        <v>0.21684300779540788</v>
      </c>
      <c r="R58">
        <f t="shared" si="7"/>
        <v>0.21253953256590227</v>
      </c>
      <c r="S58">
        <f t="shared" si="8"/>
        <v>0.21253953256590227</v>
      </c>
      <c r="T58">
        <f t="shared" si="9"/>
        <v>0.22947576373041265</v>
      </c>
      <c r="U58" t="str">
        <f t="shared" si="0"/>
        <v>sun</v>
      </c>
      <c r="V58" t="str">
        <f t="shared" si="1"/>
        <v>thu</v>
      </c>
    </row>
    <row r="59" spans="13:22" x14ac:dyDescent="0.25">
      <c r="M59">
        <f t="shared" si="2"/>
        <v>5.8000000000000045E-2</v>
      </c>
      <c r="N59">
        <f t="shared" si="3"/>
        <v>0.24575324369029045</v>
      </c>
      <c r="O59">
        <f t="shared" si="4"/>
        <v>0.23740311735588249</v>
      </c>
      <c r="P59">
        <f t="shared" si="5"/>
        <v>0.22891355513066963</v>
      </c>
      <c r="Q59">
        <f t="shared" si="6"/>
        <v>0.22028143511476128</v>
      </c>
      <c r="R59">
        <f t="shared" si="7"/>
        <v>0.21591705789382479</v>
      </c>
      <c r="S59">
        <f t="shared" si="8"/>
        <v>0.21591705789382479</v>
      </c>
      <c r="T59">
        <f t="shared" si="9"/>
        <v>0.23308783782290091</v>
      </c>
      <c r="U59" t="str">
        <f t="shared" si="0"/>
        <v>sun</v>
      </c>
      <c r="V59" t="str">
        <f t="shared" si="1"/>
        <v>thu</v>
      </c>
    </row>
    <row r="60" spans="13:22" x14ac:dyDescent="0.25">
      <c r="M60">
        <f t="shared" si="2"/>
        <v>5.9000000000000045E-2</v>
      </c>
      <c r="N60">
        <f t="shared" si="3"/>
        <v>0.24951947065510691</v>
      </c>
      <c r="O60">
        <f t="shared" si="4"/>
        <v>0.24106052496185085</v>
      </c>
      <c r="P60">
        <f t="shared" si="5"/>
        <v>0.23245775281444434</v>
      </c>
      <c r="Q60">
        <f t="shared" si="6"/>
        <v>0.22370787500863853</v>
      </c>
      <c r="R60">
        <f t="shared" si="7"/>
        <v>0.21928306239396458</v>
      </c>
      <c r="S60">
        <f t="shared" si="8"/>
        <v>0.21928306239396458</v>
      </c>
      <c r="T60">
        <f t="shared" si="9"/>
        <v>0.23668640586001014</v>
      </c>
      <c r="U60" t="str">
        <f t="shared" si="0"/>
        <v>sun</v>
      </c>
      <c r="V60" t="str">
        <f t="shared" si="1"/>
        <v>thu</v>
      </c>
    </row>
    <row r="61" spans="13:22" x14ac:dyDescent="0.25">
      <c r="M61">
        <f t="shared" si="2"/>
        <v>6.0000000000000046E-2</v>
      </c>
      <c r="N61">
        <f t="shared" si="3"/>
        <v>0.2532706623471076</v>
      </c>
      <c r="O61">
        <f t="shared" si="4"/>
        <v>0.24470397778512418</v>
      </c>
      <c r="P61">
        <f t="shared" si="5"/>
        <v>0.23598902368264477</v>
      </c>
      <c r="Q61">
        <f t="shared" si="6"/>
        <v>0.22712235858031568</v>
      </c>
      <c r="R61">
        <f t="shared" si="7"/>
        <v>0.22263757536124598</v>
      </c>
      <c r="S61">
        <f t="shared" si="8"/>
        <v>0.22263757536124598</v>
      </c>
      <c r="T61">
        <f t="shared" si="9"/>
        <v>0.24027150559879801</v>
      </c>
      <c r="U61" t="str">
        <f t="shared" si="0"/>
        <v>sun</v>
      </c>
      <c r="V61" t="str">
        <f t="shared" si="1"/>
        <v>thu</v>
      </c>
    </row>
    <row r="62" spans="13:22" x14ac:dyDescent="0.25">
      <c r="M62">
        <f t="shared" si="2"/>
        <v>6.1000000000000047E-2</v>
      </c>
      <c r="N62">
        <f t="shared" si="3"/>
        <v>0.25700686375064558</v>
      </c>
      <c r="O62">
        <f t="shared" si="4"/>
        <v>0.24833351549474456</v>
      </c>
      <c r="P62">
        <f t="shared" si="5"/>
        <v>0.23950740277966837</v>
      </c>
      <c r="Q62">
        <f t="shared" si="6"/>
        <v>0.23052491687968962</v>
      </c>
      <c r="R62">
        <f t="shared" si="7"/>
        <v>0.22598062604124072</v>
      </c>
      <c r="S62">
        <f t="shared" si="8"/>
        <v>0.22598062604124072</v>
      </c>
      <c r="T62">
        <f t="shared" si="9"/>
        <v>0.24384317472618702</v>
      </c>
      <c r="U62" t="str">
        <f t="shared" si="0"/>
        <v>sun</v>
      </c>
      <c r="V62" t="str">
        <f t="shared" si="1"/>
        <v>thu</v>
      </c>
    </row>
    <row r="63" spans="13:22" x14ac:dyDescent="0.25">
      <c r="M63">
        <f t="shared" si="2"/>
        <v>6.2000000000000048E-2</v>
      </c>
      <c r="N63">
        <f t="shared" si="3"/>
        <v>0.26072811976042071</v>
      </c>
      <c r="O63">
        <f t="shared" si="4"/>
        <v>0.25194917768517577</v>
      </c>
      <c r="P63">
        <f t="shared" si="5"/>
        <v>0.24301292508719513</v>
      </c>
      <c r="Q63">
        <f t="shared" si="6"/>
        <v>0.23391558090332348</v>
      </c>
      <c r="R63">
        <f t="shared" si="7"/>
        <v>0.22931224363020911</v>
      </c>
      <c r="S63">
        <f t="shared" si="8"/>
        <v>0.22931224363020911</v>
      </c>
      <c r="T63">
        <f t="shared" si="9"/>
        <v>0.2474014508590287</v>
      </c>
      <c r="U63" t="str">
        <f t="shared" si="0"/>
        <v>sun</v>
      </c>
      <c r="V63" t="str">
        <f t="shared" si="1"/>
        <v>thu</v>
      </c>
    </row>
    <row r="64" spans="13:22" x14ac:dyDescent="0.25">
      <c r="M64">
        <f t="shared" si="2"/>
        <v>6.3000000000000042E-2</v>
      </c>
      <c r="N64">
        <f t="shared" si="3"/>
        <v>0.26443447518156937</v>
      </c>
      <c r="O64">
        <f t="shared" si="4"/>
        <v>0.2555510038763722</v>
      </c>
      <c r="P64">
        <f t="shared" si="5"/>
        <v>0.24650562552424315</v>
      </c>
      <c r="Q64">
        <f t="shared" si="6"/>
        <v>0.23729438159449198</v>
      </c>
      <c r="R64">
        <f t="shared" si="7"/>
        <v>0.23263245727514137</v>
      </c>
      <c r="S64">
        <f t="shared" si="8"/>
        <v>0.23263245727514137</v>
      </c>
      <c r="T64">
        <f t="shared" si="9"/>
        <v>0.25094637154416916</v>
      </c>
      <c r="U64" t="str">
        <f t="shared" si="0"/>
        <v>sun</v>
      </c>
      <c r="V64" t="str">
        <f t="shared" si="1"/>
        <v>thu</v>
      </c>
    </row>
    <row r="65" spans="13:22" x14ac:dyDescent="0.25">
      <c r="M65">
        <f t="shared" si="2"/>
        <v>6.4000000000000043E-2</v>
      </c>
      <c r="N65">
        <f t="shared" si="3"/>
        <v>0.26812597472975358</v>
      </c>
      <c r="O65">
        <f t="shared" si="4"/>
        <v>0.25913903351384876</v>
      </c>
      <c r="P65">
        <f t="shared" si="5"/>
        <v>0.24998553894722447</v>
      </c>
      <c r="Q65">
        <f t="shared" si="6"/>
        <v>0.24066134984322723</v>
      </c>
      <c r="R65">
        <f t="shared" si="7"/>
        <v>0.23594129607379899</v>
      </c>
      <c r="S65">
        <f t="shared" si="8"/>
        <v>0.23594129607379899</v>
      </c>
      <c r="T65">
        <f t="shared" si="9"/>
        <v>0.25447797425851348</v>
      </c>
      <c r="U65" t="str">
        <f t="shared" si="0"/>
        <v>sun</v>
      </c>
      <c r="V65" t="str">
        <f t="shared" si="1"/>
        <v>thu</v>
      </c>
    </row>
    <row r="66" spans="13:22" x14ac:dyDescent="0.25">
      <c r="M66">
        <f t="shared" si="2"/>
        <v>6.5000000000000044E-2</v>
      </c>
      <c r="N66">
        <f t="shared" si="3"/>
        <v>0.27180266303125017</v>
      </c>
      <c r="O66">
        <f t="shared" si="4"/>
        <v>0.2627133059687502</v>
      </c>
      <c r="P66">
        <f t="shared" si="5"/>
        <v>0.2534527001500001</v>
      </c>
      <c r="Q66">
        <f t="shared" si="6"/>
        <v>0.2440165164863638</v>
      </c>
      <c r="R66">
        <f t="shared" si="7"/>
        <v>0.23923878907475599</v>
      </c>
      <c r="S66">
        <f t="shared" si="8"/>
        <v>0.23923878907475599</v>
      </c>
      <c r="T66">
        <f t="shared" si="9"/>
        <v>0.25799629640909105</v>
      </c>
      <c r="U66" t="str">
        <f t="shared" si="0"/>
        <v>sun</v>
      </c>
      <c r="V66" t="str">
        <f t="shared" si="1"/>
        <v>thu</v>
      </c>
    </row>
    <row r="67" spans="13:22" x14ac:dyDescent="0.25">
      <c r="M67">
        <f t="shared" si="2"/>
        <v>6.6000000000000045E-2</v>
      </c>
      <c r="N67">
        <f t="shared" si="3"/>
        <v>0.27546458462304019</v>
      </c>
      <c r="O67">
        <f t="shared" si="4"/>
        <v>0.26627386053792018</v>
      </c>
      <c r="P67">
        <f t="shared" si="5"/>
        <v>0.25690714386393615</v>
      </c>
      <c r="Q67">
        <f t="shared" si="6"/>
        <v>0.24735991230758414</v>
      </c>
      <c r="R67">
        <f t="shared" si="7"/>
        <v>0.24252496527744016</v>
      </c>
      <c r="S67">
        <f t="shared" si="8"/>
        <v>0.24252496527744016</v>
      </c>
      <c r="T67">
        <f t="shared" si="9"/>
        <v>0.26150137533312012</v>
      </c>
      <c r="U67" t="str">
        <f t="shared" ref="U67:U130" si="10">IF(MAX(N67:T67)=N67,N$1,IF(MAX(N67:T67)=O67,O$1,IF(MAX(N67:T67)=P67,P$1,IF(MAX(N67:T67)=Q67,Q$1,IF(MAX(N67:T67)=R67,R66,IF(MAX(N67:T67)=S67,S$1,T$1))))))</f>
        <v>sun</v>
      </c>
      <c r="V67" t="str">
        <f t="shared" ref="V67:V130" si="11">IF(MIN(N67:T67)=N67,N$1,IF(MIN(N67:T67)=O67,O$1,IF(MIN(N67:T67)=P67,P$1,IF(MIN(N67:T67)=Q67,Q$1,IF(MIN(N67:T67)=R67,R$1,IF(MIN(N67:T67)=S67,S$1,T$1))))))</f>
        <v>thu</v>
      </c>
    </row>
    <row r="68" spans="13:22" x14ac:dyDescent="0.25">
      <c r="M68">
        <f t="shared" ref="M68:M131" si="12">M67+0.001</f>
        <v>6.7000000000000046E-2</v>
      </c>
      <c r="N68">
        <f t="shared" ref="N68:N131" si="13">B$2*(M68^5)+C$2*(M68^4)+D$2*(M68^3)+E$2*(M68^2)+F$2*M68</f>
        <v>0.27911178395289793</v>
      </c>
      <c r="O68">
        <f t="shared" ref="O68:O131" si="14">B$3*(M68^5)+C$3*(M68^4)+D$3*(M68^3)+E$3*(M68^2)+F$3*M68</f>
        <v>0.2698207364439712</v>
      </c>
      <c r="P68">
        <f t="shared" ref="P68:P131" si="15">B$4*(M68^5)+C$4*(M68^4)+D$4*(M68^3)+E$4*(M68^2)+F$4*M68</f>
        <v>0.26034890475795874</v>
      </c>
      <c r="Q68">
        <f t="shared" ref="Q68:Q131" si="16">B$5*(M68^5)+C$5*(M68^4)+D$5*(M68^3)+E$5*(M68^2)+F$5*M68</f>
        <v>0.2506915680374644</v>
      </c>
      <c r="R68">
        <f t="shared" ref="R68:R131" si="17">B$6*(M68^5)+C$6*(M68^4)+D$6*(M68^3)+E$6*(M68^2)+F$6*M68</f>
        <v>0.24579985363217455</v>
      </c>
      <c r="S68">
        <f t="shared" ref="S68:S131" si="18">B$7*(M68^5)+C$7*(M68^4)+D$7*(M68^3)+E$7*(M68^2)+F$7*M68</f>
        <v>0.24579985363217455</v>
      </c>
      <c r="T68">
        <f t="shared" ref="T68:T131" si="19">B$8*(M68^5)+C$8*(M68^4)+D$8*(M68^3)+E$8*(M68^2)+F$8*M68</f>
        <v>0.26499324829807303</v>
      </c>
      <c r="U68" t="str">
        <f t="shared" si="10"/>
        <v>sun</v>
      </c>
      <c r="V68" t="str">
        <f t="shared" si="11"/>
        <v>thu</v>
      </c>
    </row>
    <row r="69" spans="13:22" x14ac:dyDescent="0.25">
      <c r="M69">
        <f t="shared" si="12"/>
        <v>6.8000000000000047E-2</v>
      </c>
      <c r="N69">
        <f t="shared" si="13"/>
        <v>0.28274430537948053</v>
      </c>
      <c r="O69">
        <f t="shared" si="14"/>
        <v>0.27335397283535356</v>
      </c>
      <c r="P69">
        <f t="shared" si="15"/>
        <v>0.26377801743861012</v>
      </c>
      <c r="Q69">
        <f t="shared" si="16"/>
        <v>0.25401151435351949</v>
      </c>
      <c r="R69">
        <f t="shared" si="17"/>
        <v>0.24906348304021861</v>
      </c>
      <c r="S69">
        <f t="shared" si="18"/>
        <v>0.24906348304021861</v>
      </c>
      <c r="T69">
        <f t="shared" si="19"/>
        <v>0.26847195250174088</v>
      </c>
      <c r="U69" t="str">
        <f t="shared" si="10"/>
        <v>sun</v>
      </c>
      <c r="V69" t="str">
        <f t="shared" si="11"/>
        <v>thu</v>
      </c>
    </row>
    <row r="70" spans="13:22" x14ac:dyDescent="0.25">
      <c r="M70">
        <f t="shared" si="12"/>
        <v>6.9000000000000047E-2</v>
      </c>
      <c r="N70">
        <f t="shared" si="13"/>
        <v>0.28636219317241679</v>
      </c>
      <c r="O70">
        <f t="shared" si="14"/>
        <v>0.27687360878642525</v>
      </c>
      <c r="P70">
        <f t="shared" si="15"/>
        <v>0.26719451645010384</v>
      </c>
      <c r="Q70">
        <f t="shared" si="16"/>
        <v>0.25731978188024873</v>
      </c>
      <c r="R70">
        <f t="shared" si="17"/>
        <v>0.25231588235380964</v>
      </c>
      <c r="S70">
        <f t="shared" si="18"/>
        <v>0.25231588235380964</v>
      </c>
      <c r="T70">
        <f t="shared" si="19"/>
        <v>0.27193752507229862</v>
      </c>
      <c r="U70" t="str">
        <f t="shared" si="10"/>
        <v>sun</v>
      </c>
      <c r="V70" t="str">
        <f t="shared" si="11"/>
        <v>thu</v>
      </c>
    </row>
    <row r="71" spans="13:22" x14ac:dyDescent="0.25">
      <c r="M71">
        <f t="shared" si="12"/>
        <v>7.0000000000000048E-2</v>
      </c>
      <c r="N71">
        <f t="shared" si="13"/>
        <v>0.28996549151239687</v>
      </c>
      <c r="O71">
        <f t="shared" si="14"/>
        <v>0.28037968329752089</v>
      </c>
      <c r="P71">
        <f t="shared" si="15"/>
        <v>0.27059843627438029</v>
      </c>
      <c r="Q71">
        <f t="shared" si="16"/>
        <v>0.26061640118918117</v>
      </c>
      <c r="R71">
        <f t="shared" si="17"/>
        <v>0.25555708037620395</v>
      </c>
      <c r="S71">
        <f t="shared" si="18"/>
        <v>0.25555708037620395</v>
      </c>
      <c r="T71">
        <f t="shared" si="19"/>
        <v>0.2753900030683698</v>
      </c>
      <c r="U71" t="str">
        <f t="shared" si="10"/>
        <v>sun</v>
      </c>
      <c r="V71" t="str">
        <f t="shared" si="11"/>
        <v>thu</v>
      </c>
    </row>
    <row r="72" spans="13:22" x14ac:dyDescent="0.25">
      <c r="M72">
        <f t="shared" si="12"/>
        <v>7.1000000000000049E-2</v>
      </c>
      <c r="N72">
        <f t="shared" si="13"/>
        <v>0.29355424449126127</v>
      </c>
      <c r="O72">
        <f t="shared" si="14"/>
        <v>0.28387223529502142</v>
      </c>
      <c r="P72">
        <f t="shared" si="15"/>
        <v>0.27398981133116257</v>
      </c>
      <c r="Q72">
        <f t="shared" si="16"/>
        <v>0.26390140279892121</v>
      </c>
      <c r="R72">
        <f t="shared" si="17"/>
        <v>0.25878710586171827</v>
      </c>
      <c r="S72">
        <f t="shared" si="18"/>
        <v>0.25878710586171827</v>
      </c>
      <c r="T72">
        <f t="shared" si="19"/>
        <v>0.27882942347909162</v>
      </c>
      <c r="U72" t="str">
        <f t="shared" si="10"/>
        <v>sun</v>
      </c>
      <c r="V72" t="str">
        <f t="shared" si="11"/>
        <v>thu</v>
      </c>
    </row>
    <row r="73" spans="13:22" x14ac:dyDescent="0.25">
      <c r="M73">
        <f t="shared" si="12"/>
        <v>7.200000000000005E-2</v>
      </c>
      <c r="N73">
        <f t="shared" si="13"/>
        <v>0.29712849611209008</v>
      </c>
      <c r="O73">
        <f t="shared" si="14"/>
        <v>0.28735130363142369</v>
      </c>
      <c r="P73">
        <f t="shared" si="15"/>
        <v>0.27736867597801168</v>
      </c>
      <c r="Q73">
        <f t="shared" si="16"/>
        <v>0.26717481717519365</v>
      </c>
      <c r="R73">
        <f t="shared" si="17"/>
        <v>0.26200598751577098</v>
      </c>
      <c r="S73">
        <f t="shared" si="18"/>
        <v>0.26200598751577098</v>
      </c>
      <c r="T73">
        <f t="shared" si="19"/>
        <v>0.28225582322417975</v>
      </c>
      <c r="U73" t="str">
        <f t="shared" si="10"/>
        <v>sun</v>
      </c>
      <c r="V73" t="str">
        <f t="shared" si="11"/>
        <v>thu</v>
      </c>
    </row>
    <row r="74" spans="13:22" x14ac:dyDescent="0.25">
      <c r="M74">
        <f t="shared" si="12"/>
        <v>7.3000000000000051E-2</v>
      </c>
      <c r="N74">
        <f t="shared" si="13"/>
        <v>0.3006882902892925</v>
      </c>
      <c r="O74">
        <f t="shared" si="14"/>
        <v>0.29081692708540935</v>
      </c>
      <c r="P74">
        <f t="shared" si="15"/>
        <v>0.28073506451038205</v>
      </c>
      <c r="Q74">
        <f t="shared" si="16"/>
        <v>0.27043667473088961</v>
      </c>
      <c r="R74">
        <f t="shared" si="17"/>
        <v>0.2652137539949237</v>
      </c>
      <c r="S74">
        <f t="shared" si="18"/>
        <v>0.2652137539949237</v>
      </c>
      <c r="T74">
        <f t="shared" si="19"/>
        <v>0.28566923915399339</v>
      </c>
      <c r="U74" t="str">
        <f t="shared" si="10"/>
        <v>sun</v>
      </c>
      <c r="V74" t="str">
        <f t="shared" si="11"/>
        <v>thu</v>
      </c>
    </row>
    <row r="75" spans="13:22" x14ac:dyDescent="0.25">
      <c r="M75">
        <f t="shared" si="12"/>
        <v>7.4000000000000052E-2</v>
      </c>
      <c r="N75">
        <f t="shared" si="13"/>
        <v>0.30423367084869574</v>
      </c>
      <c r="O75">
        <f t="shared" si="14"/>
        <v>0.29426914436191492</v>
      </c>
      <c r="P75">
        <f t="shared" si="15"/>
        <v>0.28408901116167734</v>
      </c>
      <c r="Q75">
        <f t="shared" si="16"/>
        <v>0.27368700582611172</v>
      </c>
      <c r="R75">
        <f t="shared" si="17"/>
        <v>0.26841043390692193</v>
      </c>
      <c r="S75">
        <f t="shared" si="18"/>
        <v>0.26841043390692193</v>
      </c>
      <c r="T75">
        <f t="shared" si="19"/>
        <v>0.28906970804959992</v>
      </c>
      <c r="U75" t="str">
        <f t="shared" si="10"/>
        <v>sun</v>
      </c>
      <c r="V75" t="str">
        <f t="shared" si="11"/>
        <v>thu</v>
      </c>
    </row>
    <row r="76" spans="13:22" x14ac:dyDescent="0.25">
      <c r="M76">
        <f t="shared" si="12"/>
        <v>7.5000000000000053E-2</v>
      </c>
      <c r="N76">
        <f t="shared" si="13"/>
        <v>0.30776468152763453</v>
      </c>
      <c r="O76">
        <f t="shared" si="14"/>
        <v>0.29770799409220061</v>
      </c>
      <c r="P76">
        <f t="shared" si="15"/>
        <v>0.28743055010330593</v>
      </c>
      <c r="Q76">
        <f t="shared" si="16"/>
        <v>0.27692584076821952</v>
      </c>
      <c r="R76">
        <f t="shared" si="17"/>
        <v>0.27159605581073715</v>
      </c>
      <c r="S76">
        <f t="shared" si="18"/>
        <v>0.27159605581073715</v>
      </c>
      <c r="T76">
        <f t="shared" si="19"/>
        <v>0.29245726662284011</v>
      </c>
      <c r="U76" t="str">
        <f t="shared" si="10"/>
        <v>sun</v>
      </c>
      <c r="V76" t="str">
        <f t="shared" si="11"/>
        <v>thu</v>
      </c>
    </row>
    <row r="77" spans="13:22" x14ac:dyDescent="0.25">
      <c r="M77">
        <f t="shared" si="12"/>
        <v>7.6000000000000054E-2</v>
      </c>
      <c r="N77">
        <f t="shared" si="13"/>
        <v>0.31128136597504019</v>
      </c>
      <c r="O77">
        <f t="shared" si="14"/>
        <v>0.3011335148339202</v>
      </c>
      <c r="P77">
        <f t="shared" si="15"/>
        <v>0.29075971544473617</v>
      </c>
      <c r="Q77">
        <f t="shared" si="16"/>
        <v>0.28015320981187508</v>
      </c>
      <c r="R77">
        <f t="shared" si="17"/>
        <v>0.27477064821660774</v>
      </c>
      <c r="S77">
        <f t="shared" si="18"/>
        <v>0.27477064821660774</v>
      </c>
      <c r="T77">
        <f t="shared" si="19"/>
        <v>0.29583195151639285</v>
      </c>
      <c r="U77" t="str">
        <f t="shared" si="10"/>
        <v>sun</v>
      </c>
      <c r="V77" t="str">
        <f t="shared" si="11"/>
        <v>thu</v>
      </c>
    </row>
    <row r="78" spans="13:22" x14ac:dyDescent="0.25">
      <c r="M78">
        <f t="shared" si="12"/>
        <v>7.7000000000000055E-2</v>
      </c>
      <c r="N78">
        <f t="shared" si="13"/>
        <v>0.31478376775153022</v>
      </c>
      <c r="O78">
        <f t="shared" si="14"/>
        <v>0.3045457450711902</v>
      </c>
      <c r="P78">
        <f t="shared" si="15"/>
        <v>0.29407654123355215</v>
      </c>
      <c r="Q78">
        <f t="shared" si="16"/>
        <v>0.28336914315908818</v>
      </c>
      <c r="R78">
        <f t="shared" si="17"/>
        <v>0.27793423958608016</v>
      </c>
      <c r="S78">
        <f t="shared" si="18"/>
        <v>0.27793423958608016</v>
      </c>
      <c r="T78">
        <f t="shared" si="19"/>
        <v>0.29919379930384016</v>
      </c>
      <c r="U78" t="str">
        <f t="shared" si="10"/>
        <v>sun</v>
      </c>
      <c r="V78" t="str">
        <f t="shared" si="11"/>
        <v>thu</v>
      </c>
    </row>
    <row r="79" spans="13:22" x14ac:dyDescent="0.25">
      <c r="M79">
        <f t="shared" si="12"/>
        <v>7.8000000000000055E-2</v>
      </c>
      <c r="N79">
        <f t="shared" si="13"/>
        <v>0.31827193032949708</v>
      </c>
      <c r="O79">
        <f t="shared" si="14"/>
        <v>0.30794472321465938</v>
      </c>
      <c r="P79">
        <f t="shared" si="15"/>
        <v>0.2973810614555093</v>
      </c>
      <c r="Q79">
        <f t="shared" si="16"/>
        <v>0.28657367095926201</v>
      </c>
      <c r="R79">
        <f t="shared" si="17"/>
        <v>0.2810868583320506</v>
      </c>
      <c r="S79">
        <f t="shared" si="18"/>
        <v>0.2810868583320506</v>
      </c>
      <c r="T79">
        <f t="shared" si="19"/>
        <v>0.3025428464897319</v>
      </c>
      <c r="U79" t="str">
        <f t="shared" si="10"/>
        <v>sun</v>
      </c>
      <c r="V79" t="str">
        <f t="shared" si="11"/>
        <v>thu</v>
      </c>
    </row>
    <row r="80" spans="13:22" x14ac:dyDescent="0.25">
      <c r="M80">
        <f t="shared" si="12"/>
        <v>7.9000000000000056E-2</v>
      </c>
      <c r="N80">
        <f t="shared" si="13"/>
        <v>0.32174589709319784</v>
      </c>
      <c r="O80">
        <f t="shared" si="14"/>
        <v>0.31133048760157817</v>
      </c>
      <c r="P80">
        <f t="shared" si="15"/>
        <v>0.30067331003458975</v>
      </c>
      <c r="Q80">
        <f t="shared" si="16"/>
        <v>0.28976682330923842</v>
      </c>
      <c r="R80">
        <f t="shared" si="17"/>
        <v>0.28422853281880606</v>
      </c>
      <c r="S80">
        <f t="shared" si="18"/>
        <v>0.28422853281880606</v>
      </c>
      <c r="T80">
        <f t="shared" si="19"/>
        <v>0.30587912950965102</v>
      </c>
      <c r="U80" t="str">
        <f t="shared" si="10"/>
        <v>sun</v>
      </c>
      <c r="V80" t="str">
        <f t="shared" si="11"/>
        <v>thu</v>
      </c>
    </row>
    <row r="81" spans="13:22" x14ac:dyDescent="0.25">
      <c r="M81">
        <f t="shared" si="12"/>
        <v>8.0000000000000057E-2</v>
      </c>
      <c r="N81">
        <f t="shared" si="13"/>
        <v>0.32520571133884318</v>
      </c>
      <c r="O81">
        <f t="shared" si="14"/>
        <v>0.31470307649586798</v>
      </c>
      <c r="P81">
        <f t="shared" si="15"/>
        <v>0.30395332083305804</v>
      </c>
      <c r="Q81">
        <f t="shared" si="16"/>
        <v>0.2929486302533435</v>
      </c>
      <c r="R81">
        <f t="shared" si="17"/>
        <v>0.28735929136206562</v>
      </c>
      <c r="S81">
        <f t="shared" si="18"/>
        <v>0.28735929136206562</v>
      </c>
      <c r="T81">
        <f t="shared" si="19"/>
        <v>0.30920268473027818</v>
      </c>
      <c r="U81" t="str">
        <f t="shared" si="10"/>
        <v>sun</v>
      </c>
      <c r="V81" t="str">
        <f t="shared" si="11"/>
        <v>thu</v>
      </c>
    </row>
    <row r="82" spans="13:22" x14ac:dyDescent="0.25">
      <c r="M82">
        <f t="shared" si="12"/>
        <v>8.1000000000000058E-2</v>
      </c>
      <c r="N82">
        <f t="shared" si="13"/>
        <v>0.32865141627468691</v>
      </c>
      <c r="O82">
        <f t="shared" si="14"/>
        <v>0.31806252808819091</v>
      </c>
      <c r="P82">
        <f t="shared" si="15"/>
        <v>0.30722112765151632</v>
      </c>
      <c r="Q82">
        <f t="shared" si="16"/>
        <v>0.29611912178343297</v>
      </c>
      <c r="R82">
        <f t="shared" si="17"/>
        <v>0.29047916222902187</v>
      </c>
      <c r="S82">
        <f t="shared" si="18"/>
        <v>0.29047916222902187</v>
      </c>
      <c r="T82">
        <f t="shared" si="19"/>
        <v>0.31251354844945672</v>
      </c>
      <c r="U82" t="str">
        <f t="shared" si="10"/>
        <v>sun</v>
      </c>
      <c r="V82" t="str">
        <f t="shared" si="11"/>
        <v>thu</v>
      </c>
    </row>
    <row r="83" spans="13:22" x14ac:dyDescent="0.25">
      <c r="M83">
        <f t="shared" si="12"/>
        <v>8.2000000000000059E-2</v>
      </c>
      <c r="N83">
        <f t="shared" si="13"/>
        <v>0.33208305502111496</v>
      </c>
      <c r="O83">
        <f t="shared" si="14"/>
        <v>0.32140888049601873</v>
      </c>
      <c r="P83">
        <f t="shared" si="15"/>
        <v>0.31047676422896042</v>
      </c>
      <c r="Q83">
        <f t="shared" si="16"/>
        <v>0.29927832783893765</v>
      </c>
      <c r="R83">
        <f t="shared" si="17"/>
        <v>0.2935881736383823</v>
      </c>
      <c r="S83">
        <f t="shared" si="18"/>
        <v>0.2935881736383823</v>
      </c>
      <c r="T83">
        <f t="shared" si="19"/>
        <v>0.3158117568962579</v>
      </c>
      <c r="U83" t="str">
        <f t="shared" si="10"/>
        <v>sun</v>
      </c>
      <c r="V83" t="str">
        <f t="shared" si="11"/>
        <v>thu</v>
      </c>
    </row>
    <row r="84" spans="13:22" x14ac:dyDescent="0.25">
      <c r="M84">
        <f t="shared" si="12"/>
        <v>8.300000000000006E-2</v>
      </c>
      <c r="N84">
        <f t="shared" si="13"/>
        <v>0.33550067061073474</v>
      </c>
      <c r="O84">
        <f t="shared" si="14"/>
        <v>0.32474217176370279</v>
      </c>
      <c r="P84">
        <f t="shared" si="15"/>
        <v>0.31372026424283495</v>
      </c>
      <c r="Q84">
        <f t="shared" si="16"/>
        <v>0.3024262783069086</v>
      </c>
      <c r="R84">
        <f t="shared" si="17"/>
        <v>0.29668635376041042</v>
      </c>
      <c r="S84">
        <f t="shared" si="18"/>
        <v>0.29668635376041042</v>
      </c>
      <c r="T84">
        <f t="shared" si="19"/>
        <v>0.31909734623104519</v>
      </c>
      <c r="U84" t="str">
        <f t="shared" si="10"/>
        <v>sun</v>
      </c>
      <c r="V84" t="str">
        <f t="shared" si="11"/>
        <v>thu</v>
      </c>
    </row>
    <row r="85" spans="13:22" x14ac:dyDescent="0.25">
      <c r="M85">
        <f t="shared" si="12"/>
        <v>8.4000000000000061E-2</v>
      </c>
      <c r="N85">
        <f t="shared" si="13"/>
        <v>0.33890430598846433</v>
      </c>
      <c r="O85">
        <f t="shared" si="14"/>
        <v>0.32806243986254302</v>
      </c>
      <c r="P85">
        <f t="shared" si="15"/>
        <v>0.31695166130908897</v>
      </c>
      <c r="Q85">
        <f t="shared" si="16"/>
        <v>0.30556300302206307</v>
      </c>
      <c r="R85">
        <f t="shared" si="17"/>
        <v>0.29977373071696711</v>
      </c>
      <c r="S85">
        <f t="shared" si="18"/>
        <v>0.29977373071696711</v>
      </c>
      <c r="T85">
        <f t="shared" si="19"/>
        <v>0.32237035254553981</v>
      </c>
      <c r="U85" t="str">
        <f t="shared" si="10"/>
        <v>sun</v>
      </c>
      <c r="V85" t="str">
        <f t="shared" si="11"/>
        <v>thu</v>
      </c>
    </row>
    <row r="86" spans="13:22" x14ac:dyDescent="0.25">
      <c r="M86">
        <f t="shared" si="12"/>
        <v>8.5000000000000062E-2</v>
      </c>
      <c r="N86">
        <f t="shared" si="13"/>
        <v>0.34229400401162213</v>
      </c>
      <c r="O86">
        <f t="shared" si="14"/>
        <v>0.33136972269085768</v>
      </c>
      <c r="P86">
        <f t="shared" si="15"/>
        <v>0.32017098898223156</v>
      </c>
      <c r="Q86">
        <f t="shared" si="16"/>
        <v>0.30868853176682964</v>
      </c>
      <c r="R86">
        <f t="shared" si="17"/>
        <v>0.30285033258155203</v>
      </c>
      <c r="S86">
        <f t="shared" si="18"/>
        <v>0.30285033258155203</v>
      </c>
      <c r="T86">
        <f t="shared" si="19"/>
        <v>0.32563081186288523</v>
      </c>
      <c r="U86" t="str">
        <f t="shared" si="10"/>
        <v>sun</v>
      </c>
      <c r="V86" t="str">
        <f t="shared" si="11"/>
        <v>thu</v>
      </c>
    </row>
    <row r="87" spans="13:22" x14ac:dyDescent="0.25">
      <c r="M87">
        <f t="shared" si="12"/>
        <v>8.6000000000000063E-2</v>
      </c>
      <c r="N87">
        <f t="shared" si="13"/>
        <v>0.34566980745001546</v>
      </c>
      <c r="O87">
        <f t="shared" si="14"/>
        <v>0.33466405807405242</v>
      </c>
      <c r="P87">
        <f t="shared" si="15"/>
        <v>0.32337828075538744</v>
      </c>
      <c r="Q87">
        <f t="shared" si="16"/>
        <v>0.31180289427139363</v>
      </c>
      <c r="R87">
        <f t="shared" si="17"/>
        <v>0.30591618737934473</v>
      </c>
      <c r="S87">
        <f t="shared" si="18"/>
        <v>0.30591618737934473</v>
      </c>
      <c r="T87">
        <f t="shared" si="19"/>
        <v>0.32887876013771217</v>
      </c>
      <c r="U87" t="str">
        <f t="shared" si="10"/>
        <v>sun</v>
      </c>
      <c r="V87" t="str">
        <f t="shared" si="11"/>
        <v>thu</v>
      </c>
    </row>
    <row r="88" spans="13:22" x14ac:dyDescent="0.25">
      <c r="M88">
        <f t="shared" si="12"/>
        <v>8.7000000000000063E-2</v>
      </c>
      <c r="N88">
        <f t="shared" si="13"/>
        <v>0.34903175898603023</v>
      </c>
      <c r="O88">
        <f t="shared" si="14"/>
        <v>0.33794548376469025</v>
      </c>
      <c r="P88">
        <f t="shared" si="15"/>
        <v>0.32657357006035215</v>
      </c>
      <c r="Q88">
        <f t="shared" si="16"/>
        <v>0.31490612021374276</v>
      </c>
      <c r="R88">
        <f t="shared" si="17"/>
        <v>0.30897132308724623</v>
      </c>
      <c r="S88">
        <f t="shared" si="18"/>
        <v>0.30897132308724623</v>
      </c>
      <c r="T88">
        <f t="shared" si="19"/>
        <v>0.33211423325620382</v>
      </c>
      <c r="U88" t="str">
        <f t="shared" si="10"/>
        <v>sun</v>
      </c>
      <c r="V88" t="str">
        <f t="shared" si="11"/>
        <v>thu</v>
      </c>
    </row>
    <row r="89" spans="13:22" x14ac:dyDescent="0.25">
      <c r="M89">
        <f t="shared" si="12"/>
        <v>8.8000000000000064E-2</v>
      </c>
      <c r="N89">
        <f t="shared" si="13"/>
        <v>0.35237990121472024</v>
      </c>
      <c r="O89">
        <f t="shared" si="14"/>
        <v>0.34121403744256029</v>
      </c>
      <c r="P89">
        <f t="shared" si="15"/>
        <v>0.32975689026764815</v>
      </c>
      <c r="Q89">
        <f t="shared" si="16"/>
        <v>0.31799823921971221</v>
      </c>
      <c r="R89">
        <f t="shared" si="17"/>
        <v>0.31201576763392019</v>
      </c>
      <c r="S89">
        <f t="shared" si="18"/>
        <v>0.31201576763392019</v>
      </c>
      <c r="T89">
        <f t="shared" si="19"/>
        <v>0.33533726703616018</v>
      </c>
      <c r="U89" t="str">
        <f t="shared" si="10"/>
        <v>sun</v>
      </c>
      <c r="V89" t="str">
        <f t="shared" si="11"/>
        <v>thu</v>
      </c>
    </row>
    <row r="90" spans="13:22" x14ac:dyDescent="0.25">
      <c r="M90">
        <f t="shared" si="12"/>
        <v>8.9000000000000065E-2</v>
      </c>
      <c r="N90">
        <f t="shared" si="13"/>
        <v>0.35571427664389621</v>
      </c>
      <c r="O90">
        <f t="shared" si="14"/>
        <v>0.34446975671474761</v>
      </c>
      <c r="P90">
        <f t="shared" si="15"/>
        <v>0.33292827468657987</v>
      </c>
      <c r="Q90">
        <f t="shared" si="16"/>
        <v>0.32107928086303045</v>
      </c>
      <c r="R90">
        <f t="shared" si="17"/>
        <v>0.31504954889983416</v>
      </c>
      <c r="S90">
        <f t="shared" si="18"/>
        <v>0.31504954889983416</v>
      </c>
      <c r="T90">
        <f t="shared" si="19"/>
        <v>0.33854789722706352</v>
      </c>
      <c r="U90" t="str">
        <f t="shared" si="10"/>
        <v>sun</v>
      </c>
      <c r="V90" t="str">
        <f t="shared" si="11"/>
        <v>thu</v>
      </c>
    </row>
    <row r="91" spans="13:22" x14ac:dyDescent="0.25">
      <c r="M91">
        <f t="shared" si="12"/>
        <v>9.0000000000000066E-2</v>
      </c>
      <c r="N91">
        <f t="shared" si="13"/>
        <v>0.35903492769421513</v>
      </c>
      <c r="O91">
        <f t="shared" si="14"/>
        <v>0.34771267911570275</v>
      </c>
      <c r="P91">
        <f t="shared" si="15"/>
        <v>0.33608775656528944</v>
      </c>
      <c r="Q91">
        <f t="shared" si="16"/>
        <v>0.32414927466536458</v>
      </c>
      <c r="R91">
        <f t="shared" si="17"/>
        <v>0.31807269471730093</v>
      </c>
      <c r="S91">
        <f t="shared" si="18"/>
        <v>0.31807269471730093</v>
      </c>
      <c r="T91">
        <f t="shared" si="19"/>
        <v>0.34174615951014292</v>
      </c>
      <c r="U91" t="str">
        <f t="shared" si="10"/>
        <v>sun</v>
      </c>
      <c r="V91" t="str">
        <f t="shared" si="11"/>
        <v>thu</v>
      </c>
    </row>
    <row r="92" spans="13:22" x14ac:dyDescent="0.25">
      <c r="M92">
        <f t="shared" si="12"/>
        <v>9.1000000000000067E-2</v>
      </c>
      <c r="N92">
        <f t="shared" si="13"/>
        <v>0.36234189669926953</v>
      </c>
      <c r="O92">
        <f t="shared" si="14"/>
        <v>0.35094284210731075</v>
      </c>
      <c r="P92">
        <f t="shared" si="15"/>
        <v>0.3392353690908122</v>
      </c>
      <c r="Q92">
        <f t="shared" si="16"/>
        <v>0.32720825009636556</v>
      </c>
      <c r="R92">
        <f t="shared" si="17"/>
        <v>0.32108523287051988</v>
      </c>
      <c r="S92">
        <f t="shared" si="18"/>
        <v>0.32108523287051988</v>
      </c>
      <c r="T92">
        <f t="shared" si="19"/>
        <v>0.34493208949843951</v>
      </c>
      <c r="U92" t="str">
        <f t="shared" si="10"/>
        <v>sun</v>
      </c>
      <c r="V92" t="str">
        <f t="shared" si="11"/>
        <v>thu</v>
      </c>
    </row>
    <row r="93" spans="13:22" x14ac:dyDescent="0.25">
      <c r="M93">
        <f t="shared" si="12"/>
        <v>9.2000000000000068E-2</v>
      </c>
      <c r="N93">
        <f t="shared" si="13"/>
        <v>0.36563522590567693</v>
      </c>
      <c r="O93">
        <f t="shared" si="14"/>
        <v>0.35416028307896091</v>
      </c>
      <c r="P93">
        <f t="shared" si="15"/>
        <v>0.34237114538913238</v>
      </c>
      <c r="Q93">
        <f t="shared" si="16"/>
        <v>0.33025623657371384</v>
      </c>
      <c r="R93">
        <f t="shared" si="17"/>
        <v>0.32408719109561834</v>
      </c>
      <c r="S93">
        <f t="shared" si="18"/>
        <v>0.32408719109561834</v>
      </c>
      <c r="T93">
        <f t="shared" si="19"/>
        <v>0.34810572273687096</v>
      </c>
      <c r="U93" t="str">
        <f t="shared" si="10"/>
        <v>sun</v>
      </c>
      <c r="V93" t="str">
        <f t="shared" si="11"/>
        <v>thu</v>
      </c>
    </row>
    <row r="94" spans="13:22" x14ac:dyDescent="0.25">
      <c r="M94">
        <f t="shared" si="12"/>
        <v>9.3000000000000069E-2</v>
      </c>
      <c r="N94">
        <f t="shared" si="13"/>
        <v>0.3689149574731686</v>
      </c>
      <c r="O94">
        <f t="shared" si="14"/>
        <v>0.35736503934761604</v>
      </c>
      <c r="P94">
        <f t="shared" si="15"/>
        <v>0.34549511852523829</v>
      </c>
      <c r="Q94">
        <f t="shared" si="16"/>
        <v>0.33329326346316496</v>
      </c>
      <c r="R94">
        <f t="shared" si="17"/>
        <v>0.32707859708069265</v>
      </c>
      <c r="S94">
        <f t="shared" si="18"/>
        <v>0.32707859708069265</v>
      </c>
      <c r="T94">
        <f t="shared" si="19"/>
        <v>0.35126709470229689</v>
      </c>
      <c r="U94" t="str">
        <f t="shared" si="10"/>
        <v>sun</v>
      </c>
      <c r="V94" t="str">
        <f t="shared" si="11"/>
        <v>thu</v>
      </c>
    </row>
    <row r="95" spans="13:22" x14ac:dyDescent="0.25">
      <c r="M95">
        <f t="shared" si="12"/>
        <v>9.400000000000007E-2</v>
      </c>
      <c r="N95">
        <f t="shared" si="13"/>
        <v>0.37218113347467929</v>
      </c>
      <c r="O95">
        <f t="shared" si="14"/>
        <v>0.36055714815788192</v>
      </c>
      <c r="P95">
        <f t="shared" si="15"/>
        <v>0.34860732150317825</v>
      </c>
      <c r="Q95">
        <f t="shared" si="16"/>
        <v>0.33631936007859442</v>
      </c>
      <c r="R95">
        <f t="shared" si="17"/>
        <v>0.33005947846584982</v>
      </c>
      <c r="S95">
        <f t="shared" si="18"/>
        <v>0.33005947846584982</v>
      </c>
      <c r="T95">
        <f t="shared" si="19"/>
        <v>0.35441624080358342</v>
      </c>
      <c r="U95" t="str">
        <f t="shared" si="10"/>
        <v>sun</v>
      </c>
      <c r="V95" t="str">
        <f t="shared" si="11"/>
        <v>thu</v>
      </c>
    </row>
    <row r="96" spans="13:22" x14ac:dyDescent="0.25">
      <c r="M96">
        <f t="shared" si="12"/>
        <v>9.500000000000007E-2</v>
      </c>
      <c r="N96">
        <f t="shared" si="13"/>
        <v>0.37543379589643616</v>
      </c>
      <c r="O96">
        <f t="shared" si="14"/>
        <v>0.36373664668207667</v>
      </c>
      <c r="P96">
        <f t="shared" si="15"/>
        <v>0.3517077872661159</v>
      </c>
      <c r="Q96">
        <f t="shared" si="16"/>
        <v>0.33933455568204374</v>
      </c>
      <c r="R96">
        <f t="shared" si="17"/>
        <v>0.33302986284324859</v>
      </c>
      <c r="S96">
        <f t="shared" si="18"/>
        <v>0.33302986284324859</v>
      </c>
      <c r="T96">
        <f t="shared" si="19"/>
        <v>0.35755319638166805</v>
      </c>
      <c r="U96" t="str">
        <f t="shared" si="10"/>
        <v>sun</v>
      </c>
      <c r="V96" t="str">
        <f t="shared" si="11"/>
        <v>thu</v>
      </c>
    </row>
    <row r="97" spans="13:22" x14ac:dyDescent="0.25">
      <c r="M97">
        <f t="shared" si="12"/>
        <v>9.6000000000000071E-2</v>
      </c>
      <c r="N97">
        <f t="shared" si="13"/>
        <v>0.37867298663804849</v>
      </c>
      <c r="O97">
        <f t="shared" si="14"/>
        <v>0.36690357202030044</v>
      </c>
      <c r="P97">
        <f t="shared" si="15"/>
        <v>0.35479654869638577</v>
      </c>
      <c r="Q97">
        <f t="shared" si="16"/>
        <v>0.34233887948376568</v>
      </c>
      <c r="R97">
        <f t="shared" si="17"/>
        <v>0.33598977775714078</v>
      </c>
      <c r="S97">
        <f t="shared" si="18"/>
        <v>0.33598977775714078</v>
      </c>
      <c r="T97">
        <f t="shared" si="19"/>
        <v>0.36067799670962508</v>
      </c>
      <c r="U97" t="str">
        <f t="shared" si="10"/>
        <v>sun</v>
      </c>
      <c r="V97" t="str">
        <f t="shared" si="11"/>
        <v>thu</v>
      </c>
    </row>
    <row r="98" spans="13:22" x14ac:dyDescent="0.25">
      <c r="M98">
        <f t="shared" si="12"/>
        <v>9.7000000000000072E-2</v>
      </c>
      <c r="N98">
        <f t="shared" si="13"/>
        <v>0.38189874751259634</v>
      </c>
      <c r="O98">
        <f t="shared" si="14"/>
        <v>0.37005796120050427</v>
      </c>
      <c r="P98">
        <f t="shared" si="15"/>
        <v>0.35787363861554888</v>
      </c>
      <c r="Q98">
        <f t="shared" si="16"/>
        <v>0.34533236064226958</v>
      </c>
      <c r="R98">
        <f t="shared" si="17"/>
        <v>0.33893925070391262</v>
      </c>
      <c r="S98">
        <f t="shared" si="18"/>
        <v>0.33893925070391262</v>
      </c>
      <c r="T98">
        <f t="shared" si="19"/>
        <v>0.36379067699272971</v>
      </c>
      <c r="U98" t="str">
        <f t="shared" si="10"/>
        <v>sun</v>
      </c>
      <c r="V98" t="str">
        <f t="shared" si="11"/>
        <v>thu</v>
      </c>
    </row>
    <row r="99" spans="13:22" x14ac:dyDescent="0.25">
      <c r="M99">
        <f t="shared" si="12"/>
        <v>9.8000000000000073E-2</v>
      </c>
      <c r="N99">
        <f t="shared" si="13"/>
        <v>0.38511112024672028</v>
      </c>
      <c r="O99">
        <f t="shared" si="14"/>
        <v>0.37319985117856025</v>
      </c>
      <c r="P99">
        <f t="shared" si="15"/>
        <v>0.36093908978444822</v>
      </c>
      <c r="Q99">
        <f t="shared" si="16"/>
        <v>0.34831502826436672</v>
      </c>
      <c r="R99">
        <f t="shared" si="17"/>
        <v>0.34187830913212608</v>
      </c>
      <c r="S99">
        <f t="shared" si="18"/>
        <v>0.34187830913212608</v>
      </c>
      <c r="T99">
        <f t="shared" si="19"/>
        <v>0.36689127236852381</v>
      </c>
      <c r="U99" t="str">
        <f t="shared" si="10"/>
        <v>sun</v>
      </c>
      <c r="V99" t="str">
        <f t="shared" si="11"/>
        <v>thu</v>
      </c>
    </row>
    <row r="100" spans="13:22" x14ac:dyDescent="0.25">
      <c r="M100">
        <f t="shared" si="12"/>
        <v>9.9000000000000074E-2</v>
      </c>
      <c r="N100">
        <f t="shared" si="13"/>
        <v>0.38831014648071022</v>
      </c>
      <c r="O100">
        <f t="shared" si="14"/>
        <v>0.37632927883833028</v>
      </c>
      <c r="P100">
        <f t="shared" si="15"/>
        <v>0.36399293490326418</v>
      </c>
      <c r="Q100">
        <f t="shared" si="16"/>
        <v>0.35128691140521623</v>
      </c>
      <c r="R100">
        <f t="shared" si="17"/>
        <v>0.3448069804425602</v>
      </c>
      <c r="S100">
        <f t="shared" si="18"/>
        <v>0.3448069804425602</v>
      </c>
      <c r="T100">
        <f t="shared" si="19"/>
        <v>0.36997981790688017</v>
      </c>
      <c r="U100" t="str">
        <f t="shared" si="10"/>
        <v>sun</v>
      </c>
      <c r="V100" t="str">
        <f t="shared" si="11"/>
        <v>thu</v>
      </c>
    </row>
    <row r="101" spans="13:22" x14ac:dyDescent="0.25">
      <c r="M101">
        <f t="shared" si="12"/>
        <v>0.10000000000000007</v>
      </c>
      <c r="N101">
        <f t="shared" si="13"/>
        <v>0.3914958677685953</v>
      </c>
      <c r="O101">
        <f t="shared" si="14"/>
        <v>0.37944628099173577</v>
      </c>
      <c r="P101">
        <f t="shared" si="15"/>
        <v>0.36703520661157046</v>
      </c>
      <c r="Q101">
        <f t="shared" si="16"/>
        <v>0.35424803906836988</v>
      </c>
      <c r="R101">
        <f t="shared" si="17"/>
        <v>0.34772529198825236</v>
      </c>
      <c r="S101">
        <f t="shared" si="18"/>
        <v>0.34772529198825236</v>
      </c>
      <c r="T101">
        <f t="shared" si="19"/>
        <v>0.37305634861006781</v>
      </c>
      <c r="U101" t="str">
        <f t="shared" si="10"/>
        <v>sun</v>
      </c>
      <c r="V101" t="str">
        <f t="shared" si="11"/>
        <v>thu</v>
      </c>
    </row>
    <row r="102" spans="13:22" x14ac:dyDescent="0.25">
      <c r="M102">
        <f t="shared" si="12"/>
        <v>0.10100000000000008</v>
      </c>
      <c r="N102">
        <f t="shared" si="13"/>
        <v>0.39466832557823239</v>
      </c>
      <c r="O102">
        <f t="shared" si="14"/>
        <v>0.38255089437882728</v>
      </c>
      <c r="P102">
        <f t="shared" si="15"/>
        <v>0.37006593748838906</v>
      </c>
      <c r="Q102">
        <f t="shared" si="16"/>
        <v>0.35719844020581804</v>
      </c>
      <c r="R102">
        <f t="shared" si="17"/>
        <v>0.35063327107453957</v>
      </c>
      <c r="S102">
        <f t="shared" si="18"/>
        <v>0.35063327107453957</v>
      </c>
      <c r="T102">
        <f t="shared" si="19"/>
        <v>0.37612089941281668</v>
      </c>
      <c r="U102" t="str">
        <f t="shared" si="10"/>
        <v>sun</v>
      </c>
      <c r="V102" t="str">
        <f t="shared" si="11"/>
        <v>thu</v>
      </c>
    </row>
    <row r="103" spans="13:22" x14ac:dyDescent="0.25">
      <c r="M103">
        <f t="shared" si="12"/>
        <v>0.10200000000000008</v>
      </c>
      <c r="N103">
        <f t="shared" si="13"/>
        <v>0.39782756129139596</v>
      </c>
      <c r="O103">
        <f t="shared" si="14"/>
        <v>0.38564315566785345</v>
      </c>
      <c r="P103">
        <f t="shared" si="15"/>
        <v>0.3730851600522464</v>
      </c>
      <c r="Q103">
        <f t="shared" si="16"/>
        <v>0.36013814371803488</v>
      </c>
      <c r="R103">
        <f t="shared" si="17"/>
        <v>0.35353094495909981</v>
      </c>
      <c r="S103">
        <f t="shared" si="18"/>
        <v>0.35353094495909981</v>
      </c>
      <c r="T103">
        <f t="shared" si="19"/>
        <v>0.37917350518238269</v>
      </c>
      <c r="U103" t="str">
        <f t="shared" si="10"/>
        <v>sun</v>
      </c>
      <c r="V103" t="str">
        <f t="shared" si="11"/>
        <v>thu</v>
      </c>
    </row>
    <row r="104" spans="13:22" x14ac:dyDescent="0.25">
      <c r="M104">
        <f t="shared" si="12"/>
        <v>0.10300000000000008</v>
      </c>
      <c r="N104">
        <f t="shared" si="13"/>
        <v>0.40097361620386696</v>
      </c>
      <c r="O104">
        <f t="shared" si="14"/>
        <v>0.38872310145533095</v>
      </c>
      <c r="P104">
        <f t="shared" si="15"/>
        <v>0.37609290676122836</v>
      </c>
      <c r="Q104">
        <f t="shared" si="16"/>
        <v>0.36306717845402381</v>
      </c>
      <c r="R104">
        <f t="shared" si="17"/>
        <v>0.35641834085199331</v>
      </c>
      <c r="S104">
        <f t="shared" si="18"/>
        <v>0.35641834085199331</v>
      </c>
      <c r="T104">
        <f t="shared" si="19"/>
        <v>0.38221420071861251</v>
      </c>
      <c r="U104" t="str">
        <f t="shared" si="10"/>
        <v>sun</v>
      </c>
      <c r="V104" t="str">
        <f t="shared" si="11"/>
        <v>thu</v>
      </c>
    </row>
    <row r="105" spans="13:22" x14ac:dyDescent="0.25">
      <c r="M105">
        <f t="shared" si="12"/>
        <v>0.10400000000000008</v>
      </c>
      <c r="N105">
        <f t="shared" si="13"/>
        <v>0.40410653152552223</v>
      </c>
      <c r="O105">
        <f t="shared" si="14"/>
        <v>0.39179076826611331</v>
      </c>
      <c r="P105">
        <f t="shared" si="15"/>
        <v>0.37908921001303608</v>
      </c>
      <c r="Q105">
        <f t="shared" si="16"/>
        <v>0.36598557321136316</v>
      </c>
      <c r="R105">
        <f t="shared" si="17"/>
        <v>0.35929548591570382</v>
      </c>
      <c r="S105">
        <f t="shared" si="18"/>
        <v>0.35929548591570382</v>
      </c>
      <c r="T105">
        <f t="shared" si="19"/>
        <v>0.38524302075400862</v>
      </c>
      <c r="U105" t="str">
        <f t="shared" si="10"/>
        <v>sun</v>
      </c>
      <c r="V105" t="str">
        <f t="shared" si="11"/>
        <v>thu</v>
      </c>
    </row>
    <row r="106" spans="13:22" x14ac:dyDescent="0.25">
      <c r="M106">
        <f t="shared" si="12"/>
        <v>0.10500000000000008</v>
      </c>
      <c r="N106">
        <f t="shared" si="13"/>
        <v>0.40722634838042382</v>
      </c>
      <c r="O106">
        <f t="shared" si="14"/>
        <v>0.39484619255346104</v>
      </c>
      <c r="P106">
        <f t="shared" si="15"/>
        <v>0.38207410214504151</v>
      </c>
      <c r="Q106">
        <f t="shared" si="16"/>
        <v>0.36889335673625118</v>
      </c>
      <c r="R106">
        <f t="shared" si="17"/>
        <v>0.36216240726518018</v>
      </c>
      <c r="S106">
        <f t="shared" si="18"/>
        <v>0.36216240726518018</v>
      </c>
      <c r="T106">
        <f t="shared" si="19"/>
        <v>0.38825999995379434</v>
      </c>
      <c r="U106" t="str">
        <f t="shared" si="10"/>
        <v>sun</v>
      </c>
      <c r="V106" t="str">
        <f t="shared" si="11"/>
        <v>thu</v>
      </c>
    </row>
    <row r="107" spans="13:22" x14ac:dyDescent="0.25">
      <c r="M107">
        <f t="shared" si="12"/>
        <v>0.10600000000000008</v>
      </c>
      <c r="N107">
        <f t="shared" si="13"/>
        <v>0.41033310780690802</v>
      </c>
      <c r="O107">
        <f t="shared" si="14"/>
        <v>0.39788941069911032</v>
      </c>
      <c r="P107">
        <f t="shared" si="15"/>
        <v>0.38504761543434285</v>
      </c>
      <c r="Q107">
        <f t="shared" si="16"/>
        <v>0.37179055772355174</v>
      </c>
      <c r="R107">
        <f t="shared" si="17"/>
        <v>0.36501913196787716</v>
      </c>
      <c r="S107">
        <f t="shared" si="18"/>
        <v>0.36501913196787716</v>
      </c>
      <c r="T107">
        <f t="shared" si="19"/>
        <v>0.39126517291597818</v>
      </c>
      <c r="U107" t="str">
        <f t="shared" si="10"/>
        <v>sun</v>
      </c>
      <c r="V107" t="str">
        <f t="shared" si="11"/>
        <v>thu</v>
      </c>
    </row>
    <row r="108" spans="13:22" x14ac:dyDescent="0.25">
      <c r="M108">
        <f t="shared" si="12"/>
        <v>0.10700000000000008</v>
      </c>
      <c r="N108">
        <f t="shared" si="13"/>
        <v>0.41342685075767494</v>
      </c>
      <c r="O108">
        <f t="shared" si="14"/>
        <v>0.40092045901334317</v>
      </c>
      <c r="P108">
        <f t="shared" si="15"/>
        <v>0.38800978209781994</v>
      </c>
      <c r="Q108">
        <f t="shared" si="16"/>
        <v>0.37467720481683997</v>
      </c>
      <c r="R108">
        <f t="shared" si="17"/>
        <v>0.36786568704379735</v>
      </c>
      <c r="S108">
        <f t="shared" si="18"/>
        <v>0.36786568704379735</v>
      </c>
      <c r="T108">
        <f t="shared" si="19"/>
        <v>0.39425857417141946</v>
      </c>
      <c r="U108" t="str">
        <f t="shared" si="10"/>
        <v>sun</v>
      </c>
      <c r="V108" t="str">
        <f t="shared" si="11"/>
        <v>thu</v>
      </c>
    </row>
    <row r="109" spans="13:22" x14ac:dyDescent="0.25">
      <c r="M109">
        <f t="shared" si="12"/>
        <v>0.10800000000000008</v>
      </c>
      <c r="N109">
        <f t="shared" si="13"/>
        <v>0.4165076180998773</v>
      </c>
      <c r="O109">
        <f t="shared" si="14"/>
        <v>0.40393937373505617</v>
      </c>
      <c r="P109">
        <f t="shared" si="15"/>
        <v>0.39096063429219036</v>
      </c>
      <c r="Q109">
        <f t="shared" si="16"/>
        <v>0.37755332660844731</v>
      </c>
      <c r="R109">
        <f t="shared" si="17"/>
        <v>0.37070209946553173</v>
      </c>
      <c r="S109">
        <f t="shared" si="18"/>
        <v>0.37070209946553173</v>
      </c>
      <c r="T109">
        <f t="shared" si="19"/>
        <v>0.3972402381838927</v>
      </c>
      <c r="U109" t="str">
        <f t="shared" si="10"/>
        <v>sun</v>
      </c>
      <c r="V109" t="str">
        <f t="shared" si="11"/>
        <v>thu</v>
      </c>
    </row>
    <row r="110" spans="13:22" x14ac:dyDescent="0.25">
      <c r="M110">
        <f t="shared" si="12"/>
        <v>0.10900000000000008</v>
      </c>
      <c r="N110">
        <f t="shared" si="13"/>
        <v>0.41957545061521023</v>
      </c>
      <c r="O110">
        <f t="shared" si="14"/>
        <v>0.40694619103183027</v>
      </c>
      <c r="P110">
        <f t="shared" si="15"/>
        <v>0.39390020411406423</v>
      </c>
      <c r="Q110">
        <f t="shared" si="16"/>
        <v>0.38041895163950712</v>
      </c>
      <c r="R110">
        <f t="shared" si="17"/>
        <v>0.3735283961583018</v>
      </c>
      <c r="S110">
        <f t="shared" si="18"/>
        <v>0.3735283961583018</v>
      </c>
      <c r="T110">
        <f t="shared" si="19"/>
        <v>0.40021019935015295</v>
      </c>
      <c r="U110" t="str">
        <f t="shared" si="10"/>
        <v>sun</v>
      </c>
      <c r="V110" t="str">
        <f t="shared" si="11"/>
        <v>thu</v>
      </c>
    </row>
    <row r="111" spans="13:22" x14ac:dyDescent="0.25">
      <c r="M111">
        <f t="shared" si="12"/>
        <v>0.11000000000000008</v>
      </c>
      <c r="N111">
        <f t="shared" si="13"/>
        <v>0.42263038900000027</v>
      </c>
      <c r="O111">
        <f t="shared" si="14"/>
        <v>0.40994094700000028</v>
      </c>
      <c r="P111">
        <f t="shared" si="15"/>
        <v>0.3968285236000002</v>
      </c>
      <c r="Q111">
        <f t="shared" si="16"/>
        <v>0.38327410840000026</v>
      </c>
      <c r="R111">
        <f t="shared" si="17"/>
        <v>0.37634460400000025</v>
      </c>
      <c r="S111">
        <f t="shared" si="18"/>
        <v>0.37634460400000025</v>
      </c>
      <c r="T111">
        <f t="shared" si="19"/>
        <v>0.40316849200000021</v>
      </c>
      <c r="U111" t="str">
        <f t="shared" si="10"/>
        <v>sun</v>
      </c>
      <c r="V111" t="str">
        <f t="shared" si="11"/>
        <v>thu</v>
      </c>
    </row>
    <row r="112" spans="13:22" x14ac:dyDescent="0.25">
      <c r="M112">
        <f t="shared" si="12"/>
        <v>0.11100000000000008</v>
      </c>
      <c r="N112">
        <f t="shared" si="13"/>
        <v>0.42567247386529439</v>
      </c>
      <c r="O112">
        <f t="shared" si="14"/>
        <v>0.41292367766472399</v>
      </c>
      <c r="P112">
        <f t="shared" si="15"/>
        <v>0.39974562472656106</v>
      </c>
      <c r="Q112">
        <f t="shared" si="16"/>
        <v>0.38611882532880015</v>
      </c>
      <c r="R112">
        <f t="shared" si="17"/>
        <v>0.37915074982123259</v>
      </c>
      <c r="S112">
        <f t="shared" si="18"/>
        <v>0.37915074982123259</v>
      </c>
      <c r="T112">
        <f t="shared" si="19"/>
        <v>0.40611515039634488</v>
      </c>
      <c r="U112" t="str">
        <f t="shared" si="10"/>
        <v>sun</v>
      </c>
      <c r="V112" t="str">
        <f t="shared" si="11"/>
        <v>thu</v>
      </c>
    </row>
    <row r="113" spans="13:22" x14ac:dyDescent="0.25">
      <c r="M113">
        <f t="shared" si="12"/>
        <v>0.11200000000000009</v>
      </c>
      <c r="N113">
        <f t="shared" si="13"/>
        <v>0.42870174573694964</v>
      </c>
      <c r="O113">
        <f t="shared" si="14"/>
        <v>0.41589441898005186</v>
      </c>
      <c r="P113">
        <f t="shared" si="15"/>
        <v>0.40265153941036874</v>
      </c>
      <c r="Q113">
        <f t="shared" si="16"/>
        <v>0.38895313081371874</v>
      </c>
      <c r="R113">
        <f t="shared" si="17"/>
        <v>0.38194686040535841</v>
      </c>
      <c r="S113">
        <f t="shared" si="18"/>
        <v>0.38194686040535841</v>
      </c>
      <c r="T113">
        <f t="shared" si="19"/>
        <v>0.4090502087352722</v>
      </c>
      <c r="U113" t="str">
        <f t="shared" si="10"/>
        <v>sun</v>
      </c>
      <c r="V113" t="str">
        <f t="shared" si="11"/>
        <v>thu</v>
      </c>
    </row>
    <row r="114" spans="13:22" x14ac:dyDescent="0.25">
      <c r="M114">
        <f t="shared" si="12"/>
        <v>0.11300000000000009</v>
      </c>
      <c r="N114">
        <f t="shared" si="13"/>
        <v>0.43171824505572237</v>
      </c>
      <c r="O114">
        <f t="shared" si="14"/>
        <v>0.41885320682899629</v>
      </c>
      <c r="P114">
        <f t="shared" si="15"/>
        <v>0.40554629950816057</v>
      </c>
      <c r="Q114">
        <f t="shared" si="16"/>
        <v>0.39177705319155143</v>
      </c>
      <c r="R114">
        <f t="shared" si="17"/>
        <v>0.38473296248853261</v>
      </c>
      <c r="S114">
        <f t="shared" si="18"/>
        <v>0.38473296248853261</v>
      </c>
      <c r="T114">
        <f t="shared" si="19"/>
        <v>0.4119737011461076</v>
      </c>
      <c r="U114" t="str">
        <f t="shared" si="10"/>
        <v>sun</v>
      </c>
      <c r="V114" t="str">
        <f t="shared" si="11"/>
        <v>thu</v>
      </c>
    </row>
    <row r="115" spans="13:22" x14ac:dyDescent="0.25">
      <c r="M115">
        <f t="shared" si="12"/>
        <v>0.11400000000000009</v>
      </c>
      <c r="N115">
        <f t="shared" si="13"/>
        <v>0.43472201217735695</v>
      </c>
      <c r="O115">
        <f t="shared" si="14"/>
        <v>0.42180007702360095</v>
      </c>
      <c r="P115">
        <f t="shared" si="15"/>
        <v>0.40842993681684436</v>
      </c>
      <c r="Q115">
        <f t="shared" si="16"/>
        <v>0.3945906207481229</v>
      </c>
      <c r="R115">
        <f t="shared" si="17"/>
        <v>0.38750908275974677</v>
      </c>
      <c r="S115">
        <f t="shared" si="18"/>
        <v>0.38750908275974677</v>
      </c>
      <c r="T115">
        <f t="shared" si="19"/>
        <v>0.41488566169148128</v>
      </c>
      <c r="U115" t="str">
        <f t="shared" si="10"/>
        <v>sun</v>
      </c>
      <c r="V115" t="str">
        <f t="shared" si="11"/>
        <v>thu</v>
      </c>
    </row>
    <row r="116" spans="13:22" x14ac:dyDescent="0.25">
      <c r="M116">
        <f t="shared" si="12"/>
        <v>0.11500000000000009</v>
      </c>
      <c r="N116">
        <f t="shared" si="13"/>
        <v>0.43771308737267589</v>
      </c>
      <c r="O116">
        <f t="shared" si="14"/>
        <v>0.4247350653050106</v>
      </c>
      <c r="P116">
        <f t="shared" si="15"/>
        <v>0.41130248307355394</v>
      </c>
      <c r="Q116">
        <f t="shared" si="16"/>
        <v>0.39739386171833235</v>
      </c>
      <c r="R116">
        <f t="shared" si="17"/>
        <v>0.39027524786087037</v>
      </c>
      <c r="S116">
        <f t="shared" si="18"/>
        <v>0.39027524786087037</v>
      </c>
      <c r="T116">
        <f t="shared" si="19"/>
        <v>0.41778612436739321</v>
      </c>
      <c r="U116" t="str">
        <f t="shared" si="10"/>
        <v>sun</v>
      </c>
      <c r="V116" t="str">
        <f t="shared" si="11"/>
        <v>thu</v>
      </c>
    </row>
    <row r="117" spans="13:22" x14ac:dyDescent="0.25">
      <c r="M117">
        <f t="shared" si="12"/>
        <v>0.11600000000000009</v>
      </c>
      <c r="N117">
        <f t="shared" si="13"/>
        <v>0.44069151082766839</v>
      </c>
      <c r="O117">
        <f t="shared" si="14"/>
        <v>0.4276582073435401</v>
      </c>
      <c r="P117">
        <f t="shared" si="15"/>
        <v>0.41416396995570481</v>
      </c>
      <c r="Q117">
        <f t="shared" si="16"/>
        <v>0.40018680428619879</v>
      </c>
      <c r="R117">
        <f t="shared" si="17"/>
        <v>0.39303148438669233</v>
      </c>
      <c r="S117">
        <f t="shared" si="18"/>
        <v>0.39303148438669233</v>
      </c>
      <c r="T117">
        <f t="shared" si="19"/>
        <v>0.42067512310327793</v>
      </c>
      <c r="U117" t="str">
        <f t="shared" si="10"/>
        <v>sun</v>
      </c>
      <c r="V117" t="str">
        <f t="shared" si="11"/>
        <v>thu</v>
      </c>
    </row>
    <row r="118" spans="13:22" x14ac:dyDescent="0.25">
      <c r="M118">
        <f t="shared" si="12"/>
        <v>0.11700000000000009</v>
      </c>
      <c r="N118">
        <f t="shared" si="13"/>
        <v>0.44365732264357988</v>
      </c>
      <c r="O118">
        <f t="shared" si="14"/>
        <v>0.43056953873874404</v>
      </c>
      <c r="P118">
        <f t="shared" si="15"/>
        <v>0.41701442908104969</v>
      </c>
      <c r="Q118">
        <f t="shared" si="16"/>
        <v>0.402969476584907</v>
      </c>
      <c r="R118">
        <f t="shared" si="17"/>
        <v>0.395777818884962</v>
      </c>
      <c r="S118">
        <f t="shared" si="18"/>
        <v>0.395777818884962</v>
      </c>
      <c r="T118">
        <f t="shared" si="19"/>
        <v>0.42355269176207011</v>
      </c>
      <c r="U118" t="str">
        <f t="shared" si="10"/>
        <v>sun</v>
      </c>
      <c r="V118" t="str">
        <f t="shared" si="11"/>
        <v>thu</v>
      </c>
    </row>
    <row r="119" spans="13:22" x14ac:dyDescent="0.25">
      <c r="M119">
        <f t="shared" si="12"/>
        <v>0.11800000000000009</v>
      </c>
      <c r="N119">
        <f t="shared" si="13"/>
        <v>0.44661056283700135</v>
      </c>
      <c r="O119">
        <f t="shared" si="14"/>
        <v>0.43346909501948594</v>
      </c>
      <c r="P119">
        <f t="shared" si="15"/>
        <v>0.41985389200773421</v>
      </c>
      <c r="Q119">
        <f t="shared" si="16"/>
        <v>0.40574190669685239</v>
      </c>
      <c r="R119">
        <f t="shared" si="17"/>
        <v>0.39851427785643073</v>
      </c>
      <c r="S119">
        <f t="shared" si="18"/>
        <v>0.39851427785643073</v>
      </c>
      <c r="T119">
        <f t="shared" si="19"/>
        <v>0.42641886414026842</v>
      </c>
      <c r="U119" t="str">
        <f t="shared" si="10"/>
        <v>sun</v>
      </c>
      <c r="V119" t="str">
        <f t="shared" si="11"/>
        <v>thu</v>
      </c>
    </row>
    <row r="120" spans="13:22" x14ac:dyDescent="0.25">
      <c r="M120">
        <f t="shared" si="12"/>
        <v>0.11900000000000009</v>
      </c>
      <c r="N120">
        <f t="shared" si="13"/>
        <v>0.4495512713399582</v>
      </c>
      <c r="O120">
        <f t="shared" si="14"/>
        <v>0.43635691164400792</v>
      </c>
      <c r="P120">
        <f t="shared" si="15"/>
        <v>0.42268239023435183</v>
      </c>
      <c r="Q120">
        <f t="shared" si="16"/>
        <v>0.40850412265368685</v>
      </c>
      <c r="R120">
        <f t="shared" si="17"/>
        <v>0.40124088775489303</v>
      </c>
      <c r="S120">
        <f t="shared" si="18"/>
        <v>0.40124088775489303</v>
      </c>
      <c r="T120">
        <f t="shared" si="19"/>
        <v>0.4292736739680012</v>
      </c>
      <c r="U120" t="str">
        <f t="shared" si="10"/>
        <v>sun</v>
      </c>
      <c r="V120" t="str">
        <f t="shared" si="11"/>
        <v>thu</v>
      </c>
    </row>
    <row r="121" spans="13:22" x14ac:dyDescent="0.25">
      <c r="M121">
        <f t="shared" si="12"/>
        <v>0.12000000000000009</v>
      </c>
      <c r="N121">
        <f t="shared" si="13"/>
        <v>0.45247948800000026</v>
      </c>
      <c r="O121">
        <f t="shared" si="14"/>
        <v>0.43923302400000036</v>
      </c>
      <c r="P121">
        <f t="shared" si="15"/>
        <v>0.42549995520000022</v>
      </c>
      <c r="Q121">
        <f t="shared" si="16"/>
        <v>0.41125615243636382</v>
      </c>
      <c r="R121">
        <f t="shared" si="17"/>
        <v>0.4039576749872279</v>
      </c>
      <c r="S121">
        <f t="shared" si="18"/>
        <v>0.4039576749872279</v>
      </c>
      <c r="T121">
        <f t="shared" si="19"/>
        <v>0.43211715490909108</v>
      </c>
      <c r="U121" t="str">
        <f t="shared" si="10"/>
        <v>sun</v>
      </c>
      <c r="V121" t="str">
        <f t="shared" si="11"/>
        <v>thu</v>
      </c>
    </row>
    <row r="122" spans="13:22" x14ac:dyDescent="0.25">
      <c r="M122">
        <f t="shared" si="12"/>
        <v>0.12100000000000009</v>
      </c>
      <c r="N122">
        <f t="shared" si="13"/>
        <v>0.45539525258029034</v>
      </c>
      <c r="O122">
        <f t="shared" si="14"/>
        <v>0.44209746740467032</v>
      </c>
      <c r="P122">
        <f t="shared" si="15"/>
        <v>0.42830661828433625</v>
      </c>
      <c r="Q122">
        <f t="shared" si="16"/>
        <v>0.4139980239751842</v>
      </c>
      <c r="R122">
        <f t="shared" si="17"/>
        <v>0.40666466591344025</v>
      </c>
      <c r="S122">
        <f t="shared" si="18"/>
        <v>0.40666466591344025</v>
      </c>
      <c r="T122">
        <f t="shared" si="19"/>
        <v>0.43494934056112022</v>
      </c>
      <c r="U122" t="str">
        <f t="shared" si="10"/>
        <v>sun</v>
      </c>
      <c r="V122" t="str">
        <f t="shared" si="11"/>
        <v>thu</v>
      </c>
    </row>
    <row r="123" spans="13:22" x14ac:dyDescent="0.25">
      <c r="M123">
        <f t="shared" si="12"/>
        <v>0.12200000000000009</v>
      </c>
      <c r="N123">
        <f t="shared" si="13"/>
        <v>0.45829860475969353</v>
      </c>
      <c r="O123">
        <f t="shared" si="14"/>
        <v>0.44495027710481222</v>
      </c>
      <c r="P123">
        <f t="shared" si="15"/>
        <v>0.43110241080763156</v>
      </c>
      <c r="Q123">
        <f t="shared" si="16"/>
        <v>0.41672976514984134</v>
      </c>
      <c r="R123">
        <f t="shared" si="17"/>
        <v>0.40936188684670205</v>
      </c>
      <c r="S123">
        <f t="shared" si="18"/>
        <v>0.40936188684670205</v>
      </c>
      <c r="T123">
        <f t="shared" si="19"/>
        <v>0.43777026445549466</v>
      </c>
      <c r="U123" t="str">
        <f t="shared" si="10"/>
        <v>sun</v>
      </c>
      <c r="V123" t="str">
        <f t="shared" si="11"/>
        <v>thu</v>
      </c>
    </row>
    <row r="124" spans="13:22" x14ac:dyDescent="0.25">
      <c r="M124">
        <f t="shared" si="12"/>
        <v>0.1230000000000001</v>
      </c>
      <c r="N124">
        <f t="shared" si="13"/>
        <v>0.46118958413286693</v>
      </c>
      <c r="O124">
        <f t="shared" si="14"/>
        <v>0.44779148827687637</v>
      </c>
      <c r="P124">
        <f t="shared" si="15"/>
        <v>0.43388736403082834</v>
      </c>
      <c r="Q124">
        <f t="shared" si="16"/>
        <v>0.41945140378946666</v>
      </c>
      <c r="R124">
        <f t="shared" si="17"/>
        <v>0.41204936405339371</v>
      </c>
      <c r="S124">
        <f t="shared" si="18"/>
        <v>0.41204936405339371</v>
      </c>
      <c r="T124">
        <f t="shared" si="19"/>
        <v>0.44057996005750955</v>
      </c>
      <c r="U124" t="str">
        <f t="shared" si="10"/>
        <v>sun</v>
      </c>
      <c r="V124" t="str">
        <f t="shared" si="11"/>
        <v>thu</v>
      </c>
    </row>
    <row r="125" spans="13:22" x14ac:dyDescent="0.25">
      <c r="M125">
        <f t="shared" si="12"/>
        <v>0.1240000000000001</v>
      </c>
      <c r="N125">
        <f t="shared" si="13"/>
        <v>0.46406823021034876</v>
      </c>
      <c r="O125">
        <f t="shared" si="14"/>
        <v>0.45062113602703902</v>
      </c>
      <c r="P125">
        <f t="shared" si="15"/>
        <v>0.43666150915559487</v>
      </c>
      <c r="Q125">
        <f t="shared" si="16"/>
        <v>0.42216296767267536</v>
      </c>
      <c r="R125">
        <f t="shared" si="17"/>
        <v>0.41472712375314558</v>
      </c>
      <c r="S125">
        <f t="shared" si="18"/>
        <v>0.41472712375314558</v>
      </c>
      <c r="T125">
        <f t="shared" si="19"/>
        <v>0.44337846076641441</v>
      </c>
      <c r="U125" t="str">
        <f t="shared" si="10"/>
        <v>sun</v>
      </c>
      <c r="V125" t="str">
        <f t="shared" si="11"/>
        <v>thu</v>
      </c>
    </row>
    <row r="126" spans="13:22" x14ac:dyDescent="0.25">
      <c r="M126">
        <f t="shared" si="12"/>
        <v>0.12500000000000008</v>
      </c>
      <c r="N126">
        <f t="shared" si="13"/>
        <v>0.46693458241864699</v>
      </c>
      <c r="O126">
        <f t="shared" si="14"/>
        <v>0.45343925539127089</v>
      </c>
      <c r="P126">
        <f t="shared" si="15"/>
        <v>0.43942487732438029</v>
      </c>
      <c r="Q126">
        <f t="shared" si="16"/>
        <v>0.424864484527611</v>
      </c>
      <c r="R126">
        <f t="shared" si="17"/>
        <v>0.41739519211887871</v>
      </c>
      <c r="S126">
        <f t="shared" si="18"/>
        <v>0.41739519211887871</v>
      </c>
      <c r="T126">
        <f t="shared" si="19"/>
        <v>0.44616579991547722</v>
      </c>
      <c r="U126" t="str">
        <f t="shared" si="10"/>
        <v>sun</v>
      </c>
      <c r="V126" t="str">
        <f t="shared" si="11"/>
        <v>thu</v>
      </c>
    </row>
    <row r="127" spans="13:22" x14ac:dyDescent="0.25">
      <c r="M127">
        <f t="shared" si="12"/>
        <v>0.12600000000000008</v>
      </c>
      <c r="N127">
        <f t="shared" si="13"/>
        <v>0.46978868010032954</v>
      </c>
      <c r="O127">
        <f t="shared" si="14"/>
        <v>0.45624588133540789</v>
      </c>
      <c r="P127">
        <f t="shared" si="15"/>
        <v>0.4421774996204717</v>
      </c>
      <c r="Q127">
        <f t="shared" si="16"/>
        <v>0.4275559820319923</v>
      </c>
      <c r="R127">
        <f t="shared" si="17"/>
        <v>0.42005359527684683</v>
      </c>
      <c r="S127">
        <f t="shared" si="18"/>
        <v>0.42005359527684683</v>
      </c>
      <c r="T127">
        <f t="shared" si="19"/>
        <v>0.44894201077205032</v>
      </c>
      <c r="U127" t="str">
        <f t="shared" si="10"/>
        <v>sun</v>
      </c>
      <c r="V127" t="str">
        <f t="shared" si="11"/>
        <v>thu</v>
      </c>
    </row>
    <row r="128" spans="13:22" x14ac:dyDescent="0.25">
      <c r="M128">
        <f t="shared" si="12"/>
        <v>0.12700000000000009</v>
      </c>
      <c r="N128">
        <f t="shared" si="13"/>
        <v>0.47263056251411284</v>
      </c>
      <c r="O128">
        <f t="shared" si="14"/>
        <v>0.45904104875521923</v>
      </c>
      <c r="P128">
        <f t="shared" si="15"/>
        <v>0.44491940706804811</v>
      </c>
      <c r="Q128">
        <f t="shared" si="16"/>
        <v>0.43023748781315729</v>
      </c>
      <c r="R128">
        <f t="shared" si="17"/>
        <v>0.42270235930667716</v>
      </c>
      <c r="S128">
        <f t="shared" si="18"/>
        <v>0.42270235930667716</v>
      </c>
      <c r="T128">
        <f t="shared" si="19"/>
        <v>0.45170712653763434</v>
      </c>
      <c r="U128" t="str">
        <f t="shared" si="10"/>
        <v>sun</v>
      </c>
      <c r="V128" t="str">
        <f t="shared" si="11"/>
        <v>thu</v>
      </c>
    </row>
    <row r="129" spans="13:22" x14ac:dyDescent="0.25">
      <c r="M129">
        <f t="shared" si="12"/>
        <v>0.12800000000000009</v>
      </c>
      <c r="N129">
        <f t="shared" si="13"/>
        <v>0.47546026883495168</v>
      </c>
      <c r="O129">
        <f t="shared" si="14"/>
        <v>0.46182479247647756</v>
      </c>
      <c r="P129">
        <f t="shared" si="15"/>
        <v>0.44765063063223665</v>
      </c>
      <c r="Q129">
        <f t="shared" si="16"/>
        <v>0.43290902944810944</v>
      </c>
      <c r="R129">
        <f t="shared" si="17"/>
        <v>0.42534151024141209</v>
      </c>
      <c r="S129">
        <f t="shared" si="18"/>
        <v>0.42534151024141209</v>
      </c>
      <c r="T129">
        <f t="shared" si="19"/>
        <v>0.45446118034794386</v>
      </c>
      <c r="U129" t="str">
        <f t="shared" si="10"/>
        <v>sun</v>
      </c>
      <c r="V129" t="str">
        <f t="shared" si="11"/>
        <v>thu</v>
      </c>
    </row>
    <row r="130" spans="13:22" x14ac:dyDescent="0.25">
      <c r="M130">
        <f t="shared" si="12"/>
        <v>0.12900000000000009</v>
      </c>
      <c r="N130">
        <f t="shared" si="13"/>
        <v>0.47827783815412761</v>
      </c>
      <c r="O130">
        <f t="shared" si="14"/>
        <v>0.46459714725502865</v>
      </c>
      <c r="P130">
        <f t="shared" si="15"/>
        <v>0.45037120121916829</v>
      </c>
      <c r="Q130">
        <f t="shared" si="16"/>
        <v>0.43557063446356298</v>
      </c>
      <c r="R130">
        <f t="shared" si="17"/>
        <v>0.42797107406755003</v>
      </c>
      <c r="S130">
        <f t="shared" si="18"/>
        <v>0.42797107406755003</v>
      </c>
      <c r="T130">
        <f t="shared" si="19"/>
        <v>0.45720420527297179</v>
      </c>
      <c r="U130" t="str">
        <f t="shared" si="10"/>
        <v>sun</v>
      </c>
      <c r="V130" t="str">
        <f t="shared" si="11"/>
        <v>thu</v>
      </c>
    </row>
    <row r="131" spans="13:22" x14ac:dyDescent="0.25">
      <c r="M131">
        <f t="shared" si="12"/>
        <v>0.13000000000000009</v>
      </c>
      <c r="N131">
        <f t="shared" si="13"/>
        <v>0.48108330947933908</v>
      </c>
      <c r="O131">
        <f t="shared" si="14"/>
        <v>0.4673581477768598</v>
      </c>
      <c r="P131">
        <f t="shared" si="15"/>
        <v>0.45308114967603319</v>
      </c>
      <c r="Q131">
        <f t="shared" si="16"/>
        <v>0.43822233033598823</v>
      </c>
      <c r="R131">
        <f t="shared" si="17"/>
        <v>0.43059107672508734</v>
      </c>
      <c r="S131">
        <f t="shared" si="18"/>
        <v>0.43059107672508734</v>
      </c>
      <c r="T131">
        <f t="shared" si="19"/>
        <v>0.45993623431705505</v>
      </c>
      <c r="U131" t="str">
        <f t="shared" ref="U131:U194" si="20">IF(MAX(N131:T131)=N131,N$1,IF(MAX(N131:T131)=O131,O$1,IF(MAX(N131:T131)=P131,P$1,IF(MAX(N131:T131)=Q131,Q$1,IF(MAX(N131:T131)=R131,R130,IF(MAX(N131:T131)=S131,S$1,T$1))))))</f>
        <v>sun</v>
      </c>
      <c r="V131" t="str">
        <f t="shared" ref="V131:V194" si="21">IF(MIN(N131:T131)=N131,N$1,IF(MIN(N131:T131)=O131,O$1,IF(MIN(N131:T131)=P131,P$1,IF(MIN(N131:T131)=Q131,Q$1,IF(MIN(N131:T131)=R131,R$1,IF(MIN(N131:T131)=S131,S$1,T$1))))))</f>
        <v>thu</v>
      </c>
    </row>
    <row r="132" spans="13:22" x14ac:dyDescent="0.25">
      <c r="M132">
        <f t="shared" ref="M132:M195" si="22">M131+0.001</f>
        <v>0.13100000000000009</v>
      </c>
      <c r="N132">
        <f t="shared" ref="N132:N195" si="23">B$2*(M132^5)+C$2*(M132^4)+D$2*(M132^3)+E$2*(M132^2)+F$2*M132</f>
        <v>0.48387672173479029</v>
      </c>
      <c r="O132">
        <f t="shared" ref="O132:O195" si="24">B$3*(M132^5)+C$3*(M132^4)+D$3*(M132^3)+E$3*(M132^2)+F$3*M132</f>
        <v>0.47010782865817025</v>
      </c>
      <c r="P132">
        <f t="shared" ref="P132:P195" si="25">B$4*(M132^5)+C$4*(M132^4)+D$4*(M132^3)+E$4*(M132^2)+F$4*M132</f>
        <v>0.45578050679113613</v>
      </c>
      <c r="Q132">
        <f t="shared" ref="Q132:Q195" si="26">B$5*(M132^5)+C$5*(M132^4)+D$5*(M132^3)+E$5*(M132^2)+F$5*M132</f>
        <v>0.44086414449165701</v>
      </c>
      <c r="R132">
        <f t="shared" ref="R132:R195" si="27">B$6*(M132^5)+C$6*(M132^4)+D$6*(M132^3)+E$6*(M132^2)+F$6*M132</f>
        <v>0.4332015441075589</v>
      </c>
      <c r="S132">
        <f t="shared" ref="S132:S195" si="28">B$7*(M132^5)+C$7*(M132^4)+D$7*(M132^3)+E$7*(M132^2)+F$7*M132</f>
        <v>0.4332015441075589</v>
      </c>
      <c r="T132">
        <f t="shared" ref="T132:T195" si="29">B$8*(M132^5)+C$8*(M132^4)+D$8*(M132^3)+E$8*(M132^2)+F$8*M132</f>
        <v>0.46265730041893838</v>
      </c>
      <c r="U132" t="str">
        <f t="shared" si="20"/>
        <v>sun</v>
      </c>
      <c r="V132" t="str">
        <f t="shared" si="21"/>
        <v>thu</v>
      </c>
    </row>
    <row r="133" spans="13:22" x14ac:dyDescent="0.25">
      <c r="M133">
        <f t="shared" si="22"/>
        <v>0.13200000000000009</v>
      </c>
      <c r="N133">
        <f t="shared" si="23"/>
        <v>0.48665811376128026</v>
      </c>
      <c r="O133">
        <f t="shared" si="24"/>
        <v>0.47284622444544022</v>
      </c>
      <c r="P133">
        <f t="shared" si="25"/>
        <v>0.45846930329395225</v>
      </c>
      <c r="Q133">
        <f t="shared" si="26"/>
        <v>0.44349610430668823</v>
      </c>
      <c r="R133">
        <f t="shared" si="27"/>
        <v>0.43580250206208027</v>
      </c>
      <c r="S133">
        <f t="shared" si="28"/>
        <v>0.43580250206208027</v>
      </c>
      <c r="T133">
        <f t="shared" si="29"/>
        <v>0.46536743645184014</v>
      </c>
      <c r="U133" t="str">
        <f t="shared" si="20"/>
        <v>sun</v>
      </c>
      <c r="V133" t="str">
        <f t="shared" si="21"/>
        <v>thu</v>
      </c>
    </row>
    <row r="134" spans="13:22" x14ac:dyDescent="0.25">
      <c r="M134">
        <f t="shared" si="22"/>
        <v>0.13300000000000009</v>
      </c>
      <c r="N134">
        <f t="shared" si="23"/>
        <v>0.48942752431629255</v>
      </c>
      <c r="O134">
        <f t="shared" si="24"/>
        <v>0.47557336961550045</v>
      </c>
      <c r="P134">
        <f t="shared" si="25"/>
        <v>0.46114756985518213</v>
      </c>
      <c r="Q134">
        <f t="shared" si="26"/>
        <v>0.44611823710709342</v>
      </c>
      <c r="R134">
        <f t="shared" si="27"/>
        <v>0.43839397638938798</v>
      </c>
      <c r="S134">
        <f t="shared" si="28"/>
        <v>0.43839397638938798</v>
      </c>
      <c r="T134">
        <f t="shared" si="29"/>
        <v>0.46806667522351708</v>
      </c>
      <c r="U134" t="str">
        <f t="shared" si="20"/>
        <v>sun</v>
      </c>
      <c r="V134" t="str">
        <f t="shared" si="21"/>
        <v>thu</v>
      </c>
    </row>
    <row r="135" spans="13:22" x14ac:dyDescent="0.25">
      <c r="M135">
        <f t="shared" si="22"/>
        <v>0.13400000000000009</v>
      </c>
      <c r="N135">
        <f t="shared" si="23"/>
        <v>0.49218499207408428</v>
      </c>
      <c r="O135">
        <f t="shared" si="24"/>
        <v>0.47828929857560099</v>
      </c>
      <c r="P135">
        <f t="shared" si="25"/>
        <v>0.463815337086808</v>
      </c>
      <c r="Q135">
        <f t="shared" si="26"/>
        <v>0.4487305701688219</v>
      </c>
      <c r="R135">
        <f t="shared" si="27"/>
        <v>0.440975992843882</v>
      </c>
      <c r="S135">
        <f t="shared" si="28"/>
        <v>0.440975992843882</v>
      </c>
      <c r="T135">
        <f t="shared" si="29"/>
        <v>0.47075504947632874</v>
      </c>
      <c r="U135" t="str">
        <f t="shared" si="20"/>
        <v>sun</v>
      </c>
      <c r="V135" t="str">
        <f t="shared" si="21"/>
        <v>thu</v>
      </c>
    </row>
    <row r="136" spans="13:22" x14ac:dyDescent="0.25">
      <c r="M136">
        <f t="shared" si="22"/>
        <v>0.13500000000000009</v>
      </c>
      <c r="N136">
        <f t="shared" si="23"/>
        <v>0.49493055562577504</v>
      </c>
      <c r="O136">
        <f t="shared" si="24"/>
        <v>0.4809940456634817</v>
      </c>
      <c r="P136">
        <f t="shared" si="25"/>
        <v>0.46647263554214891</v>
      </c>
      <c r="Q136">
        <f t="shared" si="26"/>
        <v>0.45133313071780634</v>
      </c>
      <c r="R136">
        <f t="shared" si="27"/>
        <v>0.44354857713366602</v>
      </c>
      <c r="S136">
        <f t="shared" si="28"/>
        <v>0.44354857713366602</v>
      </c>
      <c r="T136">
        <f t="shared" si="29"/>
        <v>0.47343259188730302</v>
      </c>
      <c r="U136" t="str">
        <f t="shared" si="20"/>
        <v>sun</v>
      </c>
      <c r="V136" t="str">
        <f t="shared" si="21"/>
        <v>thu</v>
      </c>
    </row>
    <row r="137" spans="13:22" x14ac:dyDescent="0.25">
      <c r="M137">
        <f t="shared" si="22"/>
        <v>0.13600000000000009</v>
      </c>
      <c r="N137">
        <f t="shared" si="23"/>
        <v>0.49766425347943699</v>
      </c>
      <c r="O137">
        <f t="shared" si="24"/>
        <v>0.48368764514744089</v>
      </c>
      <c r="P137">
        <f t="shared" si="25"/>
        <v>0.46911949571591632</v>
      </c>
      <c r="Q137">
        <f t="shared" si="26"/>
        <v>0.45392594593000823</v>
      </c>
      <c r="R137">
        <f t="shared" si="27"/>
        <v>0.44611175492058919</v>
      </c>
      <c r="S137">
        <f t="shared" si="28"/>
        <v>0.44611175492058919</v>
      </c>
      <c r="T137">
        <f t="shared" si="29"/>
        <v>0.47609933506820057</v>
      </c>
      <c r="U137" t="str">
        <f t="shared" si="20"/>
        <v>sun</v>
      </c>
      <c r="V137" t="str">
        <f t="shared" si="21"/>
        <v>thu</v>
      </c>
    </row>
    <row r="138" spans="13:22" x14ac:dyDescent="0.25">
      <c r="M138">
        <f t="shared" si="22"/>
        <v>0.13700000000000009</v>
      </c>
      <c r="N138">
        <f t="shared" si="23"/>
        <v>0.50038612406018323</v>
      </c>
      <c r="O138">
        <f t="shared" si="24"/>
        <v>0.48637013122640521</v>
      </c>
      <c r="P138">
        <f t="shared" si="25"/>
        <v>0.47175594804426951</v>
      </c>
      <c r="Q138">
        <f t="shared" si="26"/>
        <v>0.45650904293146322</v>
      </c>
      <c r="R138">
        <f t="shared" si="27"/>
        <v>0.44866555182028778</v>
      </c>
      <c r="S138">
        <f t="shared" si="28"/>
        <v>0.44866555182028778</v>
      </c>
      <c r="T138">
        <f t="shared" si="29"/>
        <v>0.47875531156558027</v>
      </c>
      <c r="U138" t="str">
        <f t="shared" si="20"/>
        <v>sun</v>
      </c>
      <c r="V138" t="str">
        <f t="shared" si="21"/>
        <v>thu</v>
      </c>
    </row>
    <row r="139" spans="13:22" x14ac:dyDescent="0.25">
      <c r="M139">
        <f t="shared" si="22"/>
        <v>0.13800000000000009</v>
      </c>
      <c r="N139">
        <f t="shared" si="23"/>
        <v>0.50309620571025748</v>
      </c>
      <c r="O139">
        <f t="shared" si="24"/>
        <v>0.48904153802999828</v>
      </c>
      <c r="P139">
        <f t="shared" si="25"/>
        <v>0.47438202290487141</v>
      </c>
      <c r="Q139">
        <f t="shared" si="26"/>
        <v>0.45908244879832677</v>
      </c>
      <c r="R139">
        <f t="shared" si="27"/>
        <v>0.45120999340222567</v>
      </c>
      <c r="S139">
        <f t="shared" si="28"/>
        <v>0.45120999340222567</v>
      </c>
      <c r="T139">
        <f t="shared" si="29"/>
        <v>0.48140055386086344</v>
      </c>
      <c r="U139" t="str">
        <f t="shared" si="20"/>
        <v>sun</v>
      </c>
      <c r="V139" t="str">
        <f t="shared" si="21"/>
        <v>thu</v>
      </c>
    </row>
    <row r="140" spans="13:22" x14ac:dyDescent="0.25">
      <c r="M140">
        <f t="shared" si="22"/>
        <v>0.1390000000000001</v>
      </c>
      <c r="N140">
        <f t="shared" si="23"/>
        <v>0.50579453668912355</v>
      </c>
      <c r="O140">
        <f t="shared" si="24"/>
        <v>0.49170189961861127</v>
      </c>
      <c r="P140">
        <f t="shared" si="25"/>
        <v>0.47699775061694361</v>
      </c>
      <c r="Q140">
        <f t="shared" si="26"/>
        <v>0.46164619055691924</v>
      </c>
      <c r="R140">
        <f t="shared" si="27"/>
        <v>0.45374510518973654</v>
      </c>
      <c r="S140">
        <f t="shared" si="28"/>
        <v>0.45374510518973654</v>
      </c>
      <c r="T140">
        <f t="shared" si="29"/>
        <v>0.48403509437039927</v>
      </c>
      <c r="U140" t="str">
        <f t="shared" si="20"/>
        <v>sun</v>
      </c>
      <c r="V140" t="str">
        <f t="shared" si="21"/>
        <v>thu</v>
      </c>
    </row>
    <row r="141" spans="13:22" x14ac:dyDescent="0.25">
      <c r="M141">
        <f t="shared" si="22"/>
        <v>0.1400000000000001</v>
      </c>
      <c r="N141">
        <f t="shared" si="23"/>
        <v>0.50848115517355397</v>
      </c>
      <c r="O141">
        <f t="shared" si="24"/>
        <v>0.49435124998347146</v>
      </c>
      <c r="P141">
        <f t="shared" si="25"/>
        <v>0.47960316144132253</v>
      </c>
      <c r="Q141">
        <f t="shared" si="26"/>
        <v>0.46420029518377176</v>
      </c>
      <c r="R141">
        <f t="shared" si="27"/>
        <v>0.45627091266006442</v>
      </c>
      <c r="S141">
        <f t="shared" si="28"/>
        <v>0.45627091266006442</v>
      </c>
      <c r="T141">
        <f t="shared" si="29"/>
        <v>0.48665896544552989</v>
      </c>
      <c r="U141" t="str">
        <f t="shared" si="20"/>
        <v>sun</v>
      </c>
      <c r="V141" t="str">
        <f t="shared" si="21"/>
        <v>thu</v>
      </c>
    </row>
    <row r="142" spans="13:22" x14ac:dyDescent="0.25">
      <c r="M142">
        <f t="shared" si="22"/>
        <v>0.1410000000000001</v>
      </c>
      <c r="N142">
        <f t="shared" si="23"/>
        <v>0.51115609925771999</v>
      </c>
      <c r="O142">
        <f t="shared" si="24"/>
        <v>0.49698962304671168</v>
      </c>
      <c r="P142">
        <f t="shared" si="25"/>
        <v>0.4821982855805147</v>
      </c>
      <c r="Q142">
        <f t="shared" si="26"/>
        <v>0.46674478960567145</v>
      </c>
      <c r="R142">
        <f t="shared" si="27"/>
        <v>0.45878744124440562</v>
      </c>
      <c r="S142">
        <f t="shared" si="28"/>
        <v>0.45878744124440562</v>
      </c>
      <c r="T142">
        <f t="shared" si="29"/>
        <v>0.48927219937265443</v>
      </c>
      <c r="U142" t="str">
        <f t="shared" si="20"/>
        <v>sun</v>
      </c>
      <c r="V142" t="str">
        <f t="shared" si="21"/>
        <v>thu</v>
      </c>
    </row>
    <row r="143" spans="13:22" x14ac:dyDescent="0.25">
      <c r="M143">
        <f t="shared" si="22"/>
        <v>0.1420000000000001</v>
      </c>
      <c r="N143">
        <f t="shared" si="23"/>
        <v>0.51381940695328032</v>
      </c>
      <c r="O143">
        <f t="shared" si="24"/>
        <v>0.4996170526614403</v>
      </c>
      <c r="P143">
        <f t="shared" si="25"/>
        <v>0.48478315317875215</v>
      </c>
      <c r="Q143">
        <f t="shared" si="26"/>
        <v>0.46927970069970648</v>
      </c>
      <c r="R143">
        <f t="shared" si="27"/>
        <v>0.46129471632794944</v>
      </c>
      <c r="S143">
        <f t="shared" si="28"/>
        <v>0.46129471632794944</v>
      </c>
      <c r="T143">
        <f t="shared" si="29"/>
        <v>0.49187482837329477</v>
      </c>
      <c r="U143" t="str">
        <f t="shared" si="20"/>
        <v>sun</v>
      </c>
      <c r="V143" t="str">
        <f t="shared" si="21"/>
        <v>thu</v>
      </c>
    </row>
    <row r="144" spans="13:22" x14ac:dyDescent="0.25">
      <c r="M144">
        <f t="shared" si="22"/>
        <v>0.1430000000000001</v>
      </c>
      <c r="N144">
        <f t="shared" si="23"/>
        <v>0.51647111618947028</v>
      </c>
      <c r="O144">
        <f t="shared" si="24"/>
        <v>0.50223357261181023</v>
      </c>
      <c r="P144">
        <f t="shared" si="25"/>
        <v>0.48735779432204818</v>
      </c>
      <c r="Q144">
        <f t="shared" si="26"/>
        <v>0.47180505529331229</v>
      </c>
      <c r="R144">
        <f t="shared" si="27"/>
        <v>0.46379276324992025</v>
      </c>
      <c r="S144">
        <f t="shared" si="28"/>
        <v>0.46379276324992025</v>
      </c>
      <c r="T144">
        <f t="shared" si="29"/>
        <v>0.49446688460416016</v>
      </c>
      <c r="U144" t="str">
        <f t="shared" si="20"/>
        <v>sun</v>
      </c>
      <c r="V144" t="str">
        <f t="shared" si="21"/>
        <v>thu</v>
      </c>
    </row>
    <row r="145" spans="13:22" x14ac:dyDescent="0.25">
      <c r="M145">
        <f t="shared" si="22"/>
        <v>0.1440000000000001</v>
      </c>
      <c r="N145">
        <f t="shared" si="23"/>
        <v>0.5191112648131917</v>
      </c>
      <c r="O145">
        <f t="shared" si="24"/>
        <v>0.50483921661308861</v>
      </c>
      <c r="P145">
        <f t="shared" si="25"/>
        <v>0.48992223903825266</v>
      </c>
      <c r="Q145">
        <f t="shared" si="26"/>
        <v>0.47432088016431645</v>
      </c>
      <c r="R145">
        <f t="shared" si="27"/>
        <v>0.46628160730361778</v>
      </c>
      <c r="S145">
        <f t="shared" si="28"/>
        <v>0.46628160730361778</v>
      </c>
      <c r="T145">
        <f t="shared" si="29"/>
        <v>0.4970484001572123</v>
      </c>
      <c r="U145" t="str">
        <f t="shared" si="20"/>
        <v>sun</v>
      </c>
      <c r="V145" t="str">
        <f t="shared" si="21"/>
        <v>thu</v>
      </c>
    </row>
    <row r="146" spans="13:22" x14ac:dyDescent="0.25">
      <c r="M146">
        <f t="shared" si="22"/>
        <v>0.1450000000000001</v>
      </c>
      <c r="N146">
        <f t="shared" si="23"/>
        <v>0.52173989058910153</v>
      </c>
      <c r="O146">
        <f t="shared" si="24"/>
        <v>0.50743401831172552</v>
      </c>
      <c r="P146">
        <f t="shared" si="25"/>
        <v>0.49247651729710767</v>
      </c>
      <c r="Q146">
        <f t="shared" si="26"/>
        <v>0.4768272020409845</v>
      </c>
      <c r="R146">
        <f t="shared" si="27"/>
        <v>0.46876127373645948</v>
      </c>
      <c r="S146">
        <f t="shared" si="28"/>
        <v>0.46876127373645948</v>
      </c>
      <c r="T146">
        <f t="shared" si="29"/>
        <v>0.49961940705972974</v>
      </c>
      <c r="U146" t="str">
        <f t="shared" si="20"/>
        <v>sun</v>
      </c>
      <c r="V146" t="str">
        <f t="shared" si="21"/>
        <v>thu</v>
      </c>
    </row>
    <row r="147" spans="13:22" x14ac:dyDescent="0.25">
      <c r="M147">
        <f t="shared" si="22"/>
        <v>0.1460000000000001</v>
      </c>
      <c r="N147">
        <f t="shared" si="23"/>
        <v>0.52435703119970145</v>
      </c>
      <c r="O147">
        <f t="shared" si="24"/>
        <v>0.51001801128542446</v>
      </c>
      <c r="P147">
        <f t="shared" si="25"/>
        <v>0.49502065901030312</v>
      </c>
      <c r="Q147">
        <f t="shared" si="26"/>
        <v>0.47932404760206482</v>
      </c>
      <c r="R147">
        <f t="shared" si="27"/>
        <v>0.47123178775002117</v>
      </c>
      <c r="S147">
        <f t="shared" si="28"/>
        <v>0.47123178775002117</v>
      </c>
      <c r="T147">
        <f t="shared" si="29"/>
        <v>0.50217993727437338</v>
      </c>
      <c r="U147" t="str">
        <f t="shared" si="20"/>
        <v>sun</v>
      </c>
      <c r="V147" t="str">
        <f t="shared" si="21"/>
        <v>thu</v>
      </c>
    </row>
    <row r="148" spans="13:22" x14ac:dyDescent="0.25">
      <c r="M148">
        <f t="shared" si="22"/>
        <v>0.1470000000000001</v>
      </c>
      <c r="N148">
        <f t="shared" si="23"/>
        <v>0.52696272424542701</v>
      </c>
      <c r="O148">
        <f t="shared" si="24"/>
        <v>0.51259122904321086</v>
      </c>
      <c r="P148">
        <f t="shared" si="25"/>
        <v>0.49755469403153235</v>
      </c>
      <c r="Q148">
        <f t="shared" si="26"/>
        <v>0.48181144347683458</v>
      </c>
      <c r="R148">
        <f t="shared" si="27"/>
        <v>0.4736931745000782</v>
      </c>
      <c r="S148">
        <f t="shared" si="28"/>
        <v>0.4736931745000782</v>
      </c>
      <c r="T148">
        <f t="shared" si="29"/>
        <v>0.50473002269925116</v>
      </c>
      <c r="U148" t="str">
        <f t="shared" si="20"/>
        <v>sun</v>
      </c>
      <c r="V148" t="str">
        <f t="shared" si="21"/>
        <v>thu</v>
      </c>
    </row>
    <row r="149" spans="13:22" x14ac:dyDescent="0.25">
      <c r="M149">
        <f t="shared" si="22"/>
        <v>0.1480000000000001</v>
      </c>
      <c r="N149">
        <f t="shared" si="23"/>
        <v>0.52955700724473687</v>
      </c>
      <c r="O149">
        <f t="shared" si="24"/>
        <v>0.51515370502550251</v>
      </c>
      <c r="P149">
        <f t="shared" si="25"/>
        <v>0.50007865215654734</v>
      </c>
      <c r="Q149">
        <f t="shared" si="26"/>
        <v>0.4842894162451451</v>
      </c>
      <c r="R149">
        <f t="shared" si="27"/>
        <v>0.47614545909664774</v>
      </c>
      <c r="S149">
        <f t="shared" si="28"/>
        <v>0.47614545909664774</v>
      </c>
      <c r="T149">
        <f t="shared" si="29"/>
        <v>0.50726969516798293</v>
      </c>
      <c r="U149" t="str">
        <f t="shared" si="20"/>
        <v>sun</v>
      </c>
      <c r="V149" t="str">
        <f t="shared" si="21"/>
        <v>thu</v>
      </c>
    </row>
    <row r="150" spans="13:22" x14ac:dyDescent="0.25">
      <c r="M150">
        <f t="shared" si="22"/>
        <v>0.1490000000000001</v>
      </c>
      <c r="N150">
        <f t="shared" si="23"/>
        <v>0.53213991763420199</v>
      </c>
      <c r="O150">
        <f t="shared" si="24"/>
        <v>0.51770547260417743</v>
      </c>
      <c r="P150">
        <f t="shared" si="25"/>
        <v>0.50259256312321465</v>
      </c>
      <c r="Q150">
        <f t="shared" si="26"/>
        <v>0.48675799243746715</v>
      </c>
      <c r="R150">
        <f t="shared" si="27"/>
        <v>0.47858866660402871</v>
      </c>
      <c r="S150">
        <f t="shared" si="28"/>
        <v>0.47858866660402871</v>
      </c>
      <c r="T150">
        <f t="shared" si="29"/>
        <v>0.50979898644976529</v>
      </c>
      <c r="U150" t="str">
        <f t="shared" si="20"/>
        <v>sun</v>
      </c>
      <c r="V150" t="str">
        <f t="shared" si="21"/>
        <v>thu</v>
      </c>
    </row>
    <row r="151" spans="13:22" x14ac:dyDescent="0.25">
      <c r="M151">
        <f t="shared" si="22"/>
        <v>0.15000000000000011</v>
      </c>
      <c r="N151">
        <f t="shared" si="23"/>
        <v>0.53471149276859542</v>
      </c>
      <c r="O151">
        <f t="shared" si="24"/>
        <v>0.52024656508264489</v>
      </c>
      <c r="P151">
        <f t="shared" si="25"/>
        <v>0.50509645661157054</v>
      </c>
      <c r="Q151">
        <f t="shared" si="26"/>
        <v>0.48921719853493634</v>
      </c>
      <c r="R151">
        <f t="shared" si="27"/>
        <v>0.48102282204084446</v>
      </c>
      <c r="S151">
        <f t="shared" si="28"/>
        <v>0.48102282204084446</v>
      </c>
      <c r="T151">
        <f t="shared" si="29"/>
        <v>0.51231792824943667</v>
      </c>
      <c r="U151" t="str">
        <f t="shared" si="20"/>
        <v>sun</v>
      </c>
      <c r="V151" t="str">
        <f t="shared" si="21"/>
        <v>thu</v>
      </c>
    </row>
    <row r="152" spans="13:22" x14ac:dyDescent="0.25">
      <c r="M152">
        <f t="shared" si="22"/>
        <v>0.15100000000000011</v>
      </c>
      <c r="N152">
        <f t="shared" si="23"/>
        <v>0.53727176992098036</v>
      </c>
      <c r="O152">
        <f t="shared" si="24"/>
        <v>0.52277701569591417</v>
      </c>
      <c r="P152">
        <f t="shared" si="25"/>
        <v>0.50759036224387666</v>
      </c>
      <c r="Q152">
        <f t="shared" si="26"/>
        <v>0.49166706096939877</v>
      </c>
      <c r="R152">
        <f t="shared" si="27"/>
        <v>0.48344795038008292</v>
      </c>
      <c r="S152">
        <f t="shared" si="28"/>
        <v>0.48344795038008292</v>
      </c>
      <c r="T152">
        <f t="shared" si="29"/>
        <v>0.51482655220754237</v>
      </c>
      <c r="U152" t="str">
        <f t="shared" si="20"/>
        <v>sun</v>
      </c>
      <c r="V152" t="str">
        <f t="shared" si="21"/>
        <v>thu</v>
      </c>
    </row>
    <row r="153" spans="13:22" x14ac:dyDescent="0.25">
      <c r="M153">
        <f t="shared" si="22"/>
        <v>0.15200000000000011</v>
      </c>
      <c r="N153">
        <f t="shared" si="23"/>
        <v>0.53982078628280084</v>
      </c>
      <c r="O153">
        <f t="shared" si="24"/>
        <v>0.52529685761066347</v>
      </c>
      <c r="P153">
        <f t="shared" si="25"/>
        <v>0.51007430958467614</v>
      </c>
      <c r="Q153">
        <f t="shared" si="26"/>
        <v>0.49410760612345639</v>
      </c>
      <c r="R153">
        <f t="shared" si="27"/>
        <v>0.48586407654913877</v>
      </c>
      <c r="S153">
        <f t="shared" si="28"/>
        <v>0.48586407654913877</v>
      </c>
      <c r="T153">
        <f t="shared" si="29"/>
        <v>0.51732488990039927</v>
      </c>
      <c r="U153" t="str">
        <f t="shared" si="20"/>
        <v>sun</v>
      </c>
      <c r="V153" t="str">
        <f t="shared" si="21"/>
        <v>thu</v>
      </c>
    </row>
    <row r="154" spans="13:22" x14ac:dyDescent="0.25">
      <c r="M154">
        <f t="shared" si="22"/>
        <v>0.15300000000000011</v>
      </c>
      <c r="N154">
        <f t="shared" si="23"/>
        <v>0.54235857896397033</v>
      </c>
      <c r="O154">
        <f t="shared" si="24"/>
        <v>0.52780612392531023</v>
      </c>
      <c r="P154">
        <f t="shared" si="25"/>
        <v>0.51254832814084816</v>
      </c>
      <c r="Q154">
        <f t="shared" si="26"/>
        <v>0.49653886033051226</v>
      </c>
      <c r="R154">
        <f t="shared" si="27"/>
        <v>0.48827122542985413</v>
      </c>
      <c r="S154">
        <f t="shared" si="28"/>
        <v>0.48827122542985413</v>
      </c>
      <c r="T154">
        <f t="shared" si="29"/>
        <v>0.51981297284016026</v>
      </c>
      <c r="U154" t="str">
        <f t="shared" si="20"/>
        <v>sun</v>
      </c>
      <c r="V154" t="str">
        <f t="shared" si="21"/>
        <v>thu</v>
      </c>
    </row>
    <row r="155" spans="13:22" x14ac:dyDescent="0.25">
      <c r="M155">
        <f t="shared" si="22"/>
        <v>0.15400000000000011</v>
      </c>
      <c r="N155">
        <f t="shared" si="23"/>
        <v>0.54488518499296035</v>
      </c>
      <c r="O155">
        <f t="shared" si="24"/>
        <v>0.53030484767008024</v>
      </c>
      <c r="P155">
        <f t="shared" si="25"/>
        <v>0.51501244736166418</v>
      </c>
      <c r="Q155">
        <f t="shared" si="26"/>
        <v>0.49896084987481626</v>
      </c>
      <c r="R155">
        <f t="shared" si="27"/>
        <v>0.49066942185856027</v>
      </c>
      <c r="S155">
        <f t="shared" si="28"/>
        <v>0.49066942185856027</v>
      </c>
      <c r="T155">
        <f t="shared" si="29"/>
        <v>0.52229083247488017</v>
      </c>
      <c r="U155" t="str">
        <f t="shared" si="20"/>
        <v>sun</v>
      </c>
      <c r="V155" t="str">
        <f t="shared" si="21"/>
        <v>thu</v>
      </c>
    </row>
    <row r="156" spans="13:22" x14ac:dyDescent="0.25">
      <c r="M156">
        <f t="shared" si="22"/>
        <v>0.15500000000000011</v>
      </c>
      <c r="N156">
        <f t="shared" si="23"/>
        <v>0.54740064131689081</v>
      </c>
      <c r="O156">
        <f t="shared" si="24"/>
        <v>0.53279306180707686</v>
      </c>
      <c r="P156">
        <f t="shared" si="25"/>
        <v>0.51746669663884326</v>
      </c>
      <c r="Q156">
        <f t="shared" si="26"/>
        <v>0.5013736009915104</v>
      </c>
      <c r="R156">
        <f t="shared" si="27"/>
        <v>0.49305869062611862</v>
      </c>
      <c r="S156">
        <f t="shared" si="28"/>
        <v>0.49305869062611862</v>
      </c>
      <c r="T156">
        <f t="shared" si="29"/>
        <v>0.52475850018858017</v>
      </c>
      <c r="U156" t="str">
        <f t="shared" si="20"/>
        <v>sun</v>
      </c>
      <c r="V156" t="str">
        <f t="shared" si="21"/>
        <v>thu</v>
      </c>
    </row>
    <row r="157" spans="13:22" x14ac:dyDescent="0.25">
      <c r="M157">
        <f t="shared" si="22"/>
        <v>0.15600000000000011</v>
      </c>
      <c r="N157">
        <f t="shared" si="23"/>
        <v>0.54990498480161887</v>
      </c>
      <c r="O157">
        <f t="shared" si="24"/>
        <v>0.53527079923035004</v>
      </c>
      <c r="P157">
        <f t="shared" si="25"/>
        <v>0.51991110530660734</v>
      </c>
      <c r="Q157">
        <f t="shared" si="26"/>
        <v>0.50377713986667427</v>
      </c>
      <c r="R157">
        <f t="shared" si="27"/>
        <v>0.4954390564779626</v>
      </c>
      <c r="S157">
        <f t="shared" si="28"/>
        <v>0.4954390564779626</v>
      </c>
      <c r="T157">
        <f t="shared" si="29"/>
        <v>0.52721600730131257</v>
      </c>
      <c r="U157" t="str">
        <f t="shared" si="20"/>
        <v>sun</v>
      </c>
      <c r="V157" t="str">
        <f t="shared" si="21"/>
        <v>thu</v>
      </c>
    </row>
    <row r="158" spans="13:22" x14ac:dyDescent="0.25">
      <c r="M158">
        <f t="shared" si="22"/>
        <v>0.15700000000000011</v>
      </c>
      <c r="N158">
        <f t="shared" si="23"/>
        <v>0.55239825223182781</v>
      </c>
      <c r="O158">
        <f t="shared" si="24"/>
        <v>0.53773809276596718</v>
      </c>
      <c r="P158">
        <f t="shared" si="25"/>
        <v>0.5223457026417373</v>
      </c>
      <c r="Q158">
        <f t="shared" si="26"/>
        <v>0.50617149263737038</v>
      </c>
      <c r="R158">
        <f t="shared" si="27"/>
        <v>0.49781054411413816</v>
      </c>
      <c r="S158">
        <f t="shared" si="28"/>
        <v>0.49781054411413816</v>
      </c>
      <c r="T158">
        <f t="shared" si="29"/>
        <v>0.52966338506922561</v>
      </c>
      <c r="U158" t="str">
        <f t="shared" si="20"/>
        <v>sun</v>
      </c>
      <c r="V158" t="str">
        <f t="shared" si="21"/>
        <v>thu</v>
      </c>
    </row>
    <row r="159" spans="13:22" x14ac:dyDescent="0.25">
      <c r="M159">
        <f t="shared" si="22"/>
        <v>0.15800000000000011</v>
      </c>
      <c r="N159">
        <f t="shared" si="23"/>
        <v>0.55488048031111703</v>
      </c>
      <c r="O159">
        <f t="shared" si="24"/>
        <v>0.54019497517208104</v>
      </c>
      <c r="P159">
        <f t="shared" si="25"/>
        <v>0.52477051786362838</v>
      </c>
      <c r="Q159">
        <f t="shared" si="26"/>
        <v>0.50855668539168997</v>
      </c>
      <c r="R159">
        <f t="shared" si="27"/>
        <v>0.5001731781893457</v>
      </c>
      <c r="S159">
        <f t="shared" si="28"/>
        <v>0.5001731781893457</v>
      </c>
      <c r="T159">
        <f t="shared" si="29"/>
        <v>0.53210066468462902</v>
      </c>
      <c r="U159" t="str">
        <f t="shared" si="20"/>
        <v>sun</v>
      </c>
      <c r="V159" t="str">
        <f t="shared" si="21"/>
        <v>thu</v>
      </c>
    </row>
    <row r="160" spans="13:22" x14ac:dyDescent="0.25">
      <c r="M160">
        <f t="shared" si="22"/>
        <v>0.15900000000000011</v>
      </c>
      <c r="N160">
        <f t="shared" si="23"/>
        <v>0.55735170566209047</v>
      </c>
      <c r="O160">
        <f t="shared" si="24"/>
        <v>0.54264147913899974</v>
      </c>
      <c r="P160">
        <f t="shared" si="25"/>
        <v>0.52718558013434513</v>
      </c>
      <c r="Q160">
        <f t="shared" si="26"/>
        <v>0.51093274416879786</v>
      </c>
      <c r="R160">
        <f t="shared" si="27"/>
        <v>0.50252698331298118</v>
      </c>
      <c r="S160">
        <f t="shared" si="28"/>
        <v>0.50252698331298118</v>
      </c>
      <c r="T160">
        <f t="shared" si="29"/>
        <v>0.53452787727605822</v>
      </c>
      <c r="U160" t="str">
        <f t="shared" si="20"/>
        <v>sun</v>
      </c>
      <c r="V160" t="str">
        <f t="shared" si="21"/>
        <v>thu</v>
      </c>
    </row>
    <row r="161" spans="13:22" x14ac:dyDescent="0.25">
      <c r="M161">
        <f t="shared" si="22"/>
        <v>0.16000000000000011</v>
      </c>
      <c r="N161">
        <f t="shared" si="23"/>
        <v>0.55981196482644657</v>
      </c>
      <c r="O161">
        <f t="shared" si="24"/>
        <v>0.54507763728925651</v>
      </c>
      <c r="P161">
        <f t="shared" si="25"/>
        <v>0.52959091855867801</v>
      </c>
      <c r="Q161">
        <f t="shared" si="26"/>
        <v>0.51329969495897843</v>
      </c>
      <c r="R161">
        <f t="shared" si="27"/>
        <v>0.50487198404917721</v>
      </c>
      <c r="S161">
        <f t="shared" si="28"/>
        <v>0.50487198404917721</v>
      </c>
      <c r="T161">
        <f t="shared" si="29"/>
        <v>0.5369450539083398</v>
      </c>
      <c r="U161" t="str">
        <f t="shared" si="20"/>
        <v>sun</v>
      </c>
      <c r="V161" t="str">
        <f t="shared" si="21"/>
        <v>thu</v>
      </c>
    </row>
    <row r="162" spans="13:22" x14ac:dyDescent="0.25">
      <c r="M162">
        <f t="shared" si="22"/>
        <v>0.16100000000000012</v>
      </c>
      <c r="N162">
        <f t="shared" si="23"/>
        <v>0.56226129426506721</v>
      </c>
      <c r="O162">
        <f t="shared" si="24"/>
        <v>0.54750348217767852</v>
      </c>
      <c r="P162">
        <f t="shared" si="25"/>
        <v>0.53198656218419738</v>
      </c>
      <c r="Q162">
        <f t="shared" si="26"/>
        <v>0.51565756370368065</v>
      </c>
      <c r="R162">
        <f t="shared" si="27"/>
        <v>0.50720820491684493</v>
      </c>
      <c r="S162">
        <f t="shared" si="28"/>
        <v>0.50720820491684493</v>
      </c>
      <c r="T162">
        <f t="shared" si="29"/>
        <v>0.53935222558265583</v>
      </c>
      <c r="U162" t="str">
        <f t="shared" si="20"/>
        <v>sun</v>
      </c>
      <c r="V162" t="str">
        <f t="shared" si="21"/>
        <v>thu</v>
      </c>
    </row>
    <row r="163" spans="13:22" x14ac:dyDescent="0.25">
      <c r="M163">
        <f t="shared" si="22"/>
        <v>0.16200000000000012</v>
      </c>
      <c r="N163">
        <f t="shared" si="23"/>
        <v>0.56469973035810672</v>
      </c>
      <c r="O163">
        <f t="shared" si="24"/>
        <v>0.54991904629145694</v>
      </c>
      <c r="P163">
        <f t="shared" si="25"/>
        <v>0.53437254000131096</v>
      </c>
      <c r="Q163">
        <f t="shared" si="26"/>
        <v>0.5180063762955639</v>
      </c>
      <c r="R163">
        <f t="shared" si="27"/>
        <v>0.5095356703897147</v>
      </c>
      <c r="S163">
        <f t="shared" si="28"/>
        <v>0.5095356703897147</v>
      </c>
      <c r="T163">
        <f t="shared" si="29"/>
        <v>0.54174942323660957</v>
      </c>
      <c r="U163" t="str">
        <f t="shared" si="20"/>
        <v>sun</v>
      </c>
      <c r="V163" t="str">
        <f t="shared" si="21"/>
        <v>thu</v>
      </c>
    </row>
    <row r="164" spans="13:22" x14ac:dyDescent="0.25">
      <c r="M164">
        <f t="shared" si="22"/>
        <v>0.16300000000000012</v>
      </c>
      <c r="N164">
        <f t="shared" si="23"/>
        <v>0.56712730940508183</v>
      </c>
      <c r="O164">
        <f t="shared" si="24"/>
        <v>0.55232436205021529</v>
      </c>
      <c r="P164">
        <f t="shared" si="25"/>
        <v>0.53674888094331763</v>
      </c>
      <c r="Q164">
        <f t="shared" si="26"/>
        <v>0.52034615857854327</v>
      </c>
      <c r="R164">
        <f t="shared" si="27"/>
        <v>0.51185440489637779</v>
      </c>
      <c r="S164">
        <f t="shared" si="28"/>
        <v>0.51185440489637779</v>
      </c>
      <c r="T164">
        <f t="shared" si="29"/>
        <v>0.54413667774428942</v>
      </c>
      <c r="U164" t="str">
        <f t="shared" si="20"/>
        <v>sun</v>
      </c>
      <c r="V164" t="str">
        <f t="shared" si="21"/>
        <v>thu</v>
      </c>
    </row>
    <row r="165" spans="13:22" x14ac:dyDescent="0.25">
      <c r="M165">
        <f t="shared" si="22"/>
        <v>0.16400000000000012</v>
      </c>
      <c r="N165">
        <f t="shared" si="23"/>
        <v>0.56954406762496035</v>
      </c>
      <c r="O165">
        <f t="shared" si="24"/>
        <v>0.55471946180608034</v>
      </c>
      <c r="P165">
        <f t="shared" si="25"/>
        <v>0.53911561388646423</v>
      </c>
      <c r="Q165">
        <f t="shared" si="26"/>
        <v>0.52267693634783452</v>
      </c>
      <c r="R165">
        <f t="shared" si="27"/>
        <v>0.51416443282032731</v>
      </c>
      <c r="S165">
        <f t="shared" si="28"/>
        <v>0.51416443282032731</v>
      </c>
      <c r="T165">
        <f t="shared" si="29"/>
        <v>0.54651401991633475</v>
      </c>
      <c r="U165" t="str">
        <f t="shared" si="20"/>
        <v>sun</v>
      </c>
      <c r="V165" t="str">
        <f t="shared" si="21"/>
        <v>thu</v>
      </c>
    </row>
    <row r="166" spans="13:22" x14ac:dyDescent="0.25">
      <c r="M166">
        <f t="shared" si="22"/>
        <v>0.16500000000000012</v>
      </c>
      <c r="N166">
        <f t="shared" si="23"/>
        <v>0.57195004115625026</v>
      </c>
      <c r="O166">
        <f t="shared" si="24"/>
        <v>0.55710437784375033</v>
      </c>
      <c r="P166">
        <f t="shared" si="25"/>
        <v>0.54147276765000019</v>
      </c>
      <c r="Q166">
        <f t="shared" si="26"/>
        <v>0.5249987353500003</v>
      </c>
      <c r="R166">
        <f t="shared" si="27"/>
        <v>0.51646577850000031</v>
      </c>
      <c r="S166">
        <f t="shared" si="28"/>
        <v>0.51646577850000031</v>
      </c>
      <c r="T166">
        <f t="shared" si="29"/>
        <v>0.54888148050000019</v>
      </c>
      <c r="U166" t="str">
        <f t="shared" si="20"/>
        <v>sun</v>
      </c>
      <c r="V166" t="str">
        <f t="shared" si="21"/>
        <v>thu</v>
      </c>
    </row>
    <row r="167" spans="13:22" x14ac:dyDescent="0.25">
      <c r="M167">
        <f t="shared" si="22"/>
        <v>0.16600000000000012</v>
      </c>
      <c r="N167">
        <f t="shared" si="23"/>
        <v>0.57434526605709002</v>
      </c>
      <c r="O167">
        <f t="shared" si="24"/>
        <v>0.55947914238056495</v>
      </c>
      <c r="P167">
        <f t="shared" si="25"/>
        <v>0.54382037099623382</v>
      </c>
      <c r="Q167">
        <f t="shared" si="26"/>
        <v>0.52731158128299527</v>
      </c>
      <c r="R167">
        <f t="shared" si="27"/>
        <v>0.51875846622881783</v>
      </c>
      <c r="S167">
        <f t="shared" si="28"/>
        <v>0.51875846622881783</v>
      </c>
      <c r="T167">
        <f t="shared" si="29"/>
        <v>0.5512390901792209</v>
      </c>
      <c r="U167" t="str">
        <f t="shared" si="20"/>
        <v>sun</v>
      </c>
      <c r="V167" t="str">
        <f t="shared" si="21"/>
        <v>thu</v>
      </c>
    </row>
    <row r="168" spans="13:22" x14ac:dyDescent="0.25">
      <c r="M168">
        <f t="shared" si="22"/>
        <v>0.16700000000000012</v>
      </c>
      <c r="N168">
        <f t="shared" si="23"/>
        <v>0.57672977830533612</v>
      </c>
      <c r="O168">
        <f t="shared" si="24"/>
        <v>0.56184378756657471</v>
      </c>
      <c r="P168">
        <f t="shared" si="25"/>
        <v>0.54615845263058693</v>
      </c>
      <c r="Q168">
        <f t="shared" si="26"/>
        <v>0.52961549979621136</v>
      </c>
      <c r="R168">
        <f t="shared" si="27"/>
        <v>0.52104252025522779</v>
      </c>
      <c r="S168">
        <f t="shared" si="28"/>
        <v>0.52104252025522779</v>
      </c>
      <c r="T168">
        <f t="shared" si="29"/>
        <v>0.55358687957467723</v>
      </c>
      <c r="U168" t="str">
        <f t="shared" si="20"/>
        <v>sun</v>
      </c>
      <c r="V168" t="str">
        <f t="shared" si="21"/>
        <v>thu</v>
      </c>
    </row>
    <row r="169" spans="13:22" x14ac:dyDescent="0.25">
      <c r="M169">
        <f t="shared" si="22"/>
        <v>0.16800000000000012</v>
      </c>
      <c r="N169">
        <f t="shared" si="23"/>
        <v>0.57910361379865416</v>
      </c>
      <c r="O169">
        <f t="shared" si="24"/>
        <v>0.5641983454846099</v>
      </c>
      <c r="P169">
        <f t="shared" si="25"/>
        <v>0.54848704120165159</v>
      </c>
      <c r="Q169">
        <f t="shared" si="26"/>
        <v>0.53191051649052334</v>
      </c>
      <c r="R169">
        <f t="shared" si="27"/>
        <v>0.5233179647827445</v>
      </c>
      <c r="S169">
        <f t="shared" si="28"/>
        <v>0.5233179647827445</v>
      </c>
      <c r="T169">
        <f t="shared" si="29"/>
        <v>0.55592487924385969</v>
      </c>
      <c r="U169" t="str">
        <f t="shared" si="20"/>
        <v>sun</v>
      </c>
      <c r="V169" t="str">
        <f t="shared" si="21"/>
        <v>thu</v>
      </c>
    </row>
    <row r="170" spans="13:22" x14ac:dyDescent="0.25">
      <c r="M170">
        <f t="shared" si="22"/>
        <v>0.16900000000000012</v>
      </c>
      <c r="N170">
        <f t="shared" si="23"/>
        <v>0.58146680835460707</v>
      </c>
      <c r="O170">
        <f t="shared" si="24"/>
        <v>0.56654284815035105</v>
      </c>
      <c r="P170">
        <f t="shared" si="25"/>
        <v>0.55080616530124438</v>
      </c>
      <c r="Q170">
        <f t="shared" si="26"/>
        <v>0.53419665691833451</v>
      </c>
      <c r="R170">
        <f t="shared" si="27"/>
        <v>0.52558482396999173</v>
      </c>
      <c r="S170">
        <f t="shared" si="28"/>
        <v>0.52558482396999173</v>
      </c>
      <c r="T170">
        <f t="shared" si="29"/>
        <v>0.55825311968113411</v>
      </c>
      <c r="U170" t="str">
        <f t="shared" si="20"/>
        <v>sun</v>
      </c>
      <c r="V170" t="str">
        <f t="shared" si="21"/>
        <v>thu</v>
      </c>
    </row>
    <row r="171" spans="13:22" x14ac:dyDescent="0.25">
      <c r="M171">
        <f t="shared" si="22"/>
        <v>0.17000000000000012</v>
      </c>
      <c r="N171">
        <f t="shared" si="23"/>
        <v>0.58381939771074409</v>
      </c>
      <c r="O171">
        <f t="shared" si="24"/>
        <v>0.56887732751239706</v>
      </c>
      <c r="P171">
        <f t="shared" si="25"/>
        <v>0.55311585346446301</v>
      </c>
      <c r="Q171">
        <f t="shared" si="26"/>
        <v>0.53647394658362157</v>
      </c>
      <c r="R171">
        <f t="shared" si="27"/>
        <v>0.52784312193074279</v>
      </c>
      <c r="S171">
        <f t="shared" si="28"/>
        <v>0.52784312193074279</v>
      </c>
      <c r="T171">
        <f t="shared" si="29"/>
        <v>0.56057163131780641</v>
      </c>
      <c r="U171" t="str">
        <f t="shared" si="20"/>
        <v>sun</v>
      </c>
      <c r="V171" t="str">
        <f t="shared" si="21"/>
        <v>thu</v>
      </c>
    </row>
    <row r="172" spans="13:22" x14ac:dyDescent="0.25">
      <c r="M172">
        <f t="shared" si="22"/>
        <v>0.17100000000000012</v>
      </c>
      <c r="N172">
        <f t="shared" si="23"/>
        <v>0.58616141752469109</v>
      </c>
      <c r="O172">
        <f t="shared" si="24"/>
        <v>0.57120181545233562</v>
      </c>
      <c r="P172">
        <f t="shared" si="25"/>
        <v>0.55541613416974123</v>
      </c>
      <c r="Q172">
        <f t="shared" si="26"/>
        <v>0.53874241094198061</v>
      </c>
      <c r="R172">
        <f t="shared" si="27"/>
        <v>0.53009288273396205</v>
      </c>
      <c r="S172">
        <f t="shared" si="28"/>
        <v>0.53009288273396205</v>
      </c>
      <c r="T172">
        <f t="shared" si="29"/>
        <v>0.56288044452218711</v>
      </c>
      <c r="U172" t="str">
        <f t="shared" si="20"/>
        <v>sun</v>
      </c>
      <c r="V172" t="str">
        <f t="shared" si="21"/>
        <v>thu</v>
      </c>
    </row>
    <row r="173" spans="13:22" x14ac:dyDescent="0.25">
      <c r="M173">
        <f t="shared" si="22"/>
        <v>0.17200000000000013</v>
      </c>
      <c r="N173">
        <f t="shared" si="23"/>
        <v>0.58849290337423898</v>
      </c>
      <c r="O173">
        <f t="shared" si="24"/>
        <v>0.5735163437848122</v>
      </c>
      <c r="P173">
        <f t="shared" si="25"/>
        <v>0.55770703583890424</v>
      </c>
      <c r="Q173">
        <f t="shared" si="26"/>
        <v>0.54100207540067224</v>
      </c>
      <c r="R173">
        <f t="shared" si="27"/>
        <v>0.53233413040384714</v>
      </c>
      <c r="S173">
        <f t="shared" si="28"/>
        <v>0.53233413040384714</v>
      </c>
      <c r="T173">
        <f t="shared" si="29"/>
        <v>0.56517958959965686</v>
      </c>
      <c r="U173" t="str">
        <f t="shared" si="20"/>
        <v>sun</v>
      </c>
      <c r="V173" t="str">
        <f t="shared" si="21"/>
        <v>thu</v>
      </c>
    </row>
    <row r="174" spans="13:22" x14ac:dyDescent="0.25">
      <c r="M174">
        <f t="shared" si="22"/>
        <v>0.17300000000000013</v>
      </c>
      <c r="N174">
        <f t="shared" si="23"/>
        <v>0.59081389075743318</v>
      </c>
      <c r="O174">
        <f t="shared" si="24"/>
        <v>0.57582094425759967</v>
      </c>
      <c r="P174">
        <f t="shared" si="25"/>
        <v>0.55998858683722519</v>
      </c>
      <c r="Q174">
        <f t="shared" si="26"/>
        <v>0.54325296531866729</v>
      </c>
      <c r="R174">
        <f t="shared" si="27"/>
        <v>0.5345668889198687</v>
      </c>
      <c r="S174">
        <f t="shared" si="28"/>
        <v>0.5345668889198687</v>
      </c>
      <c r="T174">
        <f t="shared" si="29"/>
        <v>0.56746909679273116</v>
      </c>
      <c r="U174" t="str">
        <f t="shared" si="20"/>
        <v>sun</v>
      </c>
      <c r="V174" t="str">
        <f t="shared" si="21"/>
        <v>thu</v>
      </c>
    </row>
    <row r="175" spans="13:22" x14ac:dyDescent="0.25">
      <c r="M175">
        <f t="shared" si="22"/>
        <v>0.17400000000000013</v>
      </c>
      <c r="N175">
        <f t="shared" si="23"/>
        <v>0.59312441509266267</v>
      </c>
      <c r="O175">
        <f t="shared" si="24"/>
        <v>0.57811564855166719</v>
      </c>
      <c r="P175">
        <f t="shared" si="25"/>
        <v>0.56226081547347906</v>
      </c>
      <c r="Q175">
        <f t="shared" si="26"/>
        <v>0.54549510600669193</v>
      </c>
      <c r="R175">
        <f t="shared" si="27"/>
        <v>0.53679118221681343</v>
      </c>
      <c r="S175">
        <f t="shared" si="28"/>
        <v>0.53679118221681343</v>
      </c>
      <c r="T175">
        <f t="shared" si="29"/>
        <v>0.56974899628112519</v>
      </c>
      <c r="U175" t="str">
        <f t="shared" si="20"/>
        <v>sun</v>
      </c>
      <c r="V175" t="str">
        <f t="shared" si="21"/>
        <v>thu</v>
      </c>
    </row>
    <row r="176" spans="13:22" x14ac:dyDescent="0.25">
      <c r="M176">
        <f t="shared" si="22"/>
        <v>0.17500000000000013</v>
      </c>
      <c r="N176">
        <f t="shared" si="23"/>
        <v>0.59542451171875033</v>
      </c>
      <c r="O176">
        <f t="shared" si="24"/>
        <v>0.58040048828125035</v>
      </c>
      <c r="P176">
        <f t="shared" si="25"/>
        <v>0.56452375000000021</v>
      </c>
      <c r="Q176">
        <f t="shared" si="26"/>
        <v>0.54772852272727302</v>
      </c>
      <c r="R176">
        <f t="shared" si="27"/>
        <v>0.53900703418482365</v>
      </c>
      <c r="S176">
        <f t="shared" si="28"/>
        <v>0.53900703418482365</v>
      </c>
      <c r="T176">
        <f t="shared" si="29"/>
        <v>0.5720193181818185</v>
      </c>
      <c r="U176" t="str">
        <f t="shared" si="20"/>
        <v>sun</v>
      </c>
      <c r="V176" t="str">
        <f t="shared" si="21"/>
        <v>thu</v>
      </c>
    </row>
    <row r="177" spans="13:22" x14ac:dyDescent="0.25">
      <c r="M177">
        <f t="shared" si="22"/>
        <v>0.17600000000000013</v>
      </c>
      <c r="N177">
        <f t="shared" si="23"/>
        <v>0.59771421589504037</v>
      </c>
      <c r="O177">
        <f t="shared" si="24"/>
        <v>0.58267549499392035</v>
      </c>
      <c r="P177">
        <f t="shared" si="25"/>
        <v>0.56677741861273612</v>
      </c>
      <c r="Q177">
        <f t="shared" si="26"/>
        <v>0.54995324069478424</v>
      </c>
      <c r="R177">
        <f t="shared" si="27"/>
        <v>0.54121446866944023</v>
      </c>
      <c r="S177">
        <f t="shared" si="28"/>
        <v>0.54121446866944023</v>
      </c>
      <c r="T177">
        <f t="shared" si="29"/>
        <v>0.57428009254912027</v>
      </c>
      <c r="U177" t="str">
        <f t="shared" si="20"/>
        <v>sun</v>
      </c>
      <c r="V177" t="str">
        <f t="shared" si="21"/>
        <v>thu</v>
      </c>
    </row>
    <row r="178" spans="13:22" x14ac:dyDescent="0.25">
      <c r="M178">
        <f t="shared" si="22"/>
        <v>0.17700000000000013</v>
      </c>
      <c r="N178">
        <f t="shared" si="23"/>
        <v>0.59999356280148908</v>
      </c>
      <c r="O178">
        <f t="shared" si="24"/>
        <v>0.58494070017065325</v>
      </c>
      <c r="P178">
        <f t="shared" si="25"/>
        <v>0.56902184945130441</v>
      </c>
      <c r="Q178">
        <f t="shared" si="26"/>
        <v>0.55216928507549101</v>
      </c>
      <c r="R178">
        <f t="shared" si="27"/>
        <v>0.54341350947164269</v>
      </c>
      <c r="S178">
        <f t="shared" si="28"/>
        <v>0.54341350947164269</v>
      </c>
      <c r="T178">
        <f t="shared" si="29"/>
        <v>0.57653134937473427</v>
      </c>
      <c r="U178" t="str">
        <f t="shared" si="20"/>
        <v>sun</v>
      </c>
      <c r="V178" t="str">
        <f t="shared" si="21"/>
        <v>thu</v>
      </c>
    </row>
    <row r="179" spans="13:22" x14ac:dyDescent="0.25">
      <c r="M179">
        <f t="shared" si="22"/>
        <v>0.17800000000000013</v>
      </c>
      <c r="N179">
        <f t="shared" si="23"/>
        <v>0.60226258753875339</v>
      </c>
      <c r="O179">
        <f t="shared" si="24"/>
        <v>0.5871961352258992</v>
      </c>
      <c r="P179">
        <f t="shared" si="25"/>
        <v>0.57125707059904662</v>
      </c>
      <c r="Q179">
        <f t="shared" si="26"/>
        <v>0.55437668098759563</v>
      </c>
      <c r="R179">
        <f t="shared" si="27"/>
        <v>0.54560418034789115</v>
      </c>
      <c r="S179">
        <f t="shared" si="28"/>
        <v>0.54560418034789115</v>
      </c>
      <c r="T179">
        <f t="shared" si="29"/>
        <v>0.57877311858782365</v>
      </c>
      <c r="U179" t="str">
        <f t="shared" si="20"/>
        <v>sun</v>
      </c>
      <c r="V179" t="str">
        <f t="shared" si="21"/>
        <v>thu</v>
      </c>
    </row>
    <row r="180" spans="13:22" x14ac:dyDescent="0.25">
      <c r="M180">
        <f t="shared" si="22"/>
        <v>0.17900000000000013</v>
      </c>
      <c r="N180">
        <f t="shared" si="23"/>
        <v>0.6045213251282805</v>
      </c>
      <c r="O180">
        <f t="shared" si="24"/>
        <v>0.58944183150765261</v>
      </c>
      <c r="P180">
        <f t="shared" si="25"/>
        <v>0.57348311008308572</v>
      </c>
      <c r="Q180">
        <f t="shared" si="26"/>
        <v>0.55657545350128357</v>
      </c>
      <c r="R180">
        <f t="shared" si="27"/>
        <v>0.54778650501016735</v>
      </c>
      <c r="S180">
        <f t="shared" si="28"/>
        <v>0.54778650501016735</v>
      </c>
      <c r="T180">
        <f t="shared" si="29"/>
        <v>0.58100543005507554</v>
      </c>
      <c r="U180" t="str">
        <f t="shared" si="20"/>
        <v>sun</v>
      </c>
      <c r="V180" t="str">
        <f t="shared" si="21"/>
        <v>thu</v>
      </c>
    </row>
    <row r="181" spans="13:22" x14ac:dyDescent="0.25">
      <c r="M181">
        <f t="shared" si="22"/>
        <v>0.18000000000000013</v>
      </c>
      <c r="N181">
        <f t="shared" si="23"/>
        <v>0.60676981051239709</v>
      </c>
      <c r="O181">
        <f t="shared" si="24"/>
        <v>0.59167782029752103</v>
      </c>
      <c r="P181">
        <f t="shared" si="25"/>
        <v>0.57569999587438037</v>
      </c>
      <c r="Q181">
        <f t="shared" si="26"/>
        <v>0.55876562763876814</v>
      </c>
      <c r="R181">
        <f t="shared" si="27"/>
        <v>0.5499605071260163</v>
      </c>
      <c r="S181">
        <f t="shared" si="28"/>
        <v>0.5499605071260163</v>
      </c>
      <c r="T181">
        <f t="shared" si="29"/>
        <v>0.58322831358076654</v>
      </c>
      <c r="U181" t="str">
        <f t="shared" si="20"/>
        <v>sun</v>
      </c>
      <c r="V181" t="str">
        <f t="shared" si="21"/>
        <v>thu</v>
      </c>
    </row>
    <row r="182" spans="13:22" x14ac:dyDescent="0.25">
      <c r="M182">
        <f t="shared" si="22"/>
        <v>0.18100000000000013</v>
      </c>
      <c r="N182">
        <f t="shared" si="23"/>
        <v>0.60900807855439776</v>
      </c>
      <c r="O182">
        <f t="shared" si="24"/>
        <v>0.59390413281079435</v>
      </c>
      <c r="P182">
        <f t="shared" si="25"/>
        <v>0.57790775588778076</v>
      </c>
      <c r="Q182">
        <f t="shared" si="26"/>
        <v>0.56094722837433619</v>
      </c>
      <c r="R182">
        <f t="shared" si="27"/>
        <v>0.552126210318587</v>
      </c>
      <c r="S182">
        <f t="shared" si="28"/>
        <v>0.552126210318587</v>
      </c>
      <c r="T182">
        <f t="shared" si="29"/>
        <v>0.58544179890682724</v>
      </c>
      <c r="U182" t="str">
        <f t="shared" si="20"/>
        <v>sun</v>
      </c>
      <c r="V182" t="str">
        <f t="shared" si="21"/>
        <v>thu</v>
      </c>
    </row>
    <row r="183" spans="13:22" x14ac:dyDescent="0.25">
      <c r="M183">
        <f t="shared" si="22"/>
        <v>0.18200000000000013</v>
      </c>
      <c r="N183">
        <f t="shared" si="23"/>
        <v>0.61123616403863568</v>
      </c>
      <c r="O183">
        <f t="shared" si="24"/>
        <v>0.5961208001965147</v>
      </c>
      <c r="P183">
        <f t="shared" si="25"/>
        <v>0.5801064179820844</v>
      </c>
      <c r="Q183">
        <f t="shared" si="26"/>
        <v>0.56312028063439379</v>
      </c>
      <c r="R183">
        <f t="shared" si="27"/>
        <v>0.55428363816667425</v>
      </c>
      <c r="S183">
        <f t="shared" si="28"/>
        <v>0.55428363816667425</v>
      </c>
      <c r="T183">
        <f t="shared" si="29"/>
        <v>0.58764591571290714</v>
      </c>
      <c r="U183" t="str">
        <f t="shared" si="20"/>
        <v>sun</v>
      </c>
      <c r="V183" t="str">
        <f t="shared" si="21"/>
        <v>thu</v>
      </c>
    </row>
    <row r="184" spans="13:22" x14ac:dyDescent="0.25">
      <c r="M184">
        <f t="shared" si="22"/>
        <v>0.18300000000000013</v>
      </c>
      <c r="N184">
        <f t="shared" si="23"/>
        <v>0.61345410167061087</v>
      </c>
      <c r="O184">
        <f t="shared" si="24"/>
        <v>0.59832785353754581</v>
      </c>
      <c r="P184">
        <f t="shared" si="25"/>
        <v>0.58229600996009134</v>
      </c>
      <c r="Q184">
        <f t="shared" si="26"/>
        <v>0.56528480929751124</v>
      </c>
      <c r="R184">
        <f t="shared" si="27"/>
        <v>0.5564328142047601</v>
      </c>
      <c r="S184">
        <f t="shared" si="28"/>
        <v>0.5564328142047601</v>
      </c>
      <c r="T184">
        <f t="shared" si="29"/>
        <v>0.58984069361643976</v>
      </c>
      <c r="U184" t="str">
        <f t="shared" si="20"/>
        <v>sun</v>
      </c>
      <c r="V184" t="str">
        <f t="shared" si="21"/>
        <v>thu</v>
      </c>
    </row>
    <row r="185" spans="13:22" x14ac:dyDescent="0.25">
      <c r="M185">
        <f t="shared" si="22"/>
        <v>0.18400000000000014</v>
      </c>
      <c r="N185">
        <f t="shared" si="23"/>
        <v>0.6156619260770595</v>
      </c>
      <c r="O185">
        <f t="shared" si="24"/>
        <v>0.60052532385064228</v>
      </c>
      <c r="P185">
        <f t="shared" si="25"/>
        <v>0.58447655956865929</v>
      </c>
      <c r="Q185">
        <f t="shared" si="26"/>
        <v>0.56744083919446875</v>
      </c>
      <c r="R185">
        <f t="shared" si="27"/>
        <v>0.55857376192305419</v>
      </c>
      <c r="S185">
        <f t="shared" si="28"/>
        <v>0.55857376192305419</v>
      </c>
      <c r="T185">
        <f t="shared" si="29"/>
        <v>0.59202616217270743</v>
      </c>
      <c r="U185" t="str">
        <f t="shared" si="20"/>
        <v>sun</v>
      </c>
      <c r="V185" t="str">
        <f t="shared" si="21"/>
        <v>thu</v>
      </c>
    </row>
    <row r="186" spans="13:22" x14ac:dyDescent="0.25">
      <c r="M186">
        <f t="shared" si="22"/>
        <v>0.18500000000000014</v>
      </c>
      <c r="N186">
        <f t="shared" si="23"/>
        <v>0.61785967180604362</v>
      </c>
      <c r="O186">
        <f t="shared" si="24"/>
        <v>0.60271324208651889</v>
      </c>
      <c r="P186">
        <f t="shared" si="25"/>
        <v>0.58664809449876054</v>
      </c>
      <c r="Q186">
        <f t="shared" si="26"/>
        <v>0.56958839510830228</v>
      </c>
      <c r="R186">
        <f t="shared" si="27"/>
        <v>0.56070650476753658</v>
      </c>
      <c r="S186">
        <f t="shared" si="28"/>
        <v>0.56070650476753658</v>
      </c>
      <c r="T186">
        <f t="shared" si="29"/>
        <v>0.59420235087490636</v>
      </c>
      <c r="U186" t="str">
        <f t="shared" si="20"/>
        <v>sun</v>
      </c>
      <c r="V186" t="str">
        <f t="shared" si="21"/>
        <v>thu</v>
      </c>
    </row>
    <row r="187" spans="13:22" x14ac:dyDescent="0.25">
      <c r="M187">
        <f t="shared" si="22"/>
        <v>0.18600000000000014</v>
      </c>
      <c r="N187">
        <f t="shared" si="23"/>
        <v>0.62004737332704041</v>
      </c>
      <c r="O187">
        <f t="shared" si="24"/>
        <v>0.60489163912992039</v>
      </c>
      <c r="P187">
        <f t="shared" si="25"/>
        <v>0.58881064238553626</v>
      </c>
      <c r="Q187">
        <f t="shared" si="26"/>
        <v>0.57172750177434795</v>
      </c>
      <c r="R187">
        <f t="shared" si="27"/>
        <v>0.56283106613999778</v>
      </c>
      <c r="S187">
        <f t="shared" si="28"/>
        <v>0.56283106613999778</v>
      </c>
      <c r="T187">
        <f t="shared" si="29"/>
        <v>0.59636928915421117</v>
      </c>
      <c r="U187" t="str">
        <f t="shared" si="20"/>
        <v>sun</v>
      </c>
      <c r="V187" t="str">
        <f t="shared" si="21"/>
        <v>thu</v>
      </c>
    </row>
    <row r="188" spans="13:22" x14ac:dyDescent="0.25">
      <c r="M188">
        <f t="shared" si="22"/>
        <v>0.18700000000000014</v>
      </c>
      <c r="N188">
        <f t="shared" si="23"/>
        <v>0.62222506503103037</v>
      </c>
      <c r="O188">
        <f t="shared" si="24"/>
        <v>0.60706054579969049</v>
      </c>
      <c r="P188">
        <f t="shared" si="25"/>
        <v>0.59096423080835225</v>
      </c>
      <c r="Q188">
        <f t="shared" si="26"/>
        <v>0.57385818388028831</v>
      </c>
      <c r="R188">
        <f t="shared" si="27"/>
        <v>0.56494746939808027</v>
      </c>
      <c r="S188">
        <f t="shared" si="28"/>
        <v>0.56494746939808027</v>
      </c>
      <c r="T188">
        <f t="shared" si="29"/>
        <v>0.59852700637984024</v>
      </c>
      <c r="U188" t="str">
        <f t="shared" si="20"/>
        <v>sun</v>
      </c>
      <c r="V188" t="str">
        <f t="shared" si="21"/>
        <v>thu</v>
      </c>
    </row>
    <row r="189" spans="13:22" x14ac:dyDescent="0.25">
      <c r="M189">
        <f t="shared" si="22"/>
        <v>0.18800000000000014</v>
      </c>
      <c r="N189">
        <f t="shared" si="23"/>
        <v>0.62439278123058817</v>
      </c>
      <c r="O189">
        <f t="shared" si="24"/>
        <v>0.60921999284884143</v>
      </c>
      <c r="P189">
        <f t="shared" si="25"/>
        <v>0.59310888729085487</v>
      </c>
      <c r="Q189">
        <f t="shared" si="26"/>
        <v>0.57598046606619768</v>
      </c>
      <c r="R189">
        <f t="shared" si="27"/>
        <v>0.56705573785532049</v>
      </c>
      <c r="S189">
        <f t="shared" si="28"/>
        <v>0.56705573785532049</v>
      </c>
      <c r="T189">
        <f t="shared" si="29"/>
        <v>0.60067553185912037</v>
      </c>
      <c r="U189" t="str">
        <f t="shared" si="20"/>
        <v>sun</v>
      </c>
      <c r="V189" t="str">
        <f t="shared" si="21"/>
        <v>thu</v>
      </c>
    </row>
    <row r="190" spans="13:22" x14ac:dyDescent="0.25">
      <c r="M190">
        <f t="shared" si="22"/>
        <v>0.18900000000000014</v>
      </c>
      <c r="N190">
        <f t="shared" si="23"/>
        <v>0.62655055615997068</v>
      </c>
      <c r="O190">
        <f t="shared" si="24"/>
        <v>0.61137001096462373</v>
      </c>
      <c r="P190">
        <f t="shared" si="25"/>
        <v>0.59524463930102622</v>
      </c>
      <c r="Q190">
        <f t="shared" si="26"/>
        <v>0.57809437292458732</v>
      </c>
      <c r="R190">
        <f t="shared" si="27"/>
        <v>0.56915589478118933</v>
      </c>
      <c r="S190">
        <f t="shared" si="28"/>
        <v>0.56915589478118933</v>
      </c>
      <c r="T190">
        <f t="shared" si="29"/>
        <v>0.60281489483755191</v>
      </c>
      <c r="U190" t="str">
        <f t="shared" si="20"/>
        <v>sun</v>
      </c>
      <c r="V190" t="str">
        <f t="shared" si="21"/>
        <v>thu</v>
      </c>
    </row>
    <row r="191" spans="13:22" x14ac:dyDescent="0.25">
      <c r="M191">
        <f t="shared" si="22"/>
        <v>0.19000000000000014</v>
      </c>
      <c r="N191">
        <f t="shared" si="23"/>
        <v>0.62869842397520692</v>
      </c>
      <c r="O191">
        <f t="shared" si="24"/>
        <v>0.61351063076859536</v>
      </c>
      <c r="P191">
        <f t="shared" si="25"/>
        <v>0.59737151425123991</v>
      </c>
      <c r="Q191">
        <f t="shared" si="26"/>
        <v>0.58019992900045103</v>
      </c>
      <c r="R191">
        <f t="shared" si="27"/>
        <v>0.57124796340113404</v>
      </c>
      <c r="S191">
        <f t="shared" si="28"/>
        <v>0.57124796340113404</v>
      </c>
      <c r="T191">
        <f t="shared" si="29"/>
        <v>0.60494512449887317</v>
      </c>
      <c r="U191" t="str">
        <f t="shared" si="20"/>
        <v>sun</v>
      </c>
      <c r="V191" t="str">
        <f t="shared" si="21"/>
        <v>thu</v>
      </c>
    </row>
    <row r="192" spans="13:22" x14ac:dyDescent="0.25">
      <c r="M192">
        <f t="shared" si="22"/>
        <v>0.19100000000000014</v>
      </c>
      <c r="N192">
        <f t="shared" si="23"/>
        <v>0.63083641875418706</v>
      </c>
      <c r="O192">
        <f t="shared" si="24"/>
        <v>0.61564188281669108</v>
      </c>
      <c r="P192">
        <f t="shared" si="25"/>
        <v>0.5994895394983164</v>
      </c>
      <c r="Q192">
        <f t="shared" si="26"/>
        <v>0.58229715879131083</v>
      </c>
      <c r="R192">
        <f t="shared" si="27"/>
        <v>0.57333196689661925</v>
      </c>
      <c r="S192">
        <f t="shared" si="28"/>
        <v>0.57333196689661925</v>
      </c>
      <c r="T192">
        <f t="shared" si="29"/>
        <v>0.60706624996512626</v>
      </c>
      <c r="U192" t="str">
        <f t="shared" si="20"/>
        <v>sun</v>
      </c>
      <c r="V192" t="str">
        <f t="shared" si="21"/>
        <v>thu</v>
      </c>
    </row>
    <row r="193" spans="13:22" x14ac:dyDescent="0.25">
      <c r="M193">
        <f t="shared" si="22"/>
        <v>0.19200000000000014</v>
      </c>
      <c r="N193">
        <f t="shared" si="23"/>
        <v>0.63296457449675136</v>
      </c>
      <c r="O193">
        <f t="shared" si="24"/>
        <v>0.61776379759929156</v>
      </c>
      <c r="P193">
        <f t="shared" si="25"/>
        <v>0.60159874234357869</v>
      </c>
      <c r="Q193">
        <f t="shared" si="26"/>
        <v>0.58438608674726167</v>
      </c>
      <c r="R193">
        <f t="shared" si="27"/>
        <v>0.5754079284051683</v>
      </c>
      <c r="S193">
        <f t="shared" si="28"/>
        <v>0.5754079284051683</v>
      </c>
      <c r="T193">
        <f t="shared" si="29"/>
        <v>0.60917830029672071</v>
      </c>
      <c r="U193" t="str">
        <f t="shared" si="20"/>
        <v>sun</v>
      </c>
      <c r="V193" t="str">
        <f t="shared" si="21"/>
        <v>thu</v>
      </c>
    </row>
    <row r="194" spans="13:22" x14ac:dyDescent="0.25">
      <c r="M194">
        <f t="shared" si="22"/>
        <v>0.19300000000000014</v>
      </c>
      <c r="N194">
        <f t="shared" si="23"/>
        <v>0.63508292512478026</v>
      </c>
      <c r="O194">
        <f t="shared" si="24"/>
        <v>0.61987640554129386</v>
      </c>
      <c r="P194">
        <f t="shared" si="25"/>
        <v>0.60369915003290764</v>
      </c>
      <c r="Q194">
        <f t="shared" si="26"/>
        <v>0.58646673727101772</v>
      </c>
      <c r="R194">
        <f t="shared" si="27"/>
        <v>0.57747587102040454</v>
      </c>
      <c r="S194">
        <f t="shared" si="28"/>
        <v>0.57747587102040454</v>
      </c>
      <c r="T194">
        <f t="shared" si="29"/>
        <v>0.61128130449249984</v>
      </c>
      <c r="U194" t="str">
        <f t="shared" si="20"/>
        <v>sun</v>
      </c>
      <c r="V194" t="str">
        <f t="shared" si="21"/>
        <v>thu</v>
      </c>
    </row>
    <row r="195" spans="13:22" x14ac:dyDescent="0.25">
      <c r="M195">
        <f t="shared" si="22"/>
        <v>0.19400000000000014</v>
      </c>
      <c r="N195">
        <f t="shared" si="23"/>
        <v>0.63719150448228268</v>
      </c>
      <c r="O195">
        <f t="shared" si="24"/>
        <v>0.62197973700217946</v>
      </c>
      <c r="P195">
        <f t="shared" si="25"/>
        <v>0.60579078975679812</v>
      </c>
      <c r="Q195">
        <f t="shared" si="26"/>
        <v>0.58853913471795738</v>
      </c>
      <c r="R195">
        <f t="shared" si="27"/>
        <v>0.57953581779209273</v>
      </c>
      <c r="S195">
        <f t="shared" si="28"/>
        <v>0.57953581779209273</v>
      </c>
      <c r="T195">
        <f t="shared" si="29"/>
        <v>0.6133752914898043</v>
      </c>
      <c r="U195" t="str">
        <f t="shared" ref="U195:U258" si="30">IF(MAX(N195:T195)=N195,N$1,IF(MAX(N195:T195)=O195,O$1,IF(MAX(N195:T195)=P195,P$1,IF(MAX(N195:T195)=Q195,Q$1,IF(MAX(N195:T195)=R195,R194,IF(MAX(N195:T195)=S195,S$1,T$1))))))</f>
        <v>sun</v>
      </c>
      <c r="V195" t="str">
        <f t="shared" ref="V195:V258" si="31">IF(MIN(N195:T195)=N195,N$1,IF(MIN(N195:T195)=O195,O$1,IF(MIN(N195:T195)=P195,P$1,IF(MIN(N195:T195)=Q195,Q$1,IF(MIN(N195:T195)=R195,R$1,IF(MIN(N195:T195)=S195,S$1,T$1))))))</f>
        <v>thu</v>
      </c>
    </row>
    <row r="196" spans="13:22" x14ac:dyDescent="0.25">
      <c r="M196">
        <f t="shared" ref="M196:M259" si="32">M195+0.001</f>
        <v>0.19500000000000015</v>
      </c>
      <c r="N196">
        <f t="shared" ref="N196:N259" si="33">B$2*(M196^5)+C$2*(M196^4)+D$2*(M196^3)+E$2*(M196^2)+F$2*M196</f>
        <v>0.63929034633548587</v>
      </c>
      <c r="O196">
        <f t="shared" ref="O196:O259" si="34">B$3*(M196^5)+C$3*(M196^4)+D$3*(M196^3)+E$3*(M196^2)+F$3*M196</f>
        <v>0.6240738222760851</v>
      </c>
      <c r="P196">
        <f t="shared" ref="P196:P259" si="35">B$4*(M196^5)+C$4*(M196^4)+D$4*(M196^3)+E$4*(M196^2)+F$4*M196</f>
        <v>0.60787368865041347</v>
      </c>
      <c r="Q196">
        <f t="shared" ref="Q196:Q259" si="36">B$5*(M196^5)+C$5*(M196^4)+D$5*(M196^3)+E$5*(M196^2)+F$5*M196</f>
        <v>0.59060330339616851</v>
      </c>
      <c r="R196">
        <f t="shared" ref="R196:R259" si="37">B$6*(M196^5)+C$6*(M196^4)+D$6*(M196^3)+E$6*(M196^2)+F$6*M196</f>
        <v>0.58158779172618014</v>
      </c>
      <c r="S196">
        <f t="shared" ref="S196:S259" si="38">B$7*(M196^5)+C$7*(M196^4)+D$7*(M196^3)+E$7*(M196^2)+F$7*M196</f>
        <v>0.58158779172618014</v>
      </c>
      <c r="T196">
        <f t="shared" ref="T196:T259" si="39">B$8*(M196^5)+C$8*(M196^4)+D$8*(M196^3)+E$8*(M196^2)+F$8*M196</f>
        <v>0.61546029016453818</v>
      </c>
      <c r="U196" t="str">
        <f t="shared" si="30"/>
        <v>sun</v>
      </c>
      <c r="V196" t="str">
        <f t="shared" si="31"/>
        <v>thu</v>
      </c>
    </row>
    <row r="197" spans="13:22" x14ac:dyDescent="0.25">
      <c r="M197">
        <f t="shared" si="32"/>
        <v>0.19600000000000015</v>
      </c>
      <c r="N197">
        <f t="shared" si="33"/>
        <v>0.6413794843729248</v>
      </c>
      <c r="O197">
        <f t="shared" si="34"/>
        <v>0.62615869159187076</v>
      </c>
      <c r="P197">
        <f t="shared" si="35"/>
        <v>0.60994787379364201</v>
      </c>
      <c r="Q197">
        <f t="shared" si="36"/>
        <v>0.59265926756649456</v>
      </c>
      <c r="R197">
        <f t="shared" si="37"/>
        <v>0.58363181578483847</v>
      </c>
      <c r="S197">
        <f t="shared" si="38"/>
        <v>0.58363181578483847</v>
      </c>
      <c r="T197">
        <f t="shared" si="39"/>
        <v>0.61753632933123304</v>
      </c>
      <c r="U197" t="str">
        <f t="shared" si="30"/>
        <v>sun</v>
      </c>
      <c r="V197" t="str">
        <f t="shared" si="31"/>
        <v>thu</v>
      </c>
    </row>
    <row r="198" spans="13:22" x14ac:dyDescent="0.25">
      <c r="M198">
        <f t="shared" si="32"/>
        <v>0.19700000000000015</v>
      </c>
      <c r="N198">
        <f t="shared" si="33"/>
        <v>0.64345895220553029</v>
      </c>
      <c r="O198">
        <f t="shared" si="34"/>
        <v>0.62823437511319025</v>
      </c>
      <c r="P198">
        <f t="shared" si="35"/>
        <v>0.61201337221115215</v>
      </c>
      <c r="Q198">
        <f t="shared" si="36"/>
        <v>0.59470705144257918</v>
      </c>
      <c r="R198">
        <f t="shared" si="37"/>
        <v>0.58566791288650399</v>
      </c>
      <c r="S198">
        <f t="shared" si="38"/>
        <v>0.58566791288650399</v>
      </c>
      <c r="T198">
        <f t="shared" si="39"/>
        <v>0.61960343774311288</v>
      </c>
      <c r="U198" t="str">
        <f t="shared" si="30"/>
        <v>sun</v>
      </c>
      <c r="V198" t="str">
        <f t="shared" si="31"/>
        <v>thu</v>
      </c>
    </row>
    <row r="199" spans="13:22" x14ac:dyDescent="0.25">
      <c r="M199">
        <f t="shared" si="32"/>
        <v>0.19800000000000015</v>
      </c>
      <c r="N199">
        <f t="shared" si="33"/>
        <v>0.64552878336672026</v>
      </c>
      <c r="O199">
        <f t="shared" si="34"/>
        <v>0.63030090293856045</v>
      </c>
      <c r="P199">
        <f t="shared" si="35"/>
        <v>0.61407021087244817</v>
      </c>
      <c r="Q199">
        <f t="shared" si="36"/>
        <v>0.59674667919091229</v>
      </c>
      <c r="R199">
        <f t="shared" si="37"/>
        <v>0.58769610590592025</v>
      </c>
      <c r="S199">
        <f t="shared" si="38"/>
        <v>0.58769610590592025</v>
      </c>
      <c r="T199">
        <f t="shared" si="39"/>
        <v>0.62166164409216029</v>
      </c>
      <c r="U199" t="str">
        <f t="shared" si="30"/>
        <v>sun</v>
      </c>
      <c r="V199" t="str">
        <f t="shared" si="31"/>
        <v>thu</v>
      </c>
    </row>
    <row r="200" spans="13:22" x14ac:dyDescent="0.25">
      <c r="M200">
        <f t="shared" si="32"/>
        <v>0.19900000000000015</v>
      </c>
      <c r="N200">
        <f t="shared" si="33"/>
        <v>0.64758901131248725</v>
      </c>
      <c r="O200">
        <f t="shared" si="34"/>
        <v>0.63235830510142954</v>
      </c>
      <c r="P200">
        <f t="shared" si="35"/>
        <v>0.61611841669192535</v>
      </c>
      <c r="Q200">
        <f t="shared" si="36"/>
        <v>0.59877817493087515</v>
      </c>
      <c r="R200">
        <f t="shared" si="37"/>
        <v>0.58971641767417826</v>
      </c>
      <c r="S200">
        <f t="shared" si="38"/>
        <v>0.58971641767417826</v>
      </c>
      <c r="T200">
        <f t="shared" si="39"/>
        <v>0.62371097700917932</v>
      </c>
      <c r="U200" t="str">
        <f t="shared" si="30"/>
        <v>sun</v>
      </c>
      <c r="V200" t="str">
        <f t="shared" si="31"/>
        <v>thu</v>
      </c>
    </row>
    <row r="201" spans="13:22" x14ac:dyDescent="0.25">
      <c r="M201">
        <f t="shared" si="32"/>
        <v>0.20000000000000015</v>
      </c>
      <c r="N201">
        <f t="shared" si="33"/>
        <v>0.64963966942148788</v>
      </c>
      <c r="O201">
        <f t="shared" si="34"/>
        <v>0.63440661157024825</v>
      </c>
      <c r="P201">
        <f t="shared" si="35"/>
        <v>0.61815801652892588</v>
      </c>
      <c r="Q201">
        <f t="shared" si="36"/>
        <v>0.60080156273478613</v>
      </c>
      <c r="R201">
        <f t="shared" si="37"/>
        <v>0.59172887097875859</v>
      </c>
      <c r="S201">
        <f t="shared" si="38"/>
        <v>0.59172887097875859</v>
      </c>
      <c r="T201">
        <f t="shared" si="39"/>
        <v>0.62575146506386203</v>
      </c>
      <c r="U201" t="str">
        <f t="shared" si="30"/>
        <v>sun</v>
      </c>
      <c r="V201" t="str">
        <f t="shared" si="31"/>
        <v>thu</v>
      </c>
    </row>
    <row r="202" spans="13:22" x14ac:dyDescent="0.25">
      <c r="M202">
        <f t="shared" si="32"/>
        <v>0.20100000000000015</v>
      </c>
      <c r="N202">
        <f t="shared" si="33"/>
        <v>0.65168079099513321</v>
      </c>
      <c r="O202">
        <f t="shared" si="34"/>
        <v>0.63644585224853811</v>
      </c>
      <c r="P202">
        <f t="shared" si="35"/>
        <v>0.62018903718779406</v>
      </c>
      <c r="Q202">
        <f t="shared" si="36"/>
        <v>0.60281686662794587</v>
      </c>
      <c r="R202">
        <f t="shared" si="37"/>
        <v>0.59373348856357178</v>
      </c>
      <c r="S202">
        <f t="shared" si="38"/>
        <v>0.59373348856357178</v>
      </c>
      <c r="T202">
        <f t="shared" si="39"/>
        <v>0.62778313676485276</v>
      </c>
      <c r="U202" t="str">
        <f t="shared" si="30"/>
        <v>sun</v>
      </c>
      <c r="V202" t="str">
        <f t="shared" si="31"/>
        <v>thu</v>
      </c>
    </row>
    <row r="203" spans="13:22" x14ac:dyDescent="0.25">
      <c r="M203">
        <f t="shared" si="32"/>
        <v>0.20200000000000015</v>
      </c>
      <c r="N203">
        <f t="shared" si="33"/>
        <v>0.65371240925767704</v>
      </c>
      <c r="O203">
        <f t="shared" si="34"/>
        <v>0.63847605697496101</v>
      </c>
      <c r="P203">
        <f t="shared" si="35"/>
        <v>0.62221150541793235</v>
      </c>
      <c r="Q203">
        <f t="shared" si="36"/>
        <v>0.60482411058868257</v>
      </c>
      <c r="R203">
        <f t="shared" si="37"/>
        <v>0.59573029312900083</v>
      </c>
      <c r="S203">
        <f t="shared" si="38"/>
        <v>0.59573029312900083</v>
      </c>
      <c r="T203">
        <f t="shared" si="39"/>
        <v>0.62980602055981316</v>
      </c>
      <c r="U203" t="str">
        <f t="shared" si="30"/>
        <v>sun</v>
      </c>
      <c r="V203" t="str">
        <f t="shared" si="31"/>
        <v>thu</v>
      </c>
    </row>
    <row r="204" spans="13:22" x14ac:dyDescent="0.25">
      <c r="M204">
        <f t="shared" si="32"/>
        <v>0.20300000000000015</v>
      </c>
      <c r="N204">
        <f t="shared" si="33"/>
        <v>0.65573455735630504</v>
      </c>
      <c r="O204">
        <f t="shared" si="34"/>
        <v>0.64049725552338876</v>
      </c>
      <c r="P204">
        <f t="shared" si="35"/>
        <v>0.62422544791385648</v>
      </c>
      <c r="Q204">
        <f t="shared" si="36"/>
        <v>0.60682331854839799</v>
      </c>
      <c r="R204">
        <f t="shared" si="37"/>
        <v>0.59771930733194156</v>
      </c>
      <c r="S204">
        <f t="shared" si="38"/>
        <v>0.59771930733194156</v>
      </c>
      <c r="T204">
        <f t="shared" si="39"/>
        <v>0.63182014483548699</v>
      </c>
      <c r="U204" t="str">
        <f t="shared" si="30"/>
        <v>sun</v>
      </c>
      <c r="V204" t="str">
        <f t="shared" si="31"/>
        <v>thu</v>
      </c>
    </row>
    <row r="205" spans="13:22" x14ac:dyDescent="0.25">
      <c r="M205">
        <f t="shared" si="32"/>
        <v>0.20400000000000015</v>
      </c>
      <c r="N205">
        <f t="shared" si="33"/>
        <v>0.65774726836122477</v>
      </c>
      <c r="O205">
        <f t="shared" si="34"/>
        <v>0.64250947760297294</v>
      </c>
      <c r="P205">
        <f t="shared" si="35"/>
        <v>0.626230891315251</v>
      </c>
      <c r="Q205">
        <f t="shared" si="36"/>
        <v>0.6088145143916126</v>
      </c>
      <c r="R205">
        <f t="shared" si="37"/>
        <v>0.59970055378584397</v>
      </c>
      <c r="S205">
        <f t="shared" si="38"/>
        <v>0.59970055378584397</v>
      </c>
      <c r="T205">
        <f t="shared" si="39"/>
        <v>0.6338255379177653</v>
      </c>
      <c r="U205" t="str">
        <f t="shared" si="30"/>
        <v>sun</v>
      </c>
      <c r="V205" t="str">
        <f t="shared" si="31"/>
        <v>thu</v>
      </c>
    </row>
    <row r="206" spans="13:22" x14ac:dyDescent="0.25">
      <c r="M206">
        <f t="shared" si="32"/>
        <v>0.20500000000000015</v>
      </c>
      <c r="N206">
        <f t="shared" si="33"/>
        <v>0.65975057526575442</v>
      </c>
      <c r="O206">
        <f t="shared" si="34"/>
        <v>0.64451275285821319</v>
      </c>
      <c r="P206">
        <f t="shared" si="35"/>
        <v>0.62822786220702498</v>
      </c>
      <c r="Q206">
        <f t="shared" si="36"/>
        <v>0.61079772195601079</v>
      </c>
      <c r="R206">
        <f t="shared" si="37"/>
        <v>0.60167405506075444</v>
      </c>
      <c r="S206">
        <f t="shared" si="38"/>
        <v>0.60167405506075444</v>
      </c>
      <c r="T206">
        <f t="shared" si="39"/>
        <v>0.63582222807175071</v>
      </c>
      <c r="U206" t="str">
        <f t="shared" si="30"/>
        <v>sun</v>
      </c>
      <c r="V206" t="str">
        <f t="shared" si="31"/>
        <v>thu</v>
      </c>
    </row>
    <row r="207" spans="13:22" x14ac:dyDescent="0.25">
      <c r="M207">
        <f t="shared" si="32"/>
        <v>0.20600000000000016</v>
      </c>
      <c r="N207">
        <f t="shared" si="33"/>
        <v>0.66174451098641218</v>
      </c>
      <c r="O207">
        <f t="shared" si="34"/>
        <v>0.6465071108690279</v>
      </c>
      <c r="P207">
        <f t="shared" si="35"/>
        <v>0.63021638711936767</v>
      </c>
      <c r="Q207">
        <f t="shared" si="36"/>
        <v>0.61277296503248646</v>
      </c>
      <c r="R207">
        <f t="shared" si="37"/>
        <v>0.60363983368335572</v>
      </c>
      <c r="S207">
        <f t="shared" si="38"/>
        <v>0.60363983368335572</v>
      </c>
      <c r="T207">
        <f t="shared" si="39"/>
        <v>0.63781024350182347</v>
      </c>
      <c r="U207" t="str">
        <f t="shared" si="30"/>
        <v>sun</v>
      </c>
      <c r="V207" t="str">
        <f t="shared" si="31"/>
        <v>thu</v>
      </c>
    </row>
    <row r="208" spans="13:22" x14ac:dyDescent="0.25">
      <c r="M208">
        <f t="shared" si="32"/>
        <v>0.20700000000000016</v>
      </c>
      <c r="N208">
        <f t="shared" si="33"/>
        <v>0.66372910836300558</v>
      </c>
      <c r="O208">
        <f t="shared" si="34"/>
        <v>0.64849258115082253</v>
      </c>
      <c r="P208">
        <f t="shared" si="35"/>
        <v>0.63219649252780341</v>
      </c>
      <c r="Q208">
        <f t="shared" si="36"/>
        <v>0.6147402673651885</v>
      </c>
      <c r="R208">
        <f t="shared" si="37"/>
        <v>0.60559791213700964</v>
      </c>
      <c r="S208">
        <f t="shared" si="38"/>
        <v>0.60559791213700964</v>
      </c>
      <c r="T208">
        <f t="shared" si="39"/>
        <v>0.63978961235170495</v>
      </c>
      <c r="U208" t="str">
        <f t="shared" si="30"/>
        <v>sun</v>
      </c>
      <c r="V208" t="str">
        <f t="shared" si="31"/>
        <v>thu</v>
      </c>
    </row>
    <row r="209" spans="13:22" x14ac:dyDescent="0.25">
      <c r="M209">
        <f t="shared" si="32"/>
        <v>0.20800000000000016</v>
      </c>
      <c r="N209">
        <f t="shared" si="33"/>
        <v>0.66570440015872034</v>
      </c>
      <c r="O209">
        <f t="shared" si="34"/>
        <v>0.65046919315456031</v>
      </c>
      <c r="P209">
        <f t="shared" si="35"/>
        <v>0.63416820485324821</v>
      </c>
      <c r="Q209">
        <f t="shared" si="36"/>
        <v>0.6166996526515669</v>
      </c>
      <c r="R209">
        <f t="shared" si="37"/>
        <v>0.60754831286179711</v>
      </c>
      <c r="S209">
        <f t="shared" si="38"/>
        <v>0.60754831286179711</v>
      </c>
      <c r="T209">
        <f t="shared" si="39"/>
        <v>0.64176036270452386</v>
      </c>
      <c r="U209" t="str">
        <f t="shared" si="30"/>
        <v>sun</v>
      </c>
      <c r="V209" t="str">
        <f t="shared" si="31"/>
        <v>thu</v>
      </c>
    </row>
    <row r="210" spans="13:22" x14ac:dyDescent="0.25">
      <c r="M210">
        <f t="shared" si="32"/>
        <v>0.20900000000000016</v>
      </c>
      <c r="N210">
        <f t="shared" si="33"/>
        <v>0.6676704190602103</v>
      </c>
      <c r="O210">
        <f t="shared" si="34"/>
        <v>0.65243697626683039</v>
      </c>
      <c r="P210">
        <f t="shared" si="35"/>
        <v>0.63613155046206415</v>
      </c>
      <c r="Q210">
        <f t="shared" si="36"/>
        <v>0.61865114454241632</v>
      </c>
      <c r="R210">
        <f t="shared" si="37"/>
        <v>0.60949105825456029</v>
      </c>
      <c r="S210">
        <f t="shared" si="38"/>
        <v>0.60949105825456029</v>
      </c>
      <c r="T210">
        <f t="shared" si="39"/>
        <v>0.64372252258288021</v>
      </c>
      <c r="U210" t="str">
        <f t="shared" si="30"/>
        <v>sun</v>
      </c>
      <c r="V210" t="str">
        <f t="shared" si="31"/>
        <v>thu</v>
      </c>
    </row>
    <row r="211" spans="13:22" x14ac:dyDescent="0.25">
      <c r="M211">
        <f t="shared" si="32"/>
        <v>0.21000000000000016</v>
      </c>
      <c r="N211">
        <f t="shared" si="33"/>
        <v>0.6696271976776863</v>
      </c>
      <c r="O211">
        <f t="shared" si="34"/>
        <v>0.65439595980991772</v>
      </c>
      <c r="P211">
        <f t="shared" si="35"/>
        <v>0.63808655566611594</v>
      </c>
      <c r="Q211">
        <f t="shared" si="36"/>
        <v>0.6205947666419237</v>
      </c>
      <c r="R211">
        <f t="shared" si="37"/>
        <v>0.61142617066894367</v>
      </c>
      <c r="S211">
        <f t="shared" si="38"/>
        <v>0.61142617066894367</v>
      </c>
      <c r="T211">
        <f t="shared" si="39"/>
        <v>0.64567611994891083</v>
      </c>
      <c r="U211" t="str">
        <f t="shared" si="30"/>
        <v>sun</v>
      </c>
      <c r="V211" t="str">
        <f t="shared" si="31"/>
        <v>thu</v>
      </c>
    </row>
    <row r="212" spans="13:22" x14ac:dyDescent="0.25">
      <c r="M212">
        <f t="shared" si="32"/>
        <v>0.21100000000000016</v>
      </c>
      <c r="N212">
        <f t="shared" si="33"/>
        <v>0.6715747685450052</v>
      </c>
      <c r="O212">
        <f t="shared" si="34"/>
        <v>0.65634617304187282</v>
      </c>
      <c r="P212">
        <f t="shared" si="35"/>
        <v>0.64003324672282558</v>
      </c>
      <c r="Q212">
        <f t="shared" si="36"/>
        <v>0.62253054250771234</v>
      </c>
      <c r="R212">
        <f t="shared" si="37"/>
        <v>0.61335367241543526</v>
      </c>
      <c r="S212">
        <f t="shared" si="38"/>
        <v>0.61335367241543526</v>
      </c>
      <c r="T212">
        <f t="shared" si="39"/>
        <v>0.64762118270435398</v>
      </c>
      <c r="U212" t="str">
        <f t="shared" si="30"/>
        <v>sun</v>
      </c>
      <c r="V212" t="str">
        <f t="shared" si="31"/>
        <v>thu</v>
      </c>
    </row>
    <row r="213" spans="13:22" x14ac:dyDescent="0.25">
      <c r="M213">
        <f t="shared" si="32"/>
        <v>0.21200000000000016</v>
      </c>
      <c r="N213">
        <f t="shared" si="33"/>
        <v>0.67351316411975959</v>
      </c>
      <c r="O213">
        <f t="shared" si="34"/>
        <v>0.65828764515658078</v>
      </c>
      <c r="P213">
        <f t="shared" si="35"/>
        <v>0.64197164983522836</v>
      </c>
      <c r="Q213">
        <f t="shared" si="36"/>
        <v>0.62445849565088785</v>
      </c>
      <c r="R213">
        <f t="shared" si="37"/>
        <v>0.61527358576140789</v>
      </c>
      <c r="S213">
        <f t="shared" si="38"/>
        <v>0.61527358576140789</v>
      </c>
      <c r="T213">
        <f t="shared" si="39"/>
        <v>0.64955773869061406</v>
      </c>
      <c r="U213" t="str">
        <f t="shared" si="30"/>
        <v>sun</v>
      </c>
      <c r="V213" t="str">
        <f t="shared" si="31"/>
        <v>thu</v>
      </c>
    </row>
    <row r="214" spans="13:22" x14ac:dyDescent="0.25">
      <c r="M214">
        <f t="shared" si="32"/>
        <v>0.21300000000000016</v>
      </c>
      <c r="N214">
        <f t="shared" si="33"/>
        <v>0.67544241678336703</v>
      </c>
      <c r="O214">
        <f t="shared" si="34"/>
        <v>0.66022040528383108</v>
      </c>
      <c r="P214">
        <f t="shared" si="35"/>
        <v>0.64390179115202839</v>
      </c>
      <c r="Q214">
        <f t="shared" si="36"/>
        <v>0.62637864953608346</v>
      </c>
      <c r="R214">
        <f t="shared" si="37"/>
        <v>0.61718593293116086</v>
      </c>
      <c r="S214">
        <f t="shared" si="38"/>
        <v>0.61718593293116086</v>
      </c>
      <c r="T214">
        <f t="shared" si="39"/>
        <v>0.65148581568882746</v>
      </c>
      <c r="U214" t="str">
        <f t="shared" si="30"/>
        <v>sun</v>
      </c>
      <c r="V214" t="str">
        <f t="shared" si="31"/>
        <v>thu</v>
      </c>
    </row>
    <row r="215" spans="13:22" x14ac:dyDescent="0.25">
      <c r="M215">
        <f t="shared" si="32"/>
        <v>0.21400000000000016</v>
      </c>
      <c r="N215">
        <f t="shared" si="33"/>
        <v>0.6773625588411587</v>
      </c>
      <c r="O215">
        <f t="shared" si="34"/>
        <v>0.66214448248938607</v>
      </c>
      <c r="P215">
        <f t="shared" si="35"/>
        <v>0.64582369676765428</v>
      </c>
      <c r="Q215">
        <f t="shared" si="36"/>
        <v>0.62829102758150535</v>
      </c>
      <c r="R215">
        <f t="shared" si="37"/>
        <v>0.61909073610596099</v>
      </c>
      <c r="S215">
        <f t="shared" si="38"/>
        <v>0.61909073610596099</v>
      </c>
      <c r="T215">
        <f t="shared" si="39"/>
        <v>0.65340544141992607</v>
      </c>
      <c r="U215" t="str">
        <f t="shared" si="30"/>
        <v>sun</v>
      </c>
      <c r="V215" t="str">
        <f t="shared" si="31"/>
        <v>thu</v>
      </c>
    </row>
    <row r="216" spans="13:22" x14ac:dyDescent="0.25">
      <c r="M216">
        <f t="shared" si="32"/>
        <v>0.21500000000000016</v>
      </c>
      <c r="N216">
        <f t="shared" si="33"/>
        <v>0.67927362252246937</v>
      </c>
      <c r="O216">
        <f t="shared" si="34"/>
        <v>0.66405990577505203</v>
      </c>
      <c r="P216">
        <f t="shared" si="35"/>
        <v>0.64773739272231423</v>
      </c>
      <c r="Q216">
        <f t="shared" si="36"/>
        <v>0.63019565315897852</v>
      </c>
      <c r="R216">
        <f t="shared" si="37"/>
        <v>0.62098801742408338</v>
      </c>
      <c r="S216">
        <f t="shared" si="38"/>
        <v>0.62098801742408338</v>
      </c>
      <c r="T216">
        <f t="shared" si="39"/>
        <v>0.65531664354470343</v>
      </c>
      <c r="U216" t="str">
        <f t="shared" si="30"/>
        <v>sun</v>
      </c>
      <c r="V216" t="str">
        <f t="shared" si="31"/>
        <v>thu</v>
      </c>
    </row>
    <row r="217" spans="13:22" x14ac:dyDescent="0.25">
      <c r="M217">
        <f t="shared" si="32"/>
        <v>0.21600000000000016</v>
      </c>
      <c r="N217">
        <f t="shared" si="33"/>
        <v>0.68117563998072628</v>
      </c>
      <c r="O217">
        <f t="shared" si="34"/>
        <v>0.66596670407874692</v>
      </c>
      <c r="P217">
        <f t="shared" si="35"/>
        <v>0.64964290500205202</v>
      </c>
      <c r="Q217">
        <f t="shared" si="36"/>
        <v>0.63209254959399153</v>
      </c>
      <c r="R217">
        <f t="shared" si="37"/>
        <v>0.62287779898085405</v>
      </c>
      <c r="S217">
        <f t="shared" si="38"/>
        <v>0.62287779898085405</v>
      </c>
      <c r="T217">
        <f t="shared" si="39"/>
        <v>0.65721944966387902</v>
      </c>
      <c r="U217" t="str">
        <f t="shared" si="30"/>
        <v>sun</v>
      </c>
      <c r="V217" t="str">
        <f t="shared" si="31"/>
        <v>thu</v>
      </c>
    </row>
    <row r="218" spans="13:22" x14ac:dyDescent="0.25">
      <c r="M218">
        <f t="shared" si="32"/>
        <v>0.21700000000000016</v>
      </c>
      <c r="N218">
        <f t="shared" si="33"/>
        <v>0.68306864329353867</v>
      </c>
      <c r="O218">
        <f t="shared" si="34"/>
        <v>0.66786490627457062</v>
      </c>
      <c r="P218">
        <f t="shared" si="35"/>
        <v>0.6515402595388019</v>
      </c>
      <c r="Q218">
        <f t="shared" si="36"/>
        <v>0.63398174016574249</v>
      </c>
      <c r="R218">
        <f t="shared" si="37"/>
        <v>0.62476010282868999</v>
      </c>
      <c r="S218">
        <f t="shared" si="38"/>
        <v>0.62476010282868999</v>
      </c>
      <c r="T218">
        <f t="shared" si="39"/>
        <v>0.65911388731816334</v>
      </c>
      <c r="U218" t="str">
        <f t="shared" si="30"/>
        <v>sun</v>
      </c>
      <c r="V218" t="str">
        <f t="shared" si="31"/>
        <v>thu</v>
      </c>
    </row>
    <row r="219" spans="13:22" x14ac:dyDescent="0.25">
      <c r="M219">
        <f t="shared" si="32"/>
        <v>0.21800000000000017</v>
      </c>
      <c r="N219">
        <f t="shared" si="33"/>
        <v>0.68495266446278635</v>
      </c>
      <c r="O219">
        <f t="shared" si="34"/>
        <v>0.66975454117287447</v>
      </c>
      <c r="P219">
        <f t="shared" si="35"/>
        <v>0.65342948221044495</v>
      </c>
      <c r="Q219">
        <f t="shared" si="36"/>
        <v>0.63586324810718453</v>
      </c>
      <c r="R219">
        <f t="shared" si="37"/>
        <v>0.62663495097714117</v>
      </c>
      <c r="S219">
        <f t="shared" si="38"/>
        <v>0.62663495097714117</v>
      </c>
      <c r="T219">
        <f t="shared" si="39"/>
        <v>0.66099998398832249</v>
      </c>
      <c r="U219" t="str">
        <f t="shared" si="30"/>
        <v>sun</v>
      </c>
      <c r="V219" t="str">
        <f t="shared" si="31"/>
        <v>thu</v>
      </c>
    </row>
    <row r="220" spans="13:22" x14ac:dyDescent="0.25">
      <c r="M220">
        <f t="shared" si="32"/>
        <v>0.21900000000000017</v>
      </c>
      <c r="N220">
        <f t="shared" si="33"/>
        <v>0.68682773541471021</v>
      </c>
      <c r="O220">
        <f t="shared" si="34"/>
        <v>0.67163563752033029</v>
      </c>
      <c r="P220">
        <f t="shared" si="35"/>
        <v>0.65531059884086429</v>
      </c>
      <c r="Q220">
        <f t="shared" si="36"/>
        <v>0.63773709660507083</v>
      </c>
      <c r="R220">
        <f t="shared" si="37"/>
        <v>0.62850236539293136</v>
      </c>
      <c r="S220">
        <f t="shared" si="38"/>
        <v>0.62850236539293136</v>
      </c>
      <c r="T220">
        <f t="shared" si="39"/>
        <v>0.66287776709524382</v>
      </c>
      <c r="U220" t="str">
        <f t="shared" si="30"/>
        <v>sun</v>
      </c>
      <c r="V220" t="str">
        <f t="shared" si="31"/>
        <v>thu</v>
      </c>
    </row>
    <row r="221" spans="13:22" x14ac:dyDescent="0.25">
      <c r="M221">
        <f t="shared" si="32"/>
        <v>0.22000000000000017</v>
      </c>
      <c r="N221">
        <f t="shared" si="33"/>
        <v>0.68869388800000042</v>
      </c>
      <c r="O221">
        <f t="shared" si="34"/>
        <v>0.67350822400000043</v>
      </c>
      <c r="P221">
        <f t="shared" si="35"/>
        <v>0.65718363520000023</v>
      </c>
      <c r="Q221">
        <f t="shared" si="36"/>
        <v>0.63960330880000038</v>
      </c>
      <c r="R221">
        <f t="shared" si="37"/>
        <v>0.63036236800000034</v>
      </c>
      <c r="S221">
        <f t="shared" si="38"/>
        <v>0.63036236800000034</v>
      </c>
      <c r="T221">
        <f t="shared" si="39"/>
        <v>0.66474726400000028</v>
      </c>
      <c r="U221" t="str">
        <f t="shared" si="30"/>
        <v>sun</v>
      </c>
      <c r="V221" t="str">
        <f t="shared" si="31"/>
        <v>thu</v>
      </c>
    </row>
    <row r="222" spans="13:22" x14ac:dyDescent="0.25">
      <c r="M222">
        <f t="shared" si="32"/>
        <v>0.22100000000000017</v>
      </c>
      <c r="N222">
        <f t="shared" si="33"/>
        <v>0.69055115399388545</v>
      </c>
      <c r="O222">
        <f t="shared" si="34"/>
        <v>0.67537232923140578</v>
      </c>
      <c r="P222">
        <f t="shared" si="35"/>
        <v>0.65904861700390649</v>
      </c>
      <c r="Q222">
        <f t="shared" si="36"/>
        <v>0.64146190778646306</v>
      </c>
      <c r="R222">
        <f t="shared" si="37"/>
        <v>0.63221498067954363</v>
      </c>
      <c r="S222">
        <f t="shared" si="38"/>
        <v>0.63221498067954363</v>
      </c>
      <c r="T222">
        <f t="shared" si="39"/>
        <v>0.66660850200391519</v>
      </c>
      <c r="U222" t="str">
        <f t="shared" si="30"/>
        <v>sun</v>
      </c>
      <c r="V222" t="str">
        <f t="shared" si="31"/>
        <v>thu</v>
      </c>
    </row>
    <row r="223" spans="13:22" x14ac:dyDescent="0.25">
      <c r="M223">
        <f t="shared" si="32"/>
        <v>0.22200000000000017</v>
      </c>
      <c r="N223">
        <f t="shared" si="33"/>
        <v>0.69239956509622247</v>
      </c>
      <c r="O223">
        <f t="shared" si="34"/>
        <v>0.67722798177059729</v>
      </c>
      <c r="P223">
        <f t="shared" si="35"/>
        <v>0.6609055699148052</v>
      </c>
      <c r="Q223">
        <f t="shared" si="36"/>
        <v>0.6433129166128857</v>
      </c>
      <c r="R223">
        <f t="shared" si="37"/>
        <v>0.63406022527005568</v>
      </c>
      <c r="S223">
        <f t="shared" si="38"/>
        <v>0.63406022527005568</v>
      </c>
      <c r="T223">
        <f t="shared" si="39"/>
        <v>0.66846150834862761</v>
      </c>
      <c r="U223" t="str">
        <f t="shared" si="30"/>
        <v>sun</v>
      </c>
      <c r="V223" t="str">
        <f t="shared" si="31"/>
        <v>thu</v>
      </c>
    </row>
    <row r="224" spans="13:22" x14ac:dyDescent="0.25">
      <c r="M224">
        <f t="shared" si="32"/>
        <v>0.22300000000000017</v>
      </c>
      <c r="N224">
        <f t="shared" si="33"/>
        <v>0.694239152931586</v>
      </c>
      <c r="O224">
        <f t="shared" si="34"/>
        <v>0.67907521011022365</v>
      </c>
      <c r="P224">
        <f t="shared" si="35"/>
        <v>0.6627545195411424</v>
      </c>
      <c r="Q224">
        <f t="shared" si="36"/>
        <v>0.64515635828167706</v>
      </c>
      <c r="R224">
        <f t="shared" si="37"/>
        <v>0.63589812356736963</v>
      </c>
      <c r="S224">
        <f t="shared" si="38"/>
        <v>0.63589812356736963</v>
      </c>
      <c r="T224">
        <f t="shared" si="39"/>
        <v>0.67030631021615716</v>
      </c>
      <c r="U224" t="str">
        <f t="shared" si="30"/>
        <v>sun</v>
      </c>
      <c r="V224" t="str">
        <f t="shared" si="31"/>
        <v>thu</v>
      </c>
    </row>
    <row r="225" spans="13:22" x14ac:dyDescent="0.25">
      <c r="M225">
        <f t="shared" si="32"/>
        <v>0.22400000000000017</v>
      </c>
      <c r="N225">
        <f t="shared" si="33"/>
        <v>0.69606994904935693</v>
      </c>
      <c r="O225">
        <f t="shared" si="34"/>
        <v>0.68091404267960098</v>
      </c>
      <c r="P225">
        <f t="shared" si="35"/>
        <v>0.6645954914376444</v>
      </c>
      <c r="Q225">
        <f t="shared" si="36"/>
        <v>0.64699225574927333</v>
      </c>
      <c r="R225">
        <f t="shared" si="37"/>
        <v>0.6377286973246995</v>
      </c>
      <c r="S225">
        <f t="shared" si="38"/>
        <v>0.6377286973246995</v>
      </c>
      <c r="T225">
        <f t="shared" si="39"/>
        <v>0.67214293472896891</v>
      </c>
      <c r="U225" t="str">
        <f t="shared" si="30"/>
        <v>sun</v>
      </c>
      <c r="V225" t="str">
        <f t="shared" si="31"/>
        <v>thu</v>
      </c>
    </row>
    <row r="226" spans="13:22" x14ac:dyDescent="0.25">
      <c r="M226">
        <f t="shared" si="32"/>
        <v>0.22500000000000017</v>
      </c>
      <c r="N226">
        <f t="shared" si="33"/>
        <v>0.69789198492381244</v>
      </c>
      <c r="O226">
        <f t="shared" si="34"/>
        <v>0.68274450784478335</v>
      </c>
      <c r="P226">
        <f t="shared" si="35"/>
        <v>0.66642851110537205</v>
      </c>
      <c r="Q226">
        <f t="shared" si="36"/>
        <v>0.64882063192618356</v>
      </c>
      <c r="R226">
        <f t="shared" si="37"/>
        <v>0.63955196825268112</v>
      </c>
      <c r="S226">
        <f t="shared" si="38"/>
        <v>0.63955196825268112</v>
      </c>
      <c r="T226">
        <f t="shared" si="39"/>
        <v>0.67397140895003771</v>
      </c>
      <c r="U226" t="str">
        <f t="shared" si="30"/>
        <v>sun</v>
      </c>
      <c r="V226" t="str">
        <f t="shared" si="31"/>
        <v>thu</v>
      </c>
    </row>
    <row r="227" spans="13:22" x14ac:dyDescent="0.25">
      <c r="M227">
        <f t="shared" si="32"/>
        <v>0.22600000000000017</v>
      </c>
      <c r="N227">
        <f t="shared" si="33"/>
        <v>0.69970529195421394</v>
      </c>
      <c r="O227">
        <f t="shared" si="34"/>
        <v>0.68456663390863115</v>
      </c>
      <c r="P227">
        <f t="shared" si="35"/>
        <v>0.66825360399177747</v>
      </c>
      <c r="Q227">
        <f t="shared" si="36"/>
        <v>0.65064150967703527</v>
      </c>
      <c r="R227">
        <f t="shared" si="37"/>
        <v>0.6413679580194136</v>
      </c>
      <c r="S227">
        <f t="shared" si="38"/>
        <v>0.6413679580194136</v>
      </c>
      <c r="T227">
        <f t="shared" si="39"/>
        <v>0.67579175988291429</v>
      </c>
      <c r="U227" t="str">
        <f t="shared" si="30"/>
        <v>sun</v>
      </c>
      <c r="V227" t="str">
        <f t="shared" si="31"/>
        <v>thu</v>
      </c>
    </row>
    <row r="228" spans="13:22" x14ac:dyDescent="0.25">
      <c r="M228">
        <f t="shared" si="32"/>
        <v>0.22700000000000017</v>
      </c>
      <c r="N228">
        <f t="shared" si="33"/>
        <v>0.70150990146489811</v>
      </c>
      <c r="O228">
        <f t="shared" si="34"/>
        <v>0.68638044911088048</v>
      </c>
      <c r="P228">
        <f t="shared" si="35"/>
        <v>0.67007079549075887</v>
      </c>
      <c r="Q228">
        <f t="shared" si="36"/>
        <v>0.65245491182061943</v>
      </c>
      <c r="R228">
        <f t="shared" si="37"/>
        <v>0.64317668825050078</v>
      </c>
      <c r="S228">
        <f t="shared" si="38"/>
        <v>0.64317668825050078</v>
      </c>
      <c r="T228">
        <f t="shared" si="39"/>
        <v>0.6776040144717892</v>
      </c>
      <c r="U228" t="str">
        <f t="shared" si="30"/>
        <v>sun</v>
      </c>
      <c r="V228" t="str">
        <f t="shared" si="31"/>
        <v>thu</v>
      </c>
    </row>
    <row r="229" spans="13:22" x14ac:dyDescent="0.25">
      <c r="M229">
        <f t="shared" si="32"/>
        <v>0.22800000000000017</v>
      </c>
      <c r="N229">
        <f t="shared" si="33"/>
        <v>0.70330584470536495</v>
      </c>
      <c r="O229">
        <f t="shared" si="34"/>
        <v>0.68818598162821332</v>
      </c>
      <c r="P229">
        <f t="shared" si="35"/>
        <v>0.67188011094271605</v>
      </c>
      <c r="Q229">
        <f t="shared" si="36"/>
        <v>0.65426086112993675</v>
      </c>
      <c r="R229">
        <f t="shared" si="37"/>
        <v>0.64497818052909195</v>
      </c>
      <c r="S229">
        <f t="shared" si="38"/>
        <v>0.64497818052909195</v>
      </c>
      <c r="T229">
        <f t="shared" si="39"/>
        <v>0.67940819960155774</v>
      </c>
      <c r="U229" t="str">
        <f t="shared" si="30"/>
        <v>sun</v>
      </c>
      <c r="V229" t="str">
        <f t="shared" si="31"/>
        <v>thu</v>
      </c>
    </row>
    <row r="230" spans="13:22" x14ac:dyDescent="0.25">
      <c r="M230">
        <f t="shared" si="32"/>
        <v>0.22900000000000018</v>
      </c>
      <c r="N230">
        <f t="shared" si="33"/>
        <v>0.70509315285036733</v>
      </c>
      <c r="O230">
        <f t="shared" si="34"/>
        <v>0.68998325957432638</v>
      </c>
      <c r="P230">
        <f t="shared" si="35"/>
        <v>0.6736815756346064</v>
      </c>
      <c r="Q230">
        <f t="shared" si="36"/>
        <v>0.6560593803322422</v>
      </c>
      <c r="R230">
        <f t="shared" si="37"/>
        <v>0.64677245639592384</v>
      </c>
      <c r="S230">
        <f t="shared" si="38"/>
        <v>0.64677245639592384</v>
      </c>
      <c r="T230">
        <f t="shared" si="39"/>
        <v>0.6812043420978855</v>
      </c>
      <c r="U230" t="str">
        <f t="shared" si="30"/>
        <v>sun</v>
      </c>
      <c r="V230" t="str">
        <f t="shared" si="31"/>
        <v>thu</v>
      </c>
    </row>
    <row r="231" spans="13:22" x14ac:dyDescent="0.25">
      <c r="M231">
        <f t="shared" si="32"/>
        <v>0.23000000000000018</v>
      </c>
      <c r="N231">
        <f t="shared" si="33"/>
        <v>0.70687185700000033</v>
      </c>
      <c r="O231">
        <f t="shared" si="34"/>
        <v>0.69177231100000036</v>
      </c>
      <c r="P231">
        <f t="shared" si="35"/>
        <v>0.67547521480000028</v>
      </c>
      <c r="Q231">
        <f t="shared" si="36"/>
        <v>0.6578504921090913</v>
      </c>
      <c r="R231">
        <f t="shared" si="37"/>
        <v>0.64855953734936167</v>
      </c>
      <c r="S231">
        <f t="shared" si="38"/>
        <v>0.64855953734936167</v>
      </c>
      <c r="T231">
        <f t="shared" si="39"/>
        <v>0.68299246872727304</v>
      </c>
      <c r="U231" t="str">
        <f t="shared" si="30"/>
        <v>sun</v>
      </c>
      <c r="V231" t="str">
        <f t="shared" si="31"/>
        <v>thu</v>
      </c>
    </row>
    <row r="232" spans="13:22" x14ac:dyDescent="0.25">
      <c r="M232">
        <f t="shared" si="32"/>
        <v>0.23100000000000018</v>
      </c>
      <c r="N232">
        <f t="shared" si="33"/>
        <v>0.70864198817979041</v>
      </c>
      <c r="O232">
        <f t="shared" si="34"/>
        <v>0.69355316389317045</v>
      </c>
      <c r="P232">
        <f t="shared" si="35"/>
        <v>0.67726105361913613</v>
      </c>
      <c r="Q232">
        <f t="shared" si="36"/>
        <v>0.65963421909638431</v>
      </c>
      <c r="R232">
        <f t="shared" si="37"/>
        <v>0.65033944484544037</v>
      </c>
      <c r="S232">
        <f t="shared" si="38"/>
        <v>0.65033944484544037</v>
      </c>
      <c r="T232">
        <f t="shared" si="39"/>
        <v>0.68477260619712033</v>
      </c>
      <c r="U232" t="str">
        <f t="shared" si="30"/>
        <v>sun</v>
      </c>
      <c r="V232" t="str">
        <f t="shared" si="31"/>
        <v>thu</v>
      </c>
    </row>
    <row r="233" spans="13:22" x14ac:dyDescent="0.25">
      <c r="M233">
        <f t="shared" si="32"/>
        <v>0.23200000000000018</v>
      </c>
      <c r="N233">
        <f t="shared" si="33"/>
        <v>0.71040357734078452</v>
      </c>
      <c r="O233">
        <f t="shared" si="34"/>
        <v>0.69532584617899396</v>
      </c>
      <c r="P233">
        <f t="shared" si="35"/>
        <v>0.67903911721897703</v>
      </c>
      <c r="Q233">
        <f t="shared" si="36"/>
        <v>0.66141058388441332</v>
      </c>
      <c r="R233">
        <f t="shared" si="37"/>
        <v>0.65211220029790562</v>
      </c>
      <c r="S233">
        <f t="shared" si="38"/>
        <v>0.65211220029790562</v>
      </c>
      <c r="T233">
        <f t="shared" si="39"/>
        <v>0.68654478115579209</v>
      </c>
      <c r="U233" t="str">
        <f t="shared" si="30"/>
        <v>sun</v>
      </c>
      <c r="V233" t="str">
        <f t="shared" si="31"/>
        <v>thu</v>
      </c>
    </row>
    <row r="234" spans="13:22" x14ac:dyDescent="0.25">
      <c r="M234">
        <f t="shared" si="32"/>
        <v>0.23300000000000018</v>
      </c>
      <c r="N234">
        <f t="shared" si="33"/>
        <v>0.71215665535963979</v>
      </c>
      <c r="O234">
        <f t="shared" si="34"/>
        <v>0.69709038571992199</v>
      </c>
      <c r="P234">
        <f t="shared" si="35"/>
        <v>0.68080943067326471</v>
      </c>
      <c r="Q234">
        <f t="shared" si="36"/>
        <v>0.66317960901790651</v>
      </c>
      <c r="R234">
        <f t="shared" si="37"/>
        <v>0.65387782507825642</v>
      </c>
      <c r="S234">
        <f t="shared" si="38"/>
        <v>0.65387782507825642</v>
      </c>
      <c r="T234">
        <f t="shared" si="39"/>
        <v>0.68830902019268314</v>
      </c>
      <c r="U234" t="str">
        <f t="shared" si="30"/>
        <v>sun</v>
      </c>
      <c r="V234" t="str">
        <f t="shared" si="31"/>
        <v>thu</v>
      </c>
    </row>
    <row r="235" spans="13:22" x14ac:dyDescent="0.25">
      <c r="M235">
        <f t="shared" si="32"/>
        <v>0.23400000000000018</v>
      </c>
      <c r="N235">
        <f t="shared" si="33"/>
        <v>0.71390125303871244</v>
      </c>
      <c r="O235">
        <f t="shared" si="34"/>
        <v>0.69884681031576634</v>
      </c>
      <c r="P235">
        <f t="shared" si="35"/>
        <v>0.68257201900257658</v>
      </c>
      <c r="Q235">
        <f t="shared" si="36"/>
        <v>0.66494131699607362</v>
      </c>
      <c r="R235">
        <f t="shared" si="37"/>
        <v>0.65563634051578423</v>
      </c>
      <c r="S235">
        <f t="shared" si="38"/>
        <v>0.65563634051578423</v>
      </c>
      <c r="T235">
        <f t="shared" si="39"/>
        <v>0.69006534983828216</v>
      </c>
      <c r="U235" t="str">
        <f t="shared" si="30"/>
        <v>sun</v>
      </c>
      <c r="V235" t="str">
        <f t="shared" si="31"/>
        <v>thu</v>
      </c>
    </row>
    <row r="236" spans="13:22" x14ac:dyDescent="0.25">
      <c r="M236">
        <f t="shared" si="32"/>
        <v>0.23500000000000018</v>
      </c>
      <c r="N236">
        <f t="shared" si="33"/>
        <v>0.71563740110614693</v>
      </c>
      <c r="O236">
        <f t="shared" si="34"/>
        <v>0.70059514770377096</v>
      </c>
      <c r="P236">
        <f t="shared" si="35"/>
        <v>0.68432690717438027</v>
      </c>
      <c r="Q236">
        <f t="shared" si="36"/>
        <v>0.66669573027265239</v>
      </c>
      <c r="R236">
        <f t="shared" si="37"/>
        <v>0.65738776789761655</v>
      </c>
      <c r="S236">
        <f t="shared" si="38"/>
        <v>0.65738776789761655</v>
      </c>
      <c r="T236">
        <f t="shared" si="39"/>
        <v>0.69181379656423758</v>
      </c>
      <c r="U236" t="str">
        <f t="shared" si="30"/>
        <v>sun</v>
      </c>
      <c r="V236" t="str">
        <f t="shared" si="31"/>
        <v>thu</v>
      </c>
    </row>
    <row r="237" spans="13:22" x14ac:dyDescent="0.25">
      <c r="M237">
        <f t="shared" si="32"/>
        <v>0.23600000000000018</v>
      </c>
      <c r="N237">
        <f t="shared" si="33"/>
        <v>0.71736513021596604</v>
      </c>
      <c r="O237">
        <f t="shared" si="34"/>
        <v>0.70233542555868067</v>
      </c>
      <c r="P237">
        <f t="shared" si="35"/>
        <v>0.68607412010308999</v>
      </c>
      <c r="Q237">
        <f t="shared" si="36"/>
        <v>0.6684428712559527</v>
      </c>
      <c r="R237">
        <f t="shared" si="37"/>
        <v>0.65913212846875679</v>
      </c>
      <c r="S237">
        <f t="shared" si="38"/>
        <v>0.65913212846875679</v>
      </c>
      <c r="T237">
        <f t="shared" si="39"/>
        <v>0.69355438678342229</v>
      </c>
      <c r="U237" t="str">
        <f t="shared" si="30"/>
        <v>sun</v>
      </c>
      <c r="V237" t="str">
        <f t="shared" si="31"/>
        <v>thu</v>
      </c>
    </row>
    <row r="238" spans="13:22" x14ac:dyDescent="0.25">
      <c r="M238">
        <f t="shared" si="32"/>
        <v>0.23700000000000018</v>
      </c>
      <c r="N238">
        <f t="shared" si="33"/>
        <v>0.71908447094815853</v>
      </c>
      <c r="O238">
        <f t="shared" si="34"/>
        <v>0.70406767149281024</v>
      </c>
      <c r="P238">
        <f t="shared" si="35"/>
        <v>0.68781368265012088</v>
      </c>
      <c r="Q238">
        <f t="shared" si="36"/>
        <v>0.67018276230890284</v>
      </c>
      <c r="R238">
        <f t="shared" si="37"/>
        <v>0.66086944343212584</v>
      </c>
      <c r="S238">
        <f t="shared" si="38"/>
        <v>0.66086944343212584</v>
      </c>
      <c r="T238">
        <f t="shared" si="39"/>
        <v>0.69528714684999804</v>
      </c>
      <c r="U238" t="str">
        <f t="shared" si="30"/>
        <v>sun</v>
      </c>
      <c r="V238" t="str">
        <f t="shared" si="31"/>
        <v>thu</v>
      </c>
    </row>
    <row r="239" spans="13:22" x14ac:dyDescent="0.25">
      <c r="M239">
        <f t="shared" si="32"/>
        <v>0.23800000000000018</v>
      </c>
      <c r="N239">
        <f t="shared" si="33"/>
        <v>0.72079545380876997</v>
      </c>
      <c r="O239">
        <f t="shared" si="34"/>
        <v>0.705791913056114</v>
      </c>
      <c r="P239">
        <f t="shared" si="35"/>
        <v>0.68954561962394578</v>
      </c>
      <c r="Q239">
        <f t="shared" si="36"/>
        <v>0.67191542574909469</v>
      </c>
      <c r="R239">
        <f t="shared" si="37"/>
        <v>0.66259973394860372</v>
      </c>
      <c r="S239">
        <f t="shared" si="38"/>
        <v>0.66259973394860372</v>
      </c>
      <c r="T239">
        <f t="shared" si="39"/>
        <v>0.69701210305948114</v>
      </c>
      <c r="U239" t="str">
        <f t="shared" si="30"/>
        <v>sun</v>
      </c>
      <c r="V239" t="str">
        <f t="shared" si="31"/>
        <v>thu</v>
      </c>
    </row>
    <row r="240" spans="13:22" x14ac:dyDescent="0.25">
      <c r="M240">
        <f t="shared" si="32"/>
        <v>0.23900000000000018</v>
      </c>
      <c r="N240">
        <f t="shared" si="33"/>
        <v>0.72249810922999136</v>
      </c>
      <c r="O240">
        <f t="shared" si="34"/>
        <v>0.70750817773625596</v>
      </c>
      <c r="P240">
        <f t="shared" si="35"/>
        <v>0.69126995578015027</v>
      </c>
      <c r="Q240">
        <f t="shared" si="36"/>
        <v>0.67364088384882925</v>
      </c>
      <c r="R240">
        <f t="shared" si="37"/>
        <v>0.66432302113707076</v>
      </c>
      <c r="S240">
        <f t="shared" si="38"/>
        <v>0.66432302113707076</v>
      </c>
      <c r="T240">
        <f t="shared" si="39"/>
        <v>0.69872928164880643</v>
      </c>
      <c r="U240" t="str">
        <f t="shared" si="30"/>
        <v>sun</v>
      </c>
      <c r="V240" t="str">
        <f t="shared" si="31"/>
        <v>thu</v>
      </c>
    </row>
    <row r="241" spans="13:22" x14ac:dyDescent="0.25">
      <c r="M241">
        <f t="shared" si="32"/>
        <v>0.24000000000000019</v>
      </c>
      <c r="N241">
        <f t="shared" si="33"/>
        <v>0.72419246757024824</v>
      </c>
      <c r="O241">
        <f t="shared" si="34"/>
        <v>0.70921649295867817</v>
      </c>
      <c r="P241">
        <f t="shared" si="35"/>
        <v>0.69298671582148785</v>
      </c>
      <c r="Q241">
        <f t="shared" si="36"/>
        <v>0.67535915883516173</v>
      </c>
      <c r="R241">
        <f t="shared" si="37"/>
        <v>0.66603932607444882</v>
      </c>
      <c r="S241">
        <f t="shared" si="38"/>
        <v>0.66603932607444882</v>
      </c>
      <c r="T241">
        <f t="shared" si="39"/>
        <v>0.70043870879639392</v>
      </c>
      <c r="U241" t="str">
        <f t="shared" si="30"/>
        <v>sun</v>
      </c>
      <c r="V241" t="str">
        <f t="shared" si="31"/>
        <v>thu</v>
      </c>
    </row>
    <row r="242" spans="13:22" x14ac:dyDescent="0.25">
      <c r="M242">
        <f t="shared" si="32"/>
        <v>0.24100000000000019</v>
      </c>
      <c r="N242">
        <f t="shared" si="33"/>
        <v>0.72587855911429022</v>
      </c>
      <c r="O242">
        <f t="shared" si="34"/>
        <v>0.71091688608667036</v>
      </c>
      <c r="P242">
        <f t="shared" si="35"/>
        <v>0.69469592439793626</v>
      </c>
      <c r="Q242">
        <f t="shared" si="36"/>
        <v>0.67707027288994803</v>
      </c>
      <c r="R242">
        <f t="shared" si="37"/>
        <v>0.66774866979574221</v>
      </c>
      <c r="S242">
        <f t="shared" si="38"/>
        <v>0.66774866979574221</v>
      </c>
      <c r="T242">
        <f t="shared" si="39"/>
        <v>0.70214041062221111</v>
      </c>
      <c r="U242" t="str">
        <f t="shared" si="30"/>
        <v>sun</v>
      </c>
      <c r="V242" t="str">
        <f t="shared" si="31"/>
        <v>thu</v>
      </c>
    </row>
    <row r="243" spans="13:22" x14ac:dyDescent="0.25">
      <c r="M243">
        <f t="shared" si="32"/>
        <v>0.24200000000000019</v>
      </c>
      <c r="N243">
        <f t="shared" si="33"/>
        <v>0.72755641407328042</v>
      </c>
      <c r="O243">
        <f t="shared" si="34"/>
        <v>0.71260938442144051</v>
      </c>
      <c r="P243">
        <f t="shared" si="35"/>
        <v>0.69639760610675228</v>
      </c>
      <c r="Q243">
        <f t="shared" si="36"/>
        <v>0.67877424814988818</v>
      </c>
      <c r="R243">
        <f t="shared" si="37"/>
        <v>0.66945107329408038</v>
      </c>
      <c r="S243">
        <f t="shared" si="38"/>
        <v>0.66945107329408038</v>
      </c>
      <c r="T243">
        <f t="shared" si="39"/>
        <v>0.70383441318784024</v>
      </c>
      <c r="U243" t="str">
        <f t="shared" si="30"/>
        <v>sun</v>
      </c>
      <c r="V243" t="str">
        <f t="shared" si="31"/>
        <v>thu</v>
      </c>
    </row>
    <row r="244" spans="13:22" x14ac:dyDescent="0.25">
      <c r="M244">
        <f t="shared" si="32"/>
        <v>0.24300000000000019</v>
      </c>
      <c r="N244">
        <f t="shared" si="33"/>
        <v>0.72922606258488354</v>
      </c>
      <c r="O244">
        <f t="shared" si="34"/>
        <v>0.71429401520218239</v>
      </c>
      <c r="P244">
        <f t="shared" si="35"/>
        <v>0.69809178549252748</v>
      </c>
      <c r="Q244">
        <f t="shared" si="36"/>
        <v>0.68047110670657451</v>
      </c>
      <c r="R244">
        <f t="shared" si="37"/>
        <v>0.67114655752075691</v>
      </c>
      <c r="S244">
        <f t="shared" si="38"/>
        <v>0.67114655752075691</v>
      </c>
      <c r="T244">
        <f t="shared" si="39"/>
        <v>0.70552074249654195</v>
      </c>
      <c r="U244" t="str">
        <f t="shared" si="30"/>
        <v>sun</v>
      </c>
      <c r="V244" t="str">
        <f t="shared" si="31"/>
        <v>thu</v>
      </c>
    </row>
    <row r="245" spans="13:22" x14ac:dyDescent="0.25">
      <c r="M245">
        <f t="shared" si="32"/>
        <v>0.24400000000000019</v>
      </c>
      <c r="N245">
        <f t="shared" si="33"/>
        <v>0.73088753471335699</v>
      </c>
      <c r="O245">
        <f t="shared" si="34"/>
        <v>0.71597080560614645</v>
      </c>
      <c r="P245">
        <f t="shared" si="35"/>
        <v>0.69977848704724432</v>
      </c>
      <c r="Q245">
        <f t="shared" si="36"/>
        <v>0.6821608706065343</v>
      </c>
      <c r="R245">
        <f t="shared" si="37"/>
        <v>0.6728351433852735</v>
      </c>
      <c r="S245">
        <f t="shared" si="38"/>
        <v>0.6728351433852735</v>
      </c>
      <c r="T245">
        <f t="shared" si="39"/>
        <v>0.70719942449332063</v>
      </c>
      <c r="U245" t="str">
        <f t="shared" si="30"/>
        <v>sun</v>
      </c>
      <c r="V245" t="str">
        <f t="shared" si="31"/>
        <v>thu</v>
      </c>
    </row>
    <row r="246" spans="13:22" x14ac:dyDescent="0.25">
      <c r="M246">
        <f t="shared" si="32"/>
        <v>0.24500000000000019</v>
      </c>
      <c r="N246">
        <f t="shared" si="33"/>
        <v>0.73254086044963873</v>
      </c>
      <c r="O246">
        <f t="shared" si="34"/>
        <v>0.7176397827487091</v>
      </c>
      <c r="P246">
        <f t="shared" si="35"/>
        <v>0.70145773521033072</v>
      </c>
      <c r="Q246">
        <f t="shared" si="36"/>
        <v>0.68384356185127748</v>
      </c>
      <c r="R246">
        <f t="shared" si="37"/>
        <v>0.67451685175537912</v>
      </c>
      <c r="S246">
        <f t="shared" si="38"/>
        <v>0.67451685175537912</v>
      </c>
      <c r="T246">
        <f t="shared" si="39"/>
        <v>0.70887048506498906</v>
      </c>
      <c r="U246" t="str">
        <f t="shared" si="30"/>
        <v>sun</v>
      </c>
      <c r="V246" t="str">
        <f t="shared" si="31"/>
        <v>thu</v>
      </c>
    </row>
    <row r="247" spans="13:22" x14ac:dyDescent="0.25">
      <c r="M247">
        <f t="shared" si="32"/>
        <v>0.24600000000000019</v>
      </c>
      <c r="N247">
        <f t="shared" si="33"/>
        <v>0.73418606971143696</v>
      </c>
      <c r="O247">
        <f t="shared" si="34"/>
        <v>0.71930097368344104</v>
      </c>
      <c r="P247">
        <f t="shared" si="35"/>
        <v>0.70312955436871627</v>
      </c>
      <c r="Q247">
        <f t="shared" si="36"/>
        <v>0.68551920239734043</v>
      </c>
      <c r="R247">
        <f t="shared" si="37"/>
        <v>0.6761917034571121</v>
      </c>
      <c r="S247">
        <f t="shared" si="38"/>
        <v>0.6761917034571121</v>
      </c>
      <c r="T247">
        <f t="shared" si="39"/>
        <v>0.71053395004023356</v>
      </c>
      <c r="U247" t="str">
        <f t="shared" si="30"/>
        <v>sun</v>
      </c>
      <c r="V247" t="str">
        <f t="shared" si="31"/>
        <v>thu</v>
      </c>
    </row>
    <row r="248" spans="13:22" x14ac:dyDescent="0.25">
      <c r="M248">
        <f t="shared" si="32"/>
        <v>0.24700000000000019</v>
      </c>
      <c r="N248">
        <f t="shared" si="33"/>
        <v>0.73582319234331961</v>
      </c>
      <c r="O248">
        <f t="shared" si="34"/>
        <v>0.72095440540217803</v>
      </c>
      <c r="P248">
        <f t="shared" si="35"/>
        <v>0.70479396885688783</v>
      </c>
      <c r="Q248">
        <f t="shared" si="36"/>
        <v>0.68718781415633279</v>
      </c>
      <c r="R248">
        <f t="shared" si="37"/>
        <v>0.67785971927484212</v>
      </c>
      <c r="S248">
        <f t="shared" si="38"/>
        <v>0.67785971927484212</v>
      </c>
      <c r="T248">
        <f t="shared" si="39"/>
        <v>0.71218984518967932</v>
      </c>
      <c r="U248" t="str">
        <f t="shared" si="30"/>
        <v>sun</v>
      </c>
      <c r="V248" t="str">
        <f t="shared" si="31"/>
        <v>thu</v>
      </c>
    </row>
    <row r="249" spans="13:22" x14ac:dyDescent="0.25">
      <c r="M249">
        <f t="shared" si="32"/>
        <v>0.24800000000000019</v>
      </c>
      <c r="N249">
        <f t="shared" si="33"/>
        <v>0.73745225811680304</v>
      </c>
      <c r="O249">
        <f t="shared" si="34"/>
        <v>0.72260010483508941</v>
      </c>
      <c r="P249">
        <f t="shared" si="35"/>
        <v>0.70645100295694419</v>
      </c>
      <c r="Q249">
        <f t="shared" si="36"/>
        <v>0.68884941899498153</v>
      </c>
      <c r="R249">
        <f t="shared" si="37"/>
        <v>0.67952091995131059</v>
      </c>
      <c r="S249">
        <f t="shared" si="38"/>
        <v>0.67952091995131059</v>
      </c>
      <c r="T249">
        <f t="shared" si="39"/>
        <v>0.71383819622595435</v>
      </c>
      <c r="U249" t="str">
        <f t="shared" si="30"/>
        <v>sun</v>
      </c>
      <c r="V249" t="str">
        <f t="shared" si="31"/>
        <v>thu</v>
      </c>
    </row>
    <row r="250" spans="13:22" x14ac:dyDescent="0.25">
      <c r="M250">
        <f t="shared" si="32"/>
        <v>0.24900000000000019</v>
      </c>
      <c r="N250">
        <f t="shared" si="33"/>
        <v>0.73907329673044175</v>
      </c>
      <c r="O250">
        <f t="shared" si="34"/>
        <v>0.72423809885074764</v>
      </c>
      <c r="P250">
        <f t="shared" si="35"/>
        <v>0.70810068089865275</v>
      </c>
      <c r="Q250">
        <f t="shared" si="36"/>
        <v>0.69050403873517718</v>
      </c>
      <c r="R250">
        <f t="shared" si="37"/>
        <v>0.68117532618767196</v>
      </c>
      <c r="S250">
        <f t="shared" si="38"/>
        <v>0.68117532618767196</v>
      </c>
      <c r="T250">
        <f t="shared" si="39"/>
        <v>0.71547902880375469</v>
      </c>
      <c r="U250" t="str">
        <f t="shared" si="30"/>
        <v>sun</v>
      </c>
      <c r="V250" t="str">
        <f t="shared" si="31"/>
        <v>thu</v>
      </c>
    </row>
    <row r="251" spans="13:22" x14ac:dyDescent="0.25">
      <c r="M251">
        <f t="shared" si="32"/>
        <v>0.25000000000000017</v>
      </c>
      <c r="N251">
        <f t="shared" si="33"/>
        <v>0.74068633780991777</v>
      </c>
      <c r="O251">
        <f t="shared" si="34"/>
        <v>0.72586841425619864</v>
      </c>
      <c r="P251">
        <f t="shared" si="35"/>
        <v>0.7097430268595043</v>
      </c>
      <c r="Q251">
        <f t="shared" si="36"/>
        <v>0.69215169515401975</v>
      </c>
      <c r="R251">
        <f t="shared" si="37"/>
        <v>0.68282295864353548</v>
      </c>
      <c r="S251">
        <f t="shared" si="38"/>
        <v>0.68282295864353548</v>
      </c>
      <c r="T251">
        <f t="shared" si="39"/>
        <v>0.71711236851990989</v>
      </c>
      <c r="U251" t="str">
        <f t="shared" si="30"/>
        <v>sun</v>
      </c>
      <c r="V251" t="str">
        <f t="shared" si="31"/>
        <v>thu</v>
      </c>
    </row>
    <row r="252" spans="13:22" x14ac:dyDescent="0.25">
      <c r="M252">
        <f t="shared" si="32"/>
        <v>0.25100000000000017</v>
      </c>
      <c r="N252">
        <f t="shared" si="33"/>
        <v>0.74229141090812922</v>
      </c>
      <c r="O252">
        <f t="shared" si="34"/>
        <v>0.72749107779702982</v>
      </c>
      <c r="P252">
        <f t="shared" si="35"/>
        <v>0.71137806496476919</v>
      </c>
      <c r="Q252">
        <f t="shared" si="36"/>
        <v>0.69379240998386316</v>
      </c>
      <c r="R252">
        <f t="shared" si="37"/>
        <v>0.68446383793700671</v>
      </c>
      <c r="S252">
        <f t="shared" si="38"/>
        <v>0.68446383793700671</v>
      </c>
      <c r="T252">
        <f t="shared" si="39"/>
        <v>0.71873824091344773</v>
      </c>
      <c r="U252" t="str">
        <f t="shared" si="30"/>
        <v>sun</v>
      </c>
      <c r="V252" t="str">
        <f t="shared" si="31"/>
        <v>thu</v>
      </c>
    </row>
    <row r="253" spans="13:22" x14ac:dyDescent="0.25">
      <c r="M253">
        <f t="shared" si="32"/>
        <v>0.25200000000000017</v>
      </c>
      <c r="N253">
        <f t="shared" si="33"/>
        <v>0.74388854550528039</v>
      </c>
      <c r="O253">
        <f t="shared" si="34"/>
        <v>0.72910611615744036</v>
      </c>
      <c r="P253">
        <f t="shared" si="35"/>
        <v>0.71300581928755213</v>
      </c>
      <c r="Q253">
        <f t="shared" si="36"/>
        <v>0.69542620491236096</v>
      </c>
      <c r="R253">
        <f t="shared" si="37"/>
        <v>0.68609798464472793</v>
      </c>
      <c r="S253">
        <f t="shared" si="38"/>
        <v>0.68609798464472793</v>
      </c>
      <c r="T253">
        <f t="shared" si="39"/>
        <v>0.7203566714656584</v>
      </c>
      <c r="U253" t="str">
        <f t="shared" si="30"/>
        <v>sun</v>
      </c>
      <c r="V253" t="str">
        <f t="shared" si="31"/>
        <v>thu</v>
      </c>
    </row>
    <row r="254" spans="13:22" x14ac:dyDescent="0.25">
      <c r="M254">
        <f t="shared" si="32"/>
        <v>0.25300000000000017</v>
      </c>
      <c r="N254">
        <f t="shared" si="33"/>
        <v>0.74547777100897039</v>
      </c>
      <c r="O254">
        <f t="shared" si="34"/>
        <v>0.73071355596031029</v>
      </c>
      <c r="P254">
        <f t="shared" si="35"/>
        <v>0.71462631384884834</v>
      </c>
      <c r="Q254">
        <f t="shared" si="36"/>
        <v>0.69705310158251232</v>
      </c>
      <c r="R254">
        <f t="shared" si="37"/>
        <v>0.68772541930192022</v>
      </c>
      <c r="S254">
        <f t="shared" si="38"/>
        <v>0.68772541930192022</v>
      </c>
      <c r="T254">
        <f t="shared" si="39"/>
        <v>0.72196768560016022</v>
      </c>
      <c r="U254" t="str">
        <f t="shared" si="30"/>
        <v>sun</v>
      </c>
      <c r="V254" t="str">
        <f t="shared" si="31"/>
        <v>thu</v>
      </c>
    </row>
    <row r="255" spans="13:22" x14ac:dyDescent="0.25">
      <c r="M255">
        <f t="shared" si="32"/>
        <v>0.25400000000000017</v>
      </c>
      <c r="N255">
        <f t="shared" si="33"/>
        <v>0.7470591167542826</v>
      </c>
      <c r="O255">
        <f t="shared" si="34"/>
        <v>0.73231342376727038</v>
      </c>
      <c r="P255">
        <f t="shared" si="35"/>
        <v>0.71623957261759819</v>
      </c>
      <c r="Q255">
        <f t="shared" si="36"/>
        <v>0.69867312159270645</v>
      </c>
      <c r="R255">
        <f t="shared" si="37"/>
        <v>0.68934616240242463</v>
      </c>
      <c r="S255">
        <f t="shared" si="38"/>
        <v>0.68934616240242463</v>
      </c>
      <c r="T255">
        <f t="shared" si="39"/>
        <v>0.72357130868296438</v>
      </c>
      <c r="U255" t="str">
        <f t="shared" si="30"/>
        <v>sun</v>
      </c>
      <c r="V255" t="str">
        <f t="shared" si="31"/>
        <v>thu</v>
      </c>
    </row>
    <row r="256" spans="13:22" x14ac:dyDescent="0.25">
      <c r="M256">
        <f t="shared" si="32"/>
        <v>0.25500000000000017</v>
      </c>
      <c r="N256">
        <f t="shared" si="33"/>
        <v>0.74863261200387421</v>
      </c>
      <c r="O256">
        <f t="shared" si="34"/>
        <v>0.73390574607877102</v>
      </c>
      <c r="P256">
        <f t="shared" si="35"/>
        <v>0.7178456195107441</v>
      </c>
      <c r="Q256">
        <f t="shared" si="36"/>
        <v>0.70028628649676961</v>
      </c>
      <c r="R256">
        <f t="shared" si="37"/>
        <v>0.69096023439874354</v>
      </c>
      <c r="S256">
        <f t="shared" si="38"/>
        <v>0.69096023439874354</v>
      </c>
      <c r="T256">
        <f t="shared" si="39"/>
        <v>0.72516756602253984</v>
      </c>
      <c r="U256" t="str">
        <f t="shared" si="30"/>
        <v>sun</v>
      </c>
      <c r="V256" t="str">
        <f t="shared" si="31"/>
        <v>thu</v>
      </c>
    </row>
    <row r="257" spans="13:22" x14ac:dyDescent="0.25">
      <c r="M257">
        <f t="shared" si="32"/>
        <v>0.25600000000000017</v>
      </c>
      <c r="N257">
        <f t="shared" si="33"/>
        <v>0.75019828594806515</v>
      </c>
      <c r="O257">
        <f t="shared" si="34"/>
        <v>0.7354905493341517</v>
      </c>
      <c r="P257">
        <f t="shared" si="35"/>
        <v>0.71944447839328496</v>
      </c>
      <c r="Q257">
        <f t="shared" si="36"/>
        <v>0.70189261780400847</v>
      </c>
      <c r="R257">
        <f t="shared" si="37"/>
        <v>0.69256765570208123</v>
      </c>
      <c r="S257">
        <f t="shared" si="38"/>
        <v>0.69256765570208123</v>
      </c>
      <c r="T257">
        <f t="shared" si="39"/>
        <v>0.7267564828698776</v>
      </c>
      <c r="U257" t="str">
        <f t="shared" si="30"/>
        <v>sun</v>
      </c>
      <c r="V257" t="str">
        <f t="shared" si="31"/>
        <v>thu</v>
      </c>
    </row>
    <row r="258" spans="13:22" x14ac:dyDescent="0.25">
      <c r="M258">
        <f t="shared" si="32"/>
        <v>0.25700000000000017</v>
      </c>
      <c r="N258">
        <f t="shared" si="33"/>
        <v>0.75175616770492693</v>
      </c>
      <c r="O258">
        <f t="shared" si="34"/>
        <v>0.73706785991171098</v>
      </c>
      <c r="P258">
        <f t="shared" si="35"/>
        <v>0.72103617307833234</v>
      </c>
      <c r="Q258">
        <f t="shared" si="36"/>
        <v>0.70349213697925772</v>
      </c>
      <c r="R258">
        <f t="shared" si="37"/>
        <v>0.69416844668238609</v>
      </c>
      <c r="S258">
        <f t="shared" si="38"/>
        <v>0.69416844668238609</v>
      </c>
      <c r="T258">
        <f t="shared" si="39"/>
        <v>0.72833808441855674</v>
      </c>
      <c r="U258" t="str">
        <f t="shared" si="30"/>
        <v>sun</v>
      </c>
      <c r="V258" t="str">
        <f t="shared" si="31"/>
        <v>thu</v>
      </c>
    </row>
    <row r="259" spans="13:22" x14ac:dyDescent="0.25">
      <c r="M259">
        <f t="shared" si="32"/>
        <v>0.25800000000000017</v>
      </c>
      <c r="N259">
        <f t="shared" si="33"/>
        <v>0.75330628632037311</v>
      </c>
      <c r="O259">
        <f t="shared" si="34"/>
        <v>0.73863770412877527</v>
      </c>
      <c r="P259">
        <f t="shared" si="35"/>
        <v>0.72262072732716542</v>
      </c>
      <c r="Q259">
        <f t="shared" si="36"/>
        <v>0.70508486544292359</v>
      </c>
      <c r="R259">
        <f t="shared" si="37"/>
        <v>0.69576262766839214</v>
      </c>
      <c r="S259">
        <f t="shared" si="38"/>
        <v>0.69576262766839214</v>
      </c>
      <c r="T259">
        <f t="shared" si="39"/>
        <v>0.72991239580480916</v>
      </c>
      <c r="U259" t="str">
        <f t="shared" ref="U259:U322" si="40">IF(MAX(N259:T259)=N259,N$1,IF(MAX(N259:T259)=O259,O$1,IF(MAX(N259:T259)=P259,P$1,IF(MAX(N259:T259)=Q259,Q$1,IF(MAX(N259:T259)=R259,R258,IF(MAX(N259:T259)=S259,S$1,T$1))))))</f>
        <v>sun</v>
      </c>
      <c r="V259" t="str">
        <f t="shared" ref="V259:V322" si="41">IF(MIN(N259:T259)=N259,N$1,IF(MIN(N259:T259)=O259,O$1,IF(MIN(N259:T259)=P259,P$1,IF(MIN(N259:T259)=Q259,Q$1,IF(MIN(N259:T259)=R259,R$1,IF(MIN(N259:T259)=S259,S$1,T$1))))))</f>
        <v>thu</v>
      </c>
    </row>
    <row r="260" spans="13:22" x14ac:dyDescent="0.25">
      <c r="M260">
        <f t="shared" ref="M260:M323" si="42">M259+0.001</f>
        <v>0.25900000000000017</v>
      </c>
      <c r="N260">
        <f t="shared" ref="N260:N323" si="43">B$2*(M260^5)+C$2*(M260^4)+D$2*(M260^3)+E$2*(M260^2)+F$2*M260</f>
        <v>0.75484867076824747</v>
      </c>
      <c r="O260">
        <f t="shared" ref="O260:O323" si="44">B$3*(M260^5)+C$3*(M260^4)+D$3*(M260^3)+E$3*(M260^2)+F$3*M260</f>
        <v>0.74020010824176841</v>
      </c>
      <c r="P260">
        <f t="shared" ref="P260:P323" si="45">B$4*(M260^5)+C$4*(M260^4)+D$4*(M260^3)+E$4*(M260^2)+F$4*M260</f>
        <v>0.72419816484928734</v>
      </c>
      <c r="Q260">
        <f t="shared" ref="Q260:Q323" si="46">B$5*(M260^5)+C$5*(M260^4)+D$5*(M260^3)+E$5*(M260^2)+F$5*M260</f>
        <v>0.70667082457103081</v>
      </c>
      <c r="R260">
        <f t="shared" ref="R260:R323" si="47">B$6*(M260^5)+C$6*(M260^4)+D$6*(M260^3)+E$6*(M260^2)+F$6*M260</f>
        <v>0.69735021894765914</v>
      </c>
      <c r="S260">
        <f t="shared" ref="S260:S323" si="48">B$7*(M260^5)+C$7*(M260^4)+D$7*(M260^3)+E$7*(M260^2)+F$7*M260</f>
        <v>0.69735021894765914</v>
      </c>
      <c r="T260">
        <f t="shared" ref="T260:T323" si="49">B$8*(M260^5)+C$8*(M260^4)+D$8*(M260^3)+E$8*(M260^2)+F$8*M260</f>
        <v>0.73147944210758342</v>
      </c>
      <c r="U260" t="str">
        <f t="shared" si="40"/>
        <v>sun</v>
      </c>
      <c r="V260" t="str">
        <f t="shared" si="41"/>
        <v>thu</v>
      </c>
    </row>
    <row r="261" spans="13:22" x14ac:dyDescent="0.25">
      <c r="M261">
        <f t="shared" si="42"/>
        <v>0.26000000000000018</v>
      </c>
      <c r="N261">
        <f t="shared" si="43"/>
        <v>0.75638334995041345</v>
      </c>
      <c r="O261">
        <f t="shared" si="44"/>
        <v>0.7417550984462814</v>
      </c>
      <c r="P261">
        <f t="shared" si="45"/>
        <v>0.72576850930247949</v>
      </c>
      <c r="Q261">
        <f t="shared" si="46"/>
        <v>0.70825003569526701</v>
      </c>
      <c r="R261">
        <f t="shared" si="47"/>
        <v>0.69893124076661461</v>
      </c>
      <c r="S261">
        <f t="shared" si="48"/>
        <v>0.69893124076661461</v>
      </c>
      <c r="T261">
        <f t="shared" si="49"/>
        <v>0.73303924834861034</v>
      </c>
      <c r="U261" t="str">
        <f t="shared" si="40"/>
        <v>sun</v>
      </c>
      <c r="V261" t="str">
        <f t="shared" si="41"/>
        <v>thu</v>
      </c>
    </row>
    <row r="262" spans="13:22" x14ac:dyDescent="0.25">
      <c r="M262">
        <f t="shared" si="42"/>
        <v>0.26100000000000018</v>
      </c>
      <c r="N262">
        <f t="shared" si="43"/>
        <v>0.75791035269684404</v>
      </c>
      <c r="O262">
        <f t="shared" si="44"/>
        <v>0.74330270087714123</v>
      </c>
      <c r="P262">
        <f t="shared" si="45"/>
        <v>0.72733178429285839</v>
      </c>
      <c r="Q262">
        <f t="shared" si="46"/>
        <v>0.70982252010302849</v>
      </c>
      <c r="R262">
        <f t="shared" si="47"/>
        <v>0.70050571333059541</v>
      </c>
      <c r="S262">
        <f t="shared" si="48"/>
        <v>0.70050571333059541</v>
      </c>
      <c r="T262">
        <f t="shared" si="49"/>
        <v>0.73459183949246798</v>
      </c>
      <c r="U262" t="str">
        <f t="shared" si="40"/>
        <v>sun</v>
      </c>
      <c r="V262" t="str">
        <f t="shared" si="41"/>
        <v>thu</v>
      </c>
    </row>
    <row r="263" spans="13:22" x14ac:dyDescent="0.25">
      <c r="M263">
        <f t="shared" si="42"/>
        <v>0.26200000000000018</v>
      </c>
      <c r="N263">
        <f t="shared" si="43"/>
        <v>0.75942970776571017</v>
      </c>
      <c r="O263">
        <f t="shared" si="44"/>
        <v>0.74484294160848163</v>
      </c>
      <c r="P263">
        <f t="shared" si="45"/>
        <v>0.72888801337493059</v>
      </c>
      <c r="Q263">
        <f t="shared" si="46"/>
        <v>0.71138829903746637</v>
      </c>
      <c r="R263">
        <f t="shared" si="47"/>
        <v>0.70207365680388856</v>
      </c>
      <c r="S263">
        <f t="shared" si="48"/>
        <v>0.70207365680388856</v>
      </c>
      <c r="T263">
        <f t="shared" si="49"/>
        <v>0.73613724044664708</v>
      </c>
      <c r="U263" t="str">
        <f t="shared" si="40"/>
        <v>sun</v>
      </c>
      <c r="V263" t="str">
        <f t="shared" si="41"/>
        <v>thu</v>
      </c>
    </row>
    <row r="264" spans="13:22" x14ac:dyDescent="0.25">
      <c r="M264">
        <f t="shared" si="42"/>
        <v>0.26300000000000018</v>
      </c>
      <c r="N264">
        <f t="shared" si="43"/>
        <v>0.76094144384347029</v>
      </c>
      <c r="O264">
        <f t="shared" si="44"/>
        <v>0.7463758466538104</v>
      </c>
      <c r="P264">
        <f t="shared" si="45"/>
        <v>0.73043722005164813</v>
      </c>
      <c r="Q264">
        <f t="shared" si="46"/>
        <v>0.71294739369753035</v>
      </c>
      <c r="R264">
        <f t="shared" si="47"/>
        <v>0.70363509130977298</v>
      </c>
      <c r="S264">
        <f t="shared" si="48"/>
        <v>0.70363509130977298</v>
      </c>
      <c r="T264">
        <f t="shared" si="49"/>
        <v>0.73767547606161488</v>
      </c>
      <c r="U264" t="str">
        <f t="shared" si="40"/>
        <v>sun</v>
      </c>
      <c r="V264" t="str">
        <f t="shared" si="41"/>
        <v>thu</v>
      </c>
    </row>
    <row r="265" spans="13:22" x14ac:dyDescent="0.25">
      <c r="M265">
        <f t="shared" si="42"/>
        <v>0.26400000000000018</v>
      </c>
      <c r="N265">
        <f t="shared" si="43"/>
        <v>0.76244558954496022</v>
      </c>
      <c r="O265">
        <f t="shared" si="44"/>
        <v>0.74790144196608022</v>
      </c>
      <c r="P265">
        <f t="shared" si="45"/>
        <v>0.73197942777446423</v>
      </c>
      <c r="Q265">
        <f t="shared" si="46"/>
        <v>0.71449982523801625</v>
      </c>
      <c r="R265">
        <f t="shared" si="47"/>
        <v>0.70519003693056037</v>
      </c>
      <c r="S265">
        <f t="shared" si="48"/>
        <v>0.70519003693056037</v>
      </c>
      <c r="T265">
        <f t="shared" si="49"/>
        <v>0.73920657113088017</v>
      </c>
      <c r="U265" t="str">
        <f t="shared" si="40"/>
        <v>sun</v>
      </c>
      <c r="V265" t="str">
        <f t="shared" si="41"/>
        <v>thu</v>
      </c>
    </row>
    <row r="266" spans="13:22" x14ac:dyDescent="0.25">
      <c r="M266">
        <f t="shared" si="42"/>
        <v>0.26500000000000018</v>
      </c>
      <c r="N266">
        <f t="shared" si="43"/>
        <v>0.7639421734134817</v>
      </c>
      <c r="O266">
        <f t="shared" si="44"/>
        <v>0.74941975343775857</v>
      </c>
      <c r="P266">
        <f t="shared" si="45"/>
        <v>0.73351465994338871</v>
      </c>
      <c r="Q266">
        <f t="shared" si="46"/>
        <v>0.71604561476960948</v>
      </c>
      <c r="R266">
        <f t="shared" si="47"/>
        <v>0.70673851370763652</v>
      </c>
      <c r="S266">
        <f t="shared" si="48"/>
        <v>0.70673851370763652</v>
      </c>
      <c r="T266">
        <f t="shared" si="49"/>
        <v>0.74073055039105939</v>
      </c>
      <c r="U266" t="str">
        <f t="shared" si="40"/>
        <v>sun</v>
      </c>
      <c r="V266" t="str">
        <f t="shared" si="41"/>
        <v>thu</v>
      </c>
    </row>
    <row r="267" spans="13:22" x14ac:dyDescent="0.25">
      <c r="M267">
        <f t="shared" si="42"/>
        <v>0.26600000000000018</v>
      </c>
      <c r="N267">
        <f t="shared" si="43"/>
        <v>0.76543122392089136</v>
      </c>
      <c r="O267">
        <f t="shared" si="44"/>
        <v>0.75093080690089564</v>
      </c>
      <c r="P267">
        <f t="shared" si="45"/>
        <v>0.73504293990704361</v>
      </c>
      <c r="Q267">
        <f t="shared" si="46"/>
        <v>0.71758478335893217</v>
      </c>
      <c r="R267">
        <f t="shared" si="47"/>
        <v>0.70828054164150278</v>
      </c>
      <c r="S267">
        <f t="shared" si="48"/>
        <v>0.70828054164150278</v>
      </c>
      <c r="T267">
        <f t="shared" si="49"/>
        <v>0.74224743852194064</v>
      </c>
      <c r="U267" t="str">
        <f t="shared" si="40"/>
        <v>sun</v>
      </c>
      <c r="V267" t="str">
        <f t="shared" si="41"/>
        <v>thu</v>
      </c>
    </row>
    <row r="268" spans="13:22" x14ac:dyDescent="0.25">
      <c r="M268">
        <f t="shared" si="42"/>
        <v>0.26700000000000018</v>
      </c>
      <c r="N268">
        <f t="shared" si="43"/>
        <v>0.76691276946769138</v>
      </c>
      <c r="O268">
        <f t="shared" si="44"/>
        <v>0.7524346281271943</v>
      </c>
      <c r="P268">
        <f t="shared" si="45"/>
        <v>0.73656429096271925</v>
      </c>
      <c r="Q268">
        <f t="shared" si="46"/>
        <v>0.71911735202858684</v>
      </c>
      <c r="R268">
        <f t="shared" si="47"/>
        <v>0.70981614069181809</v>
      </c>
      <c r="S268">
        <f t="shared" si="48"/>
        <v>0.70981614069181809</v>
      </c>
      <c r="T268">
        <f t="shared" si="49"/>
        <v>0.74375726014654786</v>
      </c>
      <c r="U268" t="str">
        <f t="shared" si="40"/>
        <v>sun</v>
      </c>
      <c r="V268" t="str">
        <f t="shared" si="41"/>
        <v>thu</v>
      </c>
    </row>
    <row r="269" spans="13:22" x14ac:dyDescent="0.25">
      <c r="M269">
        <f t="shared" si="42"/>
        <v>0.26800000000000018</v>
      </c>
      <c r="N269">
        <f t="shared" si="43"/>
        <v>0.76838683838311705</v>
      </c>
      <c r="O269">
        <f t="shared" si="44"/>
        <v>0.75393124282808111</v>
      </c>
      <c r="P269">
        <f t="shared" si="45"/>
        <v>0.73807873635642829</v>
      </c>
      <c r="Q269">
        <f t="shared" si="46"/>
        <v>0.72064334175720401</v>
      </c>
      <c r="R269">
        <f t="shared" si="47"/>
        <v>0.71134533077743889</v>
      </c>
      <c r="S269">
        <f t="shared" si="48"/>
        <v>0.71134533077743889</v>
      </c>
      <c r="T269">
        <f t="shared" si="49"/>
        <v>0.74526003983120748</v>
      </c>
      <c r="U269" t="str">
        <f t="shared" si="40"/>
        <v>sun</v>
      </c>
      <c r="V269" t="str">
        <f t="shared" si="41"/>
        <v>thu</v>
      </c>
    </row>
    <row r="270" spans="13:22" x14ac:dyDescent="0.25">
      <c r="M270">
        <f t="shared" si="42"/>
        <v>0.26900000000000018</v>
      </c>
      <c r="N270">
        <f t="shared" si="43"/>
        <v>0.76985345892522683</v>
      </c>
      <c r="O270">
        <f t="shared" si="44"/>
        <v>0.75542067665477264</v>
      </c>
      <c r="P270">
        <f t="shared" si="45"/>
        <v>0.73958629928296338</v>
      </c>
      <c r="Q270">
        <f t="shared" si="46"/>
        <v>0.72216277347948543</v>
      </c>
      <c r="R270">
        <f t="shared" si="47"/>
        <v>0.71286813177646136</v>
      </c>
      <c r="S270">
        <f t="shared" si="48"/>
        <v>0.71286813177646136</v>
      </c>
      <c r="T270">
        <f t="shared" si="49"/>
        <v>0.7467558020856121</v>
      </c>
      <c r="U270" t="str">
        <f t="shared" si="40"/>
        <v>sun</v>
      </c>
      <c r="V270" t="str">
        <f t="shared" si="41"/>
        <v>thu</v>
      </c>
    </row>
    <row r="271" spans="13:22" x14ac:dyDescent="0.25">
      <c r="M271">
        <f t="shared" si="42"/>
        <v>0.27000000000000018</v>
      </c>
      <c r="N271">
        <f t="shared" si="43"/>
        <v>0.77131265928099191</v>
      </c>
      <c r="O271">
        <f t="shared" si="44"/>
        <v>0.75690295519834738</v>
      </c>
      <c r="P271">
        <f t="shared" si="45"/>
        <v>0.74108700288595053</v>
      </c>
      <c r="Q271">
        <f t="shared" si="46"/>
        <v>0.72367566808625106</v>
      </c>
      <c r="R271">
        <f t="shared" si="47"/>
        <v>0.71438456352626223</v>
      </c>
      <c r="S271">
        <f t="shared" si="48"/>
        <v>0.71438456352626223</v>
      </c>
      <c r="T271">
        <f t="shared" si="49"/>
        <v>0.74824457136288525</v>
      </c>
      <c r="U271" t="str">
        <f t="shared" si="40"/>
        <v>sun</v>
      </c>
      <c r="V271" t="str">
        <f t="shared" si="41"/>
        <v>thu</v>
      </c>
    </row>
    <row r="272" spans="13:22" x14ac:dyDescent="0.25">
      <c r="M272">
        <f t="shared" si="42"/>
        <v>0.27100000000000019</v>
      </c>
      <c r="N272">
        <f t="shared" si="43"/>
        <v>0.77276446756638528</v>
      </c>
      <c r="O272">
        <f t="shared" si="44"/>
        <v>0.75837810398981498</v>
      </c>
      <c r="P272">
        <f t="shared" si="45"/>
        <v>0.74258087025790642</v>
      </c>
      <c r="Q272">
        <f t="shared" si="46"/>
        <v>0.72518204642448414</v>
      </c>
      <c r="R272">
        <f t="shared" si="47"/>
        <v>0.71589464582354068</v>
      </c>
      <c r="S272">
        <f t="shared" si="48"/>
        <v>0.71589464582354068</v>
      </c>
      <c r="T272">
        <f t="shared" si="49"/>
        <v>0.74972637205964743</v>
      </c>
      <c r="U272" t="str">
        <f t="shared" si="40"/>
        <v>sun</v>
      </c>
      <c r="V272" t="str">
        <f t="shared" si="41"/>
        <v>thu</v>
      </c>
    </row>
    <row r="273" spans="13:22" x14ac:dyDescent="0.25">
      <c r="M273">
        <f t="shared" si="42"/>
        <v>0.27200000000000019</v>
      </c>
      <c r="N273">
        <f t="shared" si="43"/>
        <v>0.77420891182647045</v>
      </c>
      <c r="O273">
        <f t="shared" si="44"/>
        <v>0.75984614850018406</v>
      </c>
      <c r="P273">
        <f t="shared" si="45"/>
        <v>0.74406792444029257</v>
      </c>
      <c r="Q273">
        <f t="shared" si="46"/>
        <v>0.72668192929737541</v>
      </c>
      <c r="R273">
        <f t="shared" si="47"/>
        <v>0.71739839842435926</v>
      </c>
      <c r="S273">
        <f t="shared" si="48"/>
        <v>0.71739839842435926</v>
      </c>
      <c r="T273">
        <f t="shared" si="49"/>
        <v>0.75120122851608051</v>
      </c>
      <c r="U273" t="str">
        <f t="shared" si="40"/>
        <v>sun</v>
      </c>
      <c r="V273" t="str">
        <f t="shared" si="41"/>
        <v>thu</v>
      </c>
    </row>
    <row r="274" spans="13:22" x14ac:dyDescent="0.25">
      <c r="M274">
        <f t="shared" si="42"/>
        <v>0.27300000000000019</v>
      </c>
      <c r="N274">
        <f t="shared" si="43"/>
        <v>0.7756460200354911</v>
      </c>
      <c r="O274">
        <f t="shared" si="44"/>
        <v>0.76130711414053343</v>
      </c>
      <c r="P274">
        <f t="shared" si="45"/>
        <v>0.74554818842357207</v>
      </c>
      <c r="Q274">
        <f t="shared" si="46"/>
        <v>0.72817533746437146</v>
      </c>
      <c r="R274">
        <f t="shared" si="47"/>
        <v>0.71889584104418547</v>
      </c>
      <c r="S274">
        <f t="shared" si="48"/>
        <v>0.71889584104418547</v>
      </c>
      <c r="T274">
        <f t="shared" si="49"/>
        <v>0.7526691650159919</v>
      </c>
      <c r="U274" t="str">
        <f t="shared" si="40"/>
        <v>sun</v>
      </c>
      <c r="V274" t="str">
        <f t="shared" si="41"/>
        <v>thu</v>
      </c>
    </row>
    <row r="275" spans="13:22" x14ac:dyDescent="0.25">
      <c r="M275">
        <f t="shared" si="42"/>
        <v>0.27400000000000019</v>
      </c>
      <c r="N275">
        <f t="shared" si="43"/>
        <v>0.7770758200969603</v>
      </c>
      <c r="O275">
        <f t="shared" si="44"/>
        <v>0.76276102626208042</v>
      </c>
      <c r="P275">
        <f t="shared" si="45"/>
        <v>0.74702168514726408</v>
      </c>
      <c r="Q275">
        <f t="shared" si="46"/>
        <v>0.7296622916412161</v>
      </c>
      <c r="R275">
        <f t="shared" si="47"/>
        <v>0.72038699335793233</v>
      </c>
      <c r="S275">
        <f t="shared" si="48"/>
        <v>0.72038699335793233</v>
      </c>
      <c r="T275">
        <f t="shared" si="49"/>
        <v>0.75413020578688017</v>
      </c>
      <c r="U275" t="str">
        <f t="shared" si="40"/>
        <v>sun</v>
      </c>
      <c r="V275" t="str">
        <f t="shared" si="41"/>
        <v>thu</v>
      </c>
    </row>
    <row r="276" spans="13:22" x14ac:dyDescent="0.25">
      <c r="M276">
        <f t="shared" si="42"/>
        <v>0.27500000000000019</v>
      </c>
      <c r="N276">
        <f t="shared" si="43"/>
        <v>0.77849833984375016</v>
      </c>
      <c r="O276">
        <f t="shared" si="44"/>
        <v>0.76420791015625023</v>
      </c>
      <c r="P276">
        <f t="shared" si="45"/>
        <v>0.74848843750000027</v>
      </c>
      <c r="Q276">
        <f t="shared" si="46"/>
        <v>0.73114281250000024</v>
      </c>
      <c r="R276">
        <f t="shared" si="47"/>
        <v>0.72187187500000016</v>
      </c>
      <c r="S276">
        <f t="shared" si="48"/>
        <v>0.72187187500000016</v>
      </c>
      <c r="T276">
        <f t="shared" si="49"/>
        <v>0.7555843750000002</v>
      </c>
      <c r="U276" t="str">
        <f t="shared" si="40"/>
        <v>sun</v>
      </c>
      <c r="V276" t="str">
        <f t="shared" si="41"/>
        <v>thu</v>
      </c>
    </row>
    <row r="277" spans="13:22" x14ac:dyDescent="0.25">
      <c r="M277">
        <f t="shared" si="42"/>
        <v>0.27600000000000019</v>
      </c>
      <c r="N277">
        <f t="shared" si="43"/>
        <v>0.77991360703818069</v>
      </c>
      <c r="O277">
        <f t="shared" si="44"/>
        <v>0.76564779105474678</v>
      </c>
      <c r="P277">
        <f t="shared" si="45"/>
        <v>0.74994846831957918</v>
      </c>
      <c r="Q277">
        <f t="shared" si="46"/>
        <v>0.73261692066920336</v>
      </c>
      <c r="R277">
        <f t="shared" si="47"/>
        <v>0.72335050556431901</v>
      </c>
      <c r="S277">
        <f t="shared" si="48"/>
        <v>0.72335050556431901</v>
      </c>
      <c r="T277">
        <f t="shared" si="49"/>
        <v>0.75703169677042748</v>
      </c>
      <c r="U277" t="str">
        <f t="shared" si="40"/>
        <v>sun</v>
      </c>
      <c r="V277" t="str">
        <f t="shared" si="41"/>
        <v>thu</v>
      </c>
    </row>
    <row r="278" spans="13:22" x14ac:dyDescent="0.25">
      <c r="M278">
        <f t="shared" si="42"/>
        <v>0.27700000000000019</v>
      </c>
      <c r="N278">
        <f t="shared" si="43"/>
        <v>0.78132164937210868</v>
      </c>
      <c r="O278">
        <f t="shared" si="44"/>
        <v>0.76708069412962021</v>
      </c>
      <c r="P278">
        <f t="shared" si="45"/>
        <v>0.75140180039302329</v>
      </c>
      <c r="Q278">
        <f t="shared" si="46"/>
        <v>0.73408463673374191</v>
      </c>
      <c r="R278">
        <f t="shared" si="47"/>
        <v>0.7248229046043877</v>
      </c>
      <c r="S278">
        <f t="shared" si="48"/>
        <v>0.7248229046043877</v>
      </c>
      <c r="T278">
        <f t="shared" si="49"/>
        <v>0.7584721951571235</v>
      </c>
      <c r="U278" t="str">
        <f t="shared" si="40"/>
        <v>sun</v>
      </c>
      <c r="V278" t="str">
        <f t="shared" si="41"/>
        <v>thu</v>
      </c>
    </row>
    <row r="279" spans="13:22" x14ac:dyDescent="0.25">
      <c r="M279">
        <f t="shared" si="42"/>
        <v>0.27800000000000019</v>
      </c>
      <c r="N279">
        <f t="shared" si="43"/>
        <v>0.78272249446701792</v>
      </c>
      <c r="O279">
        <f t="shared" si="44"/>
        <v>0.76850664449333717</v>
      </c>
      <c r="P279">
        <f t="shared" si="45"/>
        <v>0.75284845645663334</v>
      </c>
      <c r="Q279">
        <f t="shared" si="46"/>
        <v>0.73554598123501247</v>
      </c>
      <c r="R279">
        <f t="shared" si="47"/>
        <v>0.72628909163331712</v>
      </c>
      <c r="S279">
        <f t="shared" si="48"/>
        <v>0.72628909163331712</v>
      </c>
      <c r="T279">
        <f t="shared" si="49"/>
        <v>0.75990589416300003</v>
      </c>
      <c r="U279" t="str">
        <f t="shared" si="40"/>
        <v>sun</v>
      </c>
      <c r="V279" t="str">
        <f t="shared" si="41"/>
        <v>thu</v>
      </c>
    </row>
    <row r="280" spans="13:22" x14ac:dyDescent="0.25">
      <c r="M280">
        <f t="shared" si="42"/>
        <v>0.27900000000000019</v>
      </c>
      <c r="N280">
        <f t="shared" si="43"/>
        <v>0.78411616987410704</v>
      </c>
      <c r="O280">
        <f t="shared" si="44"/>
        <v>0.76992566719885103</v>
      </c>
      <c r="P280">
        <f t="shared" si="45"/>
        <v>0.75428845919604437</v>
      </c>
      <c r="Q280">
        <f t="shared" si="46"/>
        <v>0.7370009746709395</v>
      </c>
      <c r="R280">
        <f t="shared" si="47"/>
        <v>0.72774908612387001</v>
      </c>
      <c r="S280">
        <f t="shared" si="48"/>
        <v>0.72774908612387001</v>
      </c>
      <c r="T280">
        <f t="shared" si="49"/>
        <v>0.7613328177349854</v>
      </c>
      <c r="U280" t="str">
        <f t="shared" si="40"/>
        <v>sun</v>
      </c>
      <c r="V280" t="str">
        <f t="shared" si="41"/>
        <v>thu</v>
      </c>
    </row>
    <row r="281" spans="13:22" x14ac:dyDescent="0.25">
      <c r="M281">
        <f t="shared" si="42"/>
        <v>0.28000000000000019</v>
      </c>
      <c r="N281">
        <f t="shared" si="43"/>
        <v>0.78550270307438042</v>
      </c>
      <c r="O281">
        <f t="shared" si="44"/>
        <v>0.77133778723966984</v>
      </c>
      <c r="P281">
        <f t="shared" si="45"/>
        <v>0.75572183124628123</v>
      </c>
      <c r="Q281">
        <f t="shared" si="46"/>
        <v>0.73844963749601811</v>
      </c>
      <c r="R281">
        <f t="shared" si="47"/>
        <v>0.72920290750850369</v>
      </c>
      <c r="S281">
        <f t="shared" si="48"/>
        <v>0.72920290750850369</v>
      </c>
      <c r="T281">
        <f t="shared" si="49"/>
        <v>0.76275298976408723</v>
      </c>
      <c r="U281" t="str">
        <f t="shared" si="40"/>
        <v>sun</v>
      </c>
      <c r="V281" t="str">
        <f t="shared" si="41"/>
        <v>thu</v>
      </c>
    </row>
    <row r="282" spans="13:22" x14ac:dyDescent="0.25">
      <c r="M282">
        <f t="shared" si="42"/>
        <v>0.28100000000000019</v>
      </c>
      <c r="N282">
        <f t="shared" si="43"/>
        <v>0.78688212147873648</v>
      </c>
      <c r="O282">
        <f t="shared" si="44"/>
        <v>0.77274302954992646</v>
      </c>
      <c r="P282">
        <f t="shared" si="45"/>
        <v>0.75714859519181388</v>
      </c>
      <c r="Q282">
        <f t="shared" si="46"/>
        <v>0.73989199012136242</v>
      </c>
      <c r="R282">
        <f t="shared" si="47"/>
        <v>0.73065057517941057</v>
      </c>
      <c r="S282">
        <f t="shared" si="48"/>
        <v>0.73065057517941057</v>
      </c>
      <c r="T282">
        <f t="shared" si="49"/>
        <v>0.7641664340854597</v>
      </c>
      <c r="U282" t="str">
        <f t="shared" si="40"/>
        <v>sun</v>
      </c>
      <c r="V282" t="str">
        <f t="shared" si="41"/>
        <v>thu</v>
      </c>
    </row>
    <row r="283" spans="13:22" x14ac:dyDescent="0.25">
      <c r="M283">
        <f t="shared" si="42"/>
        <v>0.28200000000000019</v>
      </c>
      <c r="N283">
        <f t="shared" si="43"/>
        <v>0.78825445242805703</v>
      </c>
      <c r="O283">
        <f t="shared" si="44"/>
        <v>0.77414141900444866</v>
      </c>
      <c r="P283">
        <f t="shared" si="45"/>
        <v>0.75856877356661334</v>
      </c>
      <c r="Q283">
        <f t="shared" si="46"/>
        <v>0.74132805291474846</v>
      </c>
      <c r="R283">
        <f t="shared" si="47"/>
        <v>0.73209210848855932</v>
      </c>
      <c r="S283">
        <f t="shared" si="48"/>
        <v>0.73209210848855932</v>
      </c>
      <c r="T283">
        <f t="shared" si="49"/>
        <v>0.76557317447846684</v>
      </c>
      <c r="U283" t="str">
        <f t="shared" si="40"/>
        <v>sun</v>
      </c>
      <c r="V283" t="str">
        <f t="shared" si="41"/>
        <v>thu</v>
      </c>
    </row>
    <row r="284" spans="13:22" x14ac:dyDescent="0.25">
      <c r="M284">
        <f t="shared" si="42"/>
        <v>0.2830000000000002</v>
      </c>
      <c r="N284">
        <f t="shared" si="43"/>
        <v>0.78961972319329687</v>
      </c>
      <c r="O284">
        <f t="shared" si="44"/>
        <v>0.77553298041882679</v>
      </c>
      <c r="P284">
        <f t="shared" si="45"/>
        <v>0.75998238885420677</v>
      </c>
      <c r="Q284">
        <f t="shared" si="46"/>
        <v>0.74275784620066065</v>
      </c>
      <c r="R284">
        <f t="shared" si="47"/>
        <v>0.73352752674773669</v>
      </c>
      <c r="S284">
        <f t="shared" si="48"/>
        <v>0.73352752674773669</v>
      </c>
      <c r="T284">
        <f t="shared" si="49"/>
        <v>0.76697323466674772</v>
      </c>
      <c r="U284" t="str">
        <f t="shared" si="40"/>
        <v>sun</v>
      </c>
      <c r="V284" t="str">
        <f t="shared" si="41"/>
        <v>thu</v>
      </c>
    </row>
    <row r="285" spans="13:22" x14ac:dyDescent="0.25">
      <c r="M285">
        <f t="shared" si="42"/>
        <v>0.2840000000000002</v>
      </c>
      <c r="N285">
        <f t="shared" si="43"/>
        <v>0.79097796097557183</v>
      </c>
      <c r="O285">
        <f t="shared" si="44"/>
        <v>0.7769177385494852</v>
      </c>
      <c r="P285">
        <f t="shared" si="45"/>
        <v>0.76138946348773351</v>
      </c>
      <c r="Q285">
        <f t="shared" si="46"/>
        <v>0.74418139026033825</v>
      </c>
      <c r="R285">
        <f t="shared" si="47"/>
        <v>0.73495684922858784</v>
      </c>
      <c r="S285">
        <f t="shared" si="48"/>
        <v>0.73495684922858784</v>
      </c>
      <c r="T285">
        <f t="shared" si="49"/>
        <v>0.76836663831828222</v>
      </c>
      <c r="U285" t="str">
        <f t="shared" si="40"/>
        <v>sun</v>
      </c>
      <c r="V285" t="str">
        <f t="shared" si="41"/>
        <v>thu</v>
      </c>
    </row>
    <row r="286" spans="13:22" x14ac:dyDescent="0.25">
      <c r="M286">
        <f t="shared" si="42"/>
        <v>0.2850000000000002</v>
      </c>
      <c r="N286">
        <f t="shared" si="43"/>
        <v>0.79232919290625037</v>
      </c>
      <c r="O286">
        <f t="shared" si="44"/>
        <v>0.77829571809375042</v>
      </c>
      <c r="P286">
        <f t="shared" si="45"/>
        <v>0.76279001985000006</v>
      </c>
      <c r="Q286">
        <f t="shared" si="46"/>
        <v>0.74559870533181827</v>
      </c>
      <c r="R286">
        <f t="shared" si="47"/>
        <v>0.7363800951626599</v>
      </c>
      <c r="S286">
        <f t="shared" si="48"/>
        <v>0.7363800951626599</v>
      </c>
      <c r="T286">
        <f t="shared" si="49"/>
        <v>0.76975340904545475</v>
      </c>
      <c r="U286" t="str">
        <f t="shared" si="40"/>
        <v>sun</v>
      </c>
      <c r="V286" t="str">
        <f t="shared" si="41"/>
        <v>thu</v>
      </c>
    </row>
    <row r="287" spans="13:22" x14ac:dyDescent="0.25">
      <c r="M287">
        <f t="shared" si="42"/>
        <v>0.2860000000000002</v>
      </c>
      <c r="N287">
        <f t="shared" si="43"/>
        <v>0.79367344604704027</v>
      </c>
      <c r="O287">
        <f t="shared" si="44"/>
        <v>0.77966694368992029</v>
      </c>
      <c r="P287">
        <f t="shared" si="45"/>
        <v>0.76418408027353601</v>
      </c>
      <c r="Q287">
        <f t="shared" si="46"/>
        <v>0.74700981160998436</v>
      </c>
      <c r="R287">
        <f t="shared" si="47"/>
        <v>0.73779728374144027</v>
      </c>
      <c r="S287">
        <f t="shared" si="48"/>
        <v>0.73779728374144027</v>
      </c>
      <c r="T287">
        <f t="shared" si="49"/>
        <v>0.77113357040512009</v>
      </c>
      <c r="U287" t="str">
        <f t="shared" si="40"/>
        <v>sun</v>
      </c>
      <c r="V287" t="str">
        <f t="shared" si="41"/>
        <v>thu</v>
      </c>
    </row>
    <row r="288" spans="13:22" x14ac:dyDescent="0.25">
      <c r="M288">
        <f t="shared" si="42"/>
        <v>0.2870000000000002</v>
      </c>
      <c r="N288">
        <f t="shared" si="43"/>
        <v>0.79501074739007982</v>
      </c>
      <c r="O288">
        <f t="shared" si="44"/>
        <v>0.78103143991733504</v>
      </c>
      <c r="P288">
        <f t="shared" si="45"/>
        <v>0.76557166704064983</v>
      </c>
      <c r="Q288">
        <f t="shared" si="46"/>
        <v>0.74841472924660823</v>
      </c>
      <c r="R288">
        <f t="shared" si="47"/>
        <v>0.73920843411640025</v>
      </c>
      <c r="S288">
        <f t="shared" si="48"/>
        <v>0.73920843411640025</v>
      </c>
      <c r="T288">
        <f t="shared" si="49"/>
        <v>0.77250714589866809</v>
      </c>
      <c r="U288" t="str">
        <f t="shared" si="40"/>
        <v>sun</v>
      </c>
      <c r="V288" t="str">
        <f t="shared" si="41"/>
        <v>thu</v>
      </c>
    </row>
    <row r="289" spans="13:22" x14ac:dyDescent="0.25">
      <c r="M289">
        <f t="shared" si="42"/>
        <v>0.2880000000000002</v>
      </c>
      <c r="N289">
        <f t="shared" si="43"/>
        <v>0.79634112385802591</v>
      </c>
      <c r="O289">
        <f t="shared" si="44"/>
        <v>0.78238923129644466</v>
      </c>
      <c r="P289">
        <f t="shared" si="45"/>
        <v>0.76695280238348285</v>
      </c>
      <c r="Q289">
        <f t="shared" si="46"/>
        <v>0.74981347835039891</v>
      </c>
      <c r="R289">
        <f t="shared" si="47"/>
        <v>0.74061356539903467</v>
      </c>
      <c r="S289">
        <f t="shared" si="48"/>
        <v>0.74061356539903467</v>
      </c>
      <c r="T289">
        <f t="shared" si="49"/>
        <v>0.77387415897208811</v>
      </c>
      <c r="U289" t="str">
        <f t="shared" si="40"/>
        <v>sun</v>
      </c>
      <c r="V289" t="str">
        <f t="shared" si="41"/>
        <v>thu</v>
      </c>
    </row>
    <row r="290" spans="13:22" x14ac:dyDescent="0.25">
      <c r="M290">
        <f t="shared" si="42"/>
        <v>0.2890000000000002</v>
      </c>
      <c r="N290">
        <f t="shared" si="43"/>
        <v>0.79766460230414427</v>
      </c>
      <c r="O290">
        <f t="shared" si="44"/>
        <v>0.78374034228887979</v>
      </c>
      <c r="P290">
        <f t="shared" si="45"/>
        <v>0.7683275084840675</v>
      </c>
      <c r="Q290">
        <f t="shared" si="46"/>
        <v>0.7512060789870455</v>
      </c>
      <c r="R290">
        <f t="shared" si="47"/>
        <v>0.74201269666090508</v>
      </c>
      <c r="S290">
        <f t="shared" si="48"/>
        <v>0.74201269666090508</v>
      </c>
      <c r="T290">
        <f t="shared" si="49"/>
        <v>0.77523463301603424</v>
      </c>
      <c r="U290" t="str">
        <f t="shared" si="40"/>
        <v>sun</v>
      </c>
      <c r="V290" t="str">
        <f t="shared" si="41"/>
        <v>thu</v>
      </c>
    </row>
    <row r="291" spans="13:22" x14ac:dyDescent="0.25">
      <c r="M291">
        <f t="shared" si="42"/>
        <v>0.2900000000000002</v>
      </c>
      <c r="N291">
        <f t="shared" si="43"/>
        <v>0.79898120951239704</v>
      </c>
      <c r="O291">
        <f t="shared" si="44"/>
        <v>0.78508479729752101</v>
      </c>
      <c r="P291">
        <f t="shared" si="45"/>
        <v>0.76969580747438038</v>
      </c>
      <c r="Q291">
        <f t="shared" si="46"/>
        <v>0.75259255117926394</v>
      </c>
      <c r="R291">
        <f t="shared" si="47"/>
        <v>0.74340584693367973</v>
      </c>
      <c r="S291">
        <f t="shared" si="48"/>
        <v>0.74340584693367973</v>
      </c>
      <c r="T291">
        <f t="shared" si="49"/>
        <v>0.77658859136589053</v>
      </c>
      <c r="U291" t="str">
        <f t="shared" si="40"/>
        <v>sun</v>
      </c>
      <c r="V291" t="str">
        <f t="shared" si="41"/>
        <v>thu</v>
      </c>
    </row>
    <row r="292" spans="13:22" x14ac:dyDescent="0.25">
      <c r="M292">
        <f t="shared" si="42"/>
        <v>0.2910000000000002</v>
      </c>
      <c r="N292">
        <f t="shared" si="43"/>
        <v>0.80029097219753409</v>
      </c>
      <c r="O292">
        <f t="shared" si="44"/>
        <v>0.78642262066656721</v>
      </c>
      <c r="P292">
        <f t="shared" si="45"/>
        <v>0.77105772143639906</v>
      </c>
      <c r="Q292">
        <f t="shared" si="46"/>
        <v>0.75397291490684182</v>
      </c>
      <c r="R292">
        <f t="shared" si="47"/>
        <v>0.7447930352091745</v>
      </c>
      <c r="S292">
        <f t="shared" si="48"/>
        <v>0.7447930352091745</v>
      </c>
      <c r="T292">
        <f t="shared" si="49"/>
        <v>0.77793605730183546</v>
      </c>
      <c r="U292" t="str">
        <f t="shared" si="40"/>
        <v>sun</v>
      </c>
      <c r="V292" t="str">
        <f t="shared" si="41"/>
        <v>thu</v>
      </c>
    </row>
    <row r="293" spans="13:22" x14ac:dyDescent="0.25">
      <c r="M293">
        <f t="shared" si="42"/>
        <v>0.2920000000000002</v>
      </c>
      <c r="N293">
        <f t="shared" si="43"/>
        <v>0.80159391700518112</v>
      </c>
      <c r="O293">
        <f t="shared" si="44"/>
        <v>0.7877538366816057</v>
      </c>
      <c r="P293">
        <f t="shared" si="45"/>
        <v>0.77241327240215707</v>
      </c>
      <c r="Q293">
        <f t="shared" si="46"/>
        <v>0.75534719010668472</v>
      </c>
      <c r="R293">
        <f t="shared" si="47"/>
        <v>0.7461742804393956</v>
      </c>
      <c r="S293">
        <f t="shared" si="48"/>
        <v>0.7461742804393956</v>
      </c>
      <c r="T293">
        <f t="shared" si="49"/>
        <v>0.77927705404890713</v>
      </c>
      <c r="U293" t="str">
        <f t="shared" si="40"/>
        <v>sun</v>
      </c>
      <c r="V293" t="str">
        <f t="shared" si="41"/>
        <v>thu</v>
      </c>
    </row>
    <row r="294" spans="13:22" x14ac:dyDescent="0.25">
      <c r="M294">
        <f t="shared" si="42"/>
        <v>0.2930000000000002</v>
      </c>
      <c r="N294">
        <f t="shared" si="43"/>
        <v>0.80289007051192884</v>
      </c>
      <c r="O294">
        <f t="shared" si="44"/>
        <v>0.78907846956968231</v>
      </c>
      <c r="P294">
        <f t="shared" si="45"/>
        <v>0.7737624823538003</v>
      </c>
      <c r="Q294">
        <f t="shared" si="46"/>
        <v>0.75671539667286003</v>
      </c>
      <c r="R294">
        <f t="shared" si="47"/>
        <v>0.74754960153657957</v>
      </c>
      <c r="S294">
        <f t="shared" si="48"/>
        <v>0.74754960153657957</v>
      </c>
      <c r="T294">
        <f t="shared" si="49"/>
        <v>0.7806116047770677</v>
      </c>
      <c r="U294" t="str">
        <f t="shared" si="40"/>
        <v>sun</v>
      </c>
      <c r="V294" t="str">
        <f t="shared" si="41"/>
        <v>thu</v>
      </c>
    </row>
    <row r="295" spans="13:22" x14ac:dyDescent="0.25">
      <c r="M295">
        <f t="shared" si="42"/>
        <v>0.29400000000000021</v>
      </c>
      <c r="N295">
        <f t="shared" si="43"/>
        <v>0.80417945922542322</v>
      </c>
      <c r="O295">
        <f t="shared" si="44"/>
        <v>0.79039654349936939</v>
      </c>
      <c r="P295">
        <f t="shared" si="45"/>
        <v>0.77510537322364093</v>
      </c>
      <c r="Q295">
        <f t="shared" si="46"/>
        <v>0.75807755445664393</v>
      </c>
      <c r="R295">
        <f t="shared" si="47"/>
        <v>0.74891901737323607</v>
      </c>
      <c r="S295">
        <f t="shared" si="48"/>
        <v>0.74891901737323607</v>
      </c>
      <c r="T295">
        <f t="shared" si="49"/>
        <v>0.78193973260126926</v>
      </c>
      <c r="U295" t="str">
        <f t="shared" si="40"/>
        <v>sun</v>
      </c>
      <c r="V295" t="str">
        <f t="shared" si="41"/>
        <v>thu</v>
      </c>
    </row>
    <row r="296" spans="13:22" x14ac:dyDescent="0.25">
      <c r="M296">
        <f t="shared" si="42"/>
        <v>0.29500000000000021</v>
      </c>
      <c r="N296">
        <f t="shared" si="43"/>
        <v>0.80546210958445286</v>
      </c>
      <c r="O296">
        <f t="shared" si="44"/>
        <v>0.79170808258083714</v>
      </c>
      <c r="P296">
        <f t="shared" si="45"/>
        <v>0.77644196689421496</v>
      </c>
      <c r="Q296">
        <f t="shared" si="46"/>
        <v>0.75943368326656679</v>
      </c>
      <c r="R296">
        <f t="shared" si="47"/>
        <v>0.75028254678218731</v>
      </c>
      <c r="S296">
        <f t="shared" si="48"/>
        <v>0.75028254678218731</v>
      </c>
      <c r="T296">
        <f t="shared" si="49"/>
        <v>0.78326146058151791</v>
      </c>
      <c r="U296" t="str">
        <f t="shared" si="40"/>
        <v>sun</v>
      </c>
      <c r="V296" t="str">
        <f t="shared" si="41"/>
        <v>thu</v>
      </c>
    </row>
    <row r="297" spans="13:22" x14ac:dyDescent="0.25">
      <c r="M297">
        <f t="shared" si="42"/>
        <v>0.29600000000000021</v>
      </c>
      <c r="N297">
        <f t="shared" si="43"/>
        <v>0.80673804795904025</v>
      </c>
      <c r="O297">
        <f t="shared" si="44"/>
        <v>0.79301311086592041</v>
      </c>
      <c r="P297">
        <f t="shared" si="45"/>
        <v>0.77777228519833608</v>
      </c>
      <c r="Q297">
        <f t="shared" si="46"/>
        <v>0.76078380286845682</v>
      </c>
      <c r="R297">
        <f t="shared" si="47"/>
        <v>0.75164020855661096</v>
      </c>
      <c r="S297">
        <f t="shared" si="48"/>
        <v>0.75164020855661096</v>
      </c>
      <c r="T297">
        <f t="shared" si="49"/>
        <v>0.78457681172293836</v>
      </c>
      <c r="U297" t="str">
        <f t="shared" si="40"/>
        <v>sun</v>
      </c>
      <c r="V297" t="str">
        <f t="shared" si="41"/>
        <v>thu</v>
      </c>
    </row>
    <row r="298" spans="13:22" x14ac:dyDescent="0.25">
      <c r="M298">
        <f t="shared" si="42"/>
        <v>0.29700000000000021</v>
      </c>
      <c r="N298">
        <f t="shared" si="43"/>
        <v>0.80800730065053028</v>
      </c>
      <c r="O298">
        <f t="shared" si="44"/>
        <v>0.79431165234819034</v>
      </c>
      <c r="P298">
        <f t="shared" si="45"/>
        <v>0.77909634991915211</v>
      </c>
      <c r="Q298">
        <f t="shared" si="46"/>
        <v>0.76212793298548842</v>
      </c>
      <c r="R298">
        <f t="shared" si="47"/>
        <v>0.75299202145008015</v>
      </c>
      <c r="S298">
        <f t="shared" si="48"/>
        <v>0.75299202145008015</v>
      </c>
      <c r="T298">
        <f t="shared" si="49"/>
        <v>0.78588580897584026</v>
      </c>
      <c r="U298" t="str">
        <f t="shared" si="40"/>
        <v>sun</v>
      </c>
      <c r="V298" t="str">
        <f t="shared" si="41"/>
        <v>thu</v>
      </c>
    </row>
    <row r="299" spans="13:22" x14ac:dyDescent="0.25">
      <c r="M299">
        <f t="shared" si="42"/>
        <v>0.29800000000000021</v>
      </c>
      <c r="N299">
        <f t="shared" si="43"/>
        <v>0.80926989389167892</v>
      </c>
      <c r="O299">
        <f t="shared" si="44"/>
        <v>0.79560373096302317</v>
      </c>
      <c r="P299">
        <f t="shared" si="45"/>
        <v>0.78041418279020036</v>
      </c>
      <c r="Q299">
        <f t="shared" si="46"/>
        <v>0.76346609329822401</v>
      </c>
      <c r="R299">
        <f t="shared" si="47"/>
        <v>0.75433800417660668</v>
      </c>
      <c r="S299">
        <f t="shared" si="48"/>
        <v>0.75433800417660668</v>
      </c>
      <c r="T299">
        <f t="shared" si="49"/>
        <v>0.78718847523578162</v>
      </c>
      <c r="U299" t="str">
        <f t="shared" si="40"/>
        <v>sun</v>
      </c>
      <c r="V299" t="str">
        <f t="shared" si="41"/>
        <v>thu</v>
      </c>
    </row>
    <row r="300" spans="13:22" x14ac:dyDescent="0.25">
      <c r="M300">
        <f t="shared" si="42"/>
        <v>0.29900000000000021</v>
      </c>
      <c r="N300">
        <f t="shared" si="43"/>
        <v>0.81052585384674347</v>
      </c>
      <c r="O300">
        <f t="shared" si="44"/>
        <v>0.7968893705876694</v>
      </c>
      <c r="P300">
        <f t="shared" si="45"/>
        <v>0.78172580549546256</v>
      </c>
      <c r="Q300">
        <f t="shared" si="46"/>
        <v>0.76479830344466337</v>
      </c>
      <c r="R300">
        <f t="shared" si="47"/>
        <v>0.75567817541068005</v>
      </c>
      <c r="S300">
        <f t="shared" si="48"/>
        <v>0.75567817541068005</v>
      </c>
      <c r="T300">
        <f t="shared" si="49"/>
        <v>0.78848483334363462</v>
      </c>
      <c r="U300" t="str">
        <f t="shared" si="40"/>
        <v>sun</v>
      </c>
      <c r="V300" t="str">
        <f t="shared" si="41"/>
        <v>thu</v>
      </c>
    </row>
    <row r="301" spans="13:22" x14ac:dyDescent="0.25">
      <c r="M301">
        <f t="shared" si="42"/>
        <v>0.30000000000000021</v>
      </c>
      <c r="N301">
        <f t="shared" si="43"/>
        <v>0.81177520661157065</v>
      </c>
      <c r="O301">
        <f t="shared" si="44"/>
        <v>0.79816859504132265</v>
      </c>
      <c r="P301">
        <f t="shared" si="45"/>
        <v>0.78303123966942167</v>
      </c>
      <c r="Q301">
        <f t="shared" si="46"/>
        <v>0.76612458302028563</v>
      </c>
      <c r="R301">
        <f t="shared" si="47"/>
        <v>0.75701255378731003</v>
      </c>
      <c r="S301">
        <f t="shared" si="48"/>
        <v>0.75701255378731003</v>
      </c>
      <c r="T301">
        <f t="shared" si="49"/>
        <v>0.78977490608564993</v>
      </c>
      <c r="U301" t="str">
        <f t="shared" si="40"/>
        <v>sun</v>
      </c>
      <c r="V301" t="str">
        <f t="shared" si="41"/>
        <v>thu</v>
      </c>
    </row>
    <row r="302" spans="13:22" x14ac:dyDescent="0.25">
      <c r="M302">
        <f t="shared" si="42"/>
        <v>0.30100000000000021</v>
      </c>
      <c r="N302">
        <f t="shared" si="43"/>
        <v>0.81301797821368704</v>
      </c>
      <c r="O302">
        <f t="shared" si="44"/>
        <v>0.79944142808519092</v>
      </c>
      <c r="P302">
        <f t="shared" si="45"/>
        <v>0.78433050689711636</v>
      </c>
      <c r="Q302">
        <f t="shared" si="46"/>
        <v>0.76744495157809745</v>
      </c>
      <c r="R302">
        <f t="shared" si="47"/>
        <v>0.75834115790206769</v>
      </c>
      <c r="S302">
        <f t="shared" si="48"/>
        <v>0.75834115790206769</v>
      </c>
      <c r="T302">
        <f t="shared" si="49"/>
        <v>0.79105871619352275</v>
      </c>
      <c r="U302" t="str">
        <f t="shared" si="40"/>
        <v>sun</v>
      </c>
      <c r="V302" t="str">
        <f t="shared" si="41"/>
        <v>thu</v>
      </c>
    </row>
    <row r="303" spans="13:22" x14ac:dyDescent="0.25">
      <c r="M303">
        <f t="shared" si="42"/>
        <v>0.30200000000000021</v>
      </c>
      <c r="N303">
        <f t="shared" si="43"/>
        <v>0.81425419461238779</v>
      </c>
      <c r="O303">
        <f t="shared" si="44"/>
        <v>0.80070789342256432</v>
      </c>
      <c r="P303">
        <f t="shared" si="45"/>
        <v>0.78562362871419678</v>
      </c>
      <c r="Q303">
        <f t="shared" si="46"/>
        <v>0.76875942862867641</v>
      </c>
      <c r="R303">
        <f t="shared" si="47"/>
        <v>0.75966400631112763</v>
      </c>
      <c r="S303">
        <f t="shared" si="48"/>
        <v>0.75966400631112763</v>
      </c>
      <c r="T303">
        <f t="shared" si="49"/>
        <v>0.79233628634445608</v>
      </c>
      <c r="U303" t="str">
        <f t="shared" si="40"/>
        <v>sun</v>
      </c>
      <c r="V303" t="str">
        <f t="shared" si="41"/>
        <v>thu</v>
      </c>
    </row>
    <row r="304" spans="13:22" x14ac:dyDescent="0.25">
      <c r="M304">
        <f t="shared" si="42"/>
        <v>0.30300000000000021</v>
      </c>
      <c r="N304">
        <f t="shared" si="43"/>
        <v>0.81548388169882569</v>
      </c>
      <c r="O304">
        <f t="shared" si="44"/>
        <v>0.80196801469888468</v>
      </c>
      <c r="P304">
        <f t="shared" si="45"/>
        <v>0.78691062660698041</v>
      </c>
      <c r="Q304">
        <f t="shared" si="46"/>
        <v>0.7700680336402177</v>
      </c>
      <c r="R304">
        <f t="shared" si="47"/>
        <v>0.76098111753130759</v>
      </c>
      <c r="S304">
        <f t="shared" si="48"/>
        <v>0.76098111753130759</v>
      </c>
      <c r="T304">
        <f t="shared" si="49"/>
        <v>0.79360763916122701</v>
      </c>
      <c r="U304" t="str">
        <f t="shared" si="40"/>
        <v>sun</v>
      </c>
      <c r="V304" t="str">
        <f t="shared" si="41"/>
        <v>thu</v>
      </c>
    </row>
    <row r="305" spans="13:22" x14ac:dyDescent="0.25">
      <c r="M305">
        <f t="shared" si="42"/>
        <v>0.30400000000000021</v>
      </c>
      <c r="N305">
        <f t="shared" si="43"/>
        <v>0.8167070652961006</v>
      </c>
      <c r="O305">
        <f t="shared" si="44"/>
        <v>0.80322181550181582</v>
      </c>
      <c r="P305">
        <f t="shared" si="45"/>
        <v>0.78819152201250708</v>
      </c>
      <c r="Q305">
        <f t="shared" si="46"/>
        <v>0.77137078603857878</v>
      </c>
      <c r="R305">
        <f t="shared" si="47"/>
        <v>0.76229251004011078</v>
      </c>
      <c r="S305">
        <f t="shared" si="48"/>
        <v>0.76229251004011078</v>
      </c>
      <c r="T305">
        <f t="shared" si="49"/>
        <v>0.79487279721225057</v>
      </c>
      <c r="U305" t="str">
        <f t="shared" si="40"/>
        <v>sun</v>
      </c>
      <c r="V305" t="str">
        <f t="shared" si="41"/>
        <v>thu</v>
      </c>
    </row>
    <row r="306" spans="13:22" x14ac:dyDescent="0.25">
      <c r="M306">
        <f t="shared" si="42"/>
        <v>0.30500000000000022</v>
      </c>
      <c r="N306">
        <f t="shared" si="43"/>
        <v>0.81792377115934944</v>
      </c>
      <c r="O306">
        <f t="shared" si="44"/>
        <v>0.8044693193613125</v>
      </c>
      <c r="P306">
        <f t="shared" si="45"/>
        <v>0.7894663363185952</v>
      </c>
      <c r="Q306">
        <f t="shared" si="46"/>
        <v>0.77266770520732553</v>
      </c>
      <c r="R306">
        <f t="shared" si="47"/>
        <v>0.76359820227576702</v>
      </c>
      <c r="S306">
        <f t="shared" si="48"/>
        <v>0.76359820227576702</v>
      </c>
      <c r="T306">
        <f t="shared" si="49"/>
        <v>0.79613178301164556</v>
      </c>
      <c r="U306" t="str">
        <f t="shared" si="40"/>
        <v>sun</v>
      </c>
      <c r="V306" t="str">
        <f t="shared" si="41"/>
        <v>thu</v>
      </c>
    </row>
    <row r="307" spans="13:22" x14ac:dyDescent="0.25">
      <c r="M307">
        <f t="shared" si="42"/>
        <v>0.30600000000000022</v>
      </c>
      <c r="N307">
        <f t="shared" si="43"/>
        <v>0.81913402497583365</v>
      </c>
      <c r="O307">
        <f t="shared" si="44"/>
        <v>0.80571054974968881</v>
      </c>
      <c r="P307">
        <f t="shared" si="45"/>
        <v>0.79073509086389637</v>
      </c>
      <c r="Q307">
        <f t="shared" si="46"/>
        <v>0.77395881048777715</v>
      </c>
      <c r="R307">
        <f t="shared" si="47"/>
        <v>0.76489821263727409</v>
      </c>
      <c r="S307">
        <f t="shared" si="48"/>
        <v>0.76489821263727409</v>
      </c>
      <c r="T307">
        <f t="shared" si="49"/>
        <v>0.79738461901929902</v>
      </c>
      <c r="U307" t="str">
        <f t="shared" si="40"/>
        <v>sun</v>
      </c>
      <c r="V307" t="str">
        <f t="shared" si="41"/>
        <v>thu</v>
      </c>
    </row>
    <row r="308" spans="13:22" x14ac:dyDescent="0.25">
      <c r="M308">
        <f t="shared" si="42"/>
        <v>0.30700000000000022</v>
      </c>
      <c r="N308">
        <f t="shared" si="43"/>
        <v>0.82033785236503021</v>
      </c>
      <c r="O308">
        <f t="shared" si="44"/>
        <v>0.80694553008169034</v>
      </c>
      <c r="P308">
        <f t="shared" si="45"/>
        <v>0.79199780693795196</v>
      </c>
      <c r="Q308">
        <f t="shared" si="46"/>
        <v>0.77524412117905173</v>
      </c>
      <c r="R308">
        <f t="shared" si="47"/>
        <v>0.76619255948443932</v>
      </c>
      <c r="S308">
        <f t="shared" si="48"/>
        <v>0.76619255948443932</v>
      </c>
      <c r="T308">
        <f t="shared" si="49"/>
        <v>0.79863132764093092</v>
      </c>
      <c r="U308" t="str">
        <f t="shared" si="40"/>
        <v>sun</v>
      </c>
      <c r="V308" t="str">
        <f t="shared" si="41"/>
        <v>thu</v>
      </c>
    </row>
    <row r="309" spans="13:22" x14ac:dyDescent="0.25">
      <c r="M309">
        <f t="shared" si="42"/>
        <v>0.30800000000000022</v>
      </c>
      <c r="N309">
        <f t="shared" si="43"/>
        <v>0.82153527887872024</v>
      </c>
      <c r="O309">
        <f t="shared" si="44"/>
        <v>0.80817428371456024</v>
      </c>
      <c r="P309">
        <f t="shared" si="45"/>
        <v>0.79325450578124812</v>
      </c>
      <c r="Q309">
        <f t="shared" si="46"/>
        <v>0.77652365653811228</v>
      </c>
      <c r="R309">
        <f t="shared" si="47"/>
        <v>0.76748126113792037</v>
      </c>
      <c r="S309">
        <f t="shared" si="48"/>
        <v>0.76748126113792037</v>
      </c>
      <c r="T309">
        <f t="shared" si="49"/>
        <v>0.79987193122816014</v>
      </c>
      <c r="U309" t="str">
        <f t="shared" si="40"/>
        <v>sun</v>
      </c>
      <c r="V309" t="str">
        <f t="shared" si="41"/>
        <v>thu</v>
      </c>
    </row>
    <row r="310" spans="13:22" x14ac:dyDescent="0.25">
      <c r="M310">
        <f t="shared" si="42"/>
        <v>0.30900000000000022</v>
      </c>
      <c r="N310">
        <f t="shared" si="43"/>
        <v>0.82272633000107798</v>
      </c>
      <c r="O310">
        <f t="shared" si="44"/>
        <v>0.80939683394811135</v>
      </c>
      <c r="P310">
        <f t="shared" si="45"/>
        <v>0.79450520858527085</v>
      </c>
      <c r="Q310">
        <f t="shared" si="46"/>
        <v>0.77779743577981064</v>
      </c>
      <c r="R310">
        <f t="shared" si="47"/>
        <v>0.76876433587926629</v>
      </c>
      <c r="S310">
        <f t="shared" si="48"/>
        <v>0.76876433587926629</v>
      </c>
      <c r="T310">
        <f t="shared" si="49"/>
        <v>0.80110645207856757</v>
      </c>
      <c r="U310" t="str">
        <f t="shared" si="40"/>
        <v>sun</v>
      </c>
      <c r="V310" t="str">
        <f t="shared" si="41"/>
        <v>thu</v>
      </c>
    </row>
    <row r="311" spans="13:22" x14ac:dyDescent="0.25">
      <c r="M311">
        <f t="shared" si="42"/>
        <v>0.31000000000000022</v>
      </c>
      <c r="N311">
        <f t="shared" si="43"/>
        <v>0.82391103114876085</v>
      </c>
      <c r="O311">
        <f t="shared" si="44"/>
        <v>0.81061320402479387</v>
      </c>
      <c r="P311">
        <f t="shared" si="45"/>
        <v>0.7957499364925622</v>
      </c>
      <c r="Q311">
        <f t="shared" si="46"/>
        <v>0.77906547807693494</v>
      </c>
      <c r="R311">
        <f t="shared" si="47"/>
        <v>0.77004180195095984</v>
      </c>
      <c r="S311">
        <f t="shared" si="48"/>
        <v>0.77004180195095984</v>
      </c>
      <c r="T311">
        <f t="shared" si="49"/>
        <v>0.80233491243576283</v>
      </c>
      <c r="U311" t="str">
        <f t="shared" si="40"/>
        <v>sun</v>
      </c>
      <c r="V311" t="str">
        <f t="shared" si="41"/>
        <v>thu</v>
      </c>
    </row>
    <row r="312" spans="13:22" x14ac:dyDescent="0.25">
      <c r="M312">
        <f t="shared" si="42"/>
        <v>0.31100000000000022</v>
      </c>
      <c r="N312">
        <f t="shared" si="43"/>
        <v>0.82508940767099703</v>
      </c>
      <c r="O312">
        <f t="shared" si="44"/>
        <v>0.81182341712976525</v>
      </c>
      <c r="P312">
        <f t="shared" si="45"/>
        <v>0.7969887105967759</v>
      </c>
      <c r="Q312">
        <f t="shared" si="46"/>
        <v>0.78032780256025303</v>
      </c>
      <c r="R312">
        <f t="shared" si="47"/>
        <v>0.7713136775564583</v>
      </c>
      <c r="S312">
        <f t="shared" si="48"/>
        <v>0.7713136775564583</v>
      </c>
      <c r="T312">
        <f t="shared" si="49"/>
        <v>0.80355733448944777</v>
      </c>
      <c r="U312" t="str">
        <f t="shared" si="40"/>
        <v>sun</v>
      </c>
      <c r="V312" t="str">
        <f t="shared" si="41"/>
        <v>thu</v>
      </c>
    </row>
    <row r="313" spans="13:22" x14ac:dyDescent="0.25">
      <c r="M313">
        <f t="shared" si="42"/>
        <v>0.31200000000000022</v>
      </c>
      <c r="N313">
        <f t="shared" si="43"/>
        <v>0.82626148484967699</v>
      </c>
      <c r="O313">
        <f t="shared" si="44"/>
        <v>0.81302749639096095</v>
      </c>
      <c r="P313">
        <f t="shared" si="45"/>
        <v>0.79822155194273225</v>
      </c>
      <c r="Q313">
        <f t="shared" si="46"/>
        <v>0.78158442831856023</v>
      </c>
      <c r="R313">
        <f t="shared" si="47"/>
        <v>0.77257998086023449</v>
      </c>
      <c r="S313">
        <f t="shared" si="48"/>
        <v>0.77257998086023449</v>
      </c>
      <c r="T313">
        <f t="shared" si="49"/>
        <v>0.80477374037548266</v>
      </c>
      <c r="U313" t="str">
        <f t="shared" si="40"/>
        <v>sun</v>
      </c>
      <c r="V313" t="str">
        <f t="shared" si="41"/>
        <v>thu</v>
      </c>
    </row>
    <row r="314" spans="13:22" x14ac:dyDescent="0.25">
      <c r="M314">
        <f t="shared" si="42"/>
        <v>0.31300000000000022</v>
      </c>
      <c r="N314">
        <f t="shared" si="43"/>
        <v>0.82742728789944131</v>
      </c>
      <c r="O314">
        <f t="shared" si="44"/>
        <v>0.8142254648791617</v>
      </c>
      <c r="P314">
        <f t="shared" si="45"/>
        <v>0.79944848152647463</v>
      </c>
      <c r="Q314">
        <f t="shared" si="46"/>
        <v>0.78283537439872197</v>
      </c>
      <c r="R314">
        <f t="shared" si="47"/>
        <v>0.77384072998781828</v>
      </c>
      <c r="S314">
        <f t="shared" si="48"/>
        <v>0.77384072998781828</v>
      </c>
      <c r="T314">
        <f t="shared" si="49"/>
        <v>0.80598415217594988</v>
      </c>
      <c r="U314" t="str">
        <f t="shared" si="40"/>
        <v>sun</v>
      </c>
      <c r="V314" t="str">
        <f t="shared" si="41"/>
        <v>thu</v>
      </c>
    </row>
    <row r="315" spans="13:22" x14ac:dyDescent="0.25">
      <c r="M315">
        <f t="shared" si="42"/>
        <v>0.31400000000000022</v>
      </c>
      <c r="N315">
        <f t="shared" si="43"/>
        <v>0.8285868419677701</v>
      </c>
      <c r="O315">
        <f t="shared" si="44"/>
        <v>0.81541734560806378</v>
      </c>
      <c r="P315">
        <f t="shared" si="45"/>
        <v>0.80066952029532357</v>
      </c>
      <c r="Q315">
        <f t="shared" si="46"/>
        <v>0.78408065980572172</v>
      </c>
      <c r="R315">
        <f t="shared" si="47"/>
        <v>0.77509594302583784</v>
      </c>
      <c r="S315">
        <f t="shared" si="48"/>
        <v>0.77509594302583784</v>
      </c>
      <c r="T315">
        <f t="shared" si="49"/>
        <v>0.80718859191921966</v>
      </c>
      <c r="U315" t="str">
        <f t="shared" si="40"/>
        <v>sun</v>
      </c>
      <c r="V315" t="str">
        <f t="shared" si="41"/>
        <v>thu</v>
      </c>
    </row>
    <row r="316" spans="13:22" x14ac:dyDescent="0.25">
      <c r="M316">
        <f t="shared" si="42"/>
        <v>0.31500000000000022</v>
      </c>
      <c r="N316">
        <f t="shared" si="43"/>
        <v>0.82974017213507256</v>
      </c>
      <c r="O316">
        <f t="shared" si="44"/>
        <v>0.81660316153434953</v>
      </c>
      <c r="P316">
        <f t="shared" si="45"/>
        <v>0.80188468914793398</v>
      </c>
      <c r="Q316">
        <f t="shared" si="46"/>
        <v>0.7853203035027051</v>
      </c>
      <c r="R316">
        <f t="shared" si="47"/>
        <v>0.77634563802206158</v>
      </c>
      <c r="S316">
        <f t="shared" si="48"/>
        <v>0.77634563802206158</v>
      </c>
      <c r="T316">
        <f t="shared" si="49"/>
        <v>0.80838708158001504</v>
      </c>
      <c r="U316" t="str">
        <f t="shared" si="40"/>
        <v>sun</v>
      </c>
      <c r="V316" t="str">
        <f t="shared" si="41"/>
        <v>thu</v>
      </c>
    </row>
    <row r="317" spans="13:22" x14ac:dyDescent="0.25">
      <c r="M317">
        <f t="shared" si="42"/>
        <v>0.31600000000000023</v>
      </c>
      <c r="N317">
        <f t="shared" si="43"/>
        <v>0.8308873034147759</v>
      </c>
      <c r="O317">
        <f t="shared" si="44"/>
        <v>0.81778293555775505</v>
      </c>
      <c r="P317">
        <f t="shared" si="45"/>
        <v>0.80309400893434935</v>
      </c>
      <c r="Q317">
        <f t="shared" si="46"/>
        <v>0.78655432441102524</v>
      </c>
      <c r="R317">
        <f t="shared" si="47"/>
        <v>0.77758983298543827</v>
      </c>
      <c r="S317">
        <f t="shared" si="48"/>
        <v>0.77758983298543827</v>
      </c>
      <c r="T317">
        <f t="shared" si="49"/>
        <v>0.80957964307947616</v>
      </c>
      <c r="U317" t="str">
        <f t="shared" si="40"/>
        <v>sun</v>
      </c>
      <c r="V317" t="str">
        <f t="shared" si="41"/>
        <v>thu</v>
      </c>
    </row>
    <row r="318" spans="13:22" x14ac:dyDescent="0.25">
      <c r="M318">
        <f t="shared" si="42"/>
        <v>0.31700000000000023</v>
      </c>
      <c r="N318">
        <f t="shared" si="43"/>
        <v>0.83202826075341463</v>
      </c>
      <c r="O318">
        <f t="shared" si="44"/>
        <v>0.81895669052114073</v>
      </c>
      <c r="P318">
        <f t="shared" si="45"/>
        <v>0.80429750045605775</v>
      </c>
      <c r="Q318">
        <f t="shared" si="46"/>
        <v>0.78778274141028937</v>
      </c>
      <c r="R318">
        <f t="shared" si="47"/>
        <v>0.77882854588613959</v>
      </c>
      <c r="S318">
        <f t="shared" si="48"/>
        <v>0.77882854588613959</v>
      </c>
      <c r="T318">
        <f t="shared" si="49"/>
        <v>0.81076629828522562</v>
      </c>
      <c r="U318" t="str">
        <f t="shared" si="40"/>
        <v>sun</v>
      </c>
      <c r="V318" t="str">
        <f t="shared" si="41"/>
        <v>thu</v>
      </c>
    </row>
    <row r="319" spans="13:22" x14ac:dyDescent="0.25">
      <c r="M319">
        <f t="shared" si="42"/>
        <v>0.31800000000000023</v>
      </c>
      <c r="N319">
        <f t="shared" si="43"/>
        <v>0.83316306903072035</v>
      </c>
      <c r="O319">
        <f t="shared" si="44"/>
        <v>0.82012444921056038</v>
      </c>
      <c r="P319">
        <f t="shared" si="45"/>
        <v>0.80549518446604806</v>
      </c>
      <c r="Q319">
        <f t="shared" si="46"/>
        <v>0.78900557333840315</v>
      </c>
      <c r="R319">
        <f t="shared" si="47"/>
        <v>0.78006179465560033</v>
      </c>
      <c r="S319">
        <f t="shared" si="48"/>
        <v>0.78006179465560033</v>
      </c>
      <c r="T319">
        <f t="shared" si="49"/>
        <v>0.81194706901143288</v>
      </c>
      <c r="U319" t="str">
        <f t="shared" si="40"/>
        <v>sun</v>
      </c>
      <c r="V319" t="str">
        <f t="shared" si="41"/>
        <v>thu</v>
      </c>
    </row>
    <row r="320" spans="13:22" x14ac:dyDescent="0.25">
      <c r="M320">
        <f t="shared" si="42"/>
        <v>0.31900000000000023</v>
      </c>
      <c r="N320">
        <f t="shared" si="43"/>
        <v>0.83429175305971026</v>
      </c>
      <c r="O320">
        <f t="shared" si="44"/>
        <v>0.82128623435533032</v>
      </c>
      <c r="P320">
        <f t="shared" si="45"/>
        <v>0.80668708166886405</v>
      </c>
      <c r="Q320">
        <f t="shared" si="46"/>
        <v>0.79022283899161638</v>
      </c>
      <c r="R320">
        <f t="shared" si="47"/>
        <v>0.7812895971865601</v>
      </c>
      <c r="S320">
        <f t="shared" si="48"/>
        <v>0.7812895971865601</v>
      </c>
      <c r="T320">
        <f t="shared" si="49"/>
        <v>0.81312197701888023</v>
      </c>
      <c r="U320" t="str">
        <f t="shared" si="40"/>
        <v>sun</v>
      </c>
      <c r="V320" t="str">
        <f t="shared" si="41"/>
        <v>thu</v>
      </c>
    </row>
    <row r="321" spans="13:22" x14ac:dyDescent="0.25">
      <c r="M321">
        <f t="shared" si="42"/>
        <v>0.32000000000000023</v>
      </c>
      <c r="N321">
        <f t="shared" si="43"/>
        <v>0.83541433758677708</v>
      </c>
      <c r="O321">
        <f t="shared" si="44"/>
        <v>0.82244206862809943</v>
      </c>
      <c r="P321">
        <f t="shared" si="45"/>
        <v>0.80787321272066148</v>
      </c>
      <c r="Q321">
        <f t="shared" si="46"/>
        <v>0.79143455712456823</v>
      </c>
      <c r="R321">
        <f t="shared" si="47"/>
        <v>0.7825119713331059</v>
      </c>
      <c r="S321">
        <f t="shared" si="48"/>
        <v>0.7825119713331059</v>
      </c>
      <c r="T321">
        <f t="shared" si="49"/>
        <v>0.8142910440150265</v>
      </c>
      <c r="U321" t="str">
        <f t="shared" si="40"/>
        <v>sun</v>
      </c>
      <c r="V321" t="str">
        <f t="shared" si="41"/>
        <v>thu</v>
      </c>
    </row>
    <row r="322" spans="13:22" x14ac:dyDescent="0.25">
      <c r="M322">
        <f t="shared" si="42"/>
        <v>0.32100000000000023</v>
      </c>
      <c r="N322">
        <f t="shared" si="43"/>
        <v>0.83653084729177796</v>
      </c>
      <c r="O322">
        <f t="shared" si="44"/>
        <v>0.8235919746449184</v>
      </c>
      <c r="P322">
        <f t="shared" si="45"/>
        <v>0.80905359822926193</v>
      </c>
      <c r="Q322">
        <f t="shared" si="46"/>
        <v>0.79264074645033378</v>
      </c>
      <c r="R322">
        <f t="shared" si="47"/>
        <v>0.78372893491071094</v>
      </c>
      <c r="S322">
        <f t="shared" si="48"/>
        <v>0.78372893491071094</v>
      </c>
      <c r="T322">
        <f t="shared" si="49"/>
        <v>0.8154542916540729</v>
      </c>
      <c r="U322" t="str">
        <f t="shared" si="40"/>
        <v>sun</v>
      </c>
      <c r="V322" t="str">
        <f t="shared" si="41"/>
        <v>thu</v>
      </c>
    </row>
    <row r="323" spans="13:22" x14ac:dyDescent="0.25">
      <c r="M323">
        <f t="shared" si="42"/>
        <v>0.32200000000000023</v>
      </c>
      <c r="N323">
        <f t="shared" si="43"/>
        <v>0.83764130678812321</v>
      </c>
      <c r="O323">
        <f t="shared" si="44"/>
        <v>0.82473597496530804</v>
      </c>
      <c r="P323">
        <f t="shared" si="45"/>
        <v>0.81022825875421001</v>
      </c>
      <c r="Q323">
        <f t="shared" si="46"/>
        <v>0.79384142564046778</v>
      </c>
      <c r="R323">
        <f t="shared" si="47"/>
        <v>0.78494050569627793</v>
      </c>
      <c r="S323">
        <f t="shared" si="48"/>
        <v>0.78494050569627793</v>
      </c>
      <c r="T323">
        <f t="shared" si="49"/>
        <v>0.81661174153702709</v>
      </c>
      <c r="U323" t="str">
        <f t="shared" ref="U323:U386" si="50">IF(MAX(N323:T323)=N323,N$1,IF(MAX(N323:T323)=O323,O$1,IF(MAX(N323:T323)=P323,P$1,IF(MAX(N323:T323)=Q323,Q$1,IF(MAX(N323:T323)=R323,R322,IF(MAX(N323:T323)=S323,S$1,T$1))))))</f>
        <v>sun</v>
      </c>
      <c r="V323" t="str">
        <f t="shared" ref="V323:V386" si="51">IF(MIN(N323:T323)=N323,N$1,IF(MIN(N323:T323)=O323,O$1,IF(MIN(N323:T323)=P323,P$1,IF(MIN(N323:T323)=Q323,Q$1,IF(MIN(N323:T323)=R323,R$1,IF(MIN(N323:T323)=S323,S$1,T$1))))))</f>
        <v>thu</v>
      </c>
    </row>
    <row r="324" spans="13:22" x14ac:dyDescent="0.25">
      <c r="M324">
        <f t="shared" ref="M324:M387" si="52">M323+0.001</f>
        <v>0.32300000000000023</v>
      </c>
      <c r="N324">
        <f t="shared" ref="N324:N387" si="53">B$2*(M324^5)+C$2*(M324^4)+D$2*(M324^3)+E$2*(M324^2)+F$2*M324</f>
        <v>0.83874574062286711</v>
      </c>
      <c r="O324">
        <f t="shared" ref="O324:O387" si="54">B$3*(M324^5)+C$3*(M324^4)+D$3*(M324^3)+E$3*(M324^2)+F$3*M324</f>
        <v>0.82587409209233109</v>
      </c>
      <c r="P324">
        <f t="shared" ref="P324:P387" si="55">B$4*(M324^5)+C$4*(M324^4)+D$4*(M324^3)+E$4*(M324^2)+F$4*M324</f>
        <v>0.81139721480682847</v>
      </c>
      <c r="Q324">
        <f t="shared" ref="Q324:Q387" si="56">B$5*(M324^5)+C$5*(M324^4)+D$5*(M324^3)+E$5*(M324^2)+F$5*M324</f>
        <v>0.79503661332505204</v>
      </c>
      <c r="R324">
        <f t="shared" ref="R324:R387" si="57">B$6*(M324^5)+C$6*(M324^4)+D$6*(M324^3)+E$6*(M324^2)+F$6*M324</f>
        <v>0.78614670142817955</v>
      </c>
      <c r="S324">
        <f t="shared" ref="S324:S387" si="58">B$7*(M324^5)+C$7*(M324^4)+D$7*(M324^3)+E$7*(M324^2)+F$7*M324</f>
        <v>0.78614670142817955</v>
      </c>
      <c r="T324">
        <f t="shared" ref="T324:T387" si="59">B$8*(M324^5)+C$8*(M324^4)+D$8*(M324^3)+E$8*(M324^2)+F$8*M324</f>
        <v>0.81776341521176943</v>
      </c>
      <c r="U324" t="str">
        <f t="shared" si="50"/>
        <v>sun</v>
      </c>
      <c r="V324" t="str">
        <f t="shared" si="51"/>
        <v>thu</v>
      </c>
    </row>
    <row r="325" spans="13:22" x14ac:dyDescent="0.25">
      <c r="M325">
        <f t="shared" si="52"/>
        <v>0.32400000000000023</v>
      </c>
      <c r="N325">
        <f t="shared" si="53"/>
        <v>0.83984417327679495</v>
      </c>
      <c r="O325">
        <f t="shared" si="54"/>
        <v>0.82700634847265897</v>
      </c>
      <c r="P325">
        <f t="shared" si="55"/>
        <v>0.81256048685027249</v>
      </c>
      <c r="Q325">
        <f t="shared" si="56"/>
        <v>0.7962263280927383</v>
      </c>
      <c r="R325">
        <f t="shared" si="57"/>
        <v>0.78734753980630034</v>
      </c>
      <c r="S325">
        <f t="shared" si="58"/>
        <v>0.78734753980630034</v>
      </c>
      <c r="T325">
        <f t="shared" si="59"/>
        <v>0.81890933417311607</v>
      </c>
      <c r="U325" t="str">
        <f t="shared" si="50"/>
        <v>sun</v>
      </c>
      <c r="V325" t="str">
        <f t="shared" si="51"/>
        <v>thu</v>
      </c>
    </row>
    <row r="326" spans="13:22" x14ac:dyDescent="0.25">
      <c r="M326">
        <f t="shared" si="52"/>
        <v>0.32500000000000023</v>
      </c>
      <c r="N326">
        <f t="shared" si="53"/>
        <v>0.84093662916451462</v>
      </c>
      <c r="O326">
        <f t="shared" si="54"/>
        <v>0.82813276649664291</v>
      </c>
      <c r="P326">
        <f t="shared" si="55"/>
        <v>0.81371809529958694</v>
      </c>
      <c r="Q326">
        <f t="shared" si="56"/>
        <v>0.7974105884907966</v>
      </c>
      <c r="R326">
        <f t="shared" si="57"/>
        <v>0.7885430384920773</v>
      </c>
      <c r="S326">
        <f t="shared" si="58"/>
        <v>0.7885430384920773</v>
      </c>
      <c r="T326">
        <f t="shared" si="59"/>
        <v>0.82004951986288521</v>
      </c>
      <c r="U326" t="str">
        <f t="shared" si="50"/>
        <v>sun</v>
      </c>
      <c r="V326" t="str">
        <f t="shared" si="51"/>
        <v>thu</v>
      </c>
    </row>
    <row r="327" spans="13:22" x14ac:dyDescent="0.25">
      <c r="M327">
        <f t="shared" si="52"/>
        <v>0.32600000000000023</v>
      </c>
      <c r="N327">
        <f t="shared" si="53"/>
        <v>0.84202313263454431</v>
      </c>
      <c r="O327">
        <f t="shared" si="54"/>
        <v>0.82925336849838327</v>
      </c>
      <c r="P327">
        <f t="shared" si="55"/>
        <v>0.81487006052176092</v>
      </c>
      <c r="Q327">
        <f t="shared" si="56"/>
        <v>0.79858941302515851</v>
      </c>
      <c r="R327">
        <f t="shared" si="57"/>
        <v>0.78973321510854144</v>
      </c>
      <c r="S327">
        <f t="shared" si="58"/>
        <v>0.78973321510854144</v>
      </c>
      <c r="T327">
        <f t="shared" si="59"/>
        <v>0.82118399366996164</v>
      </c>
      <c r="U327" t="str">
        <f t="shared" si="50"/>
        <v>sun</v>
      </c>
      <c r="V327" t="str">
        <f t="shared" si="51"/>
        <v>thu</v>
      </c>
    </row>
    <row r="328" spans="13:22" x14ac:dyDescent="0.25">
      <c r="M328">
        <f t="shared" si="52"/>
        <v>0.32700000000000023</v>
      </c>
      <c r="N328">
        <f t="shared" si="53"/>
        <v>0.84310370796940226</v>
      </c>
      <c r="O328">
        <f t="shared" si="54"/>
        <v>0.83036817675579799</v>
      </c>
      <c r="P328">
        <f t="shared" si="55"/>
        <v>0.81601640283578358</v>
      </c>
      <c r="Q328">
        <f t="shared" si="56"/>
        <v>0.79976282016046318</v>
      </c>
      <c r="R328">
        <f t="shared" si="57"/>
        <v>0.79091808724035939</v>
      </c>
      <c r="S328">
        <f t="shared" si="58"/>
        <v>0.79091808724035939</v>
      </c>
      <c r="T328">
        <f t="shared" si="59"/>
        <v>0.82231277693036164</v>
      </c>
      <c r="U328" t="str">
        <f t="shared" si="50"/>
        <v>sun</v>
      </c>
      <c r="V328" t="str">
        <f t="shared" si="51"/>
        <v>thu</v>
      </c>
    </row>
    <row r="329" spans="13:22" x14ac:dyDescent="0.25">
      <c r="M329">
        <f t="shared" si="52"/>
        <v>0.32800000000000024</v>
      </c>
      <c r="N329">
        <f t="shared" si="53"/>
        <v>0.84417837938569551</v>
      </c>
      <c r="O329">
        <f t="shared" si="54"/>
        <v>0.83147721349069259</v>
      </c>
      <c r="P329">
        <f t="shared" si="55"/>
        <v>0.81715714251269933</v>
      </c>
      <c r="Q329">
        <f t="shared" si="56"/>
        <v>0.80093082832010354</v>
      </c>
      <c r="R329">
        <f t="shared" si="57"/>
        <v>0.7920976724338743</v>
      </c>
      <c r="S329">
        <f t="shared" si="58"/>
        <v>0.7920976724338743</v>
      </c>
      <c r="T329">
        <f t="shared" si="59"/>
        <v>0.82343589092729763</v>
      </c>
      <c r="U329" t="str">
        <f t="shared" si="50"/>
        <v>sun</v>
      </c>
      <c r="V329" t="str">
        <f t="shared" si="51"/>
        <v>thu</v>
      </c>
    </row>
    <row r="330" spans="13:22" x14ac:dyDescent="0.25">
      <c r="M330">
        <f t="shared" si="52"/>
        <v>0.32900000000000024</v>
      </c>
      <c r="N330">
        <f t="shared" si="53"/>
        <v>0.84524717103421032</v>
      </c>
      <c r="O330">
        <f t="shared" si="54"/>
        <v>0.8325805008688304</v>
      </c>
      <c r="P330">
        <f t="shared" si="55"/>
        <v>0.81829229977566409</v>
      </c>
      <c r="Q330">
        <f t="shared" si="56"/>
        <v>0.80209345588627068</v>
      </c>
      <c r="R330">
        <f t="shared" si="57"/>
        <v>0.79327198819714773</v>
      </c>
      <c r="S330">
        <f t="shared" si="58"/>
        <v>0.79327198819714773</v>
      </c>
      <c r="T330">
        <f t="shared" si="59"/>
        <v>0.82455335689124365</v>
      </c>
      <c r="U330" t="str">
        <f t="shared" si="50"/>
        <v>sun</v>
      </c>
      <c r="V330" t="str">
        <f t="shared" si="51"/>
        <v>thu</v>
      </c>
    </row>
    <row r="331" spans="13:22" x14ac:dyDescent="0.25">
      <c r="M331">
        <f t="shared" si="52"/>
        <v>0.33000000000000024</v>
      </c>
      <c r="N331">
        <f t="shared" si="53"/>
        <v>0.8463101070000002</v>
      </c>
      <c r="O331">
        <f t="shared" si="54"/>
        <v>0.83367806100000019</v>
      </c>
      <c r="P331">
        <f t="shared" si="55"/>
        <v>0.81942189480000005</v>
      </c>
      <c r="Q331">
        <f t="shared" si="56"/>
        <v>0.80325072120000029</v>
      </c>
      <c r="R331">
        <f t="shared" si="57"/>
        <v>0.79444105200000026</v>
      </c>
      <c r="S331">
        <f t="shared" si="58"/>
        <v>0.79444105200000026</v>
      </c>
      <c r="T331">
        <f t="shared" si="59"/>
        <v>0.8256651960000001</v>
      </c>
      <c r="U331" t="str">
        <f t="shared" si="50"/>
        <v>sun</v>
      </c>
      <c r="V331" t="str">
        <f t="shared" si="51"/>
        <v>thu</v>
      </c>
    </row>
    <row r="332" spans="13:22" x14ac:dyDescent="0.25">
      <c r="M332">
        <f t="shared" si="52"/>
        <v>0.33100000000000024</v>
      </c>
      <c r="N332">
        <f t="shared" si="53"/>
        <v>0.84736721130247616</v>
      </c>
      <c r="O332">
        <f t="shared" si="54"/>
        <v>0.83476991593808769</v>
      </c>
      <c r="P332">
        <f t="shared" si="55"/>
        <v>0.82054594771325196</v>
      </c>
      <c r="Q332">
        <f t="shared" si="56"/>
        <v>0.80440264256121652</v>
      </c>
      <c r="R332">
        <f t="shared" si="57"/>
        <v>0.79560488127405316</v>
      </c>
      <c r="S332">
        <f t="shared" si="58"/>
        <v>0.79560488127405316</v>
      </c>
      <c r="T332">
        <f t="shared" si="59"/>
        <v>0.82677142937875792</v>
      </c>
      <c r="U332" t="str">
        <f t="shared" si="50"/>
        <v>sun</v>
      </c>
      <c r="V332" t="str">
        <f t="shared" si="51"/>
        <v>thu</v>
      </c>
    </row>
    <row r="333" spans="13:22" x14ac:dyDescent="0.25">
      <c r="M333">
        <f t="shared" si="52"/>
        <v>0.33200000000000024</v>
      </c>
      <c r="N333">
        <f t="shared" si="53"/>
        <v>0.84841850789549533</v>
      </c>
      <c r="O333">
        <f t="shared" si="54"/>
        <v>0.83585608768114295</v>
      </c>
      <c r="P333">
        <f t="shared" si="55"/>
        <v>0.82166447859524161</v>
      </c>
      <c r="Q333">
        <f t="shared" si="56"/>
        <v>0.80554923822877988</v>
      </c>
      <c r="R333">
        <f t="shared" si="57"/>
        <v>0.79676349341276942</v>
      </c>
      <c r="S333">
        <f t="shared" si="58"/>
        <v>0.79676349341276942</v>
      </c>
      <c r="T333">
        <f t="shared" si="59"/>
        <v>0.82787207810016472</v>
      </c>
      <c r="U333" t="str">
        <f t="shared" si="50"/>
        <v>sun</v>
      </c>
      <c r="V333" t="str">
        <f t="shared" si="51"/>
        <v>thu</v>
      </c>
    </row>
    <row r="334" spans="13:22" x14ac:dyDescent="0.25">
      <c r="M334">
        <f t="shared" si="52"/>
        <v>0.33300000000000024</v>
      </c>
      <c r="N334">
        <f t="shared" si="53"/>
        <v>0.84946402066744975</v>
      </c>
      <c r="O334">
        <f t="shared" si="54"/>
        <v>0.83693659817145072</v>
      </c>
      <c r="P334">
        <f t="shared" si="55"/>
        <v>0.82277750747812428</v>
      </c>
      <c r="Q334">
        <f t="shared" si="56"/>
        <v>0.80669052642052996</v>
      </c>
      <c r="R334">
        <f t="shared" si="57"/>
        <v>0.79791690577149577</v>
      </c>
      <c r="S334">
        <f t="shared" si="58"/>
        <v>0.79791690577149577</v>
      </c>
      <c r="T334">
        <f t="shared" si="59"/>
        <v>0.82896716318438857</v>
      </c>
      <c r="U334" t="str">
        <f t="shared" si="50"/>
        <v>sun</v>
      </c>
      <c r="V334" t="str">
        <f t="shared" si="51"/>
        <v>thu</v>
      </c>
    </row>
    <row r="335" spans="13:22" x14ac:dyDescent="0.25">
      <c r="M335">
        <f t="shared" si="52"/>
        <v>0.33400000000000024</v>
      </c>
      <c r="N335">
        <f t="shared" si="53"/>
        <v>0.85050377344135708</v>
      </c>
      <c r="O335">
        <f t="shared" si="54"/>
        <v>0.838011469295601</v>
      </c>
      <c r="P335">
        <f t="shared" si="55"/>
        <v>0.82388505434644443</v>
      </c>
      <c r="Q335">
        <f t="shared" si="56"/>
        <v>0.80782652531333288</v>
      </c>
      <c r="R335">
        <f t="shared" si="57"/>
        <v>0.79906513566750337</v>
      </c>
      <c r="S335">
        <f t="shared" si="58"/>
        <v>0.79906513566750337</v>
      </c>
      <c r="T335">
        <f t="shared" si="59"/>
        <v>0.83005670559918376</v>
      </c>
      <c r="U335" t="str">
        <f t="shared" si="50"/>
        <v>sun</v>
      </c>
      <c r="V335" t="str">
        <f t="shared" si="51"/>
        <v>thu</v>
      </c>
    </row>
    <row r="336" spans="13:22" x14ac:dyDescent="0.25">
      <c r="M336">
        <f t="shared" si="52"/>
        <v>0.33500000000000024</v>
      </c>
      <c r="N336">
        <f t="shared" si="53"/>
        <v>0.85153778997494867</v>
      </c>
      <c r="O336">
        <f t="shared" si="54"/>
        <v>0.83908072288455626</v>
      </c>
      <c r="P336">
        <f t="shared" si="55"/>
        <v>0.82498713913719024</v>
      </c>
      <c r="Q336">
        <f t="shared" si="56"/>
        <v>0.8089572530431256</v>
      </c>
      <c r="R336">
        <f t="shared" si="57"/>
        <v>0.80020820038002904</v>
      </c>
      <c r="S336">
        <f t="shared" si="58"/>
        <v>0.80020820038002904</v>
      </c>
      <c r="T336">
        <f t="shared" si="59"/>
        <v>0.83114072625995505</v>
      </c>
      <c r="U336" t="str">
        <f t="shared" si="50"/>
        <v>sun</v>
      </c>
      <c r="V336" t="str">
        <f t="shared" si="51"/>
        <v>thu</v>
      </c>
    </row>
    <row r="337" spans="13:22" x14ac:dyDescent="0.25">
      <c r="M337">
        <f t="shared" si="52"/>
        <v>0.33600000000000024</v>
      </c>
      <c r="N337">
        <f t="shared" si="53"/>
        <v>0.85256609396075933</v>
      </c>
      <c r="O337">
        <f t="shared" si="54"/>
        <v>0.84014438071372199</v>
      </c>
      <c r="P337">
        <f t="shared" si="55"/>
        <v>0.8260837817398502</v>
      </c>
      <c r="Q337">
        <f t="shared" si="56"/>
        <v>0.81008272770496248</v>
      </c>
      <c r="R337">
        <f t="shared" si="57"/>
        <v>0.80134611715031667</v>
      </c>
      <c r="S337">
        <f t="shared" si="58"/>
        <v>0.80134611715031667</v>
      </c>
      <c r="T337">
        <f t="shared" si="59"/>
        <v>0.83221924602982333</v>
      </c>
      <c r="U337" t="str">
        <f t="shared" si="50"/>
        <v>sun</v>
      </c>
      <c r="V337" t="str">
        <f t="shared" si="51"/>
        <v>thu</v>
      </c>
    </row>
    <row r="338" spans="13:22" x14ac:dyDescent="0.25">
      <c r="M338">
        <f t="shared" si="52"/>
        <v>0.33700000000000024</v>
      </c>
      <c r="N338">
        <f t="shared" si="53"/>
        <v>0.85358870902621597</v>
      </c>
      <c r="O338">
        <f t="shared" si="54"/>
        <v>0.84120246450301672</v>
      </c>
      <c r="P338">
        <f t="shared" si="55"/>
        <v>0.82717500199646776</v>
      </c>
      <c r="Q338">
        <f t="shared" si="56"/>
        <v>0.81120296735305919</v>
      </c>
      <c r="R338">
        <f t="shared" si="57"/>
        <v>0.80247890318165904</v>
      </c>
      <c r="S338">
        <f t="shared" si="58"/>
        <v>0.80247890318165904</v>
      </c>
      <c r="T338">
        <f t="shared" si="59"/>
        <v>0.83329228571968961</v>
      </c>
      <c r="U338" t="str">
        <f t="shared" si="50"/>
        <v>sun</v>
      </c>
      <c r="V338" t="str">
        <f t="shared" si="51"/>
        <v>thu</v>
      </c>
    </row>
    <row r="339" spans="13:22" x14ac:dyDescent="0.25">
      <c r="M339">
        <f t="shared" si="52"/>
        <v>0.33800000000000024</v>
      </c>
      <c r="N339">
        <f t="shared" si="53"/>
        <v>0.85460565873372873</v>
      </c>
      <c r="O339">
        <f t="shared" si="54"/>
        <v>0.84225499591694064</v>
      </c>
      <c r="P339">
        <f t="shared" si="55"/>
        <v>0.82826081970169774</v>
      </c>
      <c r="Q339">
        <f t="shared" si="56"/>
        <v>0.81231799000083926</v>
      </c>
      <c r="R339">
        <f t="shared" si="57"/>
        <v>0.80360657563943905</v>
      </c>
      <c r="S339">
        <f t="shared" si="58"/>
        <v>0.80360657563943905</v>
      </c>
      <c r="T339">
        <f t="shared" si="59"/>
        <v>0.83435986608830137</v>
      </c>
      <c r="U339" t="str">
        <f t="shared" si="50"/>
        <v>sun</v>
      </c>
      <c r="V339" t="str">
        <f t="shared" si="51"/>
        <v>thu</v>
      </c>
    </row>
    <row r="340" spans="13:22" x14ac:dyDescent="0.25">
      <c r="M340">
        <f t="shared" si="52"/>
        <v>0.33900000000000025</v>
      </c>
      <c r="N340">
        <f t="shared" si="53"/>
        <v>0.85561696658077646</v>
      </c>
      <c r="O340">
        <f t="shared" si="54"/>
        <v>0.84330199656464433</v>
      </c>
      <c r="P340">
        <f t="shared" si="55"/>
        <v>0.8293412546028609</v>
      </c>
      <c r="Q340">
        <f t="shared" si="56"/>
        <v>0.81342781362097949</v>
      </c>
      <c r="R340">
        <f t="shared" si="57"/>
        <v>0.80472915165116965</v>
      </c>
      <c r="S340">
        <f t="shared" si="58"/>
        <v>0.80472915165116965</v>
      </c>
      <c r="T340">
        <f t="shared" si="59"/>
        <v>0.83542200784231513</v>
      </c>
      <c r="U340" t="str">
        <f t="shared" si="50"/>
        <v>sun</v>
      </c>
      <c r="V340" t="str">
        <f t="shared" si="51"/>
        <v>thu</v>
      </c>
    </row>
    <row r="341" spans="13:22" x14ac:dyDescent="0.25">
      <c r="M341">
        <f t="shared" si="52"/>
        <v>0.34000000000000025</v>
      </c>
      <c r="N341">
        <f t="shared" si="53"/>
        <v>0.85662265600000032</v>
      </c>
      <c r="O341">
        <f t="shared" si="54"/>
        <v>0.84434348800000036</v>
      </c>
      <c r="P341">
        <f t="shared" si="55"/>
        <v>0.83041632640000007</v>
      </c>
      <c r="Q341">
        <f t="shared" si="56"/>
        <v>0.81453245614545466</v>
      </c>
      <c r="R341">
        <f t="shared" si="57"/>
        <v>0.80584664830653685</v>
      </c>
      <c r="S341">
        <f t="shared" si="58"/>
        <v>0.80584664830653685</v>
      </c>
      <c r="T341">
        <f t="shared" si="59"/>
        <v>0.83647873163636377</v>
      </c>
      <c r="U341" t="str">
        <f t="shared" si="50"/>
        <v>sun</v>
      </c>
      <c r="V341" t="str">
        <f t="shared" si="51"/>
        <v>thu</v>
      </c>
    </row>
    <row r="342" spans="13:22" x14ac:dyDescent="0.25">
      <c r="M342">
        <f t="shared" si="52"/>
        <v>0.34100000000000025</v>
      </c>
      <c r="N342">
        <f t="shared" si="53"/>
        <v>0.85762275035929036</v>
      </c>
      <c r="O342">
        <f t="shared" si="54"/>
        <v>0.84537949172167037</v>
      </c>
      <c r="P342">
        <f t="shared" si="55"/>
        <v>0.83148605474593618</v>
      </c>
      <c r="Q342">
        <f t="shared" si="56"/>
        <v>0.81563193546558432</v>
      </c>
      <c r="R342">
        <f t="shared" si="57"/>
        <v>0.80695908265744021</v>
      </c>
      <c r="S342">
        <f t="shared" si="58"/>
        <v>0.80695908265744021</v>
      </c>
      <c r="T342">
        <f t="shared" si="59"/>
        <v>0.8375300580731202</v>
      </c>
      <c r="U342" t="str">
        <f t="shared" si="50"/>
        <v>sun</v>
      </c>
      <c r="V342" t="str">
        <f t="shared" si="51"/>
        <v>thu</v>
      </c>
    </row>
    <row r="343" spans="13:22" x14ac:dyDescent="0.25">
      <c r="M343">
        <f t="shared" si="52"/>
        <v>0.34200000000000025</v>
      </c>
      <c r="N343">
        <f t="shared" si="53"/>
        <v>0.85861727296187529</v>
      </c>
      <c r="O343">
        <f t="shared" si="54"/>
        <v>0.84641002917317587</v>
      </c>
      <c r="P343">
        <f t="shared" si="55"/>
        <v>0.83255045924632254</v>
      </c>
      <c r="Q343">
        <f t="shared" si="56"/>
        <v>0.81672626943207605</v>
      </c>
      <c r="R343">
        <f t="shared" si="57"/>
        <v>0.80806647171803481</v>
      </c>
      <c r="S343">
        <f t="shared" si="58"/>
        <v>0.80806647171803481</v>
      </c>
      <c r="T343">
        <f t="shared" si="59"/>
        <v>0.83857600770336238</v>
      </c>
      <c r="U343" t="str">
        <f t="shared" si="50"/>
        <v>sun</v>
      </c>
      <c r="V343" t="str">
        <f t="shared" si="51"/>
        <v>thu</v>
      </c>
    </row>
    <row r="344" spans="13:22" x14ac:dyDescent="0.25">
      <c r="M344">
        <f t="shared" si="52"/>
        <v>0.34300000000000025</v>
      </c>
      <c r="N344">
        <f t="shared" si="53"/>
        <v>0.85960624704641253</v>
      </c>
      <c r="O344">
        <f t="shared" si="54"/>
        <v>0.84743512174296742</v>
      </c>
      <c r="P344">
        <f t="shared" si="55"/>
        <v>0.83360955945970117</v>
      </c>
      <c r="Q344">
        <f t="shared" si="56"/>
        <v>0.8178154758550733</v>
      </c>
      <c r="R344">
        <f t="shared" si="57"/>
        <v>0.80916883246477167</v>
      </c>
      <c r="S344">
        <f t="shared" si="58"/>
        <v>0.80916883246477167</v>
      </c>
      <c r="T344">
        <f t="shared" si="59"/>
        <v>0.83961660102603841</v>
      </c>
      <c r="U344" t="str">
        <f t="shared" si="50"/>
        <v>sun</v>
      </c>
      <c r="V344" t="str">
        <f t="shared" si="51"/>
        <v>thu</v>
      </c>
    </row>
    <row r="345" spans="13:22" x14ac:dyDescent="0.25">
      <c r="M345">
        <f t="shared" si="52"/>
        <v>0.34400000000000025</v>
      </c>
      <c r="N345">
        <f t="shared" si="53"/>
        <v>0.86058969578707589</v>
      </c>
      <c r="O345">
        <f t="shared" si="54"/>
        <v>0.84845479076449348</v>
      </c>
      <c r="P345">
        <f t="shared" si="55"/>
        <v>0.83466337489755826</v>
      </c>
      <c r="Q345">
        <f t="shared" si="56"/>
        <v>0.8188995725041992</v>
      </c>
      <c r="R345">
        <f t="shared" si="57"/>
        <v>0.81026618183643939</v>
      </c>
      <c r="S345">
        <f t="shared" si="58"/>
        <v>0.81026618183643939</v>
      </c>
      <c r="T345">
        <f t="shared" si="59"/>
        <v>0.84065185848833157</v>
      </c>
      <c r="U345" t="str">
        <f t="shared" si="50"/>
        <v>sun</v>
      </c>
      <c r="V345" t="str">
        <f t="shared" si="51"/>
        <v>thu</v>
      </c>
    </row>
    <row r="346" spans="13:22" x14ac:dyDescent="0.25">
      <c r="M346">
        <f t="shared" si="52"/>
        <v>0.34500000000000025</v>
      </c>
      <c r="N346">
        <f t="shared" si="53"/>
        <v>0.86156764229364702</v>
      </c>
      <c r="O346">
        <f t="shared" si="54"/>
        <v>0.84946905751627089</v>
      </c>
      <c r="P346">
        <f t="shared" si="55"/>
        <v>0.8357119250243803</v>
      </c>
      <c r="Q346">
        <f t="shared" si="56"/>
        <v>0.81997857710860278</v>
      </c>
      <c r="R346">
        <f t="shared" si="57"/>
        <v>0.81135853673420544</v>
      </c>
      <c r="S346">
        <f t="shared" si="58"/>
        <v>0.81135853673420544</v>
      </c>
      <c r="T346">
        <f t="shared" si="59"/>
        <v>0.84168180048572516</v>
      </c>
      <c r="U346" t="str">
        <f t="shared" si="50"/>
        <v>sun</v>
      </c>
      <c r="V346" t="str">
        <f t="shared" si="51"/>
        <v>thu</v>
      </c>
    </row>
    <row r="347" spans="13:22" x14ac:dyDescent="0.25">
      <c r="M347">
        <f t="shared" si="52"/>
        <v>0.34600000000000025</v>
      </c>
      <c r="N347">
        <f t="shared" si="53"/>
        <v>0.86254010961160232</v>
      </c>
      <c r="O347">
        <f t="shared" si="54"/>
        <v>0.85047794322195358</v>
      </c>
      <c r="P347">
        <f t="shared" si="55"/>
        <v>0.83675522925770807</v>
      </c>
      <c r="Q347">
        <f t="shared" si="56"/>
        <v>0.82105250735700386</v>
      </c>
      <c r="R347">
        <f t="shared" si="57"/>
        <v>0.81244591402165822</v>
      </c>
      <c r="S347">
        <f t="shared" si="58"/>
        <v>0.81244591402165822</v>
      </c>
      <c r="T347">
        <f t="shared" si="59"/>
        <v>0.84270644736206679</v>
      </c>
      <c r="U347" t="str">
        <f t="shared" si="50"/>
        <v>sun</v>
      </c>
      <c r="V347" t="str">
        <f t="shared" si="51"/>
        <v>thu</v>
      </c>
    </row>
    <row r="348" spans="13:22" x14ac:dyDescent="0.25">
      <c r="M348">
        <f t="shared" si="52"/>
        <v>0.34700000000000025</v>
      </c>
      <c r="N348">
        <f t="shared" si="53"/>
        <v>0.86350712072220381</v>
      </c>
      <c r="O348">
        <f t="shared" si="54"/>
        <v>0.85148146905040101</v>
      </c>
      <c r="P348">
        <f t="shared" si="55"/>
        <v>0.83779330696819343</v>
      </c>
      <c r="Q348">
        <f t="shared" si="56"/>
        <v>0.82212138089773912</v>
      </c>
      <c r="R348">
        <f t="shared" si="57"/>
        <v>0.81352833052484708</v>
      </c>
      <c r="S348">
        <f t="shared" si="58"/>
        <v>0.81352833052484708</v>
      </c>
      <c r="T348">
        <f t="shared" si="59"/>
        <v>0.84372581940963443</v>
      </c>
      <c r="U348" t="str">
        <f t="shared" si="50"/>
        <v>sun</v>
      </c>
      <c r="V348" t="str">
        <f t="shared" si="51"/>
        <v>thu</v>
      </c>
    </row>
    <row r="349" spans="13:22" x14ac:dyDescent="0.25">
      <c r="M349">
        <f t="shared" si="52"/>
        <v>0.34800000000000025</v>
      </c>
      <c r="N349">
        <f t="shared" si="53"/>
        <v>0.8644686985425879</v>
      </c>
      <c r="O349">
        <f t="shared" si="54"/>
        <v>0.85247965611575049</v>
      </c>
      <c r="P349">
        <f t="shared" si="55"/>
        <v>0.83882617747965471</v>
      </c>
      <c r="Q349">
        <f t="shared" si="56"/>
        <v>0.82318521533880717</v>
      </c>
      <c r="R349">
        <f t="shared" si="57"/>
        <v>0.81460580303232422</v>
      </c>
      <c r="S349">
        <f t="shared" si="58"/>
        <v>0.81460580303232422</v>
      </c>
      <c r="T349">
        <f t="shared" si="59"/>
        <v>0.84473993686920001</v>
      </c>
      <c r="U349" t="str">
        <f t="shared" si="50"/>
        <v>sun</v>
      </c>
      <c r="V349" t="str">
        <f t="shared" si="51"/>
        <v>thu</v>
      </c>
    </row>
    <row r="350" spans="13:22" x14ac:dyDescent="0.25">
      <c r="M350">
        <f t="shared" si="52"/>
        <v>0.34900000000000025</v>
      </c>
      <c r="N350">
        <f t="shared" si="53"/>
        <v>0.86542486592585499</v>
      </c>
      <c r="O350">
        <f t="shared" si="54"/>
        <v>0.85347252547748353</v>
      </c>
      <c r="P350">
        <f t="shared" si="55"/>
        <v>0.83985386006913187</v>
      </c>
      <c r="Q350">
        <f t="shared" si="56"/>
        <v>0.82424402824791343</v>
      </c>
      <c r="R350">
        <f t="shared" si="57"/>
        <v>0.81567834829518659</v>
      </c>
      <c r="S350">
        <f t="shared" si="58"/>
        <v>0.81567834829518659</v>
      </c>
      <c r="T350">
        <f t="shared" si="59"/>
        <v>0.84574881993009576</v>
      </c>
      <c r="U350" t="str">
        <f t="shared" si="50"/>
        <v>sun</v>
      </c>
      <c r="V350" t="str">
        <f t="shared" si="51"/>
        <v>thu</v>
      </c>
    </row>
    <row r="351" spans="13:22" x14ac:dyDescent="0.25">
      <c r="M351">
        <f t="shared" si="52"/>
        <v>0.35000000000000026</v>
      </c>
      <c r="N351">
        <f t="shared" si="53"/>
        <v>0.86637564566115732</v>
      </c>
      <c r="O351">
        <f t="shared" si="54"/>
        <v>0.85446009814049617</v>
      </c>
      <c r="P351">
        <f t="shared" si="55"/>
        <v>0.84087637396694226</v>
      </c>
      <c r="Q351">
        <f t="shared" si="56"/>
        <v>0.82529783715251726</v>
      </c>
      <c r="R351">
        <f t="shared" si="57"/>
        <v>0.81674598302711587</v>
      </c>
      <c r="S351">
        <f t="shared" si="58"/>
        <v>0.81674598302711587</v>
      </c>
      <c r="T351">
        <f t="shared" si="59"/>
        <v>0.8467524887302782</v>
      </c>
      <c r="U351" t="str">
        <f t="shared" si="50"/>
        <v>sun</v>
      </c>
      <c r="V351" t="str">
        <f t="shared" si="51"/>
        <v>thu</v>
      </c>
    </row>
    <row r="352" spans="13:22" x14ac:dyDescent="0.25">
      <c r="M352">
        <f t="shared" si="52"/>
        <v>0.35100000000000026</v>
      </c>
      <c r="N352">
        <f t="shared" si="53"/>
        <v>0.86732106047379021</v>
      </c>
      <c r="O352">
        <f t="shared" si="54"/>
        <v>0.85544239505517017</v>
      </c>
      <c r="P352">
        <f t="shared" si="55"/>
        <v>0.84189373835673598</v>
      </c>
      <c r="Q352">
        <f t="shared" si="56"/>
        <v>0.82634665953987496</v>
      </c>
      <c r="R352">
        <f t="shared" si="57"/>
        <v>0.81780872390442139</v>
      </c>
      <c r="S352">
        <f t="shared" si="58"/>
        <v>0.81780872390442139</v>
      </c>
      <c r="T352">
        <f t="shared" si="59"/>
        <v>0.84775096335639266</v>
      </c>
      <c r="U352" t="str">
        <f t="shared" si="50"/>
        <v>sun</v>
      </c>
      <c r="V352" t="str">
        <f t="shared" si="51"/>
        <v>thu</v>
      </c>
    </row>
    <row r="353" spans="13:22" x14ac:dyDescent="0.25">
      <c r="M353">
        <f t="shared" si="52"/>
        <v>0.35200000000000026</v>
      </c>
      <c r="N353">
        <f t="shared" si="53"/>
        <v>0.8682611330252803</v>
      </c>
      <c r="O353">
        <f t="shared" si="54"/>
        <v>0.8564194371174404</v>
      </c>
      <c r="P353">
        <f t="shared" si="55"/>
        <v>0.84290597237555198</v>
      </c>
      <c r="Q353">
        <f t="shared" si="56"/>
        <v>0.82739051285708831</v>
      </c>
      <c r="R353">
        <f t="shared" si="57"/>
        <v>0.81886658756608033</v>
      </c>
      <c r="S353">
        <f t="shared" si="58"/>
        <v>0.81886658756608033</v>
      </c>
      <c r="T353">
        <f t="shared" si="59"/>
        <v>0.84874426384384016</v>
      </c>
      <c r="U353" t="str">
        <f t="shared" si="50"/>
        <v>sun</v>
      </c>
      <c r="V353" t="str">
        <f t="shared" si="51"/>
        <v>thu</v>
      </c>
    </row>
    <row r="354" spans="13:22" x14ac:dyDescent="0.25">
      <c r="M354">
        <f t="shared" si="52"/>
        <v>0.35300000000000026</v>
      </c>
      <c r="N354">
        <f t="shared" si="53"/>
        <v>0.86919588591347441</v>
      </c>
      <c r="O354">
        <f t="shared" si="54"/>
        <v>0.85739124516886411</v>
      </c>
      <c r="P354">
        <f t="shared" si="55"/>
        <v>0.8439130951138728</v>
      </c>
      <c r="Q354">
        <f t="shared" si="56"/>
        <v>0.82842941451114627</v>
      </c>
      <c r="R354">
        <f t="shared" si="57"/>
        <v>0.81991959061377884</v>
      </c>
      <c r="S354">
        <f t="shared" si="58"/>
        <v>0.81991959061377884</v>
      </c>
      <c r="T354">
        <f t="shared" si="59"/>
        <v>0.84973241017683931</v>
      </c>
      <c r="U354" t="str">
        <f t="shared" si="50"/>
        <v>sun</v>
      </c>
      <c r="V354" t="str">
        <f t="shared" si="51"/>
        <v>thu</v>
      </c>
    </row>
    <row r="355" spans="13:22" x14ac:dyDescent="0.25">
      <c r="M355">
        <f t="shared" si="52"/>
        <v>0.35400000000000026</v>
      </c>
      <c r="N355">
        <f t="shared" si="53"/>
        <v>0.87012534167262978</v>
      </c>
      <c r="O355">
        <f t="shared" si="54"/>
        <v>0.85835783999669202</v>
      </c>
      <c r="P355">
        <f t="shared" si="55"/>
        <v>0.84491512561568083</v>
      </c>
      <c r="Q355">
        <f t="shared" si="56"/>
        <v>0.82946338186897406</v>
      </c>
      <c r="R355">
        <f t="shared" si="57"/>
        <v>0.82096774961195407</v>
      </c>
      <c r="S355">
        <f t="shared" si="58"/>
        <v>0.82096774961195407</v>
      </c>
      <c r="T355">
        <f t="shared" si="59"/>
        <v>0.85071542228849406</v>
      </c>
      <c r="U355" t="str">
        <f t="shared" si="50"/>
        <v>sun</v>
      </c>
      <c r="V355" t="str">
        <f t="shared" si="51"/>
        <v>thu</v>
      </c>
    </row>
    <row r="356" spans="13:22" x14ac:dyDescent="0.25">
      <c r="M356">
        <f t="shared" si="52"/>
        <v>0.35500000000000026</v>
      </c>
      <c r="N356">
        <f t="shared" si="53"/>
        <v>0.87104952277350234</v>
      </c>
      <c r="O356">
        <f t="shared" si="54"/>
        <v>0.85931924233393608</v>
      </c>
      <c r="P356">
        <f t="shared" si="55"/>
        <v>0.84591208287851249</v>
      </c>
      <c r="Q356">
        <f t="shared" si="56"/>
        <v>0.83049243225747571</v>
      </c>
      <c r="R356">
        <f t="shared" si="57"/>
        <v>0.82201108108783572</v>
      </c>
      <c r="S356">
        <f t="shared" si="58"/>
        <v>0.82201108108783572</v>
      </c>
      <c r="T356">
        <f t="shared" si="59"/>
        <v>0.85169332006085663</v>
      </c>
      <c r="U356" t="str">
        <f t="shared" si="50"/>
        <v>sun</v>
      </c>
      <c r="V356" t="str">
        <f t="shared" si="51"/>
        <v>thu</v>
      </c>
    </row>
    <row r="357" spans="13:22" x14ac:dyDescent="0.25">
      <c r="M357">
        <f t="shared" si="52"/>
        <v>0.35600000000000026</v>
      </c>
      <c r="N357">
        <f t="shared" si="53"/>
        <v>0.87196845162343695</v>
      </c>
      <c r="O357">
        <f t="shared" si="54"/>
        <v>0.86027547285944106</v>
      </c>
      <c r="P357">
        <f t="shared" si="55"/>
        <v>0.84690398585351634</v>
      </c>
      <c r="Q357">
        <f t="shared" si="56"/>
        <v>0.83151658296358189</v>
      </c>
      <c r="R357">
        <f t="shared" si="57"/>
        <v>0.82304960153148632</v>
      </c>
      <c r="S357">
        <f t="shared" si="58"/>
        <v>0.82304960153148632</v>
      </c>
      <c r="T357">
        <f t="shared" si="59"/>
        <v>0.85266612332499392</v>
      </c>
      <c r="U357" t="str">
        <f t="shared" si="50"/>
        <v>sun</v>
      </c>
      <c r="V357" t="str">
        <f t="shared" si="51"/>
        <v>thu</v>
      </c>
    </row>
    <row r="358" spans="13:22" x14ac:dyDescent="0.25">
      <c r="M358">
        <f t="shared" si="52"/>
        <v>0.35700000000000026</v>
      </c>
      <c r="N358">
        <f t="shared" si="53"/>
        <v>0.87288215056645591</v>
      </c>
      <c r="O358">
        <f t="shared" si="54"/>
        <v>0.86122655219795075</v>
      </c>
      <c r="P358">
        <f t="shared" si="55"/>
        <v>0.84789085344550585</v>
      </c>
      <c r="Q358">
        <f t="shared" si="56"/>
        <v>0.83253585123429297</v>
      </c>
      <c r="R358">
        <f t="shared" si="57"/>
        <v>0.82408332739584311</v>
      </c>
      <c r="S358">
        <f t="shared" si="58"/>
        <v>0.82408332739584311</v>
      </c>
      <c r="T358">
        <f t="shared" si="59"/>
        <v>0.85363385186105134</v>
      </c>
      <c r="U358" t="str">
        <f t="shared" si="50"/>
        <v>sun</v>
      </c>
      <c r="V358" t="str">
        <f t="shared" si="51"/>
        <v>thu</v>
      </c>
    </row>
    <row r="359" spans="13:22" x14ac:dyDescent="0.25">
      <c r="M359">
        <f t="shared" si="52"/>
        <v>0.35800000000000026</v>
      </c>
      <c r="N359">
        <f t="shared" si="53"/>
        <v>0.87379064188334832</v>
      </c>
      <c r="O359">
        <f t="shared" si="54"/>
        <v>0.86217250092018005</v>
      </c>
      <c r="P359">
        <f t="shared" si="55"/>
        <v>0.84887270451301666</v>
      </c>
      <c r="Q359">
        <f t="shared" si="56"/>
        <v>0.83355025427672669</v>
      </c>
      <c r="R359">
        <f t="shared" si="57"/>
        <v>0.825112275096759</v>
      </c>
      <c r="S359">
        <f t="shared" si="58"/>
        <v>0.825112275096759</v>
      </c>
      <c r="T359">
        <f t="shared" si="59"/>
        <v>0.85459652539831787</v>
      </c>
      <c r="U359" t="str">
        <f t="shared" si="50"/>
        <v>sun</v>
      </c>
      <c r="V359" t="str">
        <f t="shared" si="51"/>
        <v>thu</v>
      </c>
    </row>
    <row r="360" spans="13:22" x14ac:dyDescent="0.25">
      <c r="M360">
        <f t="shared" si="52"/>
        <v>0.35900000000000026</v>
      </c>
      <c r="N360">
        <f t="shared" si="53"/>
        <v>0.87469394779175969</v>
      </c>
      <c r="O360">
        <f t="shared" si="54"/>
        <v>0.86311333954288405</v>
      </c>
      <c r="P360">
        <f t="shared" si="55"/>
        <v>0.84984955786836158</v>
      </c>
      <c r="Q360">
        <f t="shared" si="56"/>
        <v>0.83455980925816231</v>
      </c>
      <c r="R360">
        <f t="shared" si="57"/>
        <v>0.82613646101304528</v>
      </c>
      <c r="S360">
        <f t="shared" si="58"/>
        <v>0.82613646101304528</v>
      </c>
      <c r="T360">
        <f t="shared" si="59"/>
        <v>0.85555416361529169</v>
      </c>
      <c r="U360" t="str">
        <f t="shared" si="50"/>
        <v>sun</v>
      </c>
      <c r="V360" t="str">
        <f t="shared" si="51"/>
        <v>thu</v>
      </c>
    </row>
    <row r="361" spans="13:22" x14ac:dyDescent="0.25">
      <c r="M361">
        <f t="shared" si="52"/>
        <v>0.36000000000000026</v>
      </c>
      <c r="N361">
        <f t="shared" si="53"/>
        <v>0.87559209044628128</v>
      </c>
      <c r="O361">
        <f t="shared" si="54"/>
        <v>0.86404908852892603</v>
      </c>
      <c r="P361">
        <f t="shared" si="55"/>
        <v>0.85082143227768614</v>
      </c>
      <c r="Q361">
        <f t="shared" si="56"/>
        <v>0.83556453330608582</v>
      </c>
      <c r="R361">
        <f t="shared" si="57"/>
        <v>0.82715590148651075</v>
      </c>
      <c r="S361">
        <f t="shared" si="58"/>
        <v>0.82715590148651075</v>
      </c>
      <c r="T361">
        <f t="shared" si="59"/>
        <v>0.85650678613974462</v>
      </c>
      <c r="U361" t="str">
        <f t="shared" si="50"/>
        <v>sun</v>
      </c>
      <c r="V361" t="str">
        <f t="shared" si="51"/>
        <v>thu</v>
      </c>
    </row>
    <row r="362" spans="13:22" x14ac:dyDescent="0.25">
      <c r="M362">
        <f t="shared" si="52"/>
        <v>0.36100000000000027</v>
      </c>
      <c r="N362">
        <f t="shared" si="53"/>
        <v>0.87648509193853819</v>
      </c>
      <c r="O362">
        <f t="shared" si="54"/>
        <v>0.86497976828734791</v>
      </c>
      <c r="P362">
        <f t="shared" si="55"/>
        <v>0.85178834646102364</v>
      </c>
      <c r="Q362">
        <f t="shared" si="56"/>
        <v>0.83656444350823678</v>
      </c>
      <c r="R362">
        <f t="shared" si="57"/>
        <v>0.82817061282200444</v>
      </c>
      <c r="S362">
        <f t="shared" si="58"/>
        <v>0.82817061282200444</v>
      </c>
      <c r="T362">
        <f t="shared" si="59"/>
        <v>0.85745441254878652</v>
      </c>
      <c r="U362" t="str">
        <f t="shared" si="50"/>
        <v>sun</v>
      </c>
      <c r="V362" t="str">
        <f t="shared" si="51"/>
        <v>thu</v>
      </c>
    </row>
    <row r="363" spans="13:22" x14ac:dyDescent="0.25">
      <c r="M363">
        <f t="shared" si="52"/>
        <v>0.36200000000000027</v>
      </c>
      <c r="N363">
        <f t="shared" si="53"/>
        <v>0.87737297429728045</v>
      </c>
      <c r="O363">
        <f t="shared" si="54"/>
        <v>0.86590539917344045</v>
      </c>
      <c r="P363">
        <f t="shared" si="55"/>
        <v>0.85275031909235199</v>
      </c>
      <c r="Q363">
        <f t="shared" si="56"/>
        <v>0.83755955691265183</v>
      </c>
      <c r="R363">
        <f t="shared" si="57"/>
        <v>0.82918061128745679</v>
      </c>
      <c r="S363">
        <f t="shared" si="58"/>
        <v>0.82918061128745679</v>
      </c>
      <c r="T363">
        <f t="shared" si="59"/>
        <v>0.8583970623689311</v>
      </c>
      <c r="U363" t="str">
        <f t="shared" si="50"/>
        <v>sun</v>
      </c>
      <c r="V363" t="str">
        <f t="shared" si="51"/>
        <v>thu</v>
      </c>
    </row>
    <row r="364" spans="13:22" x14ac:dyDescent="0.25">
      <c r="M364">
        <f t="shared" si="52"/>
        <v>0.36300000000000027</v>
      </c>
      <c r="N364">
        <f t="shared" si="53"/>
        <v>0.87825575948847012</v>
      </c>
      <c r="O364">
        <f t="shared" si="54"/>
        <v>0.86682600148881039</v>
      </c>
      <c r="P364">
        <f t="shared" si="55"/>
        <v>0.85370736879964793</v>
      </c>
      <c r="Q364">
        <f t="shared" si="56"/>
        <v>0.83854989052771223</v>
      </c>
      <c r="R364">
        <f t="shared" si="57"/>
        <v>0.8301859131139202</v>
      </c>
      <c r="S364">
        <f t="shared" si="58"/>
        <v>0.8301859131139202</v>
      </c>
      <c r="T364">
        <f t="shared" si="59"/>
        <v>0.85933475507616008</v>
      </c>
      <c r="U364" t="str">
        <f t="shared" si="50"/>
        <v>sun</v>
      </c>
      <c r="V364" t="str">
        <f t="shared" si="51"/>
        <v>thu</v>
      </c>
    </row>
    <row r="365" spans="13:22" x14ac:dyDescent="0.25">
      <c r="M365">
        <f t="shared" si="52"/>
        <v>0.36400000000000027</v>
      </c>
      <c r="N365">
        <f t="shared" si="53"/>
        <v>0.87913346941537351</v>
      </c>
      <c r="O365">
        <f t="shared" si="54"/>
        <v>0.86774159548145224</v>
      </c>
      <c r="P365">
        <f t="shared" si="55"/>
        <v>0.85465951416494335</v>
      </c>
      <c r="Q365">
        <f t="shared" si="56"/>
        <v>0.83953546132218748</v>
      </c>
      <c r="R365">
        <f t="shared" si="57"/>
        <v>0.83118653449561175</v>
      </c>
      <c r="S365">
        <f t="shared" si="58"/>
        <v>0.83118653449561175</v>
      </c>
      <c r="T365">
        <f t="shared" si="59"/>
        <v>0.86026751009598923</v>
      </c>
      <c r="U365" t="str">
        <f t="shared" si="50"/>
        <v>sun</v>
      </c>
      <c r="V365" t="str">
        <f t="shared" si="51"/>
        <v>thu</v>
      </c>
    </row>
    <row r="366" spans="13:22" x14ac:dyDescent="0.25">
      <c r="M366">
        <f t="shared" si="52"/>
        <v>0.36500000000000027</v>
      </c>
      <c r="N366">
        <f t="shared" si="53"/>
        <v>0.88000612591864713</v>
      </c>
      <c r="O366">
        <f t="shared" si="54"/>
        <v>0.86865220134581644</v>
      </c>
      <c r="P366">
        <f t="shared" si="55"/>
        <v>0.85560677372438021</v>
      </c>
      <c r="Q366">
        <f t="shared" si="56"/>
        <v>0.84051628622528196</v>
      </c>
      <c r="R366">
        <f t="shared" si="57"/>
        <v>0.83218249158995306</v>
      </c>
      <c r="S366">
        <f t="shared" si="58"/>
        <v>0.83218249158995306</v>
      </c>
      <c r="T366">
        <f t="shared" si="59"/>
        <v>0.86119534680353116</v>
      </c>
      <c r="U366" t="str">
        <f t="shared" si="50"/>
        <v>sun</v>
      </c>
      <c r="V366" t="str">
        <f t="shared" si="51"/>
        <v>thu</v>
      </c>
    </row>
    <row r="367" spans="13:22" x14ac:dyDescent="0.25">
      <c r="M367">
        <f t="shared" si="52"/>
        <v>0.36600000000000027</v>
      </c>
      <c r="N367">
        <f t="shared" si="53"/>
        <v>0.88087375077642882</v>
      </c>
      <c r="O367">
        <f t="shared" si="54"/>
        <v>0.86955783922287888</v>
      </c>
      <c r="P367">
        <f t="shared" si="55"/>
        <v>0.85654916596826691</v>
      </c>
      <c r="Q367">
        <f t="shared" si="56"/>
        <v>0.84149238212667965</v>
      </c>
      <c r="R367">
        <f t="shared" si="57"/>
        <v>0.83317380051761258</v>
      </c>
      <c r="S367">
        <f t="shared" si="58"/>
        <v>0.83317380051761258</v>
      </c>
      <c r="T367">
        <f t="shared" si="59"/>
        <v>0.86211828452356332</v>
      </c>
      <c r="U367" t="str">
        <f t="shared" si="50"/>
        <v>sun</v>
      </c>
      <c r="V367" t="str">
        <f t="shared" si="51"/>
        <v>thu</v>
      </c>
    </row>
    <row r="368" spans="13:22" x14ac:dyDescent="0.25">
      <c r="M368">
        <f t="shared" si="52"/>
        <v>0.36700000000000027</v>
      </c>
      <c r="N368">
        <f t="shared" si="53"/>
        <v>0.88173636570442693</v>
      </c>
      <c r="O368">
        <f t="shared" si="54"/>
        <v>0.87045852920021083</v>
      </c>
      <c r="P368">
        <f t="shared" si="55"/>
        <v>0.85748670934113225</v>
      </c>
      <c r="Q368">
        <f t="shared" si="56"/>
        <v>0.84246376587659</v>
      </c>
      <c r="R368">
        <f t="shared" si="57"/>
        <v>0.8341604773625455</v>
      </c>
      <c r="S368">
        <f t="shared" si="58"/>
        <v>0.8341604773625455</v>
      </c>
      <c r="T368">
        <f t="shared" si="59"/>
        <v>0.86303634253058992</v>
      </c>
      <c r="U368" t="str">
        <f t="shared" si="50"/>
        <v>sun</v>
      </c>
      <c r="V368" t="str">
        <f t="shared" si="51"/>
        <v>thu</v>
      </c>
    </row>
    <row r="369" spans="13:22" x14ac:dyDescent="0.25">
      <c r="M369">
        <f t="shared" si="52"/>
        <v>0.36800000000000027</v>
      </c>
      <c r="N369">
        <f t="shared" si="53"/>
        <v>0.88259399235600933</v>
      </c>
      <c r="O369">
        <f t="shared" si="54"/>
        <v>0.871354291312048</v>
      </c>
      <c r="P369">
        <f t="shared" si="55"/>
        <v>0.85841942224178358</v>
      </c>
      <c r="Q369">
        <f t="shared" si="56"/>
        <v>0.84343045428579289</v>
      </c>
      <c r="R369">
        <f t="shared" si="57"/>
        <v>0.83514253817203743</v>
      </c>
      <c r="S369">
        <f t="shared" si="58"/>
        <v>0.83514253817203743</v>
      </c>
      <c r="T369">
        <f t="shared" si="59"/>
        <v>0.86394954004890834</v>
      </c>
      <c r="U369" t="str">
        <f t="shared" si="50"/>
        <v>sun</v>
      </c>
      <c r="V369" t="str">
        <f t="shared" si="51"/>
        <v>thu</v>
      </c>
    </row>
    <row r="370" spans="13:22" x14ac:dyDescent="0.25">
      <c r="M370">
        <f t="shared" si="52"/>
        <v>0.36900000000000027</v>
      </c>
      <c r="N370">
        <f t="shared" si="53"/>
        <v>0.88344665232229302</v>
      </c>
      <c r="O370">
        <f t="shared" si="54"/>
        <v>0.87224514553935928</v>
      </c>
      <c r="P370">
        <f t="shared" si="55"/>
        <v>0.85934732302336003</v>
      </c>
      <c r="Q370">
        <f t="shared" si="56"/>
        <v>0.84439246412568547</v>
      </c>
      <c r="R370">
        <f t="shared" si="57"/>
        <v>0.83611999895674394</v>
      </c>
      <c r="S370">
        <f t="shared" si="58"/>
        <v>0.83611999895674394</v>
      </c>
      <c r="T370">
        <f t="shared" si="59"/>
        <v>0.86485789625267429</v>
      </c>
      <c r="U370" t="str">
        <f t="shared" si="50"/>
        <v>sun</v>
      </c>
      <c r="V370" t="str">
        <f t="shared" si="51"/>
        <v>thu</v>
      </c>
    </row>
    <row r="371" spans="13:22" x14ac:dyDescent="0.25">
      <c r="M371">
        <f t="shared" si="52"/>
        <v>0.37000000000000027</v>
      </c>
      <c r="N371">
        <f t="shared" si="53"/>
        <v>0.88429436713223153</v>
      </c>
      <c r="O371">
        <f t="shared" si="54"/>
        <v>0.87313111180991765</v>
      </c>
      <c r="P371">
        <f t="shared" si="55"/>
        <v>0.86027042999338843</v>
      </c>
      <c r="Q371">
        <f t="shared" si="56"/>
        <v>0.84534981212832472</v>
      </c>
      <c r="R371">
        <f t="shared" si="57"/>
        <v>0.83709287569073165</v>
      </c>
      <c r="S371">
        <f t="shared" si="58"/>
        <v>0.83709287569073165</v>
      </c>
      <c r="T371">
        <f t="shared" si="59"/>
        <v>0.86576143026596553</v>
      </c>
      <c r="U371" t="str">
        <f t="shared" si="50"/>
        <v>sun</v>
      </c>
      <c r="V371" t="str">
        <f t="shared" si="51"/>
        <v>thu</v>
      </c>
    </row>
    <row r="372" spans="13:22" x14ac:dyDescent="0.25">
      <c r="M372">
        <f t="shared" si="52"/>
        <v>0.37100000000000027</v>
      </c>
      <c r="N372">
        <f t="shared" si="53"/>
        <v>0.88513715825270756</v>
      </c>
      <c r="O372">
        <f t="shared" si="54"/>
        <v>0.87401220999836871</v>
      </c>
      <c r="P372">
        <f t="shared" si="55"/>
        <v>0.86118876141384004</v>
      </c>
      <c r="Q372">
        <f t="shared" si="56"/>
        <v>0.84630251498647646</v>
      </c>
      <c r="R372">
        <f t="shared" si="57"/>
        <v>0.83806118431152099</v>
      </c>
      <c r="S372">
        <f t="shared" si="58"/>
        <v>0.83806118431152099</v>
      </c>
      <c r="T372">
        <f t="shared" si="59"/>
        <v>0.86666016116284816</v>
      </c>
      <c r="U372" t="str">
        <f t="shared" si="50"/>
        <v>sun</v>
      </c>
      <c r="V372" t="str">
        <f t="shared" si="51"/>
        <v>thu</v>
      </c>
    </row>
    <row r="373" spans="13:22" x14ac:dyDescent="0.25">
      <c r="M373">
        <f t="shared" si="52"/>
        <v>0.37200000000000027</v>
      </c>
      <c r="N373">
        <f t="shared" si="53"/>
        <v>0.88597504708861918</v>
      </c>
      <c r="O373">
        <f t="shared" si="54"/>
        <v>0.87488845992629982</v>
      </c>
      <c r="P373">
        <f t="shared" si="55"/>
        <v>0.8621023355011852</v>
      </c>
      <c r="Q373">
        <f t="shared" si="56"/>
        <v>0.84725058935365816</v>
      </c>
      <c r="R373">
        <f t="shared" si="57"/>
        <v>0.83902494072012601</v>
      </c>
      <c r="S373">
        <f t="shared" si="58"/>
        <v>0.83902494072012601</v>
      </c>
      <c r="T373">
        <f t="shared" si="59"/>
        <v>0.86755410796744048</v>
      </c>
      <c r="U373" t="str">
        <f t="shared" si="50"/>
        <v>sun</v>
      </c>
      <c r="V373" t="str">
        <f t="shared" si="51"/>
        <v>thu</v>
      </c>
    </row>
    <row r="374" spans="13:22" x14ac:dyDescent="0.25">
      <c r="M374">
        <f t="shared" si="52"/>
        <v>0.37300000000000028</v>
      </c>
      <c r="N374">
        <f t="shared" si="53"/>
        <v>0.88680805498297022</v>
      </c>
      <c r="O374">
        <f t="shared" si="54"/>
        <v>0.87575988136231031</v>
      </c>
      <c r="P374">
        <f t="shared" si="55"/>
        <v>0.86301117042644804</v>
      </c>
      <c r="Q374">
        <f t="shared" si="56"/>
        <v>0.84819405184418495</v>
      </c>
      <c r="R374">
        <f t="shared" si="57"/>
        <v>0.83998416078109683</v>
      </c>
      <c r="S374">
        <f t="shared" si="58"/>
        <v>0.83998416078109683</v>
      </c>
      <c r="T374">
        <f t="shared" si="59"/>
        <v>0.86844328965397821</v>
      </c>
      <c r="U374" t="str">
        <f t="shared" si="50"/>
        <v>sun</v>
      </c>
      <c r="V374" t="str">
        <f t="shared" si="51"/>
        <v>thu</v>
      </c>
    </row>
    <row r="375" spans="13:22" x14ac:dyDescent="0.25">
      <c r="M375">
        <f t="shared" si="52"/>
        <v>0.37400000000000028</v>
      </c>
      <c r="N375">
        <f t="shared" si="53"/>
        <v>0.88763620321696035</v>
      </c>
      <c r="O375">
        <f t="shared" si="54"/>
        <v>0.87662649402208059</v>
      </c>
      <c r="P375">
        <f t="shared" si="55"/>
        <v>0.8639152843152641</v>
      </c>
      <c r="Q375">
        <f t="shared" si="56"/>
        <v>0.84913291903321642</v>
      </c>
      <c r="R375">
        <f t="shared" si="57"/>
        <v>0.84093886032256027</v>
      </c>
      <c r="S375">
        <f t="shared" si="58"/>
        <v>0.84093886032256027</v>
      </c>
      <c r="T375">
        <f t="shared" si="59"/>
        <v>0.86932772514688006</v>
      </c>
      <c r="U375" t="str">
        <f t="shared" si="50"/>
        <v>sun</v>
      </c>
      <c r="V375" t="str">
        <f t="shared" si="51"/>
        <v>thu</v>
      </c>
    </row>
    <row r="376" spans="13:22" x14ac:dyDescent="0.25">
      <c r="M376">
        <f t="shared" si="52"/>
        <v>0.37500000000000028</v>
      </c>
      <c r="N376">
        <f t="shared" si="53"/>
        <v>0.88845951301007231</v>
      </c>
      <c r="O376">
        <f t="shared" si="54"/>
        <v>0.87748831756844037</v>
      </c>
      <c r="P376">
        <f t="shared" si="55"/>
        <v>0.86481469524793375</v>
      </c>
      <c r="Q376">
        <f t="shared" si="56"/>
        <v>0.85006720745679942</v>
      </c>
      <c r="R376">
        <f t="shared" si="57"/>
        <v>0.84188905513626144</v>
      </c>
      <c r="S376">
        <f t="shared" si="58"/>
        <v>0.84188905513626144</v>
      </c>
      <c r="T376">
        <f t="shared" si="59"/>
        <v>0.87020743332081141</v>
      </c>
      <c r="U376" t="str">
        <f t="shared" si="50"/>
        <v>sun</v>
      </c>
      <c r="V376" t="str">
        <f t="shared" si="51"/>
        <v>thu</v>
      </c>
    </row>
    <row r="377" spans="13:22" x14ac:dyDescent="0.25">
      <c r="M377">
        <f t="shared" si="52"/>
        <v>0.37600000000000028</v>
      </c>
      <c r="N377">
        <f t="shared" si="53"/>
        <v>0.88927800552016434</v>
      </c>
      <c r="O377">
        <f t="shared" si="54"/>
        <v>0.87834537161144111</v>
      </c>
      <c r="P377">
        <f t="shared" si="55"/>
        <v>0.86570942125948003</v>
      </c>
      <c r="Q377">
        <f t="shared" si="56"/>
        <v>0.85099693361191731</v>
      </c>
      <c r="R377">
        <f t="shared" si="57"/>
        <v>0.8428347609776049</v>
      </c>
      <c r="S377">
        <f t="shared" si="58"/>
        <v>0.8428347609776049</v>
      </c>
      <c r="T377">
        <f t="shared" si="59"/>
        <v>0.8710824330007505</v>
      </c>
      <c r="U377" t="str">
        <f t="shared" si="50"/>
        <v>sun</v>
      </c>
      <c r="V377" t="str">
        <f t="shared" si="51"/>
        <v>thu</v>
      </c>
    </row>
    <row r="378" spans="13:22" x14ac:dyDescent="0.25">
      <c r="M378">
        <f t="shared" si="52"/>
        <v>0.37700000000000028</v>
      </c>
      <c r="N378">
        <f t="shared" si="53"/>
        <v>0.89009170184355502</v>
      </c>
      <c r="O378">
        <f t="shared" si="54"/>
        <v>0.87919767570842178</v>
      </c>
      <c r="P378">
        <f t="shared" si="55"/>
        <v>0.8665994803397008</v>
      </c>
      <c r="Q378">
        <f t="shared" si="56"/>
        <v>0.85192211395653072</v>
      </c>
      <c r="R378">
        <f t="shared" si="57"/>
        <v>0.84377599356569633</v>
      </c>
      <c r="S378">
        <f t="shared" si="58"/>
        <v>0.84377599356569633</v>
      </c>
      <c r="T378">
        <f t="shared" si="59"/>
        <v>0.87195274296205194</v>
      </c>
      <c r="U378" t="str">
        <f t="shared" si="50"/>
        <v>sun</v>
      </c>
      <c r="V378" t="str">
        <f t="shared" si="51"/>
        <v>thu</v>
      </c>
    </row>
    <row r="379" spans="13:22" x14ac:dyDescent="0.25">
      <c r="M379">
        <f t="shared" si="52"/>
        <v>0.37800000000000028</v>
      </c>
      <c r="N379">
        <f t="shared" si="53"/>
        <v>0.89090062301511685</v>
      </c>
      <c r="O379">
        <f t="shared" si="54"/>
        <v>0.88004524936408102</v>
      </c>
      <c r="P379">
        <f t="shared" si="55"/>
        <v>0.86748489043322841</v>
      </c>
      <c r="Q379">
        <f t="shared" si="56"/>
        <v>0.85284276490962718</v>
      </c>
      <c r="R379">
        <f t="shared" si="57"/>
        <v>0.84471276858338329</v>
      </c>
      <c r="S379">
        <f t="shared" si="58"/>
        <v>0.84471276858338329</v>
      </c>
      <c r="T379">
        <f t="shared" si="59"/>
        <v>0.87281838193051331</v>
      </c>
      <c r="U379" t="str">
        <f t="shared" si="50"/>
        <v>sun</v>
      </c>
      <c r="V379" t="str">
        <f t="shared" si="51"/>
        <v>thu</v>
      </c>
    </row>
    <row r="380" spans="13:22" x14ac:dyDescent="0.25">
      <c r="M380">
        <f t="shared" si="52"/>
        <v>0.37900000000000028</v>
      </c>
      <c r="N380">
        <f t="shared" si="53"/>
        <v>0.89170479000836311</v>
      </c>
      <c r="O380">
        <f t="shared" si="54"/>
        <v>0.88088811203054518</v>
      </c>
      <c r="P380">
        <f t="shared" si="55"/>
        <v>0.8683656694395816</v>
      </c>
      <c r="Q380">
        <f t="shared" si="56"/>
        <v>0.85375890285126399</v>
      </c>
      <c r="R380">
        <f t="shared" si="57"/>
        <v>0.84564510167729667</v>
      </c>
      <c r="S380">
        <f t="shared" si="58"/>
        <v>0.84564510167729667</v>
      </c>
      <c r="T380">
        <f t="shared" si="59"/>
        <v>0.87367936858243844</v>
      </c>
      <c r="U380" t="str">
        <f t="shared" si="50"/>
        <v>sun</v>
      </c>
      <c r="V380" t="str">
        <f t="shared" si="51"/>
        <v>thu</v>
      </c>
    </row>
    <row r="381" spans="13:22" x14ac:dyDescent="0.25">
      <c r="M381">
        <f t="shared" si="52"/>
        <v>0.38000000000000028</v>
      </c>
      <c r="N381">
        <f t="shared" si="53"/>
        <v>0.89250422373553728</v>
      </c>
      <c r="O381">
        <f t="shared" si="54"/>
        <v>0.88172628310743817</v>
      </c>
      <c r="P381">
        <f t="shared" si="55"/>
        <v>0.86924183521322318</v>
      </c>
      <c r="Q381">
        <f t="shared" si="56"/>
        <v>0.85467054412261456</v>
      </c>
      <c r="R381">
        <f t="shared" si="57"/>
        <v>0.8465730084578923</v>
      </c>
      <c r="S381">
        <f t="shared" si="58"/>
        <v>0.8465730084578923</v>
      </c>
      <c r="T381">
        <f t="shared" si="59"/>
        <v>0.87453572154470316</v>
      </c>
      <c r="U381" t="str">
        <f t="shared" si="50"/>
        <v>sun</v>
      </c>
      <c r="V381" t="str">
        <f t="shared" si="51"/>
        <v>thu</v>
      </c>
    </row>
    <row r="382" spans="13:22" x14ac:dyDescent="0.25">
      <c r="M382">
        <f t="shared" si="52"/>
        <v>0.38100000000000028</v>
      </c>
      <c r="N382">
        <f t="shared" si="53"/>
        <v>0.89329894504770357</v>
      </c>
      <c r="O382">
        <f t="shared" si="54"/>
        <v>0.88255978194195139</v>
      </c>
      <c r="P382">
        <f t="shared" si="55"/>
        <v>0.87011340556361549</v>
      </c>
      <c r="Q382">
        <f t="shared" si="56"/>
        <v>0.85557770502601438</v>
      </c>
      <c r="R382">
        <f t="shared" si="57"/>
        <v>0.84749650449949254</v>
      </c>
      <c r="S382">
        <f t="shared" si="58"/>
        <v>0.84749650449949254</v>
      </c>
      <c r="T382">
        <f t="shared" si="59"/>
        <v>0.8753874593948211</v>
      </c>
      <c r="U382" t="str">
        <f t="shared" si="50"/>
        <v>sun</v>
      </c>
      <c r="V382" t="str">
        <f t="shared" si="51"/>
        <v>thu</v>
      </c>
    </row>
    <row r="383" spans="13:22" x14ac:dyDescent="0.25">
      <c r="M383">
        <f t="shared" si="52"/>
        <v>0.38200000000000028</v>
      </c>
      <c r="N383">
        <f t="shared" si="53"/>
        <v>0.89408897473483417</v>
      </c>
      <c r="O383">
        <f t="shared" si="54"/>
        <v>0.88338862782891148</v>
      </c>
      <c r="P383">
        <f t="shared" si="55"/>
        <v>0.87098039825527429</v>
      </c>
      <c r="Q383">
        <f t="shared" si="56"/>
        <v>0.85648040182500518</v>
      </c>
      <c r="R383">
        <f t="shared" si="57"/>
        <v>0.84841560534032623</v>
      </c>
      <c r="S383">
        <f t="shared" si="58"/>
        <v>0.84841560534032623</v>
      </c>
      <c r="T383">
        <f t="shared" si="59"/>
        <v>0.87623460066100611</v>
      </c>
      <c r="U383" t="str">
        <f t="shared" si="50"/>
        <v>sun</v>
      </c>
      <c r="V383" t="str">
        <f t="shared" si="51"/>
        <v>thu</v>
      </c>
    </row>
    <row r="384" spans="13:22" x14ac:dyDescent="0.25">
      <c r="M384">
        <f t="shared" si="52"/>
        <v>0.38300000000000028</v>
      </c>
      <c r="N384">
        <f t="shared" si="53"/>
        <v>0.89487433352590018</v>
      </c>
      <c r="O384">
        <f t="shared" si="54"/>
        <v>0.88421284001085165</v>
      </c>
      <c r="P384">
        <f t="shared" si="55"/>
        <v>0.87184283100782678</v>
      </c>
      <c r="Q384">
        <f t="shared" si="56"/>
        <v>0.85737865074438124</v>
      </c>
      <c r="R384">
        <f t="shared" si="57"/>
        <v>0.84933032648257156</v>
      </c>
      <c r="S384">
        <f t="shared" si="58"/>
        <v>0.84933032648257156</v>
      </c>
      <c r="T384">
        <f t="shared" si="59"/>
        <v>0.87707716382223966</v>
      </c>
      <c r="U384" t="str">
        <f t="shared" si="50"/>
        <v>sun</v>
      </c>
      <c r="V384" t="str">
        <f t="shared" si="51"/>
        <v>thu</v>
      </c>
    </row>
    <row r="385" spans="13:22" x14ac:dyDescent="0.25">
      <c r="M385">
        <f t="shared" si="52"/>
        <v>0.38400000000000029</v>
      </c>
      <c r="N385">
        <f t="shared" si="53"/>
        <v>0.89565504208896007</v>
      </c>
      <c r="O385">
        <f t="shared" si="54"/>
        <v>0.88503243767808037</v>
      </c>
      <c r="P385">
        <f t="shared" si="55"/>
        <v>0.87270072149606392</v>
      </c>
      <c r="Q385">
        <f t="shared" si="56"/>
        <v>0.85827246797023427</v>
      </c>
      <c r="R385">
        <f t="shared" si="57"/>
        <v>0.85024068339239656</v>
      </c>
      <c r="S385">
        <f t="shared" si="58"/>
        <v>0.85024068339239656</v>
      </c>
      <c r="T385">
        <f t="shared" si="59"/>
        <v>0.87791516730833452</v>
      </c>
      <c r="U385" t="str">
        <f t="shared" si="50"/>
        <v>sun</v>
      </c>
      <c r="V385" t="str">
        <f t="shared" si="51"/>
        <v>thu</v>
      </c>
    </row>
    <row r="386" spans="13:22" x14ac:dyDescent="0.25">
      <c r="M386">
        <f t="shared" si="52"/>
        <v>0.38500000000000029</v>
      </c>
      <c r="N386">
        <f t="shared" si="53"/>
        <v>0.89643112103125033</v>
      </c>
      <c r="O386">
        <f t="shared" si="54"/>
        <v>0.88584743996875037</v>
      </c>
      <c r="P386">
        <f t="shared" si="55"/>
        <v>0.87355408735000006</v>
      </c>
      <c r="Q386">
        <f t="shared" si="56"/>
        <v>0.8591618696500003</v>
      </c>
      <c r="R386">
        <f t="shared" si="57"/>
        <v>0.85114669150000011</v>
      </c>
      <c r="S386">
        <f t="shared" si="58"/>
        <v>0.85114669150000011</v>
      </c>
      <c r="T386">
        <f t="shared" si="59"/>
        <v>0.8787486295000001</v>
      </c>
      <c r="U386" t="str">
        <f t="shared" si="50"/>
        <v>sun</v>
      </c>
      <c r="V386" t="str">
        <f t="shared" si="51"/>
        <v>thu</v>
      </c>
    </row>
    <row r="387" spans="13:22" x14ac:dyDescent="0.25">
      <c r="M387">
        <f t="shared" si="52"/>
        <v>0.38600000000000029</v>
      </c>
      <c r="N387">
        <f t="shared" si="53"/>
        <v>0.89720259089927157</v>
      </c>
      <c r="O387">
        <f t="shared" si="54"/>
        <v>0.88665786596892859</v>
      </c>
      <c r="P387">
        <f t="shared" si="55"/>
        <v>0.87440294615492431</v>
      </c>
      <c r="Q387">
        <f t="shared" si="56"/>
        <v>0.86004687189250262</v>
      </c>
      <c r="R387">
        <f t="shared" si="57"/>
        <v>0.85204836619965474</v>
      </c>
      <c r="S387">
        <f t="shared" si="58"/>
        <v>0.85204836619965474</v>
      </c>
      <c r="T387">
        <f t="shared" si="59"/>
        <v>0.8795775687289068</v>
      </c>
      <c r="U387" t="str">
        <f t="shared" ref="U387:U450" si="60">IF(MAX(N387:T387)=N387,N$1,IF(MAX(N387:T387)=O387,O$1,IF(MAX(N387:T387)=P387,P$1,IF(MAX(N387:T387)=Q387,Q$1,IF(MAX(N387:T387)=R387,R386,IF(MAX(N387:T387)=S387,S$1,T$1))))))</f>
        <v>sun</v>
      </c>
      <c r="V387" t="str">
        <f t="shared" ref="V387:V450" si="61">IF(MIN(N387:T387)=N387,N$1,IF(MIN(N387:T387)=O387,O$1,IF(MIN(N387:T387)=P387,P$1,IF(MIN(N387:T387)=Q387,Q$1,IF(MIN(N387:T387)=R387,R$1,IF(MIN(N387:T387)=S387,S$1,T$1))))))</f>
        <v>thu</v>
      </c>
    </row>
    <row r="388" spans="13:22" x14ac:dyDescent="0.25">
      <c r="M388">
        <f t="shared" ref="M388:M451" si="62">M387+0.001</f>
        <v>0.38700000000000029</v>
      </c>
      <c r="N388">
        <f t="shared" ref="N388:N451" si="63">B$2*(M388^5)+C$2*(M388^4)+D$2*(M388^3)+E$2*(M388^2)+F$2*M388</f>
        <v>0.89796947217888134</v>
      </c>
      <c r="O388">
        <f t="shared" ref="O388:O451" si="64">B$3*(M388^5)+C$3*(M388^4)+D$3*(M388^3)+E$3*(M388^2)+F$3*M388</f>
        <v>0.88746373471266549</v>
      </c>
      <c r="P388">
        <f t="shared" ref="P388:P451" si="65">B$4*(M388^5)+C$4*(M388^4)+D$4*(M388^3)+E$4*(M388^2)+F$4*M388</f>
        <v>0.87524731545145951</v>
      </c>
      <c r="Q388">
        <f t="shared" ref="Q388:Q451" si="66">B$5*(M388^5)+C$5*(M388^4)+D$5*(M388^3)+E$5*(M388^2)+F$5*M388</f>
        <v>0.86092749076799979</v>
      </c>
      <c r="R388">
        <f t="shared" ref="R388:R451" si="67">B$6*(M388^5)+C$6*(M388^4)+D$6*(M388^3)+E$6*(M388^2)+F$6*M388</f>
        <v>0.85294572284974612</v>
      </c>
      <c r="S388">
        <f t="shared" ref="S388:S451" si="68">B$7*(M388^5)+C$7*(M388^4)+D$7*(M388^3)+E$7*(M388^2)+F$7*M388</f>
        <v>0.85294572284974612</v>
      </c>
      <c r="T388">
        <f t="shared" ref="T388:T451" si="69">B$8*(M388^5)+C$8*(M388^4)+D$8*(M388^3)+E$8*(M388^2)+F$8*M388</f>
        <v>0.88040200327775131</v>
      </c>
      <c r="U388" t="str">
        <f t="shared" si="60"/>
        <v>sun</v>
      </c>
      <c r="V388" t="str">
        <f t="shared" si="61"/>
        <v>thu</v>
      </c>
    </row>
    <row r="389" spans="13:22" x14ac:dyDescent="0.25">
      <c r="M389">
        <f t="shared" si="62"/>
        <v>0.38800000000000029</v>
      </c>
      <c r="N389">
        <f t="shared" si="63"/>
        <v>0.89873178529538134</v>
      </c>
      <c r="O389">
        <f t="shared" si="64"/>
        <v>0.88826506518206427</v>
      </c>
      <c r="P389">
        <f t="shared" si="65"/>
        <v>0.87608721273561496</v>
      </c>
      <c r="Q389">
        <f t="shared" si="66"/>
        <v>0.86180374230822898</v>
      </c>
      <c r="R389">
        <f t="shared" si="67"/>
        <v>0.85383877677281506</v>
      </c>
      <c r="S389">
        <f t="shared" si="68"/>
        <v>0.85383877677281506</v>
      </c>
      <c r="T389">
        <f t="shared" si="69"/>
        <v>0.88122195138032233</v>
      </c>
      <c r="U389" t="str">
        <f t="shared" si="60"/>
        <v>sun</v>
      </c>
      <c r="V389" t="str">
        <f t="shared" si="61"/>
        <v>thu</v>
      </c>
    </row>
    <row r="390" spans="13:22" x14ac:dyDescent="0.25">
      <c r="M390">
        <f t="shared" si="62"/>
        <v>0.38900000000000029</v>
      </c>
      <c r="N390">
        <f t="shared" si="63"/>
        <v>0.89948955061360691</v>
      </c>
      <c r="O390">
        <f t="shared" si="64"/>
        <v>0.8890618763073509</v>
      </c>
      <c r="P390">
        <f t="shared" si="65"/>
        <v>0.8769226554588444</v>
      </c>
      <c r="Q390">
        <f t="shared" si="66"/>
        <v>0.86267564250645334</v>
      </c>
      <c r="R390">
        <f t="shared" si="67"/>
        <v>0.85472754325559941</v>
      </c>
      <c r="S390">
        <f t="shared" si="68"/>
        <v>0.85472754325559941</v>
      </c>
      <c r="T390">
        <f t="shared" si="69"/>
        <v>0.88203743122156364</v>
      </c>
      <c r="U390" t="str">
        <f t="shared" si="60"/>
        <v>sun</v>
      </c>
      <c r="V390" t="str">
        <f t="shared" si="61"/>
        <v>thu</v>
      </c>
    </row>
    <row r="391" spans="13:22" x14ac:dyDescent="0.25">
      <c r="M391">
        <f t="shared" si="62"/>
        <v>0.39000000000000029</v>
      </c>
      <c r="N391">
        <f t="shared" si="63"/>
        <v>0.90024278843801675</v>
      </c>
      <c r="O391">
        <f t="shared" si="64"/>
        <v>0.88985418696694252</v>
      </c>
      <c r="P391">
        <f t="shared" si="65"/>
        <v>0.87775366102809915</v>
      </c>
      <c r="Q391">
        <f t="shared" si="66"/>
        <v>0.86354320731750578</v>
      </c>
      <c r="R391">
        <f t="shared" si="67"/>
        <v>0.85561203754907456</v>
      </c>
      <c r="S391">
        <f t="shared" si="68"/>
        <v>0.85561203754907456</v>
      </c>
      <c r="T391">
        <f t="shared" si="69"/>
        <v>0.88284846093764102</v>
      </c>
      <c r="U391" t="str">
        <f t="shared" si="60"/>
        <v>sun</v>
      </c>
      <c r="V391" t="str">
        <f t="shared" si="61"/>
        <v>thu</v>
      </c>
    </row>
    <row r="392" spans="13:22" x14ac:dyDescent="0.25">
      <c r="M392">
        <f t="shared" si="62"/>
        <v>0.39100000000000029</v>
      </c>
      <c r="N392">
        <f t="shared" si="63"/>
        <v>0.90099151901278185</v>
      </c>
      <c r="O392">
        <f t="shared" si="64"/>
        <v>0.89064201598751724</v>
      </c>
      <c r="P392">
        <f t="shared" si="65"/>
        <v>0.87858024680588653</v>
      </c>
      <c r="Q392">
        <f t="shared" si="66"/>
        <v>0.86440645265783511</v>
      </c>
      <c r="R392">
        <f t="shared" si="67"/>
        <v>0.85649227486849533</v>
      </c>
      <c r="S392">
        <f t="shared" si="68"/>
        <v>0.85649227486849533</v>
      </c>
      <c r="T392">
        <f t="shared" si="69"/>
        <v>0.88365505861600502</v>
      </c>
      <c r="U392" t="str">
        <f t="shared" si="60"/>
        <v>sun</v>
      </c>
      <c r="V392" t="str">
        <f t="shared" si="61"/>
        <v>thu</v>
      </c>
    </row>
    <row r="393" spans="13:22" x14ac:dyDescent="0.25">
      <c r="M393">
        <f t="shared" si="62"/>
        <v>0.39200000000000029</v>
      </c>
      <c r="N393">
        <f t="shared" si="63"/>
        <v>0.90173576252187559</v>
      </c>
      <c r="O393">
        <f t="shared" si="64"/>
        <v>0.89142538214408495</v>
      </c>
      <c r="P393">
        <f t="shared" si="65"/>
        <v>0.87940243011032226</v>
      </c>
      <c r="Q393">
        <f t="shared" si="66"/>
        <v>0.8652653944055515</v>
      </c>
      <c r="R393">
        <f t="shared" si="67"/>
        <v>0.8573682703934371</v>
      </c>
      <c r="S393">
        <f t="shared" si="68"/>
        <v>0.8573682703934371</v>
      </c>
      <c r="T393">
        <f t="shared" si="69"/>
        <v>0.88445724229545852</v>
      </c>
      <c r="U393" t="str">
        <f t="shared" si="60"/>
        <v>sun</v>
      </c>
      <c r="V393" t="str">
        <f t="shared" si="61"/>
        <v>thu</v>
      </c>
    </row>
    <row r="394" spans="13:22" x14ac:dyDescent="0.25">
      <c r="M394">
        <f t="shared" si="62"/>
        <v>0.39300000000000029</v>
      </c>
      <c r="N394">
        <f t="shared" si="63"/>
        <v>0.90247553908916056</v>
      </c>
      <c r="O394">
        <f t="shared" si="64"/>
        <v>0.89220430416005425</v>
      </c>
      <c r="P394">
        <f t="shared" si="65"/>
        <v>0.88022022821518853</v>
      </c>
      <c r="Q394">
        <f t="shared" si="66"/>
        <v>0.86612004840047219</v>
      </c>
      <c r="R394">
        <f t="shared" si="67"/>
        <v>0.85824003926783587</v>
      </c>
      <c r="S394">
        <f t="shared" si="68"/>
        <v>0.85824003926783587</v>
      </c>
      <c r="T394">
        <f t="shared" si="69"/>
        <v>0.88525502996621874</v>
      </c>
      <c r="U394" t="str">
        <f t="shared" si="60"/>
        <v>sun</v>
      </c>
      <c r="V394" t="str">
        <f t="shared" si="61"/>
        <v>thu</v>
      </c>
    </row>
    <row r="395" spans="13:22" x14ac:dyDescent="0.25">
      <c r="M395">
        <f t="shared" si="62"/>
        <v>0.39400000000000029</v>
      </c>
      <c r="N395">
        <f t="shared" si="63"/>
        <v>0.90321086877848089</v>
      </c>
      <c r="O395">
        <f t="shared" si="64"/>
        <v>0.89297880070730329</v>
      </c>
      <c r="P395">
        <f t="shared" si="65"/>
        <v>0.88103365834998781</v>
      </c>
      <c r="Q395">
        <f t="shared" si="66"/>
        <v>0.86697043044416622</v>
      </c>
      <c r="R395">
        <f t="shared" si="67"/>
        <v>0.85910759660003189</v>
      </c>
      <c r="S395">
        <f t="shared" si="68"/>
        <v>0.85910759660003189</v>
      </c>
      <c r="T395">
        <f t="shared" si="69"/>
        <v>0.88604843956998436</v>
      </c>
      <c r="U395" t="str">
        <f t="shared" si="60"/>
        <v>sun</v>
      </c>
      <c r="V395" t="str">
        <f t="shared" si="61"/>
        <v>thu</v>
      </c>
    </row>
    <row r="396" spans="13:22" x14ac:dyDescent="0.25">
      <c r="M396">
        <f t="shared" si="62"/>
        <v>0.3950000000000003</v>
      </c>
      <c r="N396">
        <f t="shared" si="63"/>
        <v>0.90394177159375011</v>
      </c>
      <c r="O396">
        <f t="shared" si="64"/>
        <v>0.89374889040625038</v>
      </c>
      <c r="P396">
        <f t="shared" si="65"/>
        <v>0.88184273769999999</v>
      </c>
      <c r="Q396">
        <f t="shared" si="66"/>
        <v>0.86781655629999999</v>
      </c>
      <c r="R396">
        <f t="shared" si="67"/>
        <v>0.85997095746281016</v>
      </c>
      <c r="S396">
        <f t="shared" si="68"/>
        <v>0.85997095746281016</v>
      </c>
      <c r="T396">
        <f t="shared" si="69"/>
        <v>0.88683748899999992</v>
      </c>
      <c r="U396" t="str">
        <f t="shared" si="60"/>
        <v>sun</v>
      </c>
      <c r="V396" t="str">
        <f t="shared" si="61"/>
        <v>thu</v>
      </c>
    </row>
    <row r="397" spans="13:22" x14ac:dyDescent="0.25">
      <c r="M397">
        <f t="shared" si="62"/>
        <v>0.3960000000000003</v>
      </c>
      <c r="N397">
        <f t="shared" si="63"/>
        <v>0.90466826747904006</v>
      </c>
      <c r="O397">
        <f t="shared" si="64"/>
        <v>0.89451459182592041</v>
      </c>
      <c r="P397">
        <f t="shared" si="65"/>
        <v>0.88264748340633603</v>
      </c>
      <c r="Q397">
        <f t="shared" si="66"/>
        <v>0.86865844169318429</v>
      </c>
      <c r="R397">
        <f t="shared" si="67"/>
        <v>0.86083013689344023</v>
      </c>
      <c r="S397">
        <f t="shared" si="68"/>
        <v>0.86083013689344023</v>
      </c>
      <c r="T397">
        <f t="shared" si="69"/>
        <v>0.88762219610112014</v>
      </c>
      <c r="U397" t="str">
        <f t="shared" si="60"/>
        <v>sun</v>
      </c>
      <c r="V397" t="str">
        <f t="shared" si="61"/>
        <v>thu</v>
      </c>
    </row>
    <row r="398" spans="13:22" x14ac:dyDescent="0.25">
      <c r="M398">
        <f t="shared" si="62"/>
        <v>0.3970000000000003</v>
      </c>
      <c r="N398">
        <f t="shared" si="63"/>
        <v>0.90539037631867059</v>
      </c>
      <c r="O398">
        <f t="shared" si="64"/>
        <v>0.89527592348401674</v>
      </c>
      <c r="P398">
        <f t="shared" si="65"/>
        <v>0.88344791256599486</v>
      </c>
      <c r="Q398">
        <f t="shared" si="66"/>
        <v>0.86949610231081631</v>
      </c>
      <c r="R398">
        <f t="shared" si="67"/>
        <v>0.86168514989371925</v>
      </c>
      <c r="S398">
        <f t="shared" si="68"/>
        <v>0.86168514989371925</v>
      </c>
      <c r="T398">
        <f t="shared" si="69"/>
        <v>0.88840257866987449</v>
      </c>
      <c r="U398" t="str">
        <f t="shared" si="60"/>
        <v>sun</v>
      </c>
      <c r="V398" t="str">
        <f t="shared" si="61"/>
        <v>thu</v>
      </c>
    </row>
    <row r="399" spans="13:22" x14ac:dyDescent="0.25">
      <c r="M399">
        <f t="shared" si="62"/>
        <v>0.3980000000000003</v>
      </c>
      <c r="N399">
        <f t="shared" si="63"/>
        <v>0.90610811793729895</v>
      </c>
      <c r="O399">
        <f t="shared" si="64"/>
        <v>0.89603290384699008</v>
      </c>
      <c r="P399">
        <f t="shared" si="65"/>
        <v>0.8842440422319191</v>
      </c>
      <c r="Q399">
        <f t="shared" si="66"/>
        <v>0.87032955380192945</v>
      </c>
      <c r="R399">
        <f t="shared" si="67"/>
        <v>0.86253601143001268</v>
      </c>
      <c r="S399">
        <f t="shared" si="68"/>
        <v>0.86253601143001268</v>
      </c>
      <c r="T399">
        <f t="shared" si="69"/>
        <v>0.88917865445453426</v>
      </c>
      <c r="U399" t="str">
        <f t="shared" si="60"/>
        <v>sun</v>
      </c>
      <c r="V399" t="str">
        <f t="shared" si="61"/>
        <v>thu</v>
      </c>
    </row>
    <row r="400" spans="13:22" x14ac:dyDescent="0.25">
      <c r="M400">
        <f t="shared" si="62"/>
        <v>0.3990000000000003</v>
      </c>
      <c r="N400">
        <f t="shared" si="63"/>
        <v>0.90682151210000794</v>
      </c>
      <c r="O400">
        <f t="shared" si="64"/>
        <v>0.89678555133010718</v>
      </c>
      <c r="P400">
        <f t="shared" si="65"/>
        <v>0.88503588941304923</v>
      </c>
      <c r="Q400">
        <f t="shared" si="66"/>
        <v>0.87115881177753474</v>
      </c>
      <c r="R400">
        <f t="shared" si="67"/>
        <v>0.86338273643329577</v>
      </c>
      <c r="S400">
        <f t="shared" si="68"/>
        <v>0.86338273643329577</v>
      </c>
      <c r="T400">
        <f t="shared" si="69"/>
        <v>0.88995044115517463</v>
      </c>
      <c r="U400" t="str">
        <f t="shared" si="60"/>
        <v>sun</v>
      </c>
      <c r="V400" t="str">
        <f t="shared" si="61"/>
        <v>thu</v>
      </c>
    </row>
    <row r="401" spans="13:22" x14ac:dyDescent="0.25">
      <c r="M401">
        <f t="shared" si="62"/>
        <v>0.4000000000000003</v>
      </c>
      <c r="N401">
        <f t="shared" si="63"/>
        <v>0.90753057851239682</v>
      </c>
      <c r="O401">
        <f t="shared" si="64"/>
        <v>0.8975338842975209</v>
      </c>
      <c r="P401">
        <f t="shared" si="65"/>
        <v>0.88582347107438042</v>
      </c>
      <c r="Q401">
        <f t="shared" si="66"/>
        <v>0.87198389181066882</v>
      </c>
      <c r="R401">
        <f t="shared" si="67"/>
        <v>0.86422533979919436</v>
      </c>
      <c r="S401">
        <f t="shared" si="68"/>
        <v>0.86422533979919436</v>
      </c>
      <c r="T401">
        <f t="shared" si="69"/>
        <v>0.89071795642374174</v>
      </c>
      <c r="U401" t="str">
        <f t="shared" si="60"/>
        <v>sun</v>
      </c>
      <c r="V401" t="str">
        <f t="shared" si="61"/>
        <v>thu</v>
      </c>
    </row>
    <row r="402" spans="13:22" x14ac:dyDescent="0.25">
      <c r="M402">
        <f t="shared" si="62"/>
        <v>0.4010000000000003</v>
      </c>
      <c r="N402">
        <f t="shared" si="63"/>
        <v>0.90823533682067037</v>
      </c>
      <c r="O402">
        <f t="shared" si="64"/>
        <v>0.89827792106233972</v>
      </c>
      <c r="P402">
        <f t="shared" si="65"/>
        <v>0.8866068041370172</v>
      </c>
      <c r="Q402">
        <f t="shared" si="66"/>
        <v>0.87280480943643857</v>
      </c>
      <c r="R402">
        <f t="shared" si="67"/>
        <v>0.86506383638802642</v>
      </c>
      <c r="S402">
        <f t="shared" si="68"/>
        <v>0.86506383638802642</v>
      </c>
      <c r="T402">
        <f t="shared" si="69"/>
        <v>0.89148121786411627</v>
      </c>
      <c r="U402" t="str">
        <f t="shared" si="60"/>
        <v>sun</v>
      </c>
      <c r="V402" t="str">
        <f t="shared" si="61"/>
        <v>thu</v>
      </c>
    </row>
    <row r="403" spans="13:22" x14ac:dyDescent="0.25">
      <c r="M403">
        <f t="shared" si="62"/>
        <v>0.4020000000000003</v>
      </c>
      <c r="N403">
        <f t="shared" si="63"/>
        <v>0.90893580661172635</v>
      </c>
      <c r="O403">
        <f t="shared" si="64"/>
        <v>0.89901767988669645</v>
      </c>
      <c r="P403">
        <f t="shared" si="65"/>
        <v>0.88738590547822982</v>
      </c>
      <c r="Q403">
        <f t="shared" si="66"/>
        <v>0.87362158015206637</v>
      </c>
      <c r="R403">
        <f t="shared" si="67"/>
        <v>0.86589824102484392</v>
      </c>
      <c r="S403">
        <f t="shared" si="68"/>
        <v>0.86589824102484392</v>
      </c>
      <c r="T403">
        <f t="shared" si="69"/>
        <v>0.89224024303217964</v>
      </c>
      <c r="U403" t="str">
        <f t="shared" si="60"/>
        <v>sun</v>
      </c>
      <c r="V403" t="str">
        <f t="shared" si="61"/>
        <v>thu</v>
      </c>
    </row>
    <row r="404" spans="13:22" x14ac:dyDescent="0.25">
      <c r="M404">
        <f t="shared" si="62"/>
        <v>0.4030000000000003</v>
      </c>
      <c r="N404">
        <f t="shared" si="63"/>
        <v>0.90963200741324723</v>
      </c>
      <c r="O404">
        <f t="shared" si="64"/>
        <v>0.89975317898181861</v>
      </c>
      <c r="P404">
        <f t="shared" si="65"/>
        <v>0.88816079193150932</v>
      </c>
      <c r="Q404">
        <f t="shared" si="66"/>
        <v>0.87443421941693589</v>
      </c>
      <c r="R404">
        <f t="shared" si="67"/>
        <v>0.86672856849947366</v>
      </c>
      <c r="S404">
        <f t="shared" si="68"/>
        <v>0.86672856849947366</v>
      </c>
      <c r="T404">
        <f t="shared" si="69"/>
        <v>0.8929950494358776</v>
      </c>
      <c r="U404" t="str">
        <f t="shared" si="60"/>
        <v>sun</v>
      </c>
      <c r="V404" t="str">
        <f t="shared" si="61"/>
        <v>thu</v>
      </c>
    </row>
    <row r="405" spans="13:22" x14ac:dyDescent="0.25">
      <c r="M405">
        <f t="shared" si="62"/>
        <v>0.4040000000000003</v>
      </c>
      <c r="N405">
        <f t="shared" si="63"/>
        <v>0.91032395869378668</v>
      </c>
      <c r="O405">
        <f t="shared" si="64"/>
        <v>0.90048443650809695</v>
      </c>
      <c r="P405">
        <f t="shared" si="65"/>
        <v>0.88893148028662261</v>
      </c>
      <c r="Q405">
        <f t="shared" si="66"/>
        <v>0.87524274265263724</v>
      </c>
      <c r="R405">
        <f t="shared" si="67"/>
        <v>0.86755483356655816</v>
      </c>
      <c r="S405">
        <f t="shared" si="68"/>
        <v>0.86755483356655816</v>
      </c>
      <c r="T405">
        <f t="shared" si="69"/>
        <v>0.89374565453528576</v>
      </c>
      <c r="U405" t="str">
        <f t="shared" si="60"/>
        <v>sun</v>
      </c>
      <c r="V405" t="str">
        <f t="shared" si="61"/>
        <v>thu</v>
      </c>
    </row>
    <row r="406" spans="13:22" x14ac:dyDescent="0.25">
      <c r="M406">
        <f t="shared" si="62"/>
        <v>0.4050000000000003</v>
      </c>
      <c r="N406">
        <f t="shared" si="63"/>
        <v>0.9110116798628618</v>
      </c>
      <c r="O406">
        <f t="shared" si="64"/>
        <v>0.90121147057515516</v>
      </c>
      <c r="P406">
        <f t="shared" si="65"/>
        <v>0.88969798728966942</v>
      </c>
      <c r="Q406">
        <f t="shared" si="66"/>
        <v>0.87604716524301296</v>
      </c>
      <c r="R406">
        <f t="shared" si="67"/>
        <v>0.86837705094559825</v>
      </c>
      <c r="S406">
        <f t="shared" si="68"/>
        <v>0.86837705094559825</v>
      </c>
      <c r="T406">
        <f t="shared" si="69"/>
        <v>0.89449207574267464</v>
      </c>
      <c r="U406" t="str">
        <f t="shared" si="60"/>
        <v>sun</v>
      </c>
      <c r="V406" t="str">
        <f t="shared" si="61"/>
        <v>thu</v>
      </c>
    </row>
    <row r="407" spans="13:22" x14ac:dyDescent="0.25">
      <c r="M407">
        <f t="shared" si="62"/>
        <v>0.40600000000000031</v>
      </c>
      <c r="N407">
        <f t="shared" si="63"/>
        <v>0.91169519027103996</v>
      </c>
      <c r="O407">
        <f t="shared" si="64"/>
        <v>0.90193429924192015</v>
      </c>
      <c r="P407">
        <f t="shared" si="65"/>
        <v>0.89046032964313582</v>
      </c>
      <c r="Q407">
        <f t="shared" si="66"/>
        <v>0.87684750253420229</v>
      </c>
      <c r="R407">
        <f t="shared" si="67"/>
        <v>0.86919523532099241</v>
      </c>
      <c r="S407">
        <f t="shared" si="68"/>
        <v>0.86919523532099241</v>
      </c>
      <c r="T407">
        <f t="shared" si="69"/>
        <v>0.89523433042257461</v>
      </c>
      <c r="U407" t="str">
        <f t="shared" si="60"/>
        <v>sun</v>
      </c>
      <c r="V407" t="str">
        <f t="shared" si="61"/>
        <v>thu</v>
      </c>
    </row>
    <row r="408" spans="13:22" x14ac:dyDescent="0.25">
      <c r="M408">
        <f t="shared" si="62"/>
        <v>0.40700000000000031</v>
      </c>
      <c r="N408">
        <f t="shared" si="63"/>
        <v>0.91237450921003016</v>
      </c>
      <c r="O408">
        <f t="shared" si="64"/>
        <v>0.90265294051669054</v>
      </c>
      <c r="P408">
        <f t="shared" si="65"/>
        <v>0.89121852400595214</v>
      </c>
      <c r="Q408">
        <f t="shared" si="66"/>
        <v>0.87764376983468828</v>
      </c>
      <c r="R408">
        <f t="shared" si="67"/>
        <v>0.87000940134208027</v>
      </c>
      <c r="S408">
        <f t="shared" si="68"/>
        <v>0.87000940134208027</v>
      </c>
      <c r="T408">
        <f t="shared" si="69"/>
        <v>0.89597243589184017</v>
      </c>
      <c r="U408" t="str">
        <f t="shared" si="60"/>
        <v>sun</v>
      </c>
      <c r="V408" t="str">
        <f t="shared" si="61"/>
        <v>thu</v>
      </c>
    </row>
    <row r="409" spans="13:22" x14ac:dyDescent="0.25">
      <c r="M409">
        <f t="shared" si="62"/>
        <v>0.40800000000000031</v>
      </c>
      <c r="N409">
        <f t="shared" si="63"/>
        <v>0.91304965591276965</v>
      </c>
      <c r="O409">
        <f t="shared" si="64"/>
        <v>0.90336741235720497</v>
      </c>
      <c r="P409">
        <f t="shared" si="65"/>
        <v>0.89197258699354554</v>
      </c>
      <c r="Q409">
        <f t="shared" si="66"/>
        <v>0.87843598241534138</v>
      </c>
      <c r="R409">
        <f t="shared" si="67"/>
        <v>0.87081956362318214</v>
      </c>
      <c r="S409">
        <f t="shared" si="68"/>
        <v>0.87081956362318214</v>
      </c>
      <c r="T409">
        <f t="shared" si="69"/>
        <v>0.89670640941971547</v>
      </c>
      <c r="U409" t="str">
        <f t="shared" si="60"/>
        <v>sun</v>
      </c>
      <c r="V409" t="str">
        <f t="shared" si="61"/>
        <v>thu</v>
      </c>
    </row>
    <row r="410" spans="13:22" x14ac:dyDescent="0.25">
      <c r="M410">
        <f t="shared" si="62"/>
        <v>0.40900000000000031</v>
      </c>
      <c r="N410">
        <f t="shared" si="63"/>
        <v>0.91372064955351595</v>
      </c>
      <c r="O410">
        <f t="shared" si="64"/>
        <v>0.90407773267071434</v>
      </c>
      <c r="P410">
        <f t="shared" si="65"/>
        <v>0.89272253517789868</v>
      </c>
      <c r="Q410">
        <f t="shared" si="66"/>
        <v>0.87922415550946642</v>
      </c>
      <c r="R410">
        <f t="shared" si="67"/>
        <v>0.87162573674364152</v>
      </c>
      <c r="S410">
        <f t="shared" si="68"/>
        <v>0.87162573674364152</v>
      </c>
      <c r="T410">
        <f t="shared" si="69"/>
        <v>0.89743626822789868</v>
      </c>
      <c r="U410" t="str">
        <f t="shared" si="60"/>
        <v>sun</v>
      </c>
      <c r="V410" t="str">
        <f t="shared" si="61"/>
        <v>thu</v>
      </c>
    </row>
    <row r="411" spans="13:22" x14ac:dyDescent="0.25">
      <c r="M411">
        <f t="shared" si="62"/>
        <v>0.41000000000000031</v>
      </c>
      <c r="N411">
        <f t="shared" si="63"/>
        <v>0.9143875092479341</v>
      </c>
      <c r="O411">
        <f t="shared" si="64"/>
        <v>0.90478391931404989</v>
      </c>
      <c r="P411">
        <f t="shared" si="65"/>
        <v>0.89346838508760329</v>
      </c>
      <c r="Q411">
        <f t="shared" si="66"/>
        <v>0.8800083043128476</v>
      </c>
      <c r="R411">
        <f t="shared" si="67"/>
        <v>0.87242793524786588</v>
      </c>
      <c r="S411">
        <f t="shared" si="68"/>
        <v>0.87242793524786588</v>
      </c>
      <c r="T411">
        <f t="shared" si="69"/>
        <v>0.89816202949060853</v>
      </c>
      <c r="U411" t="str">
        <f t="shared" si="60"/>
        <v>sun</v>
      </c>
      <c r="V411" t="str">
        <f t="shared" si="61"/>
        <v>thu</v>
      </c>
    </row>
    <row r="412" spans="13:22" x14ac:dyDescent="0.25">
      <c r="M412">
        <f t="shared" si="62"/>
        <v>0.41100000000000031</v>
      </c>
      <c r="N412">
        <f t="shared" si="63"/>
        <v>0.91505025405318685</v>
      </c>
      <c r="O412">
        <f t="shared" si="64"/>
        <v>0.90548599009369091</v>
      </c>
      <c r="P412">
        <f t="shared" si="65"/>
        <v>0.89421015320791619</v>
      </c>
      <c r="Q412">
        <f t="shared" si="66"/>
        <v>0.88078844398379319</v>
      </c>
      <c r="R412">
        <f t="shared" si="67"/>
        <v>0.87322617364536748</v>
      </c>
      <c r="S412">
        <f t="shared" si="68"/>
        <v>0.87322617364536748</v>
      </c>
      <c r="T412">
        <f t="shared" si="69"/>
        <v>0.89888371033464665</v>
      </c>
      <c r="U412" t="str">
        <f t="shared" si="60"/>
        <v>sun</v>
      </c>
      <c r="V412" t="str">
        <f t="shared" si="61"/>
        <v>thu</v>
      </c>
    </row>
    <row r="413" spans="13:22" x14ac:dyDescent="0.25">
      <c r="M413">
        <f t="shared" si="62"/>
        <v>0.41200000000000031</v>
      </c>
      <c r="N413">
        <f t="shared" si="63"/>
        <v>0.91570890296802387</v>
      </c>
      <c r="O413">
        <f t="shared" si="64"/>
        <v>0.90618396276583701</v>
      </c>
      <c r="P413">
        <f t="shared" si="65"/>
        <v>0.89494785598081483</v>
      </c>
      <c r="Q413">
        <f t="shared" si="66"/>
        <v>0.88156458964318207</v>
      </c>
      <c r="R413">
        <f t="shared" si="67"/>
        <v>0.874020466410806</v>
      </c>
      <c r="S413">
        <f t="shared" si="68"/>
        <v>0.874020466410806</v>
      </c>
      <c r="T413">
        <f t="shared" si="69"/>
        <v>0.89960132783946445</v>
      </c>
      <c r="U413" t="str">
        <f t="shared" si="60"/>
        <v>sun</v>
      </c>
      <c r="V413" t="str">
        <f t="shared" si="61"/>
        <v>thu</v>
      </c>
    </row>
    <row r="414" spans="13:22" x14ac:dyDescent="0.25">
      <c r="M414">
        <f t="shared" si="62"/>
        <v>0.41300000000000031</v>
      </c>
      <c r="N414">
        <f t="shared" si="63"/>
        <v>0.91636347493287107</v>
      </c>
      <c r="O414">
        <f t="shared" si="64"/>
        <v>0.90687785503647556</v>
      </c>
      <c r="P414">
        <f t="shared" si="65"/>
        <v>0.89568150980505323</v>
      </c>
      <c r="Q414">
        <f t="shared" si="66"/>
        <v>0.8823367563745087</v>
      </c>
      <c r="R414">
        <f t="shared" si="67"/>
        <v>0.87481082798402898</v>
      </c>
      <c r="S414">
        <f t="shared" si="68"/>
        <v>0.87481082798402898</v>
      </c>
      <c r="T414">
        <f t="shared" si="69"/>
        <v>0.90031489903722717</v>
      </c>
      <c r="U414" t="str">
        <f t="shared" si="60"/>
        <v>sun</v>
      </c>
      <c r="V414" t="str">
        <f t="shared" si="61"/>
        <v>thu</v>
      </c>
    </row>
    <row r="415" spans="13:22" x14ac:dyDescent="0.25">
      <c r="M415">
        <f t="shared" si="62"/>
        <v>0.41400000000000031</v>
      </c>
      <c r="N415">
        <f t="shared" si="63"/>
        <v>0.91701398882991891</v>
      </c>
      <c r="O415">
        <f t="shared" si="64"/>
        <v>0.90756768456145198</v>
      </c>
      <c r="P415">
        <f t="shared" si="65"/>
        <v>0.89641113103621606</v>
      </c>
      <c r="Q415">
        <f t="shared" si="66"/>
        <v>0.88310495922392729</v>
      </c>
      <c r="R415">
        <f t="shared" si="67"/>
        <v>0.87559727277011223</v>
      </c>
      <c r="S415">
        <f t="shared" si="68"/>
        <v>0.87559727277011223</v>
      </c>
      <c r="T415">
        <f t="shared" si="69"/>
        <v>0.90102444091287848</v>
      </c>
      <c r="U415" t="str">
        <f t="shared" si="60"/>
        <v>sun</v>
      </c>
      <c r="V415" t="str">
        <f t="shared" si="61"/>
        <v>thu</v>
      </c>
    </row>
    <row r="416" spans="13:22" x14ac:dyDescent="0.25">
      <c r="M416">
        <f t="shared" si="62"/>
        <v>0.41500000000000031</v>
      </c>
      <c r="N416">
        <f t="shared" si="63"/>
        <v>0.91766046348321306</v>
      </c>
      <c r="O416">
        <f t="shared" si="64"/>
        <v>0.90825346894653947</v>
      </c>
      <c r="P416">
        <f t="shared" si="65"/>
        <v>0.89713673598677701</v>
      </c>
      <c r="Q416">
        <f t="shared" si="66"/>
        <v>0.88386921320030054</v>
      </c>
      <c r="R416">
        <f t="shared" si="67"/>
        <v>0.87637981513940333</v>
      </c>
      <c r="S416">
        <f t="shared" si="68"/>
        <v>0.87637981513940333</v>
      </c>
      <c r="T416">
        <f t="shared" si="69"/>
        <v>0.90172997040420744</v>
      </c>
      <c r="U416" t="str">
        <f t="shared" si="60"/>
        <v>sun</v>
      </c>
      <c r="V416" t="str">
        <f t="shared" si="61"/>
        <v>thu</v>
      </c>
    </row>
    <row r="417" spans="13:22" x14ac:dyDescent="0.25">
      <c r="M417">
        <f t="shared" si="62"/>
        <v>0.41600000000000031</v>
      </c>
      <c r="N417">
        <f t="shared" si="63"/>
        <v>0.91830291765874272</v>
      </c>
      <c r="O417">
        <f t="shared" si="64"/>
        <v>0.90893522574750707</v>
      </c>
      <c r="P417">
        <f t="shared" si="65"/>
        <v>0.8978583409261508</v>
      </c>
      <c r="Q417">
        <f t="shared" si="66"/>
        <v>0.88462953327524163</v>
      </c>
      <c r="R417">
        <f t="shared" si="67"/>
        <v>0.87715846942756115</v>
      </c>
      <c r="S417">
        <f t="shared" si="68"/>
        <v>0.87715846942756115</v>
      </c>
      <c r="T417">
        <f t="shared" si="69"/>
        <v>0.90243150440191022</v>
      </c>
      <c r="U417" t="str">
        <f t="shared" si="60"/>
        <v>sun</v>
      </c>
      <c r="V417" t="str">
        <f t="shared" si="61"/>
        <v>thu</v>
      </c>
    </row>
    <row r="418" spans="13:22" x14ac:dyDescent="0.25">
      <c r="M418">
        <f t="shared" si="62"/>
        <v>0.41700000000000031</v>
      </c>
      <c r="N418">
        <f t="shared" si="63"/>
        <v>0.91894137006453014</v>
      </c>
      <c r="O418">
        <f t="shared" si="64"/>
        <v>0.90961297247019024</v>
      </c>
      <c r="P418">
        <f t="shared" si="65"/>
        <v>0.89857596208075197</v>
      </c>
      <c r="Q418">
        <f t="shared" si="66"/>
        <v>0.88538593438316082</v>
      </c>
      <c r="R418">
        <f t="shared" si="67"/>
        <v>0.87793324993559785</v>
      </c>
      <c r="S418">
        <f t="shared" si="68"/>
        <v>0.87793324993559785</v>
      </c>
      <c r="T418">
        <f t="shared" si="69"/>
        <v>0.90312905974965829</v>
      </c>
      <c r="U418" t="str">
        <f t="shared" si="60"/>
        <v>sun</v>
      </c>
      <c r="V418" t="str">
        <f t="shared" si="61"/>
        <v>thu</v>
      </c>
    </row>
    <row r="419" spans="13:22" x14ac:dyDescent="0.25">
      <c r="M419">
        <f t="shared" si="62"/>
        <v>0.41800000000000032</v>
      </c>
      <c r="N419">
        <f t="shared" si="63"/>
        <v>0.91957583935072029</v>
      </c>
      <c r="O419">
        <f t="shared" si="64"/>
        <v>0.91028672657056031</v>
      </c>
      <c r="P419">
        <f t="shared" si="65"/>
        <v>0.89928961563404797</v>
      </c>
      <c r="Q419">
        <f t="shared" si="66"/>
        <v>0.88613843142131232</v>
      </c>
      <c r="R419">
        <f t="shared" si="67"/>
        <v>0.87870417092992015</v>
      </c>
      <c r="S419">
        <f t="shared" si="68"/>
        <v>0.87870417092992015</v>
      </c>
      <c r="T419">
        <f t="shared" si="69"/>
        <v>0.90382265324416</v>
      </c>
      <c r="U419" t="str">
        <f t="shared" si="60"/>
        <v>sun</v>
      </c>
      <c r="V419" t="str">
        <f t="shared" si="61"/>
        <v>thu</v>
      </c>
    </row>
    <row r="420" spans="13:22" x14ac:dyDescent="0.25">
      <c r="M420">
        <f t="shared" si="62"/>
        <v>0.41900000000000032</v>
      </c>
      <c r="N420">
        <f t="shared" si="63"/>
        <v>0.92020634410966862</v>
      </c>
      <c r="O420">
        <f t="shared" si="64"/>
        <v>0.91095650545479301</v>
      </c>
      <c r="P420">
        <f t="shared" si="65"/>
        <v>0.8999993177266159</v>
      </c>
      <c r="Q420">
        <f t="shared" si="66"/>
        <v>0.88688703924983692</v>
      </c>
      <c r="R420">
        <f t="shared" si="67"/>
        <v>0.87947124664237064</v>
      </c>
      <c r="S420">
        <f t="shared" si="68"/>
        <v>0.87947124664237064</v>
      </c>
      <c r="T420">
        <f t="shared" si="69"/>
        <v>0.90451230163522855</v>
      </c>
      <c r="U420" t="str">
        <f t="shared" si="60"/>
        <v>sun</v>
      </c>
      <c r="V420" t="str">
        <f t="shared" si="61"/>
        <v>thu</v>
      </c>
    </row>
    <row r="421" spans="13:22" x14ac:dyDescent="0.25">
      <c r="M421">
        <f t="shared" si="62"/>
        <v>0.42000000000000032</v>
      </c>
      <c r="N421">
        <f t="shared" si="63"/>
        <v>0.92083290287603314</v>
      </c>
      <c r="O421">
        <f t="shared" si="64"/>
        <v>0.91162232647933905</v>
      </c>
      <c r="P421">
        <f t="shared" si="65"/>
        <v>0.90070508445619824</v>
      </c>
      <c r="Q421">
        <f t="shared" si="66"/>
        <v>0.88763177269181082</v>
      </c>
      <c r="R421">
        <f t="shared" si="67"/>
        <v>0.88023449127026843</v>
      </c>
      <c r="S421">
        <f t="shared" si="68"/>
        <v>0.88023449127026843</v>
      </c>
      <c r="T421">
        <f t="shared" si="69"/>
        <v>0.90519802162584528</v>
      </c>
      <c r="U421" t="str">
        <f t="shared" si="60"/>
        <v>sun</v>
      </c>
      <c r="V421" t="str">
        <f t="shared" si="61"/>
        <v>thu</v>
      </c>
    </row>
    <row r="422" spans="13:22" x14ac:dyDescent="0.25">
      <c r="M422">
        <f t="shared" si="62"/>
        <v>0.42100000000000032</v>
      </c>
      <c r="N422">
        <f t="shared" si="63"/>
        <v>0.92145553412686043</v>
      </c>
      <c r="O422">
        <f t="shared" si="64"/>
        <v>0.91228420695099288</v>
      </c>
      <c r="P422">
        <f t="shared" si="65"/>
        <v>0.90140693187775756</v>
      </c>
      <c r="Q422">
        <f t="shared" si="66"/>
        <v>0.88837264653328785</v>
      </c>
      <c r="R422">
        <f t="shared" si="67"/>
        <v>0.88099391897645229</v>
      </c>
      <c r="S422">
        <f t="shared" si="68"/>
        <v>0.88099391897645229</v>
      </c>
      <c r="T422">
        <f t="shared" si="69"/>
        <v>0.9058798298722246</v>
      </c>
      <c r="U422" t="str">
        <f t="shared" si="60"/>
        <v>sun</v>
      </c>
      <c r="V422" t="str">
        <f t="shared" si="61"/>
        <v>thu</v>
      </c>
    </row>
    <row r="423" spans="13:22" x14ac:dyDescent="0.25">
      <c r="M423">
        <f t="shared" si="62"/>
        <v>0.42200000000000032</v>
      </c>
      <c r="N423">
        <f t="shared" si="63"/>
        <v>0.92207425628167705</v>
      </c>
      <c r="O423">
        <f t="shared" si="64"/>
        <v>0.91294216412696083</v>
      </c>
      <c r="P423">
        <f t="shared" si="65"/>
        <v>0.90210487600353229</v>
      </c>
      <c r="Q423">
        <f t="shared" si="66"/>
        <v>0.88910967552334708</v>
      </c>
      <c r="R423">
        <f t="shared" si="67"/>
        <v>0.88174954388931925</v>
      </c>
      <c r="S423">
        <f t="shared" si="68"/>
        <v>0.88174954388931925</v>
      </c>
      <c r="T423">
        <f t="shared" si="69"/>
        <v>0.90655774298387937</v>
      </c>
      <c r="U423" t="str">
        <f t="shared" si="60"/>
        <v>sun</v>
      </c>
      <c r="V423" t="str">
        <f t="shared" si="61"/>
        <v>thu</v>
      </c>
    </row>
    <row r="424" spans="13:22" x14ac:dyDescent="0.25">
      <c r="M424">
        <f t="shared" si="62"/>
        <v>0.42300000000000032</v>
      </c>
      <c r="N424">
        <f t="shared" si="63"/>
        <v>0.92268908770257729</v>
      </c>
      <c r="O424">
        <f t="shared" si="64"/>
        <v>0.91359621521493417</v>
      </c>
      <c r="P424">
        <f t="shared" si="65"/>
        <v>0.90279893280309265</v>
      </c>
      <c r="Q424">
        <f t="shared" si="66"/>
        <v>0.88984287437413667</v>
      </c>
      <c r="R424">
        <f t="shared" si="67"/>
        <v>0.8825013801028686</v>
      </c>
      <c r="S424">
        <f t="shared" si="68"/>
        <v>0.8825013801028686</v>
      </c>
      <c r="T424">
        <f t="shared" si="69"/>
        <v>0.90723177752368489</v>
      </c>
      <c r="U424" t="str">
        <f t="shared" si="60"/>
        <v>sun</v>
      </c>
      <c r="V424" t="str">
        <f t="shared" si="61"/>
        <v>thu</v>
      </c>
    </row>
    <row r="425" spans="13:22" x14ac:dyDescent="0.25">
      <c r="M425">
        <f t="shared" si="62"/>
        <v>0.42400000000000032</v>
      </c>
      <c r="N425">
        <f t="shared" si="63"/>
        <v>0.92330004669431553</v>
      </c>
      <c r="O425">
        <f t="shared" si="64"/>
        <v>0.91424637737315462</v>
      </c>
      <c r="P425">
        <f t="shared" si="65"/>
        <v>0.90348911820339628</v>
      </c>
      <c r="Q425">
        <f t="shared" si="66"/>
        <v>0.89057225776092164</v>
      </c>
      <c r="R425">
        <f t="shared" si="67"/>
        <v>0.8832494416767408</v>
      </c>
      <c r="S425">
        <f t="shared" si="68"/>
        <v>0.8832494416767408</v>
      </c>
      <c r="T425">
        <f t="shared" si="69"/>
        <v>0.90790195000794693</v>
      </c>
      <c r="U425" t="str">
        <f t="shared" si="60"/>
        <v>sun</v>
      </c>
      <c r="V425" t="str">
        <f t="shared" si="61"/>
        <v>thu</v>
      </c>
    </row>
    <row r="426" spans="13:22" x14ac:dyDescent="0.25">
      <c r="M426">
        <f t="shared" si="62"/>
        <v>0.42500000000000032</v>
      </c>
      <c r="N426">
        <f t="shared" si="63"/>
        <v>0.92390715150439062</v>
      </c>
      <c r="O426">
        <f t="shared" si="64"/>
        <v>0.91489266771048583</v>
      </c>
      <c r="P426">
        <f t="shared" si="65"/>
        <v>0.90417544808884298</v>
      </c>
      <c r="Q426">
        <f t="shared" si="66"/>
        <v>0.89129784032212633</v>
      </c>
      <c r="R426">
        <f t="shared" si="67"/>
        <v>0.8839937426362614</v>
      </c>
      <c r="S426">
        <f t="shared" si="68"/>
        <v>0.8839937426362614</v>
      </c>
      <c r="T426">
        <f t="shared" si="69"/>
        <v>0.90856827690646114</v>
      </c>
      <c r="U426" t="str">
        <f t="shared" si="60"/>
        <v>sun</v>
      </c>
      <c r="V426" t="str">
        <f t="shared" si="61"/>
        <v>thu</v>
      </c>
    </row>
    <row r="427" spans="13:22" x14ac:dyDescent="0.25">
      <c r="M427">
        <f t="shared" si="62"/>
        <v>0.42600000000000032</v>
      </c>
      <c r="N427">
        <f t="shared" si="63"/>
        <v>0.92451042032313935</v>
      </c>
      <c r="O427">
        <f t="shared" si="64"/>
        <v>0.91553510328648247</v>
      </c>
      <c r="P427">
        <f t="shared" si="65"/>
        <v>0.9048579383013311</v>
      </c>
      <c r="Q427">
        <f t="shared" si="66"/>
        <v>0.89201963665938222</v>
      </c>
      <c r="R427">
        <f t="shared" si="67"/>
        <v>0.88473429697247963</v>
      </c>
      <c r="S427">
        <f t="shared" si="68"/>
        <v>0.88473429697247963</v>
      </c>
      <c r="T427">
        <f t="shared" si="69"/>
        <v>0.90923077464258362</v>
      </c>
      <c r="U427" t="str">
        <f t="shared" si="60"/>
        <v>sun</v>
      </c>
      <c r="V427" t="str">
        <f t="shared" si="61"/>
        <v>thu</v>
      </c>
    </row>
    <row r="428" spans="13:22" x14ac:dyDescent="0.25">
      <c r="M428">
        <f t="shared" si="62"/>
        <v>0.42700000000000032</v>
      </c>
      <c r="N428">
        <f t="shared" si="63"/>
        <v>0.92510987128382327</v>
      </c>
      <c r="O428">
        <f t="shared" si="64"/>
        <v>0.91617370111145902</v>
      </c>
      <c r="P428">
        <f t="shared" si="65"/>
        <v>0.90553660464031227</v>
      </c>
      <c r="Q428">
        <f t="shared" si="66"/>
        <v>0.89273766133757204</v>
      </c>
      <c r="R428">
        <f t="shared" si="67"/>
        <v>0.88547111864221173</v>
      </c>
      <c r="S428">
        <f t="shared" si="68"/>
        <v>0.88547111864221173</v>
      </c>
      <c r="T428">
        <f t="shared" si="69"/>
        <v>0.90988945959329159</v>
      </c>
      <c r="U428" t="str">
        <f t="shared" si="60"/>
        <v>sun</v>
      </c>
      <c r="V428" t="str">
        <f t="shared" si="61"/>
        <v>thu</v>
      </c>
    </row>
    <row r="429" spans="13:22" x14ac:dyDescent="0.25">
      <c r="M429">
        <f t="shared" si="62"/>
        <v>0.42800000000000032</v>
      </c>
      <c r="N429">
        <f t="shared" si="63"/>
        <v>0.92570552246272042</v>
      </c>
      <c r="O429">
        <f t="shared" si="64"/>
        <v>0.91680847814656019</v>
      </c>
      <c r="P429">
        <f t="shared" si="65"/>
        <v>0.90621146286284793</v>
      </c>
      <c r="Q429">
        <f t="shared" si="66"/>
        <v>0.89345192888487579</v>
      </c>
      <c r="R429">
        <f t="shared" si="67"/>
        <v>0.88620422156808099</v>
      </c>
      <c r="S429">
        <f t="shared" si="68"/>
        <v>0.88620422156808099</v>
      </c>
      <c r="T429">
        <f t="shared" si="69"/>
        <v>0.910544348089251</v>
      </c>
      <c r="U429" t="str">
        <f t="shared" si="60"/>
        <v>sun</v>
      </c>
      <c r="V429" t="str">
        <f t="shared" si="61"/>
        <v>thu</v>
      </c>
    </row>
    <row r="430" spans="13:22" x14ac:dyDescent="0.25">
      <c r="M430">
        <f t="shared" si="62"/>
        <v>0.42900000000000033</v>
      </c>
      <c r="N430">
        <f t="shared" si="63"/>
        <v>0.92629739187921034</v>
      </c>
      <c r="O430">
        <f t="shared" si="64"/>
        <v>0.91743945130383042</v>
      </c>
      <c r="P430">
        <f t="shared" si="65"/>
        <v>0.90688252868366392</v>
      </c>
      <c r="Q430">
        <f t="shared" si="66"/>
        <v>0.89416245379281634</v>
      </c>
      <c r="R430">
        <f t="shared" si="67"/>
        <v>0.88693361963855999</v>
      </c>
      <c r="S430">
        <f t="shared" si="68"/>
        <v>0.88693361963855999</v>
      </c>
      <c r="T430">
        <f t="shared" si="69"/>
        <v>0.91119545641488009</v>
      </c>
      <c r="U430" t="str">
        <f t="shared" si="60"/>
        <v>sun</v>
      </c>
      <c r="V430" t="str">
        <f t="shared" si="61"/>
        <v>thu</v>
      </c>
    </row>
    <row r="431" spans="13:22" x14ac:dyDescent="0.25">
      <c r="M431">
        <f t="shared" si="62"/>
        <v>0.43000000000000033</v>
      </c>
      <c r="N431">
        <f t="shared" si="63"/>
        <v>0.92688549749586802</v>
      </c>
      <c r="O431">
        <f t="shared" si="64"/>
        <v>0.91806663744628114</v>
      </c>
      <c r="P431">
        <f t="shared" si="65"/>
        <v>0.9075498177752066</v>
      </c>
      <c r="Q431">
        <f t="shared" si="66"/>
        <v>0.89486925051630362</v>
      </c>
      <c r="R431">
        <f t="shared" si="67"/>
        <v>0.88765932670801195</v>
      </c>
      <c r="S431">
        <f t="shared" si="68"/>
        <v>0.88765932670801195</v>
      </c>
      <c r="T431">
        <f t="shared" si="69"/>
        <v>0.91184280080841473</v>
      </c>
      <c r="U431" t="str">
        <f t="shared" si="60"/>
        <v>sun</v>
      </c>
      <c r="V431" t="str">
        <f t="shared" si="61"/>
        <v>thu</v>
      </c>
    </row>
    <row r="432" spans="13:22" x14ac:dyDescent="0.25">
      <c r="M432">
        <f t="shared" si="62"/>
        <v>0.43100000000000033</v>
      </c>
      <c r="N432">
        <f t="shared" si="63"/>
        <v>0.92746985721855069</v>
      </c>
      <c r="O432">
        <f t="shared" si="64"/>
        <v>0.91869005338796361</v>
      </c>
      <c r="P432">
        <f t="shared" si="65"/>
        <v>0.90821334576769774</v>
      </c>
      <c r="Q432">
        <f t="shared" si="66"/>
        <v>0.89557233347368248</v>
      </c>
      <c r="R432">
        <f t="shared" si="67"/>
        <v>0.88838135659673045</v>
      </c>
      <c r="S432">
        <f t="shared" si="68"/>
        <v>0.88838135659673045</v>
      </c>
      <c r="T432">
        <f t="shared" si="69"/>
        <v>0.91248639746197324</v>
      </c>
      <c r="U432" t="str">
        <f t="shared" si="60"/>
        <v>sun</v>
      </c>
      <c r="V432" t="str">
        <f t="shared" si="61"/>
        <v>thu</v>
      </c>
    </row>
    <row r="433" spans="13:22" x14ac:dyDescent="0.25">
      <c r="M433">
        <f t="shared" si="62"/>
        <v>0.43200000000000033</v>
      </c>
      <c r="N433">
        <f t="shared" si="63"/>
        <v>0.92805048889648667</v>
      </c>
      <c r="O433">
        <f t="shared" si="64"/>
        <v>0.91930971589403554</v>
      </c>
      <c r="P433">
        <f t="shared" si="65"/>
        <v>0.90887312824919164</v>
      </c>
      <c r="Q433">
        <f t="shared" si="66"/>
        <v>0.89627171704677533</v>
      </c>
      <c r="R433">
        <f t="shared" si="67"/>
        <v>0.88909972309098273</v>
      </c>
      <c r="S433">
        <f t="shared" si="68"/>
        <v>0.88909972309098273</v>
      </c>
      <c r="T433">
        <f t="shared" si="69"/>
        <v>0.9131262625216221</v>
      </c>
      <c r="U433" t="str">
        <f t="shared" si="60"/>
        <v>sun</v>
      </c>
      <c r="V433" t="str">
        <f t="shared" si="61"/>
        <v>thu</v>
      </c>
    </row>
    <row r="434" spans="13:22" x14ac:dyDescent="0.25">
      <c r="M434">
        <f t="shared" si="62"/>
        <v>0.43300000000000033</v>
      </c>
      <c r="N434">
        <f t="shared" si="63"/>
        <v>0.92862741032236662</v>
      </c>
      <c r="O434">
        <f t="shared" si="64"/>
        <v>0.9199256416808308</v>
      </c>
      <c r="P434">
        <f t="shared" si="65"/>
        <v>0.90952918076562816</v>
      </c>
      <c r="Q434">
        <f t="shared" si="66"/>
        <v>0.89696741558092963</v>
      </c>
      <c r="R434">
        <f t="shared" si="67"/>
        <v>0.88981443994304943</v>
      </c>
      <c r="S434">
        <f t="shared" si="68"/>
        <v>0.88981443994304943</v>
      </c>
      <c r="T434">
        <f t="shared" si="69"/>
        <v>0.91376241208743858</v>
      </c>
      <c r="U434" t="str">
        <f t="shared" si="60"/>
        <v>sun</v>
      </c>
      <c r="V434" t="str">
        <f t="shared" si="61"/>
        <v>thu</v>
      </c>
    </row>
    <row r="435" spans="13:22" x14ac:dyDescent="0.25">
      <c r="M435">
        <f t="shared" si="62"/>
        <v>0.43400000000000033</v>
      </c>
      <c r="N435">
        <f t="shared" si="63"/>
        <v>0.92920063923243124</v>
      </c>
      <c r="O435">
        <f t="shared" si="64"/>
        <v>0.92053784741593159</v>
      </c>
      <c r="P435">
        <f t="shared" si="65"/>
        <v>0.91018151882089071</v>
      </c>
      <c r="Q435">
        <f t="shared" si="66"/>
        <v>0.89765944338506221</v>
      </c>
      <c r="R435">
        <f t="shared" si="67"/>
        <v>0.89052552087126802</v>
      </c>
      <c r="S435">
        <f t="shared" si="68"/>
        <v>0.89052552087126802</v>
      </c>
      <c r="T435">
        <f t="shared" si="69"/>
        <v>0.91439486221357891</v>
      </c>
      <c r="U435" t="str">
        <f t="shared" si="60"/>
        <v>sun</v>
      </c>
      <c r="V435" t="str">
        <f t="shared" si="61"/>
        <v>thu</v>
      </c>
    </row>
    <row r="436" spans="13:22" x14ac:dyDescent="0.25">
      <c r="M436">
        <f t="shared" si="62"/>
        <v>0.43500000000000033</v>
      </c>
      <c r="N436">
        <f t="shared" si="63"/>
        <v>0.92977019330656008</v>
      </c>
      <c r="O436">
        <f t="shared" si="64"/>
        <v>0.92114634971823373</v>
      </c>
      <c r="P436">
        <f t="shared" si="65"/>
        <v>0.91083015787685961</v>
      </c>
      <c r="Q436">
        <f t="shared" si="66"/>
        <v>0.89834781473170577</v>
      </c>
      <c r="R436">
        <f t="shared" si="67"/>
        <v>0.89123297956007119</v>
      </c>
      <c r="S436">
        <f t="shared" si="68"/>
        <v>0.89123297956007119</v>
      </c>
      <c r="T436">
        <f t="shared" si="69"/>
        <v>0.91502362890833977</v>
      </c>
      <c r="U436" t="str">
        <f t="shared" si="60"/>
        <v>sun</v>
      </c>
      <c r="V436" t="str">
        <f t="shared" si="61"/>
        <v>thu</v>
      </c>
    </row>
    <row r="437" spans="13:22" x14ac:dyDescent="0.25">
      <c r="M437">
        <f t="shared" si="62"/>
        <v>0.43600000000000033</v>
      </c>
      <c r="N437">
        <f t="shared" si="63"/>
        <v>0.93033609016836216</v>
      </c>
      <c r="O437">
        <f t="shared" si="64"/>
        <v>0.92175116515801947</v>
      </c>
      <c r="P437">
        <f t="shared" si="65"/>
        <v>0.91147511335346998</v>
      </c>
      <c r="Q437">
        <f t="shared" si="66"/>
        <v>0.89903254385705245</v>
      </c>
      <c r="R437">
        <f t="shared" si="67"/>
        <v>0.89193682966003041</v>
      </c>
      <c r="S437">
        <f t="shared" si="68"/>
        <v>0.89193682966003041</v>
      </c>
      <c r="T437">
        <f t="shared" si="69"/>
        <v>0.91564872813422604</v>
      </c>
      <c r="U437" t="str">
        <f t="shared" si="60"/>
        <v>sun</v>
      </c>
      <c r="V437" t="str">
        <f t="shared" si="61"/>
        <v>thu</v>
      </c>
    </row>
    <row r="438" spans="13:22" x14ac:dyDescent="0.25">
      <c r="M438">
        <f t="shared" si="62"/>
        <v>0.43700000000000033</v>
      </c>
      <c r="N438">
        <f t="shared" si="63"/>
        <v>0.93089834738526567</v>
      </c>
      <c r="O438">
        <f t="shared" si="64"/>
        <v>0.92235231025702524</v>
      </c>
      <c r="P438">
        <f t="shared" si="65"/>
        <v>0.91211640062876542</v>
      </c>
      <c r="Q438">
        <f t="shared" si="66"/>
        <v>0.89971364496100192</v>
      </c>
      <c r="R438">
        <f t="shared" si="67"/>
        <v>0.8926370847878965</v>
      </c>
      <c r="S438">
        <f t="shared" si="68"/>
        <v>0.8926370847878965</v>
      </c>
      <c r="T438">
        <f t="shared" si="69"/>
        <v>0.91627017580801451</v>
      </c>
      <c r="U438" t="str">
        <f t="shared" si="60"/>
        <v>sun</v>
      </c>
      <c r="V438" t="str">
        <f t="shared" si="61"/>
        <v>thu</v>
      </c>
    </row>
    <row r="439" spans="13:22" x14ac:dyDescent="0.25">
      <c r="M439">
        <f t="shared" si="62"/>
        <v>0.43800000000000033</v>
      </c>
      <c r="N439">
        <f t="shared" si="63"/>
        <v>0.93145698246860431</v>
      </c>
      <c r="O439">
        <f t="shared" si="64"/>
        <v>0.92294980148851069</v>
      </c>
      <c r="P439">
        <f t="shared" si="65"/>
        <v>0.9127540350389538</v>
      </c>
      <c r="Q439">
        <f t="shared" si="66"/>
        <v>0.90039113220720424</v>
      </c>
      <c r="R439">
        <f t="shared" si="67"/>
        <v>0.89333375852664054</v>
      </c>
      <c r="S439">
        <f t="shared" si="68"/>
        <v>0.89333375852664054</v>
      </c>
      <c r="T439">
        <f t="shared" si="69"/>
        <v>0.91688798780081804</v>
      </c>
      <c r="U439" t="str">
        <f t="shared" si="60"/>
        <v>sun</v>
      </c>
      <c r="V439" t="str">
        <f t="shared" si="61"/>
        <v>thu</v>
      </c>
    </row>
    <row r="440" spans="13:22" x14ac:dyDescent="0.25">
      <c r="M440">
        <f t="shared" si="62"/>
        <v>0.43900000000000033</v>
      </c>
      <c r="N440">
        <f t="shared" si="63"/>
        <v>0.93201201287371038</v>
      </c>
      <c r="O440">
        <f t="shared" si="64"/>
        <v>0.9235436552773304</v>
      </c>
      <c r="P440">
        <f t="shared" si="65"/>
        <v>0.91338803187846396</v>
      </c>
      <c r="Q440">
        <f t="shared" si="66"/>
        <v>0.90106501972310715</v>
      </c>
      <c r="R440">
        <f t="shared" si="67"/>
        <v>0.89402686442549628</v>
      </c>
      <c r="S440">
        <f t="shared" si="68"/>
        <v>0.89402686442549628</v>
      </c>
      <c r="T440">
        <f t="shared" si="69"/>
        <v>0.91750217993815264</v>
      </c>
      <c r="U440" t="str">
        <f t="shared" si="60"/>
        <v>sun</v>
      </c>
      <c r="V440" t="str">
        <f t="shared" si="61"/>
        <v>thu</v>
      </c>
    </row>
    <row r="441" spans="13:22" x14ac:dyDescent="0.25">
      <c r="M441">
        <f t="shared" si="62"/>
        <v>0.44000000000000034</v>
      </c>
      <c r="N441">
        <f t="shared" si="63"/>
        <v>0.93256345600000023</v>
      </c>
      <c r="O441">
        <f t="shared" si="64"/>
        <v>0.92413388800000051</v>
      </c>
      <c r="P441">
        <f t="shared" si="65"/>
        <v>0.91401840639999987</v>
      </c>
      <c r="Q441">
        <f t="shared" si="66"/>
        <v>0.90173532160000014</v>
      </c>
      <c r="R441">
        <f t="shared" si="67"/>
        <v>0.89471641600000007</v>
      </c>
      <c r="S441">
        <f t="shared" si="68"/>
        <v>0.89471641600000007</v>
      </c>
      <c r="T441">
        <f t="shared" si="69"/>
        <v>0.91811276799999986</v>
      </c>
      <c r="U441" t="str">
        <f t="shared" si="60"/>
        <v>sun</v>
      </c>
      <c r="V441" t="str">
        <f t="shared" si="61"/>
        <v>thu</v>
      </c>
    </row>
    <row r="442" spans="13:22" x14ac:dyDescent="0.25">
      <c r="M442">
        <f t="shared" si="62"/>
        <v>0.44100000000000034</v>
      </c>
      <c r="N442">
        <f t="shared" si="63"/>
        <v>0.93311132919106732</v>
      </c>
      <c r="O442">
        <f t="shared" si="64"/>
        <v>0.92472051598476934</v>
      </c>
      <c r="P442">
        <f t="shared" si="65"/>
        <v>0.91464517381459709</v>
      </c>
      <c r="Q442">
        <f t="shared" si="66"/>
        <v>0.90240205189306133</v>
      </c>
      <c r="R442">
        <f t="shared" si="67"/>
        <v>0.89540242673203352</v>
      </c>
      <c r="S442">
        <f t="shared" si="68"/>
        <v>0.89540242673203352</v>
      </c>
      <c r="T442">
        <f t="shared" si="69"/>
        <v>0.9187197677208736</v>
      </c>
      <c r="U442" t="str">
        <f t="shared" si="60"/>
        <v>sun</v>
      </c>
      <c r="V442" t="str">
        <f t="shared" si="61"/>
        <v>thu</v>
      </c>
    </row>
    <row r="443" spans="13:22" x14ac:dyDescent="0.25">
      <c r="M443">
        <f t="shared" si="62"/>
        <v>0.44200000000000034</v>
      </c>
      <c r="N443">
        <f t="shared" si="63"/>
        <v>0.93365564973476789</v>
      </c>
      <c r="O443">
        <f t="shared" si="64"/>
        <v>0.92530355551168819</v>
      </c>
      <c r="P443">
        <f t="shared" si="65"/>
        <v>0.91526834929167755</v>
      </c>
      <c r="Q443">
        <f t="shared" si="66"/>
        <v>0.90306522462140137</v>
      </c>
      <c r="R443">
        <f t="shared" si="67"/>
        <v>0.89608491006986313</v>
      </c>
      <c r="S443">
        <f t="shared" si="68"/>
        <v>0.89608491006986313</v>
      </c>
      <c r="T443">
        <f t="shared" si="69"/>
        <v>0.91932319478988367</v>
      </c>
      <c r="U443" t="str">
        <f t="shared" si="60"/>
        <v>sun</v>
      </c>
      <c r="V443" t="str">
        <f t="shared" si="61"/>
        <v>thu</v>
      </c>
    </row>
    <row r="444" spans="13:22" x14ac:dyDescent="0.25">
      <c r="M444">
        <f t="shared" si="62"/>
        <v>0.44300000000000034</v>
      </c>
      <c r="N444">
        <f t="shared" si="63"/>
        <v>0.93419643486331294</v>
      </c>
      <c r="O444">
        <f t="shared" si="64"/>
        <v>0.92588302281267798</v>
      </c>
      <c r="P444">
        <f t="shared" si="65"/>
        <v>0.91588794795910577</v>
      </c>
      <c r="Q444">
        <f t="shared" si="66"/>
        <v>0.90372485376810985</v>
      </c>
      <c r="R444">
        <f t="shared" si="67"/>
        <v>0.89676387942818392</v>
      </c>
      <c r="S444">
        <f t="shared" si="68"/>
        <v>0.89676387942818392</v>
      </c>
      <c r="T444">
        <f t="shared" si="69"/>
        <v>0.91992306485080166</v>
      </c>
      <c r="U444" t="str">
        <f t="shared" si="60"/>
        <v>sun</v>
      </c>
      <c r="V444" t="str">
        <f t="shared" si="61"/>
        <v>thu</v>
      </c>
    </row>
    <row r="445" spans="13:22" x14ac:dyDescent="0.25">
      <c r="M445">
        <f t="shared" si="62"/>
        <v>0.44400000000000034</v>
      </c>
      <c r="N445">
        <f t="shared" si="63"/>
        <v>0.93473370175335679</v>
      </c>
      <c r="O445">
        <f t="shared" si="64"/>
        <v>0.92645893407160074</v>
      </c>
      <c r="P445">
        <f t="shared" si="65"/>
        <v>0.91650398490324436</v>
      </c>
      <c r="Q445">
        <f t="shared" si="66"/>
        <v>0.90438095328030144</v>
      </c>
      <c r="R445">
        <f t="shared" si="67"/>
        <v>0.89743934818815829</v>
      </c>
      <c r="S445">
        <f t="shared" si="68"/>
        <v>0.89743934818815829</v>
      </c>
      <c r="T445">
        <f t="shared" si="69"/>
        <v>0.92051939350212564</v>
      </c>
      <c r="U445" t="str">
        <f t="shared" si="60"/>
        <v>sun</v>
      </c>
      <c r="V445" t="str">
        <f t="shared" si="61"/>
        <v>thu</v>
      </c>
    </row>
    <row r="446" spans="13:22" x14ac:dyDescent="0.25">
      <c r="M446">
        <f t="shared" si="62"/>
        <v>0.44500000000000034</v>
      </c>
      <c r="N446">
        <f t="shared" si="63"/>
        <v>0.93526746752608481</v>
      </c>
      <c r="O446">
        <f t="shared" si="64"/>
        <v>0.92703130542432843</v>
      </c>
      <c r="P446">
        <f t="shared" si="65"/>
        <v>0.91711647516900818</v>
      </c>
      <c r="Q446">
        <f t="shared" si="66"/>
        <v>0.90503353706915857</v>
      </c>
      <c r="R446">
        <f t="shared" si="67"/>
        <v>0.89811132969745944</v>
      </c>
      <c r="S446">
        <f t="shared" si="68"/>
        <v>0.89811132969745944</v>
      </c>
      <c r="T446">
        <f t="shared" si="69"/>
        <v>0.92111219629714491</v>
      </c>
      <c r="U446" t="str">
        <f t="shared" si="60"/>
        <v>sun</v>
      </c>
      <c r="V446" t="str">
        <f t="shared" si="61"/>
        <v>thu</v>
      </c>
    </row>
    <row r="447" spans="13:22" x14ac:dyDescent="0.25">
      <c r="M447">
        <f t="shared" si="62"/>
        <v>0.44600000000000034</v>
      </c>
      <c r="N447">
        <f t="shared" si="63"/>
        <v>0.93579774924730441</v>
      </c>
      <c r="O447">
        <f t="shared" si="64"/>
        <v>0.92760015295881293</v>
      </c>
      <c r="P447">
        <f t="shared" si="65"/>
        <v>0.91772543375992277</v>
      </c>
      <c r="Q447">
        <f t="shared" si="66"/>
        <v>0.90568261900998037</v>
      </c>
      <c r="R447">
        <f t="shared" si="67"/>
        <v>0.89877983727031052</v>
      </c>
      <c r="S447">
        <f t="shared" si="68"/>
        <v>0.89877983727031052</v>
      </c>
      <c r="T447">
        <f t="shared" si="69"/>
        <v>0.92170148874400515</v>
      </c>
      <c r="U447" t="str">
        <f t="shared" si="60"/>
        <v>sun</v>
      </c>
      <c r="V447" t="str">
        <f t="shared" si="61"/>
        <v>thu</v>
      </c>
    </row>
    <row r="448" spans="13:22" x14ac:dyDescent="0.25">
      <c r="M448">
        <f t="shared" si="62"/>
        <v>0.44700000000000034</v>
      </c>
      <c r="N448">
        <f t="shared" si="63"/>
        <v>0.93632456392753438</v>
      </c>
      <c r="O448">
        <f t="shared" si="64"/>
        <v>0.92816549271515325</v>
      </c>
      <c r="P448">
        <f t="shared" si="65"/>
        <v>0.91833087563817695</v>
      </c>
      <c r="Q448">
        <f t="shared" si="66"/>
        <v>0.9063282129422261</v>
      </c>
      <c r="R448">
        <f t="shared" si="67"/>
        <v>0.89944488418752855</v>
      </c>
      <c r="S448">
        <f t="shared" si="68"/>
        <v>0.89944488418752855</v>
      </c>
      <c r="T448">
        <f t="shared" si="69"/>
        <v>0.9222872863057725</v>
      </c>
      <c r="U448" t="str">
        <f t="shared" si="60"/>
        <v>sun</v>
      </c>
      <c r="V448" t="str">
        <f t="shared" si="61"/>
        <v>thu</v>
      </c>
    </row>
    <row r="449" spans="13:22" x14ac:dyDescent="0.25">
      <c r="M449">
        <f t="shared" si="62"/>
        <v>0.44800000000000034</v>
      </c>
      <c r="N449">
        <f t="shared" si="63"/>
        <v>0.93684792852209187</v>
      </c>
      <c r="O449">
        <f t="shared" si="64"/>
        <v>0.92872734068566776</v>
      </c>
      <c r="P449">
        <f t="shared" si="65"/>
        <v>0.91893281572467944</v>
      </c>
      <c r="Q449">
        <f t="shared" si="66"/>
        <v>0.90697033266955973</v>
      </c>
      <c r="R449">
        <f t="shared" si="67"/>
        <v>0.90010648369656299</v>
      </c>
      <c r="S449">
        <f t="shared" si="68"/>
        <v>0.90010648369656299</v>
      </c>
      <c r="T449">
        <f t="shared" si="69"/>
        <v>0.92286960440049959</v>
      </c>
      <c r="U449" t="str">
        <f t="shared" si="60"/>
        <v>sun</v>
      </c>
      <c r="V449" t="str">
        <f t="shared" si="61"/>
        <v>thu</v>
      </c>
    </row>
    <row r="450" spans="13:22" x14ac:dyDescent="0.25">
      <c r="M450">
        <f t="shared" si="62"/>
        <v>0.44900000000000034</v>
      </c>
      <c r="N450">
        <f t="shared" si="63"/>
        <v>0.93736785993118499</v>
      </c>
      <c r="O450">
        <f t="shared" si="64"/>
        <v>0.92928571281496275</v>
      </c>
      <c r="P450">
        <f t="shared" si="65"/>
        <v>0.91953126889911529</v>
      </c>
      <c r="Q450">
        <f t="shared" si="66"/>
        <v>0.90760899195989853</v>
      </c>
      <c r="R450">
        <f t="shared" si="67"/>
        <v>0.90076464901153908</v>
      </c>
      <c r="S450">
        <f t="shared" si="68"/>
        <v>0.90076464901153908</v>
      </c>
      <c r="T450">
        <f t="shared" si="69"/>
        <v>0.92344845840129031</v>
      </c>
      <c r="U450" t="str">
        <f t="shared" si="60"/>
        <v>sun</v>
      </c>
      <c r="V450" t="str">
        <f t="shared" si="61"/>
        <v>thu</v>
      </c>
    </row>
    <row r="451" spans="13:22" x14ac:dyDescent="0.25">
      <c r="M451">
        <f t="shared" si="62"/>
        <v>0.45000000000000034</v>
      </c>
      <c r="N451">
        <f t="shared" si="63"/>
        <v>0.93788437500000033</v>
      </c>
      <c r="O451">
        <f t="shared" si="64"/>
        <v>0.9298406250000002</v>
      </c>
      <c r="P451">
        <f t="shared" si="65"/>
        <v>0.92012624999999981</v>
      </c>
      <c r="Q451">
        <f t="shared" si="66"/>
        <v>0.90824420454545463</v>
      </c>
      <c r="R451">
        <f t="shared" si="67"/>
        <v>0.90141939331329857</v>
      </c>
      <c r="S451">
        <f t="shared" si="68"/>
        <v>0.90141939331329857</v>
      </c>
      <c r="T451">
        <f t="shared" si="69"/>
        <v>0.92402386363636335</v>
      </c>
      <c r="U451" t="str">
        <f t="shared" ref="U451:U514" si="70">IF(MAX(N451:T451)=N451,N$1,IF(MAX(N451:T451)=O451,O$1,IF(MAX(N451:T451)=P451,P$1,IF(MAX(N451:T451)=Q451,Q$1,IF(MAX(N451:T451)=R451,R450,IF(MAX(N451:T451)=S451,S$1,T$1))))))</f>
        <v>sun</v>
      </c>
      <c r="V451" t="str">
        <f t="shared" ref="V451:V514" si="71">IF(MIN(N451:T451)=N451,N$1,IF(MIN(N451:T451)=O451,O$1,IF(MIN(N451:T451)=P451,P$1,IF(MIN(N451:T451)=Q451,Q$1,IF(MIN(N451:T451)=R451,R$1,IF(MIN(N451:T451)=S451,S$1,T$1))))))</f>
        <v>thu</v>
      </c>
    </row>
    <row r="452" spans="13:22" x14ac:dyDescent="0.25">
      <c r="M452">
        <f t="shared" ref="M452:M515" si="72">M451+0.001</f>
        <v>0.45100000000000035</v>
      </c>
      <c r="N452">
        <f t="shared" ref="N452:N515" si="73">B$2*(M452^5)+C$2*(M452^4)+D$2*(M452^3)+E$2*(M452^2)+F$2*M452</f>
        <v>0.9383974905187904</v>
      </c>
      <c r="O452">
        <f t="shared" ref="O452:O515" si="74">B$3*(M452^5)+C$3*(M452^4)+D$3*(M452^3)+E$3*(M452^2)+F$3*M452</f>
        <v>0.93039209309017012</v>
      </c>
      <c r="P452">
        <f t="shared" ref="P452:P515" si="75">B$4*(M452^5)+C$4*(M452^4)+D$4*(M452^3)+E$4*(M452^2)+F$4*M452</f>
        <v>0.92071777382473607</v>
      </c>
      <c r="Q452">
        <f t="shared" ref="Q452:Q515" si="76">B$5*(M452^5)+C$5*(M452^4)+D$5*(M452^3)+E$5*(M452^2)+F$5*M452</f>
        <v>0.90887598412278425</v>
      </c>
      <c r="R452">
        <f t="shared" ref="R452:R515" si="77">B$6*(M452^5)+C$6*(M452^4)+D$6*(M452^3)+E$6*(M452^2)+F$6*M452</f>
        <v>0.90207072974944014</v>
      </c>
      <c r="S452">
        <f t="shared" ref="S452:S515" si="78">B$7*(M452^5)+C$7*(M452^4)+D$7*(M452^3)+E$7*(M452^2)+F$7*M452</f>
        <v>0.90207072974944014</v>
      </c>
      <c r="T452">
        <f t="shared" ref="T452:T515" si="79">B$8*(M452^5)+C$8*(M452^4)+D$8*(M452^3)+E$8*(M452^2)+F$8*M452</f>
        <v>0.92459583538912016</v>
      </c>
      <c r="U452" t="str">
        <f t="shared" si="70"/>
        <v>sun</v>
      </c>
      <c r="V452" t="str">
        <f t="shared" si="71"/>
        <v>thu</v>
      </c>
    </row>
    <row r="453" spans="13:22" x14ac:dyDescent="0.25">
      <c r="M453">
        <f t="shared" si="72"/>
        <v>0.45200000000000035</v>
      </c>
      <c r="N453">
        <f t="shared" si="73"/>
        <v>0.93890722322296627</v>
      </c>
      <c r="O453">
        <f t="shared" si="74"/>
        <v>0.93094013288735766</v>
      </c>
      <c r="P453">
        <f t="shared" si="75"/>
        <v>0.92130585512966756</v>
      </c>
      <c r="Q453">
        <f t="shared" si="76"/>
        <v>0.90950434435282967</v>
      </c>
      <c r="R453">
        <f t="shared" si="77"/>
        <v>0.90271867143436224</v>
      </c>
      <c r="S453">
        <f t="shared" si="78"/>
        <v>0.90271867143436224</v>
      </c>
      <c r="T453">
        <f t="shared" si="79"/>
        <v>0.92516438889820485</v>
      </c>
      <c r="U453" t="str">
        <f t="shared" si="70"/>
        <v>sun</v>
      </c>
      <c r="V453" t="str">
        <f t="shared" si="71"/>
        <v>thu</v>
      </c>
    </row>
    <row r="454" spans="13:22" x14ac:dyDescent="0.25">
      <c r="M454">
        <f t="shared" si="72"/>
        <v>0.45300000000000035</v>
      </c>
      <c r="N454">
        <f t="shared" si="73"/>
        <v>0.93941358979318523</v>
      </c>
      <c r="O454">
        <f t="shared" si="74"/>
        <v>0.931484760146013</v>
      </c>
      <c r="P454">
        <f t="shared" si="75"/>
        <v>0.921890508630137</v>
      </c>
      <c r="Q454">
        <f t="shared" si="76"/>
        <v>0.91012929886096749</v>
      </c>
      <c r="R454">
        <f t="shared" si="77"/>
        <v>0.90336323144930364</v>
      </c>
      <c r="S454">
        <f t="shared" si="78"/>
        <v>0.90336323144930364</v>
      </c>
      <c r="T454">
        <f t="shared" si="79"/>
        <v>0.92572953935757551</v>
      </c>
      <c r="U454" t="str">
        <f t="shared" si="70"/>
        <v>sun</v>
      </c>
      <c r="V454" t="str">
        <f t="shared" si="71"/>
        <v>thu</v>
      </c>
    </row>
    <row r="455" spans="13:22" x14ac:dyDescent="0.25">
      <c r="M455">
        <f t="shared" si="72"/>
        <v>0.45400000000000035</v>
      </c>
      <c r="N455">
        <f t="shared" si="73"/>
        <v>0.93991660685543943</v>
      </c>
      <c r="O455">
        <f t="shared" si="74"/>
        <v>0.93202599057322066</v>
      </c>
      <c r="P455">
        <f t="shared" si="75"/>
        <v>0.92247174900054008</v>
      </c>
      <c r="Q455">
        <f t="shared" si="76"/>
        <v>0.91075086123705207</v>
      </c>
      <c r="R455">
        <f t="shared" si="77"/>
        <v>0.90400442284238369</v>
      </c>
      <c r="S455">
        <f t="shared" si="78"/>
        <v>0.90400442284238369</v>
      </c>
      <c r="T455">
        <f t="shared" si="79"/>
        <v>0.92629130191656306</v>
      </c>
      <c r="U455" t="str">
        <f t="shared" si="70"/>
        <v>sun</v>
      </c>
      <c r="V455" t="str">
        <f t="shared" si="71"/>
        <v>thu</v>
      </c>
    </row>
    <row r="456" spans="13:22" x14ac:dyDescent="0.25">
      <c r="M456">
        <f t="shared" si="72"/>
        <v>0.45500000000000035</v>
      </c>
      <c r="N456">
        <f t="shared" si="73"/>
        <v>0.94041629098114665</v>
      </c>
      <c r="O456">
        <f t="shared" si="74"/>
        <v>0.932563839828771</v>
      </c>
      <c r="P456">
        <f t="shared" si="75"/>
        <v>0.92304959087438032</v>
      </c>
      <c r="Q456">
        <f t="shared" si="76"/>
        <v>0.91136904503546212</v>
      </c>
      <c r="R456">
        <f t="shared" si="77"/>
        <v>0.90464225862864578</v>
      </c>
      <c r="S456">
        <f t="shared" si="78"/>
        <v>0.90464225862864578</v>
      </c>
      <c r="T456">
        <f t="shared" si="79"/>
        <v>0.92684969167994002</v>
      </c>
      <c r="U456" t="str">
        <f t="shared" si="70"/>
        <v>sun</v>
      </c>
      <c r="V456" t="str">
        <f t="shared" si="71"/>
        <v>thu</v>
      </c>
    </row>
    <row r="457" spans="13:22" x14ac:dyDescent="0.25">
      <c r="M457">
        <f t="shared" si="72"/>
        <v>0.45600000000000035</v>
      </c>
      <c r="N457">
        <f t="shared" si="73"/>
        <v>0.9409126586872385</v>
      </c>
      <c r="O457">
        <f t="shared" si="74"/>
        <v>0.93309832352522615</v>
      </c>
      <c r="P457">
        <f t="shared" si="75"/>
        <v>0.92362404884432614</v>
      </c>
      <c r="Q457">
        <f t="shared" si="76"/>
        <v>0.91198386377514595</v>
      </c>
      <c r="R457">
        <f t="shared" si="77"/>
        <v>0.90527675179009715</v>
      </c>
      <c r="S457">
        <f t="shared" si="78"/>
        <v>0.90527675179009715</v>
      </c>
      <c r="T457">
        <f t="shared" si="79"/>
        <v>0.9274047237079841</v>
      </c>
      <c r="U457" t="str">
        <f t="shared" si="70"/>
        <v>sun</v>
      </c>
      <c r="V457" t="str">
        <f t="shared" si="71"/>
        <v>thu</v>
      </c>
    </row>
    <row r="458" spans="13:22" x14ac:dyDescent="0.25">
      <c r="M458">
        <f t="shared" si="72"/>
        <v>0.45700000000000035</v>
      </c>
      <c r="N458">
        <f t="shared" si="73"/>
        <v>0.9414057264362492</v>
      </c>
      <c r="O458">
        <f t="shared" si="74"/>
        <v>0.93362945722799195</v>
      </c>
      <c r="P458">
        <f t="shared" si="75"/>
        <v>0.92419513746226611</v>
      </c>
      <c r="Q458">
        <f t="shared" si="76"/>
        <v>0.91259533093966638</v>
      </c>
      <c r="R458">
        <f t="shared" si="77"/>
        <v>0.90590791527574999</v>
      </c>
      <c r="S458">
        <f t="shared" si="78"/>
        <v>0.90590791527574999</v>
      </c>
      <c r="T458">
        <f t="shared" si="79"/>
        <v>0.92795641301654319</v>
      </c>
      <c r="U458" t="str">
        <f t="shared" si="70"/>
        <v>sun</v>
      </c>
      <c r="V458" t="str">
        <f t="shared" si="71"/>
        <v>thu</v>
      </c>
    </row>
    <row r="459" spans="13:22" x14ac:dyDescent="0.25">
      <c r="M459">
        <f t="shared" si="72"/>
        <v>0.45800000000000035</v>
      </c>
      <c r="N459">
        <f t="shared" si="73"/>
        <v>0.94189551063640597</v>
      </c>
      <c r="O459">
        <f t="shared" si="74"/>
        <v>0.93415725645538683</v>
      </c>
      <c r="P459">
        <f t="shared" si="75"/>
        <v>0.92476287123936363</v>
      </c>
      <c r="Q459">
        <f t="shared" si="76"/>
        <v>0.9132034599772465</v>
      </c>
      <c r="R459">
        <f t="shared" si="77"/>
        <v>0.90653576200166452</v>
      </c>
      <c r="S459">
        <f t="shared" si="78"/>
        <v>0.90653576200166452</v>
      </c>
      <c r="T459">
        <f t="shared" si="79"/>
        <v>0.9285047745771009</v>
      </c>
      <c r="U459" t="str">
        <f t="shared" si="70"/>
        <v>sun</v>
      </c>
      <c r="V459" t="str">
        <f t="shared" si="71"/>
        <v>thu</v>
      </c>
    </row>
    <row r="460" spans="13:22" x14ac:dyDescent="0.25">
      <c r="M460">
        <f t="shared" si="72"/>
        <v>0.45900000000000035</v>
      </c>
      <c r="N460">
        <f t="shared" si="73"/>
        <v>0.94238202764171852</v>
      </c>
      <c r="O460">
        <f t="shared" si="74"/>
        <v>0.93468173667871057</v>
      </c>
      <c r="P460">
        <f t="shared" si="75"/>
        <v>0.92532726464611348</v>
      </c>
      <c r="Q460">
        <f t="shared" si="76"/>
        <v>0.91380826430081608</v>
      </c>
      <c r="R460">
        <f t="shared" si="77"/>
        <v>0.90716030485098798</v>
      </c>
      <c r="S460">
        <f t="shared" si="78"/>
        <v>0.90716030485098798</v>
      </c>
      <c r="T460">
        <f t="shared" si="79"/>
        <v>0.92904982331683961</v>
      </c>
      <c r="U460" t="str">
        <f t="shared" si="70"/>
        <v>sun</v>
      </c>
      <c r="V460" t="str">
        <f t="shared" si="71"/>
        <v>thu</v>
      </c>
    </row>
    <row r="461" spans="13:22" x14ac:dyDescent="0.25">
      <c r="M461">
        <f t="shared" si="72"/>
        <v>0.46000000000000035</v>
      </c>
      <c r="N461">
        <f t="shared" si="73"/>
        <v>0.94286529375206607</v>
      </c>
      <c r="O461">
        <f t="shared" si="74"/>
        <v>0.93520291332231409</v>
      </c>
      <c r="P461">
        <f t="shared" si="75"/>
        <v>0.92588833211239674</v>
      </c>
      <c r="Q461">
        <f t="shared" si="76"/>
        <v>0.91440975728805429</v>
      </c>
      <c r="R461">
        <f t="shared" si="77"/>
        <v>0.90778155667399774</v>
      </c>
      <c r="S461">
        <f t="shared" si="78"/>
        <v>0.90778155667399774</v>
      </c>
      <c r="T461">
        <f t="shared" si="79"/>
        <v>0.92959157411870796</v>
      </c>
      <c r="U461" t="str">
        <f t="shared" si="70"/>
        <v>sun</v>
      </c>
      <c r="V461" t="str">
        <f t="shared" si="71"/>
        <v>thu</v>
      </c>
    </row>
    <row r="462" spans="13:22" x14ac:dyDescent="0.25">
      <c r="M462">
        <f t="shared" si="72"/>
        <v>0.46100000000000035</v>
      </c>
      <c r="N462">
        <f t="shared" si="73"/>
        <v>0.9433453252132904</v>
      </c>
      <c r="O462">
        <f t="shared" si="74"/>
        <v>0.93572080176367045</v>
      </c>
      <c r="P462">
        <f t="shared" si="75"/>
        <v>0.92644608802753625</v>
      </c>
      <c r="Q462">
        <f t="shared" si="76"/>
        <v>0.91500795228143894</v>
      </c>
      <c r="R462">
        <f t="shared" si="77"/>
        <v>0.90839953028814191</v>
      </c>
      <c r="S462">
        <f t="shared" si="78"/>
        <v>0.90839953028814191</v>
      </c>
      <c r="T462">
        <f t="shared" si="79"/>
        <v>0.93013004182148395</v>
      </c>
      <c r="U462" t="str">
        <f t="shared" si="70"/>
        <v>sun</v>
      </c>
      <c r="V462" t="str">
        <f t="shared" si="71"/>
        <v>thu</v>
      </c>
    </row>
    <row r="463" spans="13:22" x14ac:dyDescent="0.25">
      <c r="M463">
        <f t="shared" si="72"/>
        <v>0.46200000000000035</v>
      </c>
      <c r="N463">
        <f t="shared" si="73"/>
        <v>0.94382213821728023</v>
      </c>
      <c r="O463">
        <f t="shared" si="74"/>
        <v>0.9362354173334404</v>
      </c>
      <c r="P463">
        <f t="shared" si="75"/>
        <v>0.92700054674035171</v>
      </c>
      <c r="Q463">
        <f t="shared" si="76"/>
        <v>0.91560286258828838</v>
      </c>
      <c r="R463">
        <f t="shared" si="77"/>
        <v>0.90901423847808038</v>
      </c>
      <c r="S463">
        <f t="shared" si="78"/>
        <v>0.90901423847808038</v>
      </c>
      <c r="T463">
        <f t="shared" si="79"/>
        <v>0.93066524121984018</v>
      </c>
      <c r="U463" t="str">
        <f t="shared" si="70"/>
        <v>sun</v>
      </c>
      <c r="V463" t="str">
        <f t="shared" si="71"/>
        <v>thu</v>
      </c>
    </row>
    <row r="464" spans="13:22" x14ac:dyDescent="0.25">
      <c r="M464">
        <f t="shared" si="72"/>
        <v>0.46300000000000036</v>
      </c>
      <c r="N464">
        <f t="shared" si="73"/>
        <v>0.94429574890206514</v>
      </c>
      <c r="O464">
        <f t="shared" si="74"/>
        <v>0.93674677531554562</v>
      </c>
      <c r="P464">
        <f t="shared" si="75"/>
        <v>0.92755172255921825</v>
      </c>
      <c r="Q464">
        <f t="shared" si="76"/>
        <v>0.91619450148080883</v>
      </c>
      <c r="R464">
        <f t="shared" si="77"/>
        <v>0.90962569399572613</v>
      </c>
      <c r="S464">
        <f t="shared" si="78"/>
        <v>0.90962569399572613</v>
      </c>
      <c r="T464">
        <f t="shared" si="79"/>
        <v>0.93119718706440913</v>
      </c>
      <c r="U464" t="str">
        <f t="shared" si="70"/>
        <v>sun</v>
      </c>
      <c r="V464" t="str">
        <f t="shared" si="71"/>
        <v>thu</v>
      </c>
    </row>
    <row r="465" spans="13:22" x14ac:dyDescent="0.25">
      <c r="M465">
        <f t="shared" si="72"/>
        <v>0.46400000000000036</v>
      </c>
      <c r="N465">
        <f t="shared" si="73"/>
        <v>0.94476617335190238</v>
      </c>
      <c r="O465">
        <f t="shared" si="74"/>
        <v>0.93725489094723713</v>
      </c>
      <c r="P465">
        <f t="shared" si="75"/>
        <v>0.92809962975211691</v>
      </c>
      <c r="Q465">
        <f t="shared" si="76"/>
        <v>0.91678288219614079</v>
      </c>
      <c r="R465">
        <f t="shared" si="77"/>
        <v>0.9102339095602876</v>
      </c>
      <c r="S465">
        <f t="shared" si="78"/>
        <v>0.9102339095602876</v>
      </c>
      <c r="T465">
        <f t="shared" si="79"/>
        <v>0.93172589406184914</v>
      </c>
      <c r="U465" t="str">
        <f t="shared" si="70"/>
        <v>sun</v>
      </c>
      <c r="V465" t="str">
        <f t="shared" si="71"/>
        <v>thu</v>
      </c>
    </row>
    <row r="466" spans="13:22" x14ac:dyDescent="0.25">
      <c r="M466">
        <f t="shared" si="72"/>
        <v>0.46500000000000036</v>
      </c>
      <c r="N466">
        <f t="shared" si="73"/>
        <v>0.94523342759736595</v>
      </c>
      <c r="O466">
        <f t="shared" si="74"/>
        <v>0.93775977941916366</v>
      </c>
      <c r="P466">
        <f t="shared" si="75"/>
        <v>0.92864428254669429</v>
      </c>
      <c r="Q466">
        <f t="shared" si="76"/>
        <v>0.91736801793640121</v>
      </c>
      <c r="R466">
        <f t="shared" si="77"/>
        <v>0.91083889785830907</v>
      </c>
      <c r="S466">
        <f t="shared" si="78"/>
        <v>0.91083889785830907</v>
      </c>
      <c r="T466">
        <f t="shared" si="79"/>
        <v>0.93225137687490589</v>
      </c>
      <c r="U466" t="str">
        <f t="shared" si="70"/>
        <v>sun</v>
      </c>
      <c r="V466" t="str">
        <f t="shared" si="71"/>
        <v>thu</v>
      </c>
    </row>
    <row r="467" spans="13:22" x14ac:dyDescent="0.25">
      <c r="M467">
        <f t="shared" si="72"/>
        <v>0.46600000000000036</v>
      </c>
      <c r="N467">
        <f t="shared" si="73"/>
        <v>0.94569752761543691</v>
      </c>
      <c r="O467">
        <f t="shared" si="74"/>
        <v>0.93826145587544096</v>
      </c>
      <c r="P467">
        <f t="shared" si="75"/>
        <v>0.9291856951303159</v>
      </c>
      <c r="Q467">
        <f t="shared" si="76"/>
        <v>0.91794992186873237</v>
      </c>
      <c r="R467">
        <f t="shared" si="77"/>
        <v>0.91144067154371156</v>
      </c>
      <c r="S467">
        <f t="shared" si="78"/>
        <v>0.91144067154371156</v>
      </c>
      <c r="T467">
        <f t="shared" si="79"/>
        <v>0.93277365012248148</v>
      </c>
      <c r="U467" t="str">
        <f t="shared" si="70"/>
        <v>sun</v>
      </c>
      <c r="V467" t="str">
        <f t="shared" si="71"/>
        <v>thu</v>
      </c>
    </row>
    <row r="468" spans="13:22" x14ac:dyDescent="0.25">
      <c r="M468">
        <f t="shared" si="72"/>
        <v>0.46700000000000036</v>
      </c>
      <c r="N468">
        <f t="shared" si="73"/>
        <v>0.94615848932959201</v>
      </c>
      <c r="O468">
        <f t="shared" si="74"/>
        <v>0.93875993541372305</v>
      </c>
      <c r="P468">
        <f t="shared" si="75"/>
        <v>0.9297238816501241</v>
      </c>
      <c r="Q468">
        <f t="shared" si="76"/>
        <v>0.91852860712534401</v>
      </c>
      <c r="R468">
        <f t="shared" si="77"/>
        <v>0.91203924323783547</v>
      </c>
      <c r="S468">
        <f t="shared" si="78"/>
        <v>0.91203924323783547</v>
      </c>
      <c r="T468">
        <f t="shared" si="79"/>
        <v>0.93329272837969546</v>
      </c>
      <c r="U468" t="str">
        <f t="shared" si="70"/>
        <v>sun</v>
      </c>
      <c r="V468" t="str">
        <f t="shared" si="71"/>
        <v>thu</v>
      </c>
    </row>
    <row r="469" spans="13:22" x14ac:dyDescent="0.25">
      <c r="M469">
        <f t="shared" si="72"/>
        <v>0.46800000000000036</v>
      </c>
      <c r="N469">
        <f t="shared" si="73"/>
        <v>0.94661632860989386</v>
      </c>
      <c r="O469">
        <f t="shared" si="74"/>
        <v>0.93925523308527126</v>
      </c>
      <c r="P469">
        <f t="shared" si="75"/>
        <v>0.93025885621308912</v>
      </c>
      <c r="Q469">
        <f t="shared" si="76"/>
        <v>0.91910408680356315</v>
      </c>
      <c r="R469">
        <f t="shared" si="77"/>
        <v>0.91263462552948038</v>
      </c>
      <c r="S469">
        <f t="shared" si="78"/>
        <v>0.91263462552948038</v>
      </c>
      <c r="T469">
        <f t="shared" si="79"/>
        <v>0.93380862617795435</v>
      </c>
      <c r="U469" t="str">
        <f t="shared" si="70"/>
        <v>sun</v>
      </c>
      <c r="V469" t="str">
        <f t="shared" si="71"/>
        <v>thu</v>
      </c>
    </row>
    <row r="470" spans="13:22" x14ac:dyDescent="0.25">
      <c r="M470">
        <f t="shared" si="72"/>
        <v>0.46900000000000036</v>
      </c>
      <c r="N470">
        <f t="shared" si="73"/>
        <v>0.94707106127307772</v>
      </c>
      <c r="O470">
        <f t="shared" si="74"/>
        <v>0.93974736389502</v>
      </c>
      <c r="P470">
        <f t="shared" si="75"/>
        <v>0.93079063288607045</v>
      </c>
      <c r="Q470">
        <f t="shared" si="76"/>
        <v>0.91967637396587443</v>
      </c>
      <c r="R470">
        <f t="shared" si="77"/>
        <v>0.91322683097494739</v>
      </c>
      <c r="S470">
        <f t="shared" si="78"/>
        <v>0.91322683097494739</v>
      </c>
      <c r="T470">
        <f t="shared" si="79"/>
        <v>0.9343213580050107</v>
      </c>
      <c r="U470" t="str">
        <f t="shared" si="70"/>
        <v>sun</v>
      </c>
      <c r="V470" t="str">
        <f t="shared" si="71"/>
        <v>thu</v>
      </c>
    </row>
    <row r="471" spans="13:22" x14ac:dyDescent="0.25">
      <c r="M471">
        <f t="shared" si="72"/>
        <v>0.47000000000000036</v>
      </c>
      <c r="N471">
        <f t="shared" si="73"/>
        <v>0.94752270308264475</v>
      </c>
      <c r="O471">
        <f t="shared" si="74"/>
        <v>0.94023634280165291</v>
      </c>
      <c r="P471">
        <f t="shared" si="75"/>
        <v>0.93131922569586756</v>
      </c>
      <c r="Q471">
        <f t="shared" si="76"/>
        <v>0.92024548163997011</v>
      </c>
      <c r="R471">
        <f t="shared" si="77"/>
        <v>0.91381587209808091</v>
      </c>
      <c r="S471">
        <f t="shared" si="78"/>
        <v>0.91381587209808091</v>
      </c>
      <c r="T471">
        <f t="shared" si="79"/>
        <v>0.93483093830503372</v>
      </c>
      <c r="U471" t="str">
        <f t="shared" si="70"/>
        <v>sun</v>
      </c>
      <c r="V471" t="str">
        <f t="shared" si="71"/>
        <v>thu</v>
      </c>
    </row>
    <row r="472" spans="13:22" x14ac:dyDescent="0.25">
      <c r="M472">
        <f t="shared" si="72"/>
        <v>0.47100000000000036</v>
      </c>
      <c r="N472">
        <f t="shared" si="73"/>
        <v>0.94797126974894708</v>
      </c>
      <c r="O472">
        <f t="shared" si="74"/>
        <v>0.94072218471766611</v>
      </c>
      <c r="P472">
        <f t="shared" si="75"/>
        <v>0.93184464862927818</v>
      </c>
      <c r="Q472">
        <f t="shared" si="76"/>
        <v>0.92081142281879202</v>
      </c>
      <c r="R472">
        <f t="shared" si="77"/>
        <v>0.91440176139030793</v>
      </c>
      <c r="S472">
        <f t="shared" si="78"/>
        <v>0.91440176139030793</v>
      </c>
      <c r="T472">
        <f t="shared" si="79"/>
        <v>0.93533738147867096</v>
      </c>
      <c r="U472" t="str">
        <f t="shared" si="70"/>
        <v>sun</v>
      </c>
      <c r="V472" t="str">
        <f t="shared" si="71"/>
        <v>thu</v>
      </c>
    </row>
    <row r="473" spans="13:22" x14ac:dyDescent="0.25">
      <c r="M473">
        <f t="shared" si="72"/>
        <v>0.47200000000000036</v>
      </c>
      <c r="N473">
        <f t="shared" si="73"/>
        <v>0.94841677692928039</v>
      </c>
      <c r="O473">
        <f t="shared" si="74"/>
        <v>0.94120490450944017</v>
      </c>
      <c r="P473">
        <f t="shared" si="75"/>
        <v>0.93236691563315222</v>
      </c>
      <c r="Q473">
        <f t="shared" si="76"/>
        <v>0.92137421046057888</v>
      </c>
      <c r="R473">
        <f t="shared" si="77"/>
        <v>0.91498451131068137</v>
      </c>
      <c r="S473">
        <f t="shared" si="78"/>
        <v>0.91498451131068137</v>
      </c>
      <c r="T473">
        <f t="shared" si="79"/>
        <v>0.93584070188311297</v>
      </c>
      <c r="U473" t="str">
        <f t="shared" si="70"/>
        <v>sun</v>
      </c>
      <c r="V473" t="str">
        <f t="shared" si="71"/>
        <v>thu</v>
      </c>
    </row>
    <row r="474" spans="13:22" x14ac:dyDescent="0.25">
      <c r="M474">
        <f t="shared" si="72"/>
        <v>0.47300000000000036</v>
      </c>
      <c r="N474">
        <f t="shared" si="73"/>
        <v>0.94885924022797052</v>
      </c>
      <c r="O474">
        <f t="shared" si="74"/>
        <v>0.94168451699731026</v>
      </c>
      <c r="P474">
        <f t="shared" si="75"/>
        <v>0.93288604061444813</v>
      </c>
      <c r="Q474">
        <f t="shared" si="76"/>
        <v>0.92193385748891243</v>
      </c>
      <c r="R474">
        <f t="shared" si="77"/>
        <v>0.91556413428591998</v>
      </c>
      <c r="S474">
        <f t="shared" si="78"/>
        <v>0.91556413428591998</v>
      </c>
      <c r="T474">
        <f t="shared" si="79"/>
        <v>0.93634091383216034</v>
      </c>
      <c r="U474" t="str">
        <f t="shared" si="70"/>
        <v>sun</v>
      </c>
      <c r="V474" t="str">
        <f t="shared" si="71"/>
        <v>thu</v>
      </c>
    </row>
    <row r="475" spans="13:22" x14ac:dyDescent="0.25">
      <c r="M475">
        <f t="shared" si="72"/>
        <v>0.47400000000000037</v>
      </c>
      <c r="N475">
        <f t="shared" si="73"/>
        <v>0.94929867519646427</v>
      </c>
      <c r="O475">
        <f t="shared" si="74"/>
        <v>0.94216103695563391</v>
      </c>
      <c r="P475">
        <f t="shared" si="75"/>
        <v>0.93340203744028871</v>
      </c>
      <c r="Q475">
        <f t="shared" si="76"/>
        <v>0.92249037679275925</v>
      </c>
      <c r="R475">
        <f t="shared" si="77"/>
        <v>0.9161406427104517</v>
      </c>
      <c r="S475">
        <f t="shared" si="78"/>
        <v>0.9161406427104517</v>
      </c>
      <c r="T475">
        <f t="shared" si="79"/>
        <v>0.93683803159628654</v>
      </c>
      <c r="U475" t="str">
        <f t="shared" si="70"/>
        <v>sun</v>
      </c>
      <c r="V475" t="str">
        <f t="shared" si="71"/>
        <v>thu</v>
      </c>
    </row>
    <row r="476" spans="13:22" x14ac:dyDescent="0.25">
      <c r="M476">
        <f t="shared" si="72"/>
        <v>0.47500000000000037</v>
      </c>
      <c r="N476">
        <f t="shared" si="73"/>
        <v>0.94973509733341954</v>
      </c>
      <c r="O476">
        <f t="shared" si="74"/>
        <v>0.9426344791128618</v>
      </c>
      <c r="P476">
        <f t="shared" si="75"/>
        <v>0.93391491993801656</v>
      </c>
      <c r="Q476">
        <f t="shared" si="76"/>
        <v>0.92304378122652175</v>
      </c>
      <c r="R476">
        <f t="shared" si="77"/>
        <v>0.91671404894645203</v>
      </c>
      <c r="S476">
        <f t="shared" si="78"/>
        <v>0.91671404894645203</v>
      </c>
      <c r="T476">
        <f t="shared" si="79"/>
        <v>0.93733206940270497</v>
      </c>
      <c r="U476" t="str">
        <f t="shared" si="70"/>
        <v>sun</v>
      </c>
      <c r="V476" t="str">
        <f t="shared" si="71"/>
        <v>thu</v>
      </c>
    </row>
    <row r="477" spans="13:22" x14ac:dyDescent="0.25">
      <c r="M477">
        <f t="shared" si="72"/>
        <v>0.47600000000000037</v>
      </c>
      <c r="N477">
        <f t="shared" si="73"/>
        <v>0.95016852208479241</v>
      </c>
      <c r="O477">
        <f t="shared" si="74"/>
        <v>0.94310485815160616</v>
      </c>
      <c r="P477">
        <f t="shared" si="75"/>
        <v>0.93442470189524851</v>
      </c>
      <c r="Q477">
        <f t="shared" si="76"/>
        <v>0.92359408361007778</v>
      </c>
      <c r="R477">
        <f t="shared" si="77"/>
        <v>0.91728436532388735</v>
      </c>
      <c r="S477">
        <f t="shared" si="78"/>
        <v>0.91728436532388735</v>
      </c>
      <c r="T477">
        <f t="shared" si="79"/>
        <v>0.93782304143543138</v>
      </c>
      <c r="U477" t="str">
        <f t="shared" si="70"/>
        <v>sun</v>
      </c>
      <c r="V477" t="str">
        <f t="shared" si="71"/>
        <v>thu</v>
      </c>
    </row>
    <row r="478" spans="13:22" x14ac:dyDescent="0.25">
      <c r="M478">
        <f t="shared" si="72"/>
        <v>0.47700000000000037</v>
      </c>
      <c r="N478">
        <f t="shared" si="73"/>
        <v>0.95059896484392703</v>
      </c>
      <c r="O478">
        <f t="shared" si="74"/>
        <v>0.94357218870871118</v>
      </c>
      <c r="P478">
        <f t="shared" si="75"/>
        <v>0.93493139705993178</v>
      </c>
      <c r="Q478">
        <f t="shared" si="76"/>
        <v>0.92414129672883116</v>
      </c>
      <c r="R478">
        <f t="shared" si="77"/>
        <v>0.91785160414055578</v>
      </c>
      <c r="S478">
        <f t="shared" si="78"/>
        <v>0.91785160414055578</v>
      </c>
      <c r="T478">
        <f t="shared" si="79"/>
        <v>0.93831096183535001</v>
      </c>
      <c r="U478" t="str">
        <f t="shared" si="70"/>
        <v>sun</v>
      </c>
      <c r="V478" t="str">
        <f t="shared" si="71"/>
        <v>thu</v>
      </c>
    </row>
    <row r="479" spans="13:22" x14ac:dyDescent="0.25">
      <c r="M479">
        <f t="shared" si="72"/>
        <v>0.47800000000000037</v>
      </c>
      <c r="N479">
        <f t="shared" si="73"/>
        <v>0.95102644095164579</v>
      </c>
      <c r="O479">
        <f t="shared" si="74"/>
        <v>0.94403648537532048</v>
      </c>
      <c r="P479">
        <f t="shared" si="75"/>
        <v>0.93543501914040172</v>
      </c>
      <c r="Q479">
        <f t="shared" si="76"/>
        <v>0.9246854333337533</v>
      </c>
      <c r="R479">
        <f t="shared" si="77"/>
        <v>0.91841577766212912</v>
      </c>
      <c r="S479">
        <f t="shared" si="78"/>
        <v>0.91841577766212912</v>
      </c>
      <c r="T479">
        <f t="shared" si="79"/>
        <v>0.93879584470027999</v>
      </c>
      <c r="U479" t="str">
        <f t="shared" si="70"/>
        <v>sun</v>
      </c>
      <c r="V479" t="str">
        <f t="shared" si="71"/>
        <v>thu</v>
      </c>
    </row>
    <row r="480" spans="13:22" x14ac:dyDescent="0.25">
      <c r="M480">
        <f t="shared" si="72"/>
        <v>0.47900000000000037</v>
      </c>
      <c r="N480">
        <f t="shared" si="73"/>
        <v>0.95145096569633814</v>
      </c>
      <c r="O480">
        <f t="shared" si="74"/>
        <v>0.94449776269694996</v>
      </c>
      <c r="P480">
        <f t="shared" si="75"/>
        <v>0.93593558180543246</v>
      </c>
      <c r="Q480">
        <f t="shared" si="76"/>
        <v>0.92522650614143043</v>
      </c>
      <c r="R480">
        <f t="shared" si="77"/>
        <v>0.91897689812219219</v>
      </c>
      <c r="S480">
        <f t="shared" si="78"/>
        <v>0.91897689812219219</v>
      </c>
      <c r="T480">
        <f t="shared" si="79"/>
        <v>0.93927770408503775</v>
      </c>
      <c r="U480" t="str">
        <f t="shared" si="70"/>
        <v>sun</v>
      </c>
      <c r="V480" t="str">
        <f t="shared" si="71"/>
        <v>thu</v>
      </c>
    </row>
    <row r="481" spans="13:22" x14ac:dyDescent="0.25">
      <c r="M481">
        <f t="shared" si="72"/>
        <v>0.48000000000000037</v>
      </c>
      <c r="N481">
        <f t="shared" si="73"/>
        <v>0.9518725543140496</v>
      </c>
      <c r="O481">
        <f t="shared" si="74"/>
        <v>0.9449560351735542</v>
      </c>
      <c r="P481">
        <f t="shared" si="75"/>
        <v>0.93643309868429769</v>
      </c>
      <c r="Q481">
        <f t="shared" si="76"/>
        <v>0.92576452783410978</v>
      </c>
      <c r="R481">
        <f t="shared" si="77"/>
        <v>0.91953497772228698</v>
      </c>
      <c r="S481">
        <f t="shared" si="78"/>
        <v>0.91953497772228698</v>
      </c>
      <c r="T481">
        <f t="shared" si="79"/>
        <v>0.93975655400150249</v>
      </c>
      <c r="U481" t="str">
        <f t="shared" si="70"/>
        <v>sun</v>
      </c>
      <c r="V481" t="str">
        <f t="shared" si="71"/>
        <v>thu</v>
      </c>
    </row>
    <row r="482" spans="13:22" x14ac:dyDescent="0.25">
      <c r="M482">
        <f t="shared" si="72"/>
        <v>0.48100000000000037</v>
      </c>
      <c r="N482">
        <f t="shared" si="73"/>
        <v>0.9522912219885713</v>
      </c>
      <c r="O482">
        <f t="shared" si="74"/>
        <v>0.94541131725959593</v>
      </c>
      <c r="P482">
        <f t="shared" si="75"/>
        <v>0.9369275833668218</v>
      </c>
      <c r="Q482">
        <f t="shared" si="76"/>
        <v>0.92629951105974251</v>
      </c>
      <c r="R482">
        <f t="shared" si="77"/>
        <v>0.92009002863195066</v>
      </c>
      <c r="S482">
        <f t="shared" si="78"/>
        <v>0.92009002863195066</v>
      </c>
      <c r="T482">
        <f t="shared" si="79"/>
        <v>0.94023240841868283</v>
      </c>
      <c r="U482" t="str">
        <f t="shared" si="70"/>
        <v>sun</v>
      </c>
      <c r="V482" t="str">
        <f t="shared" si="71"/>
        <v>thu</v>
      </c>
    </row>
    <row r="483" spans="13:22" x14ac:dyDescent="0.25">
      <c r="M483">
        <f t="shared" si="72"/>
        <v>0.48200000000000037</v>
      </c>
      <c r="N483">
        <f t="shared" si="73"/>
        <v>0.95270698385152786</v>
      </c>
      <c r="O483">
        <f t="shared" si="74"/>
        <v>0.94586362336411778</v>
      </c>
      <c r="P483">
        <f t="shared" si="75"/>
        <v>0.93741904940343956</v>
      </c>
      <c r="Q483">
        <f t="shared" si="76"/>
        <v>0.92683146843203157</v>
      </c>
      <c r="R483">
        <f t="shared" si="77"/>
        <v>0.92064206298875995</v>
      </c>
      <c r="S483">
        <f t="shared" si="78"/>
        <v>0.92064206298875995</v>
      </c>
      <c r="T483">
        <f t="shared" si="79"/>
        <v>0.94070528126277919</v>
      </c>
      <c r="U483" t="str">
        <f t="shared" si="70"/>
        <v>sun</v>
      </c>
      <c r="V483" t="str">
        <f t="shared" si="71"/>
        <v>thu</v>
      </c>
    </row>
    <row r="484" spans="13:22" x14ac:dyDescent="0.25">
      <c r="M484">
        <f t="shared" si="72"/>
        <v>0.48300000000000037</v>
      </c>
      <c r="N484">
        <f t="shared" si="73"/>
        <v>0.95311985498247043</v>
      </c>
      <c r="O484">
        <f t="shared" si="74"/>
        <v>0.94631296785081043</v>
      </c>
      <c r="P484">
        <f t="shared" si="75"/>
        <v>0.93790751030524833</v>
      </c>
      <c r="Q484">
        <f t="shared" si="76"/>
        <v>0.92736041253047596</v>
      </c>
      <c r="R484">
        <f t="shared" si="77"/>
        <v>0.92119109289837109</v>
      </c>
      <c r="S484">
        <f t="shared" si="78"/>
        <v>0.92119109289837109</v>
      </c>
      <c r="T484">
        <f t="shared" si="79"/>
        <v>0.94117518641725084</v>
      </c>
      <c r="U484" t="str">
        <f t="shared" si="70"/>
        <v>sun</v>
      </c>
      <c r="V484" t="str">
        <f t="shared" si="71"/>
        <v>thu</v>
      </c>
    </row>
    <row r="485" spans="13:22" x14ac:dyDescent="0.25">
      <c r="M485">
        <f t="shared" si="72"/>
        <v>0.48400000000000037</v>
      </c>
      <c r="N485">
        <f t="shared" si="73"/>
        <v>0.95352985040896021</v>
      </c>
      <c r="O485">
        <f t="shared" si="74"/>
        <v>0.94675936503808034</v>
      </c>
      <c r="P485">
        <f t="shared" si="75"/>
        <v>0.93839297954406398</v>
      </c>
      <c r="Q485">
        <f t="shared" si="76"/>
        <v>0.92788635590041624</v>
      </c>
      <c r="R485">
        <f t="shared" si="77"/>
        <v>0.92173713043456007</v>
      </c>
      <c r="S485">
        <f t="shared" si="78"/>
        <v>0.92173713043456007</v>
      </c>
      <c r="T485">
        <f t="shared" si="79"/>
        <v>0.94164213772288008</v>
      </c>
      <c r="U485" t="str">
        <f t="shared" si="70"/>
        <v>sun</v>
      </c>
      <c r="V485" t="str">
        <f t="shared" si="71"/>
        <v>thu</v>
      </c>
    </row>
    <row r="486" spans="13:22" x14ac:dyDescent="0.25">
      <c r="M486">
        <f t="shared" si="72"/>
        <v>0.48500000000000038</v>
      </c>
      <c r="N486">
        <f t="shared" si="73"/>
        <v>0.95393698510666347</v>
      </c>
      <c r="O486">
        <f t="shared" si="74"/>
        <v>0.94720282919912213</v>
      </c>
      <c r="P486">
        <f t="shared" si="75"/>
        <v>0.93887547055247955</v>
      </c>
      <c r="Q486">
        <f t="shared" si="76"/>
        <v>0.92840931105308067</v>
      </c>
      <c r="R486">
        <f t="shared" si="77"/>
        <v>0.92228018763926678</v>
      </c>
      <c r="S486">
        <f t="shared" si="78"/>
        <v>0.92228018763926678</v>
      </c>
      <c r="T486">
        <f t="shared" si="79"/>
        <v>0.9421061489778364</v>
      </c>
      <c r="U486" t="str">
        <f t="shared" si="70"/>
        <v>sun</v>
      </c>
      <c r="V486" t="str">
        <f t="shared" si="71"/>
        <v>thu</v>
      </c>
    </row>
    <row r="487" spans="13:22" x14ac:dyDescent="0.25">
      <c r="M487">
        <f t="shared" si="72"/>
        <v>0.48600000000000038</v>
      </c>
      <c r="N487">
        <f t="shared" si="73"/>
        <v>0.95434127399943658</v>
      </c>
      <c r="O487">
        <f t="shared" si="74"/>
        <v>0.94764337456198655</v>
      </c>
      <c r="P487">
        <f t="shared" si="75"/>
        <v>0.93935499672391609</v>
      </c>
      <c r="Q487">
        <f t="shared" si="76"/>
        <v>0.92892929046562944</v>
      </c>
      <c r="R487">
        <f t="shared" si="77"/>
        <v>0.92282027652263254</v>
      </c>
      <c r="S487">
        <f t="shared" si="78"/>
        <v>0.92282027652263254</v>
      </c>
      <c r="T487">
        <f t="shared" si="79"/>
        <v>0.942567233937742</v>
      </c>
      <c r="U487" t="str">
        <f t="shared" si="70"/>
        <v>sun</v>
      </c>
      <c r="V487" t="str">
        <f t="shared" si="71"/>
        <v>thu</v>
      </c>
    </row>
    <row r="488" spans="13:22" x14ac:dyDescent="0.25">
      <c r="M488">
        <f t="shared" si="72"/>
        <v>0.48700000000000038</v>
      </c>
      <c r="N488">
        <f t="shared" si="73"/>
        <v>0.95474273195941883</v>
      </c>
      <c r="O488">
        <f t="shared" si="74"/>
        <v>0.94808101530964906</v>
      </c>
      <c r="P488">
        <f t="shared" si="75"/>
        <v>0.93983157141268281</v>
      </c>
      <c r="Q488">
        <f t="shared" si="76"/>
        <v>0.92944630658120175</v>
      </c>
      <c r="R488">
        <f t="shared" si="77"/>
        <v>0.92335740906304542</v>
      </c>
      <c r="S488">
        <f t="shared" si="78"/>
        <v>0.92335740906304542</v>
      </c>
      <c r="T488">
        <f t="shared" si="79"/>
        <v>0.94302540631573772</v>
      </c>
      <c r="U488" t="str">
        <f t="shared" si="70"/>
        <v>sun</v>
      </c>
      <c r="V488" t="str">
        <f t="shared" si="71"/>
        <v>thu</v>
      </c>
    </row>
    <row r="489" spans="13:22" x14ac:dyDescent="0.25">
      <c r="M489">
        <f t="shared" si="72"/>
        <v>0.48800000000000038</v>
      </c>
      <c r="N489">
        <f t="shared" si="73"/>
        <v>0.95514137380711683</v>
      </c>
      <c r="O489">
        <f t="shared" si="74"/>
        <v>0.9485157655800811</v>
      </c>
      <c r="P489">
        <f t="shared" si="75"/>
        <v>0.94030520793402794</v>
      </c>
      <c r="Q489">
        <f t="shared" si="76"/>
        <v>0.92996037180895907</v>
      </c>
      <c r="R489">
        <f t="shared" si="77"/>
        <v>0.92389159720717906</v>
      </c>
      <c r="S489">
        <f t="shared" si="78"/>
        <v>0.92389159720717906</v>
      </c>
      <c r="T489">
        <f t="shared" si="79"/>
        <v>0.94348067978254635</v>
      </c>
      <c r="U489" t="str">
        <f t="shared" si="70"/>
        <v>sun</v>
      </c>
      <c r="V489" t="str">
        <f t="shared" si="71"/>
        <v>thu</v>
      </c>
    </row>
    <row r="490" spans="13:22" x14ac:dyDescent="0.25">
      <c r="M490">
        <f t="shared" si="72"/>
        <v>0.48900000000000038</v>
      </c>
      <c r="N490">
        <f t="shared" si="73"/>
        <v>0.95553721431149952</v>
      </c>
      <c r="O490">
        <f t="shared" si="74"/>
        <v>0.94894763946631766</v>
      </c>
      <c r="P490">
        <f t="shared" si="75"/>
        <v>0.94077591956419959</v>
      </c>
      <c r="Q490">
        <f t="shared" si="76"/>
        <v>0.93047149852413313</v>
      </c>
      <c r="R490">
        <f t="shared" si="77"/>
        <v>0.92442285287003267</v>
      </c>
      <c r="S490">
        <f t="shared" si="78"/>
        <v>0.92442285287003267</v>
      </c>
      <c r="T490">
        <f t="shared" si="79"/>
        <v>0.94393306796653764</v>
      </c>
      <c r="U490" t="str">
        <f t="shared" si="70"/>
        <v>sun</v>
      </c>
      <c r="V490" t="str">
        <f t="shared" si="71"/>
        <v>thu</v>
      </c>
    </row>
    <row r="491" spans="13:22" x14ac:dyDescent="0.25">
      <c r="M491">
        <f t="shared" si="72"/>
        <v>0.49000000000000038</v>
      </c>
      <c r="N491">
        <f t="shared" si="73"/>
        <v>0.95593026819008253</v>
      </c>
      <c r="O491">
        <f t="shared" si="74"/>
        <v>0.94937665101652935</v>
      </c>
      <c r="P491">
        <f t="shared" si="75"/>
        <v>0.94124371954049568</v>
      </c>
      <c r="Q491">
        <f t="shared" si="76"/>
        <v>0.93097969906806921</v>
      </c>
      <c r="R491">
        <f t="shared" si="77"/>
        <v>0.92495118793497744</v>
      </c>
      <c r="S491">
        <f t="shared" si="78"/>
        <v>0.92495118793497744</v>
      </c>
      <c r="T491">
        <f t="shared" si="79"/>
        <v>0.9443825844537943</v>
      </c>
      <c r="U491" t="str">
        <f t="shared" si="70"/>
        <v>sun</v>
      </c>
      <c r="V491" t="str">
        <f t="shared" si="71"/>
        <v>thu</v>
      </c>
    </row>
    <row r="492" spans="13:22" x14ac:dyDescent="0.25">
      <c r="M492">
        <f t="shared" si="72"/>
        <v>0.49100000000000038</v>
      </c>
      <c r="N492">
        <f t="shared" si="73"/>
        <v>0.95632055010902128</v>
      </c>
      <c r="O492">
        <f t="shared" si="74"/>
        <v>0.94980281423408752</v>
      </c>
      <c r="P492">
        <f t="shared" si="75"/>
        <v>0.94170862106132436</v>
      </c>
      <c r="Q492">
        <f t="shared" si="76"/>
        <v>0.93148498574827232</v>
      </c>
      <c r="R492">
        <f t="shared" si="77"/>
        <v>0.92547661425379135</v>
      </c>
      <c r="S492">
        <f t="shared" si="78"/>
        <v>0.92547661425379135</v>
      </c>
      <c r="T492">
        <f t="shared" si="79"/>
        <v>0.94482924278817659</v>
      </c>
      <c r="U492" t="str">
        <f t="shared" si="70"/>
        <v>sun</v>
      </c>
      <c r="V492" t="str">
        <f t="shared" si="71"/>
        <v>thu</v>
      </c>
    </row>
    <row r="493" spans="13:22" x14ac:dyDescent="0.25">
      <c r="M493">
        <f t="shared" si="72"/>
        <v>0.49200000000000038</v>
      </c>
      <c r="N493">
        <f t="shared" si="73"/>
        <v>0.95670807468319752</v>
      </c>
      <c r="O493">
        <f t="shared" si="74"/>
        <v>0.95022614307763842</v>
      </c>
      <c r="P493">
        <f t="shared" si="75"/>
        <v>0.94217063728625594</v>
      </c>
      <c r="Q493">
        <f t="shared" si="76"/>
        <v>0.93198737083845273</v>
      </c>
      <c r="R493">
        <f t="shared" si="77"/>
        <v>0.9259991436467061</v>
      </c>
      <c r="S493">
        <f t="shared" si="78"/>
        <v>0.9259991436467061</v>
      </c>
      <c r="T493">
        <f t="shared" si="79"/>
        <v>0.94527305647138604</v>
      </c>
      <c r="U493" t="str">
        <f t="shared" si="70"/>
        <v>sun</v>
      </c>
      <c r="V493" t="str">
        <f t="shared" si="71"/>
        <v>thu</v>
      </c>
    </row>
    <row r="494" spans="13:22" x14ac:dyDescent="0.25">
      <c r="M494">
        <f t="shared" si="72"/>
        <v>0.49300000000000038</v>
      </c>
      <c r="N494">
        <f t="shared" si="73"/>
        <v>0.95709285647630882</v>
      </c>
      <c r="O494">
        <f t="shared" si="74"/>
        <v>0.95064665146116978</v>
      </c>
      <c r="P494">
        <f t="shared" si="75"/>
        <v>0.94262978133608111</v>
      </c>
      <c r="Q494">
        <f t="shared" si="76"/>
        <v>0.93248686657857283</v>
      </c>
      <c r="R494">
        <f t="shared" si="77"/>
        <v>0.92651878790244524</v>
      </c>
      <c r="S494">
        <f t="shared" si="78"/>
        <v>0.92651878790244524</v>
      </c>
      <c r="T494">
        <f t="shared" si="79"/>
        <v>0.94571403896303297</v>
      </c>
      <c r="U494" t="str">
        <f t="shared" si="70"/>
        <v>sun</v>
      </c>
      <c r="V494" t="str">
        <f t="shared" si="71"/>
        <v>thu</v>
      </c>
    </row>
    <row r="495" spans="13:22" x14ac:dyDescent="0.25">
      <c r="M495">
        <f t="shared" si="72"/>
        <v>0.49400000000000038</v>
      </c>
      <c r="N495">
        <f t="shared" si="73"/>
        <v>0.95747491000096008</v>
      </c>
      <c r="O495">
        <f t="shared" si="74"/>
        <v>0.95106435325408034</v>
      </c>
      <c r="P495">
        <f t="shared" si="75"/>
        <v>0.94308606629286418</v>
      </c>
      <c r="Q495">
        <f t="shared" si="76"/>
        <v>0.93298348517488883</v>
      </c>
      <c r="R495">
        <f t="shared" si="77"/>
        <v>0.92703555877826549</v>
      </c>
      <c r="S495">
        <f t="shared" si="78"/>
        <v>0.92703555877826549</v>
      </c>
      <c r="T495">
        <f t="shared" si="79"/>
        <v>0.94615220368069797</v>
      </c>
      <c r="U495" t="str">
        <f t="shared" si="70"/>
        <v>sun</v>
      </c>
      <c r="V495" t="str">
        <f t="shared" si="71"/>
        <v>thu</v>
      </c>
    </row>
    <row r="496" spans="13:22" x14ac:dyDescent="0.25">
      <c r="M496">
        <f t="shared" si="72"/>
        <v>0.49500000000000038</v>
      </c>
      <c r="N496">
        <f t="shared" si="73"/>
        <v>0.95785424971875055</v>
      </c>
      <c r="O496">
        <f t="shared" si="74"/>
        <v>0.95147926228125002</v>
      </c>
      <c r="P496">
        <f t="shared" si="75"/>
        <v>0.94353950519999996</v>
      </c>
      <c r="Q496">
        <f t="shared" si="76"/>
        <v>0.93347723880000011</v>
      </c>
      <c r="R496">
        <f t="shared" si="77"/>
        <v>0.92754946800000049</v>
      </c>
      <c r="S496">
        <f t="shared" si="78"/>
        <v>0.92754946800000049</v>
      </c>
      <c r="T496">
        <f t="shared" si="79"/>
        <v>0.94658756399999988</v>
      </c>
      <c r="U496" t="str">
        <f t="shared" si="70"/>
        <v>sun</v>
      </c>
      <c r="V496" t="str">
        <f t="shared" si="71"/>
        <v>thu</v>
      </c>
    </row>
    <row r="497" spans="13:22" x14ac:dyDescent="0.25">
      <c r="M497">
        <f t="shared" si="72"/>
        <v>0.49600000000000039</v>
      </c>
      <c r="N497">
        <f t="shared" si="73"/>
        <v>0.95823089004036266</v>
      </c>
      <c r="O497">
        <f t="shared" si="74"/>
        <v>0.95189139232311026</v>
      </c>
      <c r="P497">
        <f t="shared" si="75"/>
        <v>0.94399011106226993</v>
      </c>
      <c r="Q497">
        <f t="shared" si="76"/>
        <v>0.93396813959289293</v>
      </c>
      <c r="R497">
        <f t="shared" si="77"/>
        <v>0.92806052726209787</v>
      </c>
      <c r="S497">
        <f t="shared" si="78"/>
        <v>0.92806052726209787</v>
      </c>
      <c r="T497">
        <f t="shared" si="79"/>
        <v>0.94702013325465861</v>
      </c>
      <c r="U497" t="str">
        <f t="shared" si="70"/>
        <v>sun</v>
      </c>
      <c r="V497" t="str">
        <f t="shared" si="71"/>
        <v>thu</v>
      </c>
    </row>
    <row r="498" spans="13:22" x14ac:dyDescent="0.25">
      <c r="M498">
        <f t="shared" si="72"/>
        <v>0.49700000000000039</v>
      </c>
      <c r="N498">
        <f t="shared" si="73"/>
        <v>0.95860484532565415</v>
      </c>
      <c r="O498">
        <f t="shared" si="74"/>
        <v>0.95230075711571094</v>
      </c>
      <c r="P498">
        <f t="shared" si="75"/>
        <v>0.94443789684589552</v>
      </c>
      <c r="Q498">
        <f t="shared" si="76"/>
        <v>0.93445619965898441</v>
      </c>
      <c r="R498">
        <f t="shared" si="77"/>
        <v>0.92856874822766633</v>
      </c>
      <c r="S498">
        <f t="shared" si="78"/>
        <v>0.92856874822766633</v>
      </c>
      <c r="T498">
        <f t="shared" si="79"/>
        <v>0.94744992473656109</v>
      </c>
      <c r="U498" t="str">
        <f t="shared" si="70"/>
        <v>sun</v>
      </c>
      <c r="V498" t="str">
        <f t="shared" si="71"/>
        <v>thu</v>
      </c>
    </row>
    <row r="499" spans="13:22" x14ac:dyDescent="0.25">
      <c r="M499">
        <f t="shared" si="72"/>
        <v>0.49800000000000039</v>
      </c>
      <c r="N499">
        <f t="shared" si="73"/>
        <v>0.95897612988374492</v>
      </c>
      <c r="O499">
        <f t="shared" si="74"/>
        <v>0.95270737035079134</v>
      </c>
      <c r="P499">
        <f t="shared" si="75"/>
        <v>0.94488287547859695</v>
      </c>
      <c r="Q499">
        <f t="shared" si="76"/>
        <v>0.93494143107017269</v>
      </c>
      <c r="R499">
        <f t="shared" si="77"/>
        <v>0.92907414252851162</v>
      </c>
      <c r="S499">
        <f t="shared" si="78"/>
        <v>0.92907414252851162</v>
      </c>
      <c r="T499">
        <f t="shared" si="79"/>
        <v>0.94787695169582631</v>
      </c>
      <c r="U499" t="str">
        <f t="shared" si="70"/>
        <v>sun</v>
      </c>
      <c r="V499" t="str">
        <f t="shared" si="71"/>
        <v>thu</v>
      </c>
    </row>
    <row r="500" spans="13:22" x14ac:dyDescent="0.25">
      <c r="M500">
        <f t="shared" si="72"/>
        <v>0.49900000000000039</v>
      </c>
      <c r="N500">
        <f t="shared" si="73"/>
        <v>0.9593447579731067</v>
      </c>
      <c r="O500">
        <f t="shared" si="74"/>
        <v>0.95311124567585104</v>
      </c>
      <c r="P500">
        <f t="shared" si="75"/>
        <v>0.94532505984964388</v>
      </c>
      <c r="Q500">
        <f t="shared" si="76"/>
        <v>0.93542384586487648</v>
      </c>
      <c r="R500">
        <f t="shared" si="77"/>
        <v>0.92957672176518003</v>
      </c>
      <c r="S500">
        <f t="shared" si="78"/>
        <v>0.92957672176518003</v>
      </c>
      <c r="T500">
        <f t="shared" si="79"/>
        <v>0.94830122734086952</v>
      </c>
      <c r="U500" t="str">
        <f t="shared" si="70"/>
        <v>sun</v>
      </c>
      <c r="V500" t="str">
        <f t="shared" si="71"/>
        <v>thu</v>
      </c>
    </row>
    <row r="501" spans="13:22" x14ac:dyDescent="0.25">
      <c r="M501">
        <f t="shared" si="72"/>
        <v>0.50000000000000033</v>
      </c>
      <c r="N501">
        <f t="shared" si="73"/>
        <v>0.959710743801653</v>
      </c>
      <c r="O501">
        <f t="shared" si="74"/>
        <v>0.95351239669421517</v>
      </c>
      <c r="P501">
        <f t="shared" si="75"/>
        <v>0.94576446280991733</v>
      </c>
      <c r="Q501">
        <f t="shared" si="76"/>
        <v>0.93590345604808434</v>
      </c>
      <c r="R501">
        <f t="shared" si="77"/>
        <v>0.93007649750700105</v>
      </c>
      <c r="S501">
        <f t="shared" si="78"/>
        <v>0.93007649750700105</v>
      </c>
      <c r="T501">
        <f t="shared" si="79"/>
        <v>0.94872276483846729</v>
      </c>
      <c r="U501" t="str">
        <f t="shared" si="70"/>
        <v>sun</v>
      </c>
      <c r="V501" t="str">
        <f t="shared" si="71"/>
        <v>thu</v>
      </c>
    </row>
    <row r="502" spans="13:22" x14ac:dyDescent="0.25">
      <c r="M502">
        <f t="shared" si="72"/>
        <v>0.50100000000000033</v>
      </c>
      <c r="N502">
        <f t="shared" si="73"/>
        <v>0.96007410152682771</v>
      </c>
      <c r="O502">
        <f t="shared" si="74"/>
        <v>0.95391083696510881</v>
      </c>
      <c r="P502">
        <f t="shared" si="75"/>
        <v>0.94620109717195922</v>
      </c>
      <c r="Q502">
        <f t="shared" si="76"/>
        <v>0.93638027359139886</v>
      </c>
      <c r="R502">
        <f t="shared" si="77"/>
        <v>0.93057348129212558</v>
      </c>
      <c r="S502">
        <f t="shared" si="78"/>
        <v>0.93057348129212558</v>
      </c>
      <c r="T502">
        <f t="shared" si="79"/>
        <v>0.94914157731382343</v>
      </c>
      <c r="U502" t="str">
        <f t="shared" si="70"/>
        <v>sun</v>
      </c>
      <c r="V502" t="str">
        <f t="shared" si="71"/>
        <v>thu</v>
      </c>
    </row>
    <row r="503" spans="13:22" x14ac:dyDescent="0.25">
      <c r="M503">
        <f t="shared" si="72"/>
        <v>0.50200000000000033</v>
      </c>
      <c r="N503">
        <f t="shared" si="73"/>
        <v>0.96043484525569367</v>
      </c>
      <c r="O503">
        <f t="shared" si="74"/>
        <v>0.95430658000372137</v>
      </c>
      <c r="P503">
        <f t="shared" si="75"/>
        <v>0.94663497571003097</v>
      </c>
      <c r="Q503">
        <f t="shared" si="76"/>
        <v>0.9368543104330822</v>
      </c>
      <c r="R503">
        <f t="shared" si="77"/>
        <v>0.9310676846275705</v>
      </c>
      <c r="S503">
        <f t="shared" si="78"/>
        <v>0.9310676846275705</v>
      </c>
      <c r="T503">
        <f t="shared" si="79"/>
        <v>0.94955767785063161</v>
      </c>
      <c r="U503" t="str">
        <f t="shared" si="70"/>
        <v>sun</v>
      </c>
      <c r="V503" t="str">
        <f t="shared" si="71"/>
        <v>thu</v>
      </c>
    </row>
    <row r="504" spans="13:22" x14ac:dyDescent="0.25">
      <c r="M504">
        <f t="shared" si="72"/>
        <v>0.50300000000000034</v>
      </c>
      <c r="N504">
        <f t="shared" si="73"/>
        <v>0.96079298904502397</v>
      </c>
      <c r="O504">
        <f t="shared" si="74"/>
        <v>0.95469963928128121</v>
      </c>
      <c r="P504">
        <f t="shared" si="75"/>
        <v>0.94706611116017037</v>
      </c>
      <c r="Q504">
        <f t="shared" si="76"/>
        <v>0.93732557847810161</v>
      </c>
      <c r="R504">
        <f t="shared" si="77"/>
        <v>0.93155911898925714</v>
      </c>
      <c r="S504">
        <f t="shared" si="78"/>
        <v>0.93155911898925714</v>
      </c>
      <c r="T504">
        <f t="shared" si="79"/>
        <v>0.94997107949114401</v>
      </c>
      <c r="U504" t="str">
        <f t="shared" si="70"/>
        <v>sun</v>
      </c>
      <c r="V504" t="str">
        <f t="shared" si="71"/>
        <v>thu</v>
      </c>
    </row>
    <row r="505" spans="13:22" x14ac:dyDescent="0.25">
      <c r="M505">
        <f t="shared" si="72"/>
        <v>0.50400000000000034</v>
      </c>
      <c r="N505">
        <f t="shared" si="73"/>
        <v>0.96114854690139007</v>
      </c>
      <c r="O505">
        <f t="shared" si="74"/>
        <v>0.95509002822512157</v>
      </c>
      <c r="P505">
        <f t="shared" si="75"/>
        <v>0.94749451622024217</v>
      </c>
      <c r="Q505">
        <f t="shared" si="76"/>
        <v>0.93779408959817578</v>
      </c>
      <c r="R505">
        <f t="shared" si="77"/>
        <v>0.93204779582205455</v>
      </c>
      <c r="S505">
        <f t="shared" si="78"/>
        <v>0.93204779582205455</v>
      </c>
      <c r="T505">
        <f t="shared" si="79"/>
        <v>0.95038179523623234</v>
      </c>
      <c r="U505" t="str">
        <f t="shared" si="70"/>
        <v>sun</v>
      </c>
      <c r="V505" t="str">
        <f t="shared" si="71"/>
        <v>thu</v>
      </c>
    </row>
    <row r="506" spans="13:22" x14ac:dyDescent="0.25">
      <c r="M506">
        <f t="shared" si="72"/>
        <v>0.50500000000000034</v>
      </c>
      <c r="N506">
        <f t="shared" si="73"/>
        <v>0.96150153278125039</v>
      </c>
      <c r="O506">
        <f t="shared" si="74"/>
        <v>0.9554777602187503</v>
      </c>
      <c r="P506">
        <f t="shared" si="75"/>
        <v>0.94792020354999984</v>
      </c>
      <c r="Q506">
        <f t="shared" si="76"/>
        <v>0.93825985563181824</v>
      </c>
      <c r="R506">
        <f t="shared" si="77"/>
        <v>0.9325337265398197</v>
      </c>
      <c r="S506">
        <f t="shared" si="78"/>
        <v>0.9325337265398197</v>
      </c>
      <c r="T506">
        <f t="shared" si="79"/>
        <v>0.95078983804545469</v>
      </c>
      <c r="U506" t="str">
        <f t="shared" si="70"/>
        <v>sun</v>
      </c>
      <c r="V506" t="str">
        <f t="shared" si="71"/>
        <v>thu</v>
      </c>
    </row>
    <row r="507" spans="13:22" x14ac:dyDescent="0.25">
      <c r="M507">
        <f t="shared" si="72"/>
        <v>0.50600000000000034</v>
      </c>
      <c r="N507">
        <f t="shared" si="73"/>
        <v>0.96185196059104028</v>
      </c>
      <c r="O507">
        <f t="shared" si="74"/>
        <v>0.95586284860192028</v>
      </c>
      <c r="P507">
        <f t="shared" si="75"/>
        <v>0.94834318577113619</v>
      </c>
      <c r="Q507">
        <f t="shared" si="76"/>
        <v>0.93872288838438434</v>
      </c>
      <c r="R507">
        <f t="shared" si="77"/>
        <v>0.93301692252544011</v>
      </c>
      <c r="S507">
        <f t="shared" si="78"/>
        <v>0.93301692252544011</v>
      </c>
      <c r="T507">
        <f t="shared" si="79"/>
        <v>0.95119522083712038</v>
      </c>
      <c r="U507" t="str">
        <f t="shared" si="70"/>
        <v>sun</v>
      </c>
      <c r="V507" t="str">
        <f t="shared" si="71"/>
        <v>thu</v>
      </c>
    </row>
    <row r="508" spans="13:22" x14ac:dyDescent="0.25">
      <c r="M508">
        <f t="shared" si="72"/>
        <v>0.50700000000000034</v>
      </c>
      <c r="N508">
        <f t="shared" si="73"/>
        <v>0.96219984418726123</v>
      </c>
      <c r="O508">
        <f t="shared" si="74"/>
        <v>0.95624530667069862</v>
      </c>
      <c r="P508">
        <f t="shared" si="75"/>
        <v>0.94876347546734041</v>
      </c>
      <c r="Q508">
        <f t="shared" si="76"/>
        <v>0.93918319962811569</v>
      </c>
      <c r="R508">
        <f t="shared" si="77"/>
        <v>0.93349739513087315</v>
      </c>
      <c r="S508">
        <f t="shared" si="78"/>
        <v>0.93349739513087315</v>
      </c>
      <c r="T508">
        <f t="shared" si="79"/>
        <v>0.95159795648835388</v>
      </c>
      <c r="U508" t="str">
        <f t="shared" si="70"/>
        <v>sun</v>
      </c>
      <c r="V508" t="str">
        <f t="shared" si="71"/>
        <v>thu</v>
      </c>
    </row>
    <row r="509" spans="13:22" x14ac:dyDescent="0.25">
      <c r="M509">
        <f t="shared" si="72"/>
        <v>0.50800000000000034</v>
      </c>
      <c r="N509">
        <f t="shared" si="73"/>
        <v>0.96254519737657129</v>
      </c>
      <c r="O509">
        <f t="shared" si="74"/>
        <v>0.95662514767753559</v>
      </c>
      <c r="P509">
        <f t="shared" si="75"/>
        <v>0.94918108518435562</v>
      </c>
      <c r="Q509">
        <f t="shared" si="76"/>
        <v>0.93964080110218706</v>
      </c>
      <c r="R509">
        <f t="shared" si="77"/>
        <v>0.93397515567718914</v>
      </c>
      <c r="S509">
        <f t="shared" si="78"/>
        <v>0.93397515567718914</v>
      </c>
      <c r="T509">
        <f t="shared" si="79"/>
        <v>0.95199805783516256</v>
      </c>
      <c r="U509" t="str">
        <f t="shared" si="70"/>
        <v>sun</v>
      </c>
      <c r="V509" t="str">
        <f t="shared" si="71"/>
        <v>thu</v>
      </c>
    </row>
    <row r="510" spans="13:22" x14ac:dyDescent="0.25">
      <c r="M510">
        <f t="shared" si="72"/>
        <v>0.50900000000000034</v>
      </c>
      <c r="N510">
        <f t="shared" si="73"/>
        <v>0.96288803391587119</v>
      </c>
      <c r="O510">
        <f t="shared" si="74"/>
        <v>0.95700238483133404</v>
      </c>
      <c r="P510">
        <f t="shared" si="75"/>
        <v>0.9495960274300308</v>
      </c>
      <c r="Q510">
        <f t="shared" si="76"/>
        <v>0.94009570451275115</v>
      </c>
      <c r="R510">
        <f t="shared" si="77"/>
        <v>0.93445021545461238</v>
      </c>
      <c r="S510">
        <f t="shared" si="78"/>
        <v>0.93445021545461238</v>
      </c>
      <c r="T510">
        <f t="shared" si="79"/>
        <v>0.95239553767249707</v>
      </c>
      <c r="U510" t="str">
        <f t="shared" si="70"/>
        <v>sun</v>
      </c>
      <c r="V510" t="str">
        <f t="shared" si="71"/>
        <v>thu</v>
      </c>
    </row>
    <row r="511" spans="13:22" x14ac:dyDescent="0.25">
      <c r="M511">
        <f t="shared" si="72"/>
        <v>0.51000000000000034</v>
      </c>
      <c r="N511">
        <f t="shared" si="73"/>
        <v>0.96322836751239693</v>
      </c>
      <c r="O511">
        <f t="shared" si="74"/>
        <v>0.95737703129752094</v>
      </c>
      <c r="P511">
        <f t="shared" si="75"/>
        <v>0.95000831467438029</v>
      </c>
      <c r="Q511">
        <f t="shared" si="76"/>
        <v>0.94054792153298306</v>
      </c>
      <c r="R511">
        <f t="shared" si="77"/>
        <v>0.93492258572256026</v>
      </c>
      <c r="S511">
        <f t="shared" si="78"/>
        <v>0.93492258572256026</v>
      </c>
      <c r="T511">
        <f t="shared" si="79"/>
        <v>0.95279040875432042</v>
      </c>
      <c r="U511" t="str">
        <f t="shared" si="70"/>
        <v>sun</v>
      </c>
      <c r="V511" t="str">
        <f t="shared" si="71"/>
        <v>thu</v>
      </c>
    </row>
    <row r="512" spans="13:22" x14ac:dyDescent="0.25">
      <c r="M512">
        <f t="shared" si="72"/>
        <v>0.51100000000000034</v>
      </c>
      <c r="N512">
        <f t="shared" si="73"/>
        <v>0.96356621182380686</v>
      </c>
      <c r="O512">
        <f t="shared" si="74"/>
        <v>0.95774910019811266</v>
      </c>
      <c r="P512">
        <f t="shared" si="75"/>
        <v>0.95041795934963491</v>
      </c>
      <c r="Q512">
        <f t="shared" si="76"/>
        <v>0.94099746380312643</v>
      </c>
      <c r="R512">
        <f t="shared" si="77"/>
        <v>0.93539227770968791</v>
      </c>
      <c r="S512">
        <f t="shared" si="78"/>
        <v>0.93539227770968791</v>
      </c>
      <c r="T512">
        <f t="shared" si="79"/>
        <v>0.9531826837936701</v>
      </c>
      <c r="U512" t="str">
        <f t="shared" si="70"/>
        <v>sun</v>
      </c>
      <c r="V512" t="str">
        <f t="shared" si="71"/>
        <v>thu</v>
      </c>
    </row>
    <row r="513" spans="13:22" x14ac:dyDescent="0.25">
      <c r="M513">
        <f t="shared" si="72"/>
        <v>0.51200000000000034</v>
      </c>
      <c r="N513">
        <f t="shared" si="73"/>
        <v>0.96390158045827201</v>
      </c>
      <c r="O513">
        <f t="shared" si="74"/>
        <v>0.95811860461178711</v>
      </c>
      <c r="P513">
        <f t="shared" si="75"/>
        <v>0.95082497385030229</v>
      </c>
      <c r="Q513">
        <f t="shared" si="76"/>
        <v>0.9414443429305388</v>
      </c>
      <c r="R513">
        <f t="shared" si="77"/>
        <v>0.9358593026139288</v>
      </c>
      <c r="S513">
        <f t="shared" si="78"/>
        <v>0.9358593026139288</v>
      </c>
      <c r="T513">
        <f t="shared" si="79"/>
        <v>0.953572375462725</v>
      </c>
      <c r="U513" t="str">
        <f t="shared" si="70"/>
        <v>sun</v>
      </c>
      <c r="V513" t="str">
        <f t="shared" si="71"/>
        <v>thu</v>
      </c>
    </row>
    <row r="514" spans="13:22" x14ac:dyDescent="0.25">
      <c r="M514">
        <f t="shared" si="72"/>
        <v>0.51300000000000034</v>
      </c>
      <c r="N514">
        <f t="shared" si="73"/>
        <v>0.96423448697456537</v>
      </c>
      <c r="O514">
        <f t="shared" si="74"/>
        <v>0.95848555757395504</v>
      </c>
      <c r="P514">
        <f t="shared" si="75"/>
        <v>0.95122937053321799</v>
      </c>
      <c r="Q514">
        <f t="shared" si="76"/>
        <v>0.94188857048973884</v>
      </c>
      <c r="R514">
        <f t="shared" si="77"/>
        <v>0.93632367160253249</v>
      </c>
      <c r="S514">
        <f t="shared" si="78"/>
        <v>0.93632367160253249</v>
      </c>
      <c r="T514">
        <f t="shared" si="79"/>
        <v>0.95395949639286903</v>
      </c>
      <c r="U514" t="str">
        <f t="shared" si="70"/>
        <v>sun</v>
      </c>
      <c r="V514" t="str">
        <f t="shared" si="71"/>
        <v>thu</v>
      </c>
    </row>
    <row r="515" spans="13:22" x14ac:dyDescent="0.25">
      <c r="M515">
        <f t="shared" si="72"/>
        <v>0.51400000000000035</v>
      </c>
      <c r="N515">
        <f t="shared" si="73"/>
        <v>0.96456494488215005</v>
      </c>
      <c r="O515">
        <f t="shared" si="74"/>
        <v>0.95884997207682376</v>
      </c>
      <c r="P515">
        <f t="shared" si="75"/>
        <v>0.95163116171760431</v>
      </c>
      <c r="Q515">
        <f t="shared" si="76"/>
        <v>0.94233015802244857</v>
      </c>
      <c r="R515">
        <f t="shared" si="77"/>
        <v>0.93678539581211151</v>
      </c>
      <c r="S515">
        <f t="shared" si="78"/>
        <v>0.93678539581211151</v>
      </c>
      <c r="T515">
        <f t="shared" si="79"/>
        <v>0.95434405917475629</v>
      </c>
      <c r="U515" t="str">
        <f t="shared" ref="U515:U578" si="80">IF(MAX(N515:T515)=N515,N$1,IF(MAX(N515:T515)=O515,O$1,IF(MAX(N515:T515)=P515,P$1,IF(MAX(N515:T515)=Q515,Q$1,IF(MAX(N515:T515)=R515,R514,IF(MAX(N515:T515)=S515,S$1,T$1))))))</f>
        <v>sun</v>
      </c>
      <c r="V515" t="str">
        <f t="shared" ref="V515:V578" si="81">IF(MIN(N515:T515)=N515,N$1,IF(MIN(N515:T515)=O515,O$1,IF(MIN(N515:T515)=P515,P$1,IF(MIN(N515:T515)=Q515,Q$1,IF(MIN(N515:T515)=R515,R$1,IF(MIN(N515:T515)=S515,S$1,T$1))))))</f>
        <v>thu</v>
      </c>
    </row>
    <row r="516" spans="13:22" x14ac:dyDescent="0.25">
      <c r="M516">
        <f t="shared" ref="M516:M556" si="82">M515+0.001</f>
        <v>0.51500000000000035</v>
      </c>
      <c r="N516">
        <f t="shared" ref="N516:N579" si="83">B$2*(M516^5)+C$2*(M516^4)+D$2*(M516^3)+E$2*(M516^2)+F$2*M516</f>
        <v>0.96489296764127053</v>
      </c>
      <c r="O516">
        <f t="shared" ref="O516:O579" si="84">B$3*(M516^5)+C$3*(M516^4)+D$3*(M516^3)+E$3*(M516^2)+F$3*M516</f>
        <v>0.95921186106947287</v>
      </c>
      <c r="P516">
        <f t="shared" ref="P516:P579" si="85">B$4*(M516^5)+C$4*(M516^4)+D$4*(M516^3)+E$4*(M516^2)+F$4*M516</f>
        <v>0.95203035968512317</v>
      </c>
      <c r="Q516">
        <f t="shared" ref="Q516:Q579" si="86">B$5*(M516^5)+C$5*(M516^4)+D$5*(M516^3)+E$5*(M516^2)+F$5*M516</f>
        <v>0.9427691170376411</v>
      </c>
      <c r="R516">
        <f t="shared" ref="R516:R579" si="87">B$6*(M516^5)+C$6*(M516^4)+D$6*(M516^3)+E$6*(M516^2)+F$6*M516</f>
        <v>0.93724448634867841</v>
      </c>
      <c r="S516">
        <f t="shared" ref="S516:S579" si="88">B$7*(M516^5)+C$7*(M516^4)+D$7*(M516^3)+E$7*(M516^2)+F$7*M516</f>
        <v>0.93724448634867841</v>
      </c>
      <c r="T516">
        <f t="shared" ref="T516:T579" si="89">B$8*(M516^5)+C$8*(M516^4)+D$8*(M516^3)+E$8*(M516^2)+F$8*M516</f>
        <v>0.95472607635837692</v>
      </c>
      <c r="U516" t="str">
        <f t="shared" si="80"/>
        <v>sun</v>
      </c>
      <c r="V516" t="str">
        <f t="shared" si="81"/>
        <v>thu</v>
      </c>
    </row>
    <row r="517" spans="13:22" x14ac:dyDescent="0.25">
      <c r="M517">
        <f t="shared" si="82"/>
        <v>0.51600000000000035</v>
      </c>
      <c r="N517">
        <f t="shared" si="83"/>
        <v>0.9652185686630399</v>
      </c>
      <c r="O517">
        <f t="shared" si="84"/>
        <v>0.95957123745792039</v>
      </c>
      <c r="P517">
        <f t="shared" si="85"/>
        <v>0.95242697667993581</v>
      </c>
      <c r="Q517">
        <f t="shared" si="86"/>
        <v>0.9432054590115837</v>
      </c>
      <c r="R517">
        <f t="shared" si="87"/>
        <v>0.93770095428768796</v>
      </c>
      <c r="S517">
        <f t="shared" si="88"/>
        <v>0.93770095428768796</v>
      </c>
      <c r="T517">
        <f t="shared" si="89"/>
        <v>0.95510556045311956</v>
      </c>
      <c r="U517" t="str">
        <f t="shared" si="80"/>
        <v>sun</v>
      </c>
      <c r="V517" t="str">
        <f t="shared" si="81"/>
        <v>thu</v>
      </c>
    </row>
    <row r="518" spans="13:22" x14ac:dyDescent="0.25">
      <c r="M518">
        <f t="shared" si="82"/>
        <v>0.51700000000000035</v>
      </c>
      <c r="N518">
        <f t="shared" si="83"/>
        <v>0.96554176130952984</v>
      </c>
      <c r="O518">
        <f t="shared" si="84"/>
        <v>0.95992811410519008</v>
      </c>
      <c r="P518">
        <f t="shared" si="85"/>
        <v>0.95282102490875209</v>
      </c>
      <c r="Q518">
        <f t="shared" si="86"/>
        <v>0.94363919538788776</v>
      </c>
      <c r="R518">
        <f t="shared" si="87"/>
        <v>0.93815481067408002</v>
      </c>
      <c r="S518">
        <f t="shared" si="88"/>
        <v>0.93815481067408002</v>
      </c>
      <c r="T518">
        <f t="shared" si="89"/>
        <v>0.95548252392783972</v>
      </c>
      <c r="U518" t="str">
        <f t="shared" si="80"/>
        <v>sun</v>
      </c>
      <c r="V518" t="str">
        <f t="shared" si="81"/>
        <v>thu</v>
      </c>
    </row>
    <row r="519" spans="13:22" x14ac:dyDescent="0.25">
      <c r="M519">
        <f t="shared" si="82"/>
        <v>0.51800000000000035</v>
      </c>
      <c r="N519">
        <f t="shared" si="83"/>
        <v>0.96586255889386052</v>
      </c>
      <c r="O519">
        <f t="shared" si="84"/>
        <v>0.96028250383138669</v>
      </c>
      <c r="P519">
        <f t="shared" si="85"/>
        <v>0.95321251654089112</v>
      </c>
      <c r="Q519">
        <f t="shared" si="86"/>
        <v>0.94407033757754943</v>
      </c>
      <c r="R519">
        <f t="shared" si="87"/>
        <v>0.9386060665223197</v>
      </c>
      <c r="S519">
        <f t="shared" si="88"/>
        <v>0.9386060665223197</v>
      </c>
      <c r="T519">
        <f t="shared" si="89"/>
        <v>0.95585697921092172</v>
      </c>
      <c r="U519" t="str">
        <f t="shared" si="80"/>
        <v>sun</v>
      </c>
      <c r="V519" t="str">
        <f t="shared" si="81"/>
        <v>thu</v>
      </c>
    </row>
    <row r="520" spans="13:22" x14ac:dyDescent="0.25">
      <c r="M520">
        <f t="shared" si="82"/>
        <v>0.51900000000000035</v>
      </c>
      <c r="N520">
        <f t="shared" si="83"/>
        <v>0.96618097468028852</v>
      </c>
      <c r="O520">
        <f t="shared" si="84"/>
        <v>0.96063441941375993</v>
      </c>
      <c r="P520">
        <f t="shared" si="85"/>
        <v>0.95360146370833521</v>
      </c>
      <c r="Q520">
        <f t="shared" si="86"/>
        <v>0.94449889695899714</v>
      </c>
      <c r="R520">
        <f t="shared" si="87"/>
        <v>0.93905473281643781</v>
      </c>
      <c r="S520">
        <f t="shared" si="88"/>
        <v>0.93905473281643781</v>
      </c>
      <c r="T520">
        <f t="shared" si="89"/>
        <v>0.95622893869034531</v>
      </c>
      <c r="U520" t="str">
        <f t="shared" si="80"/>
        <v>sun</v>
      </c>
      <c r="V520" t="str">
        <f t="shared" si="81"/>
        <v>thu</v>
      </c>
    </row>
    <row r="521" spans="13:22" x14ac:dyDescent="0.25">
      <c r="M521">
        <f t="shared" si="82"/>
        <v>0.52000000000000035</v>
      </c>
      <c r="N521">
        <f t="shared" si="83"/>
        <v>0.96649702188429765</v>
      </c>
      <c r="O521">
        <f t="shared" si="84"/>
        <v>0.96098387358677728</v>
      </c>
      <c r="P521">
        <f t="shared" si="85"/>
        <v>0.9539878785057847</v>
      </c>
      <c r="Q521">
        <f t="shared" si="86"/>
        <v>0.94492488487813708</v>
      </c>
      <c r="R521">
        <f t="shared" si="87"/>
        <v>0.93950082051007455</v>
      </c>
      <c r="S521">
        <f t="shared" si="88"/>
        <v>0.93950082051007455</v>
      </c>
      <c r="T521">
        <f t="shared" si="89"/>
        <v>0.95659841471374918</v>
      </c>
      <c r="U521" t="str">
        <f t="shared" si="80"/>
        <v>sun</v>
      </c>
      <c r="V521" t="str">
        <f t="shared" si="81"/>
        <v>thu</v>
      </c>
    </row>
    <row r="522" spans="13:22" x14ac:dyDescent="0.25">
      <c r="M522">
        <f t="shared" si="82"/>
        <v>0.52100000000000035</v>
      </c>
      <c r="N522">
        <f t="shared" si="83"/>
        <v>0.96681071367268645</v>
      </c>
      <c r="O522">
        <f t="shared" si="84"/>
        <v>0.96133087904219061</v>
      </c>
      <c r="P522">
        <f t="shared" si="85"/>
        <v>0.95437177299071596</v>
      </c>
      <c r="Q522">
        <f t="shared" si="86"/>
        <v>0.94534831264839791</v>
      </c>
      <c r="R522">
        <f t="shared" si="87"/>
        <v>0.93994434052651821</v>
      </c>
      <c r="S522">
        <f t="shared" si="88"/>
        <v>0.93994434052651821</v>
      </c>
      <c r="T522">
        <f t="shared" si="89"/>
        <v>0.95696541958849779</v>
      </c>
      <c r="U522" t="str">
        <f t="shared" si="80"/>
        <v>sun</v>
      </c>
      <c r="V522" t="str">
        <f t="shared" si="81"/>
        <v>thu</v>
      </c>
    </row>
    <row r="523" spans="13:22" x14ac:dyDescent="0.25">
      <c r="M523">
        <f t="shared" si="82"/>
        <v>0.52200000000000035</v>
      </c>
      <c r="N523">
        <f t="shared" si="83"/>
        <v>0.96712206316366034</v>
      </c>
      <c r="O523">
        <f t="shared" si="84"/>
        <v>0.96167544842910901</v>
      </c>
      <c r="P523">
        <f t="shared" si="85"/>
        <v>0.95475315918343284</v>
      </c>
      <c r="Q523">
        <f t="shared" si="86"/>
        <v>0.94576919155077865</v>
      </c>
      <c r="R523">
        <f t="shared" si="87"/>
        <v>0.94038530375874907</v>
      </c>
      <c r="S523">
        <f t="shared" si="88"/>
        <v>0.94038530375874907</v>
      </c>
      <c r="T523">
        <f t="shared" si="89"/>
        <v>0.95732996558174532</v>
      </c>
      <c r="U523" t="str">
        <f t="shared" si="80"/>
        <v>sun</v>
      </c>
      <c r="V523" t="str">
        <f t="shared" si="81"/>
        <v>thu</v>
      </c>
    </row>
    <row r="524" spans="13:22" x14ac:dyDescent="0.25">
      <c r="M524">
        <f t="shared" si="82"/>
        <v>0.52300000000000035</v>
      </c>
      <c r="N524">
        <f t="shared" si="83"/>
        <v>0.96743108342691642</v>
      </c>
      <c r="O524">
        <f t="shared" si="84"/>
        <v>0.96201759435406653</v>
      </c>
      <c r="P524">
        <f t="shared" si="85"/>
        <v>0.95513204906712579</v>
      </c>
      <c r="Q524">
        <f t="shared" si="86"/>
        <v>0.94618753283389023</v>
      </c>
      <c r="R524">
        <f t="shared" si="87"/>
        <v>0.9408237210694772</v>
      </c>
      <c r="S524">
        <f t="shared" si="88"/>
        <v>0.9408237210694772</v>
      </c>
      <c r="T524">
        <f t="shared" si="89"/>
        <v>0.95769206492049941</v>
      </c>
      <c r="U524" t="str">
        <f t="shared" si="80"/>
        <v>sun</v>
      </c>
      <c r="V524" t="str">
        <f t="shared" si="81"/>
        <v>thu</v>
      </c>
    </row>
    <row r="525" spans="13:22" x14ac:dyDescent="0.25">
      <c r="M525">
        <f t="shared" si="82"/>
        <v>0.52400000000000035</v>
      </c>
      <c r="N525">
        <f t="shared" si="83"/>
        <v>0.96773778748373696</v>
      </c>
      <c r="O525">
        <f t="shared" si="84"/>
        <v>0.96235732938108809</v>
      </c>
      <c r="P525">
        <f t="shared" si="85"/>
        <v>0.95550845458792488</v>
      </c>
      <c r="Q525">
        <f t="shared" si="86"/>
        <v>0.94660334771400345</v>
      </c>
      <c r="R525">
        <f t="shared" si="87"/>
        <v>0.94125960329118774</v>
      </c>
      <c r="S525">
        <f t="shared" si="88"/>
        <v>0.94125960329118774</v>
      </c>
      <c r="T525">
        <f t="shared" si="89"/>
        <v>0.95805172979168818</v>
      </c>
      <c r="U525" t="str">
        <f t="shared" si="80"/>
        <v>sun</v>
      </c>
      <c r="V525" t="str">
        <f t="shared" si="81"/>
        <v>thu</v>
      </c>
    </row>
    <row r="526" spans="13:22" x14ac:dyDescent="0.25">
      <c r="M526">
        <f t="shared" si="82"/>
        <v>0.52500000000000036</v>
      </c>
      <c r="N526">
        <f t="shared" si="83"/>
        <v>0.96804218830707645</v>
      </c>
      <c r="O526">
        <f t="shared" si="84"/>
        <v>0.96269466603176612</v>
      </c>
      <c r="P526">
        <f t="shared" si="85"/>
        <v>0.95588238765495825</v>
      </c>
      <c r="Q526">
        <f t="shared" si="86"/>
        <v>0.94701664737509361</v>
      </c>
      <c r="R526">
        <f t="shared" si="87"/>
        <v>0.94169296122618018</v>
      </c>
      <c r="S526">
        <f t="shared" si="88"/>
        <v>0.94169296122618018</v>
      </c>
      <c r="T526">
        <f t="shared" si="89"/>
        <v>0.95840897234222355</v>
      </c>
      <c r="U526" t="str">
        <f t="shared" si="80"/>
        <v>sun</v>
      </c>
      <c r="V526" t="str">
        <f t="shared" si="81"/>
        <v>thu</v>
      </c>
    </row>
    <row r="527" spans="13:22" x14ac:dyDescent="0.25">
      <c r="M527">
        <f t="shared" si="82"/>
        <v>0.52600000000000036</v>
      </c>
      <c r="N527">
        <f t="shared" si="83"/>
        <v>0.96834429882165174</v>
      </c>
      <c r="O527">
        <f t="shared" si="84"/>
        <v>0.96302961678532562</v>
      </c>
      <c r="P527">
        <f t="shared" si="85"/>
        <v>0.95625386014040537</v>
      </c>
      <c r="Q527">
        <f t="shared" si="86"/>
        <v>0.94742744296888759</v>
      </c>
      <c r="R527">
        <f t="shared" si="87"/>
        <v>0.94212380564660814</v>
      </c>
      <c r="S527">
        <f t="shared" si="88"/>
        <v>0.94212380564660814</v>
      </c>
      <c r="T527">
        <f t="shared" si="89"/>
        <v>0.95876380467906763</v>
      </c>
      <c r="U527" t="str">
        <f t="shared" si="80"/>
        <v>sun</v>
      </c>
      <c r="V527" t="str">
        <f t="shared" si="81"/>
        <v>thu</v>
      </c>
    </row>
    <row r="528" spans="13:22" x14ac:dyDescent="0.25">
      <c r="M528">
        <f t="shared" si="82"/>
        <v>0.52700000000000036</v>
      </c>
      <c r="N528">
        <f t="shared" si="83"/>
        <v>0.9686441319040302</v>
      </c>
      <c r="O528">
        <f t="shared" si="84"/>
        <v>0.9633621940786905</v>
      </c>
      <c r="P528">
        <f t="shared" si="85"/>
        <v>0.95662288387955163</v>
      </c>
      <c r="Q528">
        <f t="shared" si="86"/>
        <v>0.94783574561490624</v>
      </c>
      <c r="R528">
        <f t="shared" si="87"/>
        <v>0.94255214729452463</v>
      </c>
      <c r="S528">
        <f t="shared" si="88"/>
        <v>0.94255214729452463</v>
      </c>
      <c r="T528">
        <f t="shared" si="89"/>
        <v>0.9591162388692942</v>
      </c>
      <c r="U528" t="str">
        <f t="shared" si="80"/>
        <v>sun</v>
      </c>
      <c r="V528" t="str">
        <f t="shared" si="81"/>
        <v>thu</v>
      </c>
    </row>
    <row r="529" spans="13:22" x14ac:dyDescent="0.25">
      <c r="M529">
        <f t="shared" si="82"/>
        <v>0.52800000000000036</v>
      </c>
      <c r="N529">
        <f t="shared" si="83"/>
        <v>0.96894170038272009</v>
      </c>
      <c r="O529">
        <f t="shared" si="84"/>
        <v>0.96369241030655983</v>
      </c>
      <c r="P529">
        <f t="shared" si="85"/>
        <v>0.95698947067084816</v>
      </c>
      <c r="Q529">
        <f t="shared" si="86"/>
        <v>0.94824156640051216</v>
      </c>
      <c r="R529">
        <f t="shared" si="87"/>
        <v>0.9429779968819203</v>
      </c>
      <c r="S529">
        <f t="shared" si="88"/>
        <v>0.9429779968819203</v>
      </c>
      <c r="T529">
        <f t="shared" si="89"/>
        <v>0.95946628694016001</v>
      </c>
      <c r="U529" t="str">
        <f t="shared" si="80"/>
        <v>sun</v>
      </c>
      <c r="V529" t="str">
        <f t="shared" si="81"/>
        <v>thu</v>
      </c>
    </row>
    <row r="530" spans="13:22" x14ac:dyDescent="0.25">
      <c r="M530">
        <f t="shared" si="82"/>
        <v>0.52900000000000036</v>
      </c>
      <c r="N530">
        <f t="shared" si="83"/>
        <v>0.96923701703825937</v>
      </c>
      <c r="O530">
        <f t="shared" si="84"/>
        <v>0.96402027782147526</v>
      </c>
      <c r="P530">
        <f t="shared" si="85"/>
        <v>0.95735363227596126</v>
      </c>
      <c r="Q530">
        <f t="shared" si="86"/>
        <v>0.94864491638095449</v>
      </c>
      <c r="R530">
        <f t="shared" si="87"/>
        <v>0.943401365090764</v>
      </c>
      <c r="S530">
        <f t="shared" si="88"/>
        <v>0.943401365090764</v>
      </c>
      <c r="T530">
        <f t="shared" si="89"/>
        <v>0.95981396087916226</v>
      </c>
      <c r="U530" t="str">
        <f t="shared" si="80"/>
        <v>sun</v>
      </c>
      <c r="V530" t="str">
        <f t="shared" si="81"/>
        <v>thu</v>
      </c>
    </row>
    <row r="531" spans="13:22" x14ac:dyDescent="0.25">
      <c r="M531">
        <f t="shared" si="82"/>
        <v>0.53000000000000036</v>
      </c>
      <c r="N531">
        <f t="shared" si="83"/>
        <v>0.96953009460330564</v>
      </c>
      <c r="O531">
        <f t="shared" si="84"/>
        <v>0.96434580893388433</v>
      </c>
      <c r="P531">
        <f t="shared" si="85"/>
        <v>0.95771538041983506</v>
      </c>
      <c r="Q531">
        <f t="shared" si="86"/>
        <v>0.94904580657941384</v>
      </c>
      <c r="R531">
        <f t="shared" si="87"/>
        <v>0.94382226257304858</v>
      </c>
      <c r="S531">
        <f t="shared" si="88"/>
        <v>0.94382226257304858</v>
      </c>
      <c r="T531">
        <f t="shared" si="89"/>
        <v>0.9601592726341095</v>
      </c>
      <c r="U531" t="str">
        <f t="shared" si="80"/>
        <v>sun</v>
      </c>
      <c r="V531" t="str">
        <f t="shared" si="81"/>
        <v>thu</v>
      </c>
    </row>
    <row r="532" spans="13:22" x14ac:dyDescent="0.25">
      <c r="M532">
        <f t="shared" si="82"/>
        <v>0.53100000000000036</v>
      </c>
      <c r="N532">
        <f t="shared" si="83"/>
        <v>0.96982094576272382</v>
      </c>
      <c r="O532">
        <f t="shared" si="84"/>
        <v>0.96466901591221954</v>
      </c>
      <c r="P532">
        <f t="shared" si="85"/>
        <v>0.95807472679073857</v>
      </c>
      <c r="Q532">
        <f t="shared" si="86"/>
        <v>0.94944424798704952</v>
      </c>
      <c r="R532">
        <f t="shared" si="87"/>
        <v>0.94424069995082616</v>
      </c>
      <c r="S532">
        <f t="shared" si="88"/>
        <v>0.94424069995082616</v>
      </c>
      <c r="T532">
        <f t="shared" si="89"/>
        <v>0.96050223411318258</v>
      </c>
      <c r="U532" t="str">
        <f t="shared" si="80"/>
        <v>sun</v>
      </c>
      <c r="V532" t="str">
        <f t="shared" si="81"/>
        <v>thu</v>
      </c>
    </row>
    <row r="533" spans="13:22" x14ac:dyDescent="0.25">
      <c r="M533">
        <f t="shared" si="82"/>
        <v>0.53200000000000036</v>
      </c>
      <c r="N533">
        <f t="shared" si="83"/>
        <v>0.97010958315367657</v>
      </c>
      <c r="O533">
        <f t="shared" si="84"/>
        <v>0.96498991098296116</v>
      </c>
      <c r="P533">
        <f t="shared" si="85"/>
        <v>0.95843168304033188</v>
      </c>
      <c r="Q533">
        <f t="shared" si="86"/>
        <v>0.94984025156304241</v>
      </c>
      <c r="R533">
        <f t="shared" si="87"/>
        <v>0.944656687816255</v>
      </c>
      <c r="S533">
        <f t="shared" si="88"/>
        <v>0.944656687816255</v>
      </c>
      <c r="T533">
        <f t="shared" si="89"/>
        <v>0.96084285718500295</v>
      </c>
      <c r="U533" t="str">
        <f t="shared" si="80"/>
        <v>sun</v>
      </c>
      <c r="V533" t="str">
        <f t="shared" si="81"/>
        <v>thu</v>
      </c>
    </row>
    <row r="534" spans="13:22" x14ac:dyDescent="0.25">
      <c r="M534">
        <f t="shared" si="82"/>
        <v>0.53300000000000036</v>
      </c>
      <c r="N534">
        <f t="shared" si="83"/>
        <v>0.9703960193657144</v>
      </c>
      <c r="O534">
        <f t="shared" si="84"/>
        <v>0.96530850633070675</v>
      </c>
      <c r="P534">
        <f t="shared" si="85"/>
        <v>0.95878626078371054</v>
      </c>
      <c r="Q534">
        <f t="shared" si="86"/>
        <v>0.95023382823464275</v>
      </c>
      <c r="R534">
        <f t="shared" si="87"/>
        <v>0.9450702367316377</v>
      </c>
      <c r="S534">
        <f t="shared" si="88"/>
        <v>0.9450702367316377</v>
      </c>
      <c r="T534">
        <f t="shared" si="89"/>
        <v>0.96118115367869339</v>
      </c>
      <c r="U534" t="str">
        <f t="shared" si="80"/>
        <v>sun</v>
      </c>
      <c r="V534" t="str">
        <f t="shared" si="81"/>
        <v>thu</v>
      </c>
    </row>
    <row r="535" spans="13:22" x14ac:dyDescent="0.25">
      <c r="M535">
        <f t="shared" si="82"/>
        <v>0.53400000000000036</v>
      </c>
      <c r="N535">
        <f t="shared" si="83"/>
        <v>0.97068026694086074</v>
      </c>
      <c r="O535">
        <f t="shared" si="84"/>
        <v>0.9656248140982453</v>
      </c>
      <c r="P535">
        <f t="shared" si="85"/>
        <v>0.95913847159946908</v>
      </c>
      <c r="Q535">
        <f t="shared" si="86"/>
        <v>0.95062498889721225</v>
      </c>
      <c r="R535">
        <f t="shared" si="87"/>
        <v>0.94548135722946203</v>
      </c>
      <c r="S535">
        <f t="shared" si="88"/>
        <v>0.94548135722946203</v>
      </c>
      <c r="T535">
        <f t="shared" si="89"/>
        <v>0.9615171353839469</v>
      </c>
      <c r="U535" t="str">
        <f t="shared" si="80"/>
        <v>sun</v>
      </c>
      <c r="V535" t="str">
        <f t="shared" si="81"/>
        <v>thu</v>
      </c>
    </row>
    <row r="536" spans="13:22" x14ac:dyDescent="0.25">
      <c r="M536">
        <f t="shared" si="82"/>
        <v>0.53500000000000036</v>
      </c>
      <c r="N536">
        <f t="shared" si="83"/>
        <v>0.97096233837370916</v>
      </c>
      <c r="O536">
        <f t="shared" si="84"/>
        <v>0.96593884638662209</v>
      </c>
      <c r="P536">
        <f t="shared" si="85"/>
        <v>0.95948832702975206</v>
      </c>
      <c r="Q536">
        <f t="shared" si="86"/>
        <v>0.951013744414275</v>
      </c>
      <c r="R536">
        <f t="shared" si="87"/>
        <v>0.94589005981244467</v>
      </c>
      <c r="S536">
        <f t="shared" si="88"/>
        <v>0.94589005981244467</v>
      </c>
      <c r="T536">
        <f t="shared" si="89"/>
        <v>0.9618508140510893</v>
      </c>
      <c r="U536" t="str">
        <f t="shared" si="80"/>
        <v>sun</v>
      </c>
      <c r="V536" t="str">
        <f t="shared" si="81"/>
        <v>thu</v>
      </c>
    </row>
    <row r="537" spans="13:22" x14ac:dyDescent="0.25">
      <c r="M537">
        <f t="shared" si="82"/>
        <v>0.53600000000000037</v>
      </c>
      <c r="N537">
        <f t="shared" si="83"/>
        <v>0.97124224611150289</v>
      </c>
      <c r="O537">
        <f t="shared" si="84"/>
        <v>0.9662506152552095</v>
      </c>
      <c r="P537">
        <f t="shared" si="85"/>
        <v>0.95983583858031274</v>
      </c>
      <c r="Q537">
        <f t="shared" si="86"/>
        <v>0.95140010561755717</v>
      </c>
      <c r="R537">
        <f t="shared" si="87"/>
        <v>0.94629635495357034</v>
      </c>
      <c r="S537">
        <f t="shared" si="88"/>
        <v>0.94629635495357034</v>
      </c>
      <c r="T537">
        <f t="shared" si="89"/>
        <v>0.96218220139114541</v>
      </c>
      <c r="U537" t="str">
        <f t="shared" si="80"/>
        <v>sun</v>
      </c>
      <c r="V537" t="str">
        <f t="shared" si="81"/>
        <v>thu</v>
      </c>
    </row>
    <row r="538" spans="13:22" x14ac:dyDescent="0.25">
      <c r="M538">
        <f t="shared" si="82"/>
        <v>0.53700000000000037</v>
      </c>
      <c r="N538">
        <f t="shared" si="83"/>
        <v>0.97152000255423276</v>
      </c>
      <c r="O538">
        <f t="shared" si="84"/>
        <v>0.96656013272177654</v>
      </c>
      <c r="P538">
        <f t="shared" si="85"/>
        <v>0.9601810177205663</v>
      </c>
      <c r="Q538">
        <f t="shared" si="86"/>
        <v>0.95178408330703634</v>
      </c>
      <c r="R538">
        <f t="shared" si="87"/>
        <v>0.94670025309613481</v>
      </c>
      <c r="S538">
        <f t="shared" si="88"/>
        <v>0.94670025309613481</v>
      </c>
      <c r="T538">
        <f t="shared" si="89"/>
        <v>0.96251130907590321</v>
      </c>
      <c r="U538" t="str">
        <f t="shared" si="80"/>
        <v>sun</v>
      </c>
      <c r="V538" t="str">
        <f t="shared" si="81"/>
        <v>thu</v>
      </c>
    </row>
    <row r="539" spans="13:22" x14ac:dyDescent="0.25">
      <c r="M539">
        <f t="shared" si="82"/>
        <v>0.53800000000000037</v>
      </c>
      <c r="N539">
        <f t="shared" si="83"/>
        <v>0.9717956200547202</v>
      </c>
      <c r="O539">
        <f t="shared" si="84"/>
        <v>0.96686741076256055</v>
      </c>
      <c r="P539">
        <f t="shared" si="85"/>
        <v>0.96052387588364829</v>
      </c>
      <c r="Q539">
        <f t="shared" si="86"/>
        <v>0.95216568825098458</v>
      </c>
      <c r="R539">
        <f t="shared" si="87"/>
        <v>0.94710176465378515</v>
      </c>
      <c r="S539">
        <f t="shared" si="88"/>
        <v>0.94710176465378515</v>
      </c>
      <c r="T539">
        <f t="shared" si="89"/>
        <v>0.96283814873797846</v>
      </c>
      <c r="U539" t="str">
        <f t="shared" si="80"/>
        <v>sun</v>
      </c>
      <c r="V539" t="str">
        <f t="shared" si="81"/>
        <v>thu</v>
      </c>
    </row>
    <row r="540" spans="13:22" x14ac:dyDescent="0.25">
      <c r="M540">
        <f t="shared" si="82"/>
        <v>0.53900000000000037</v>
      </c>
      <c r="N540">
        <f t="shared" si="83"/>
        <v>0.97206911091870962</v>
      </c>
      <c r="O540">
        <f t="shared" si="84"/>
        <v>0.96717246131233026</v>
      </c>
      <c r="P540">
        <f t="shared" si="85"/>
        <v>0.9608644244664637</v>
      </c>
      <c r="Q540">
        <f t="shared" si="86"/>
        <v>0.95254493118601591</v>
      </c>
      <c r="R540">
        <f t="shared" si="87"/>
        <v>0.94750090001055987</v>
      </c>
      <c r="S540">
        <f t="shared" si="88"/>
        <v>0.94750090001055987</v>
      </c>
      <c r="T540">
        <f t="shared" si="89"/>
        <v>0.96316273197087998</v>
      </c>
      <c r="U540" t="str">
        <f t="shared" si="80"/>
        <v>sun</v>
      </c>
      <c r="V540" t="str">
        <f t="shared" si="81"/>
        <v>thu</v>
      </c>
    </row>
    <row r="541" spans="13:22" x14ac:dyDescent="0.25">
      <c r="M541">
        <f t="shared" si="82"/>
        <v>0.54000000000000037</v>
      </c>
      <c r="N541">
        <f t="shared" si="83"/>
        <v>0.97234048740495838</v>
      </c>
      <c r="O541">
        <f t="shared" si="84"/>
        <v>0.96747529626446305</v>
      </c>
      <c r="P541">
        <f t="shared" si="85"/>
        <v>0.96120267482975175</v>
      </c>
      <c r="Q541">
        <f t="shared" si="86"/>
        <v>0.95292182281712967</v>
      </c>
      <c r="R541">
        <f t="shared" si="87"/>
        <v>0.94789766952093446</v>
      </c>
      <c r="S541">
        <f t="shared" si="88"/>
        <v>0.94789766952093446</v>
      </c>
      <c r="T541">
        <f t="shared" si="89"/>
        <v>0.96348507032907582</v>
      </c>
      <c r="U541" t="str">
        <f t="shared" si="80"/>
        <v>sun</v>
      </c>
      <c r="V541" t="str">
        <f t="shared" si="81"/>
        <v>thu</v>
      </c>
    </row>
    <row r="542" spans="13:22" x14ac:dyDescent="0.25">
      <c r="M542">
        <f t="shared" si="82"/>
        <v>0.54100000000000037</v>
      </c>
      <c r="N542">
        <f t="shared" si="83"/>
        <v>0.97260976172532287</v>
      </c>
      <c r="O542">
        <f t="shared" si="84"/>
        <v>0.96777592747100871</v>
      </c>
      <c r="P542">
        <f t="shared" si="85"/>
        <v>0.96153863829813435</v>
      </c>
      <c r="Q542">
        <f t="shared" si="86"/>
        <v>0.95329637381775845</v>
      </c>
      <c r="R542">
        <f t="shared" si="87"/>
        <v>0.94829208350985716</v>
      </c>
      <c r="S542">
        <f t="shared" si="88"/>
        <v>0.94829208350985716</v>
      </c>
      <c r="T542">
        <f t="shared" si="89"/>
        <v>0.96380517532805632</v>
      </c>
      <c r="U542" t="str">
        <f t="shared" si="80"/>
        <v>sun</v>
      </c>
      <c r="V542" t="str">
        <f t="shared" si="81"/>
        <v>thu</v>
      </c>
    </row>
    <row r="543" spans="13:22" x14ac:dyDescent="0.25">
      <c r="M543">
        <f t="shared" si="82"/>
        <v>0.54200000000000037</v>
      </c>
      <c r="N543">
        <f t="shared" si="83"/>
        <v>0.97287694604485031</v>
      </c>
      <c r="O543">
        <f t="shared" si="84"/>
        <v>0.96807436674276248</v>
      </c>
      <c r="P543">
        <f t="shared" si="85"/>
        <v>0.96187232616017337</v>
      </c>
      <c r="Q543">
        <f t="shared" si="86"/>
        <v>0.95366859482981026</v>
      </c>
      <c r="R543">
        <f t="shared" si="87"/>
        <v>0.94868415227279446</v>
      </c>
      <c r="S543">
        <f t="shared" si="88"/>
        <v>0.94868415227279446</v>
      </c>
      <c r="T543">
        <f t="shared" si="89"/>
        <v>0.96412305844439872</v>
      </c>
      <c r="U543" t="str">
        <f t="shared" si="80"/>
        <v>sun</v>
      </c>
      <c r="V543" t="str">
        <f t="shared" si="81"/>
        <v>thu</v>
      </c>
    </row>
    <row r="544" spans="13:22" x14ac:dyDescent="0.25">
      <c r="M544">
        <f t="shared" si="82"/>
        <v>0.54300000000000037</v>
      </c>
      <c r="N544">
        <f t="shared" si="83"/>
        <v>0.97314205248186614</v>
      </c>
      <c r="O544">
        <f t="shared" si="84"/>
        <v>0.96837062584933054</v>
      </c>
      <c r="P544">
        <f t="shared" si="85"/>
        <v>0.96220374966842792</v>
      </c>
      <c r="Q544">
        <f t="shared" si="86"/>
        <v>0.95403849646371564</v>
      </c>
      <c r="R544">
        <f t="shared" si="87"/>
        <v>0.94907388607577081</v>
      </c>
      <c r="S544">
        <f t="shared" si="88"/>
        <v>0.94907388607577081</v>
      </c>
      <c r="T544">
        <f t="shared" si="89"/>
        <v>0.96443873111583489</v>
      </c>
      <c r="U544" t="str">
        <f t="shared" si="80"/>
        <v>sun</v>
      </c>
      <c r="V544" t="str">
        <f t="shared" si="81"/>
        <v>thu</v>
      </c>
    </row>
    <row r="545" spans="13:22" x14ac:dyDescent="0.25">
      <c r="M545">
        <f t="shared" si="82"/>
        <v>0.54400000000000037</v>
      </c>
      <c r="N545">
        <f t="shared" si="83"/>
        <v>0.97340509310806755</v>
      </c>
      <c r="O545">
        <f t="shared" si="84"/>
        <v>0.96866471651920416</v>
      </c>
      <c r="P545">
        <f t="shared" si="85"/>
        <v>0.96253292003950808</v>
      </c>
      <c r="Q545">
        <f t="shared" si="86"/>
        <v>0.9544060892984767</v>
      </c>
      <c r="R545">
        <f t="shared" si="87"/>
        <v>0.94946129515540889</v>
      </c>
      <c r="S545">
        <f t="shared" si="88"/>
        <v>0.94946129515540889</v>
      </c>
      <c r="T545">
        <f t="shared" si="89"/>
        <v>0.96475220474131396</v>
      </c>
      <c r="U545" t="str">
        <f t="shared" si="80"/>
        <v>sun</v>
      </c>
      <c r="V545" t="str">
        <f t="shared" si="81"/>
        <v>thu</v>
      </c>
    </row>
    <row r="546" spans="13:22" x14ac:dyDescent="0.25">
      <c r="M546">
        <f t="shared" si="82"/>
        <v>0.54500000000000037</v>
      </c>
      <c r="N546">
        <f t="shared" si="83"/>
        <v>0.97366607994860521</v>
      </c>
      <c r="O546">
        <f t="shared" si="84"/>
        <v>0.96895665043982437</v>
      </c>
      <c r="P546">
        <f t="shared" si="85"/>
        <v>0.96285984845413175</v>
      </c>
      <c r="Q546">
        <f t="shared" si="86"/>
        <v>0.95477138388170557</v>
      </c>
      <c r="R546">
        <f t="shared" si="87"/>
        <v>0.94984638971897395</v>
      </c>
      <c r="S546">
        <f t="shared" si="88"/>
        <v>0.94984638971897395</v>
      </c>
      <c r="T546">
        <f t="shared" si="89"/>
        <v>0.96506349068106645</v>
      </c>
      <c r="U546" t="str">
        <f t="shared" si="80"/>
        <v>sun</v>
      </c>
      <c r="V546" t="str">
        <f t="shared" si="81"/>
        <v>thu</v>
      </c>
    </row>
    <row r="547" spans="13:22" x14ac:dyDescent="0.25">
      <c r="M547">
        <f t="shared" si="82"/>
        <v>0.54600000000000037</v>
      </c>
      <c r="N547">
        <f t="shared" si="83"/>
        <v>0.9739250249821807</v>
      </c>
      <c r="O547">
        <f t="shared" si="84"/>
        <v>0.96924643925765586</v>
      </c>
      <c r="P547">
        <f t="shared" si="85"/>
        <v>0.96318454605717863</v>
      </c>
      <c r="Q547">
        <f t="shared" si="86"/>
        <v>0.95513439072967432</v>
      </c>
      <c r="R547">
        <f t="shared" si="87"/>
        <v>0.95022917994441225</v>
      </c>
      <c r="S547">
        <f t="shared" si="88"/>
        <v>0.95022917994441225</v>
      </c>
      <c r="T547">
        <f t="shared" si="89"/>
        <v>0.96537260025667249</v>
      </c>
      <c r="U547" t="str">
        <f t="shared" si="80"/>
        <v>sun</v>
      </c>
      <c r="V547" t="str">
        <f t="shared" si="81"/>
        <v>thu</v>
      </c>
    </row>
    <row r="548" spans="13:22" x14ac:dyDescent="0.25">
      <c r="M548">
        <f t="shared" si="82"/>
        <v>0.54700000000000037</v>
      </c>
      <c r="N548">
        <f t="shared" si="83"/>
        <v>0.97418194014112958</v>
      </c>
      <c r="O548">
        <f t="shared" si="84"/>
        <v>0.96953409457825224</v>
      </c>
      <c r="P548">
        <f t="shared" si="85"/>
        <v>0.96350702395774723</v>
      </c>
      <c r="Q548">
        <f t="shared" si="86"/>
        <v>0.95549512032735873</v>
      </c>
      <c r="R548">
        <f t="shared" si="87"/>
        <v>0.95060967598039214</v>
      </c>
      <c r="S548">
        <f t="shared" si="88"/>
        <v>0.95060967598039214</v>
      </c>
      <c r="T548">
        <f t="shared" si="89"/>
        <v>0.96567954475112217</v>
      </c>
      <c r="U548" t="str">
        <f t="shared" si="80"/>
        <v>sun</v>
      </c>
      <c r="V548" t="str">
        <f t="shared" si="81"/>
        <v>thu</v>
      </c>
    </row>
    <row r="549" spans="13:22" x14ac:dyDescent="0.25">
      <c r="M549">
        <f t="shared" si="82"/>
        <v>0.54800000000000038</v>
      </c>
      <c r="N549">
        <f t="shared" si="83"/>
        <v>0.97443683731151376</v>
      </c>
      <c r="O549">
        <f t="shared" si="84"/>
        <v>0.96981962796632915</v>
      </c>
      <c r="P549">
        <f t="shared" si="85"/>
        <v>0.96382729322920824</v>
      </c>
      <c r="Q549">
        <f t="shared" si="86"/>
        <v>0.95585358312848667</v>
      </c>
      <c r="R549">
        <f t="shared" si="87"/>
        <v>0.95098788794634936</v>
      </c>
      <c r="S549">
        <f t="shared" si="88"/>
        <v>0.95098788794634936</v>
      </c>
      <c r="T549">
        <f t="shared" si="89"/>
        <v>0.96598433540888418</v>
      </c>
      <c r="U549" t="str">
        <f t="shared" si="80"/>
        <v>sun</v>
      </c>
      <c r="V549" t="str">
        <f t="shared" si="81"/>
        <v>thu</v>
      </c>
    </row>
    <row r="550" spans="13:22" x14ac:dyDescent="0.25">
      <c r="M550">
        <f t="shared" si="82"/>
        <v>0.54900000000000038</v>
      </c>
      <c r="N550">
        <f t="shared" si="83"/>
        <v>0.9746897283332101</v>
      </c>
      <c r="O550">
        <f t="shared" si="84"/>
        <v>0.97010305094583016</v>
      </c>
      <c r="P550">
        <f t="shared" si="85"/>
        <v>0.96414536490926372</v>
      </c>
      <c r="Q550">
        <f t="shared" si="86"/>
        <v>0.95620978955557967</v>
      </c>
      <c r="R550">
        <f t="shared" si="87"/>
        <v>0.95136382593252256</v>
      </c>
      <c r="S550">
        <f t="shared" si="88"/>
        <v>0.95136382593252256</v>
      </c>
      <c r="T550">
        <f t="shared" si="89"/>
        <v>0.96628698343597086</v>
      </c>
      <c r="U550" t="str">
        <f t="shared" si="80"/>
        <v>sun</v>
      </c>
      <c r="V550" t="str">
        <f t="shared" si="81"/>
        <v>thu</v>
      </c>
    </row>
    <row r="551" spans="13:22" x14ac:dyDescent="0.25">
      <c r="M551">
        <f t="shared" si="82"/>
        <v>0.55000000000000038</v>
      </c>
      <c r="N551">
        <f t="shared" si="83"/>
        <v>0.97494062499999967</v>
      </c>
      <c r="O551">
        <f t="shared" si="84"/>
        <v>0.97038437499999963</v>
      </c>
      <c r="P551">
        <f t="shared" si="85"/>
        <v>0.96446125000000005</v>
      </c>
      <c r="Q551">
        <f t="shared" si="86"/>
        <v>0.95656374999999993</v>
      </c>
      <c r="R551">
        <f t="shared" si="87"/>
        <v>0.95173749999999968</v>
      </c>
      <c r="S551">
        <f t="shared" si="88"/>
        <v>0.95173749999999968</v>
      </c>
      <c r="T551">
        <f t="shared" si="89"/>
        <v>0.96658749999999993</v>
      </c>
      <c r="U551" t="str">
        <f t="shared" si="80"/>
        <v>sun</v>
      </c>
      <c r="V551" t="str">
        <f t="shared" si="81"/>
        <v>thu</v>
      </c>
    </row>
    <row r="552" spans="13:22" x14ac:dyDescent="0.25">
      <c r="M552">
        <f t="shared" si="82"/>
        <v>0.55100000000000038</v>
      </c>
      <c r="N552">
        <f t="shared" si="83"/>
        <v>0.97518953905965788</v>
      </c>
      <c r="O552">
        <f t="shared" si="84"/>
        <v>0.97066361157145131</v>
      </c>
      <c r="P552">
        <f t="shared" si="85"/>
        <v>0.96477495946794245</v>
      </c>
      <c r="Q552">
        <f t="shared" si="86"/>
        <v>0.95691547482199679</v>
      </c>
      <c r="R552">
        <f t="shared" si="87"/>
        <v>0.95210892018075755</v>
      </c>
      <c r="S552">
        <f t="shared" si="88"/>
        <v>0.95210892018075755</v>
      </c>
      <c r="T552">
        <f t="shared" si="89"/>
        <v>0.96688589623026222</v>
      </c>
      <c r="U552" t="str">
        <f t="shared" si="80"/>
        <v>sun</v>
      </c>
      <c r="V552" t="str">
        <f t="shared" si="81"/>
        <v>thu</v>
      </c>
    </row>
    <row r="553" spans="13:22" x14ac:dyDescent="0.25">
      <c r="M553">
        <f t="shared" si="82"/>
        <v>0.55200000000000038</v>
      </c>
      <c r="N553">
        <f t="shared" si="83"/>
        <v>0.97543648221404045</v>
      </c>
      <c r="O553">
        <f t="shared" si="84"/>
        <v>0.97094077206223339</v>
      </c>
      <c r="P553">
        <f t="shared" si="85"/>
        <v>0.96508650424411391</v>
      </c>
      <c r="Q553">
        <f t="shared" si="86"/>
        <v>0.95726497435074975</v>
      </c>
      <c r="R553">
        <f t="shared" si="87"/>
        <v>0.95247809647770088</v>
      </c>
      <c r="S553">
        <f t="shared" si="88"/>
        <v>0.95247809647770088</v>
      </c>
      <c r="T553">
        <f t="shared" si="89"/>
        <v>0.96718218321778449</v>
      </c>
      <c r="U553" t="str">
        <f t="shared" si="80"/>
        <v>sun</v>
      </c>
      <c r="V553" t="str">
        <f t="shared" si="81"/>
        <v>thu</v>
      </c>
    </row>
    <row r="554" spans="13:22" x14ac:dyDescent="0.25">
      <c r="M554">
        <f t="shared" si="82"/>
        <v>0.55300000000000038</v>
      </c>
      <c r="N554">
        <f t="shared" si="83"/>
        <v>0.97568146611917661</v>
      </c>
      <c r="O554">
        <f t="shared" si="84"/>
        <v>0.97121586783390512</v>
      </c>
      <c r="P554">
        <f t="shared" si="85"/>
        <v>0.96539589522408753</v>
      </c>
      <c r="Q554">
        <f t="shared" si="86"/>
        <v>0.95761225888441714</v>
      </c>
      <c r="R554">
        <f t="shared" si="87"/>
        <v>0.95284503886470695</v>
      </c>
      <c r="S554">
        <f t="shared" si="88"/>
        <v>0.95284503886470695</v>
      </c>
      <c r="T554">
        <f t="shared" si="89"/>
        <v>0.96747637201539693</v>
      </c>
      <c r="U554" t="str">
        <f t="shared" si="80"/>
        <v>sun</v>
      </c>
      <c r="V554" t="str">
        <f t="shared" si="81"/>
        <v>thu</v>
      </c>
    </row>
    <row r="555" spans="13:22" x14ac:dyDescent="0.25">
      <c r="M555">
        <f t="shared" si="82"/>
        <v>0.55400000000000038</v>
      </c>
      <c r="N555">
        <f t="shared" si="83"/>
        <v>0.97592450238535666</v>
      </c>
      <c r="O555">
        <f t="shared" si="84"/>
        <v>0.97148891020760142</v>
      </c>
      <c r="P555">
        <f t="shared" si="85"/>
        <v>0.96570314326804407</v>
      </c>
      <c r="Q555">
        <f t="shared" si="86"/>
        <v>0.95795733869017918</v>
      </c>
      <c r="R555">
        <f t="shared" si="87"/>
        <v>0.95320975728666468</v>
      </c>
      <c r="S555">
        <f t="shared" si="88"/>
        <v>0.95320975728666468</v>
      </c>
      <c r="T555">
        <f t="shared" si="89"/>
        <v>0.96776847363779517</v>
      </c>
      <c r="U555" t="str">
        <f t="shared" si="80"/>
        <v>sun</v>
      </c>
      <c r="V555" t="str">
        <f t="shared" si="81"/>
        <v>thu</v>
      </c>
    </row>
    <row r="556" spans="13:22" x14ac:dyDescent="0.25">
      <c r="M556">
        <f t="shared" si="82"/>
        <v>0.55500000000000038</v>
      </c>
      <c r="N556">
        <f t="shared" si="83"/>
        <v>0.9761656025772214</v>
      </c>
      <c r="O556">
        <f t="shared" si="84"/>
        <v>0.97175991046410148</v>
      </c>
      <c r="P556">
        <f t="shared" si="85"/>
        <v>0.96600825920082611</v>
      </c>
      <c r="Q556">
        <f t="shared" si="86"/>
        <v>0.95830022400428261</v>
      </c>
      <c r="R556">
        <f t="shared" si="87"/>
        <v>0.95357226165951747</v>
      </c>
      <c r="S556">
        <f t="shared" si="88"/>
        <v>0.95357226165951747</v>
      </c>
      <c r="T556">
        <f t="shared" si="89"/>
        <v>0.9680584990616079</v>
      </c>
      <c r="U556" t="str">
        <f t="shared" si="80"/>
        <v>sun</v>
      </c>
      <c r="V556" t="str">
        <f t="shared" si="81"/>
        <v>thu</v>
      </c>
    </row>
    <row r="557" spans="13:22" x14ac:dyDescent="0.25">
      <c r="M557">
        <f>M556+0.001</f>
        <v>0.55600000000000038</v>
      </c>
      <c r="N557">
        <f t="shared" si="83"/>
        <v>0.9764047782138503</v>
      </c>
      <c r="O557">
        <f t="shared" si="84"/>
        <v>0.97202887984390363</v>
      </c>
      <c r="P557">
        <f t="shared" si="85"/>
        <v>0.96631125381199556</v>
      </c>
      <c r="Q557">
        <f t="shared" si="86"/>
        <v>0.95864092503208931</v>
      </c>
      <c r="R557">
        <f t="shared" si="87"/>
        <v>0.95393256187030451</v>
      </c>
      <c r="S557">
        <f t="shared" si="88"/>
        <v>0.95393256187030451</v>
      </c>
      <c r="T557">
        <f t="shared" si="89"/>
        <v>0.96834645922545937</v>
      </c>
      <c r="U557" t="str">
        <f t="shared" si="80"/>
        <v>sun</v>
      </c>
      <c r="V557" t="str">
        <f t="shared" si="81"/>
        <v>thu</v>
      </c>
    </row>
    <row r="558" spans="13:22" x14ac:dyDescent="0.25">
      <c r="M558">
        <f t="shared" ref="M558:M621" si="90">M557+0.001</f>
        <v>0.55700000000000038</v>
      </c>
      <c r="N558">
        <f t="shared" si="83"/>
        <v>0.97664204076885253</v>
      </c>
      <c r="O558">
        <f t="shared" si="84"/>
        <v>0.97229582954728944</v>
      </c>
      <c r="P558">
        <f t="shared" si="85"/>
        <v>0.9666121378558854</v>
      </c>
      <c r="Q558">
        <f t="shared" si="86"/>
        <v>0.95897945194812007</v>
      </c>
      <c r="R558">
        <f t="shared" si="87"/>
        <v>0.95429066777719918</v>
      </c>
      <c r="S558">
        <f t="shared" si="88"/>
        <v>0.95429066777719918</v>
      </c>
      <c r="T558">
        <f t="shared" si="89"/>
        <v>0.9686323650300368</v>
      </c>
      <c r="U558" t="str">
        <f t="shared" si="80"/>
        <v>sun</v>
      </c>
      <c r="V558" t="str">
        <f t="shared" si="81"/>
        <v>thu</v>
      </c>
    </row>
    <row r="559" spans="13:22" x14ac:dyDescent="0.25">
      <c r="M559">
        <f t="shared" si="90"/>
        <v>0.55800000000000038</v>
      </c>
      <c r="N559">
        <f t="shared" si="83"/>
        <v>0.97687740167045578</v>
      </c>
      <c r="O559">
        <f t="shared" si="84"/>
        <v>0.97256077073439484</v>
      </c>
      <c r="P559">
        <f t="shared" si="85"/>
        <v>0.96691092205166118</v>
      </c>
      <c r="Q559">
        <f t="shared" si="86"/>
        <v>0.95931581489609874</v>
      </c>
      <c r="R559">
        <f t="shared" si="87"/>
        <v>0.95464658920955436</v>
      </c>
      <c r="S559">
        <f t="shared" si="88"/>
        <v>0.95464658920955436</v>
      </c>
      <c r="T559">
        <f t="shared" si="89"/>
        <v>0.96891622733815241</v>
      </c>
      <c r="U559" t="str">
        <f t="shared" si="80"/>
        <v>sun</v>
      </c>
      <c r="V559" t="str">
        <f t="shared" si="81"/>
        <v>thu</v>
      </c>
    </row>
    <row r="560" spans="13:22" x14ac:dyDescent="0.25">
      <c r="M560">
        <f t="shared" si="90"/>
        <v>0.55900000000000039</v>
      </c>
      <c r="N560">
        <f t="shared" si="83"/>
        <v>0.97711087230159444</v>
      </c>
      <c r="O560">
        <f t="shared" si="84"/>
        <v>0.97282371452528027</v>
      </c>
      <c r="P560">
        <f t="shared" si="85"/>
        <v>0.96720761708336944</v>
      </c>
      <c r="Q560">
        <f t="shared" si="86"/>
        <v>0.95965002398899912</v>
      </c>
      <c r="R560">
        <f t="shared" si="87"/>
        <v>0.95500033596794198</v>
      </c>
      <c r="S560">
        <f t="shared" si="88"/>
        <v>0.95500033596794198</v>
      </c>
      <c r="T560">
        <f t="shared" si="89"/>
        <v>0.96919805697481065</v>
      </c>
      <c r="U560" t="str">
        <f t="shared" si="80"/>
        <v>sun</v>
      </c>
      <c r="V560" t="str">
        <f t="shared" si="81"/>
        <v>thu</v>
      </c>
    </row>
    <row r="561" spans="13:22" x14ac:dyDescent="0.25">
      <c r="M561">
        <f t="shared" si="90"/>
        <v>0.56000000000000039</v>
      </c>
      <c r="N561">
        <f t="shared" si="83"/>
        <v>0.97734246400000013</v>
      </c>
      <c r="O561">
        <f t="shared" si="84"/>
        <v>0.97308467200000059</v>
      </c>
      <c r="P561">
        <f t="shared" si="85"/>
        <v>0.96750223359999987</v>
      </c>
      <c r="Q561">
        <f t="shared" si="86"/>
        <v>0.95998208930909046</v>
      </c>
      <c r="R561">
        <f t="shared" si="87"/>
        <v>0.95535191782419226</v>
      </c>
      <c r="S561">
        <f t="shared" si="88"/>
        <v>0.95535191782419226</v>
      </c>
      <c r="T561">
        <f t="shared" si="89"/>
        <v>0.9694778647272726</v>
      </c>
      <c r="U561" t="str">
        <f t="shared" si="80"/>
        <v>sun</v>
      </c>
      <c r="V561" t="str">
        <f t="shared" si="81"/>
        <v>thu</v>
      </c>
    </row>
    <row r="562" spans="13:22" x14ac:dyDescent="0.25">
      <c r="M562">
        <f t="shared" si="90"/>
        <v>0.56100000000000039</v>
      </c>
      <c r="N562">
        <f t="shared" si="83"/>
        <v>0.97757218805829016</v>
      </c>
      <c r="O562">
        <f t="shared" si="84"/>
        <v>0.97334365419867064</v>
      </c>
      <c r="P562">
        <f t="shared" si="85"/>
        <v>0.96779478221553594</v>
      </c>
      <c r="Q562">
        <f t="shared" si="86"/>
        <v>0.96031202090798384</v>
      </c>
      <c r="R562">
        <f t="shared" si="87"/>
        <v>0.95570134452144018</v>
      </c>
      <c r="S562">
        <f t="shared" si="88"/>
        <v>0.95570134452144018</v>
      </c>
      <c r="T562">
        <f t="shared" si="89"/>
        <v>0.96975566134512015</v>
      </c>
      <c r="U562" t="str">
        <f t="shared" si="80"/>
        <v>sun</v>
      </c>
      <c r="V562" t="str">
        <f t="shared" si="81"/>
        <v>thu</v>
      </c>
    </row>
    <row r="563" spans="13:22" x14ac:dyDescent="0.25">
      <c r="M563">
        <f t="shared" si="90"/>
        <v>0.56200000000000039</v>
      </c>
      <c r="N563">
        <f t="shared" si="83"/>
        <v>0.9778000557240567</v>
      </c>
      <c r="O563">
        <f t="shared" si="84"/>
        <v>0.97360067212153911</v>
      </c>
      <c r="P563">
        <f t="shared" si="85"/>
        <v>0.96808527350901308</v>
      </c>
      <c r="Q563">
        <f t="shared" si="86"/>
        <v>0.96063982880667398</v>
      </c>
      <c r="R563">
        <f t="shared" si="87"/>
        <v>0.95604862577416094</v>
      </c>
      <c r="S563">
        <f t="shared" si="88"/>
        <v>0.95604862577416094</v>
      </c>
      <c r="T563">
        <f t="shared" si="89"/>
        <v>0.97003145754032083</v>
      </c>
      <c r="U563" t="str">
        <f t="shared" si="80"/>
        <v>sun</v>
      </c>
      <c r="V563" t="str">
        <f t="shared" si="81"/>
        <v>thu</v>
      </c>
    </row>
    <row r="564" spans="13:22" x14ac:dyDescent="0.25">
      <c r="M564">
        <f t="shared" si="90"/>
        <v>0.56300000000000039</v>
      </c>
      <c r="N564">
        <f t="shared" si="83"/>
        <v>0.97802607819995746</v>
      </c>
      <c r="O564">
        <f t="shared" si="84"/>
        <v>0.97385573672905834</v>
      </c>
      <c r="P564">
        <f t="shared" si="85"/>
        <v>0.96837371802457373</v>
      </c>
      <c r="Q564">
        <f t="shared" si="86"/>
        <v>0.96096552299558891</v>
      </c>
      <c r="R564">
        <f t="shared" si="87"/>
        <v>0.95639377126821556</v>
      </c>
      <c r="S564">
        <f t="shared" si="88"/>
        <v>0.95639377126821556</v>
      </c>
      <c r="T564">
        <f t="shared" si="89"/>
        <v>0.97030526398729422</v>
      </c>
      <c r="U564" t="str">
        <f t="shared" si="80"/>
        <v>sun</v>
      </c>
      <c r="V564" t="str">
        <f t="shared" si="81"/>
        <v>thu</v>
      </c>
    </row>
    <row r="565" spans="13:22" x14ac:dyDescent="0.25">
      <c r="M565">
        <f t="shared" si="90"/>
        <v>0.56400000000000039</v>
      </c>
      <c r="N565">
        <f t="shared" si="83"/>
        <v>0.97825026664380288</v>
      </c>
      <c r="O565">
        <f t="shared" si="84"/>
        <v>0.97410885894194843</v>
      </c>
      <c r="P565">
        <f t="shared" si="85"/>
        <v>0.96866012627152176</v>
      </c>
      <c r="Q565">
        <f t="shared" si="86"/>
        <v>0.96128911343463219</v>
      </c>
      <c r="R565">
        <f t="shared" si="87"/>
        <v>0.9567367906608899</v>
      </c>
      <c r="S565">
        <f t="shared" si="88"/>
        <v>0.9567367906608899</v>
      </c>
      <c r="T565">
        <f t="shared" si="89"/>
        <v>0.97057709132297609</v>
      </c>
      <c r="U565" t="str">
        <f t="shared" si="80"/>
        <v>sun</v>
      </c>
      <c r="V565" t="str">
        <f t="shared" si="81"/>
        <v>thu</v>
      </c>
    </row>
    <row r="566" spans="13:22" x14ac:dyDescent="0.25">
      <c r="M566">
        <f t="shared" si="90"/>
        <v>0.56500000000000039</v>
      </c>
      <c r="N566">
        <f t="shared" si="83"/>
        <v>0.97847263216864677</v>
      </c>
      <c r="O566">
        <f t="shared" si="84"/>
        <v>0.97436004964127099</v>
      </c>
      <c r="P566">
        <f t="shared" si="85"/>
        <v>0.9689445087243802</v>
      </c>
      <c r="Q566">
        <f t="shared" si="86"/>
        <v>0.96161061005323045</v>
      </c>
      <c r="R566">
        <f t="shared" si="87"/>
        <v>0.95707769358093708</v>
      </c>
      <c r="S566">
        <f t="shared" si="88"/>
        <v>0.95707769358093708</v>
      </c>
      <c r="T566">
        <f t="shared" si="89"/>
        <v>0.97084695014688238</v>
      </c>
      <c r="U566" t="str">
        <f t="shared" si="80"/>
        <v>sun</v>
      </c>
      <c r="V566" t="str">
        <f t="shared" si="81"/>
        <v>thu</v>
      </c>
    </row>
    <row r="567" spans="13:22" x14ac:dyDescent="0.25">
      <c r="M567">
        <f t="shared" si="90"/>
        <v>0.56600000000000039</v>
      </c>
      <c r="N567">
        <f t="shared" si="83"/>
        <v>0.97869318584287512</v>
      </c>
      <c r="O567">
        <f t="shared" si="84"/>
        <v>0.97460931966849862</v>
      </c>
      <c r="P567">
        <f t="shared" si="85"/>
        <v>0.96922687582294387</v>
      </c>
      <c r="Q567">
        <f t="shared" si="86"/>
        <v>0.96193002275037887</v>
      </c>
      <c r="R567">
        <f t="shared" si="87"/>
        <v>0.95741648962861858</v>
      </c>
      <c r="S567">
        <f t="shared" si="88"/>
        <v>0.95741648962861858</v>
      </c>
      <c r="T567">
        <f t="shared" si="89"/>
        <v>0.97111485102117401</v>
      </c>
      <c r="U567" t="str">
        <f t="shared" si="80"/>
        <v>sun</v>
      </c>
      <c r="V567" t="str">
        <f t="shared" si="81"/>
        <v>thu</v>
      </c>
    </row>
    <row r="568" spans="13:22" x14ac:dyDescent="0.25">
      <c r="M568">
        <f t="shared" si="90"/>
        <v>0.56700000000000039</v>
      </c>
      <c r="N568">
        <f t="shared" si="83"/>
        <v>0.97891193869029469</v>
      </c>
      <c r="O568">
        <f t="shared" si="84"/>
        <v>0.97485667982558288</v>
      </c>
      <c r="P568">
        <f t="shared" si="85"/>
        <v>0.9695072379723384</v>
      </c>
      <c r="Q568">
        <f t="shared" si="86"/>
        <v>0.96224736139468448</v>
      </c>
      <c r="R568">
        <f t="shared" si="87"/>
        <v>0.95775318837574375</v>
      </c>
      <c r="S568">
        <f t="shared" si="88"/>
        <v>0.95775318837574375</v>
      </c>
      <c r="T568">
        <f t="shared" si="89"/>
        <v>0.97138080447072506</v>
      </c>
      <c r="U568" t="str">
        <f t="shared" si="80"/>
        <v>sun</v>
      </c>
      <c r="V568" t="str">
        <f t="shared" si="81"/>
        <v>thu</v>
      </c>
    </row>
    <row r="569" spans="13:22" x14ac:dyDescent="0.25">
      <c r="M569">
        <f t="shared" si="90"/>
        <v>0.56800000000000039</v>
      </c>
      <c r="N569">
        <f t="shared" si="83"/>
        <v>0.97912890169022404</v>
      </c>
      <c r="O569">
        <f t="shared" si="84"/>
        <v>0.97510214087502289</v>
      </c>
      <c r="P569">
        <f t="shared" si="85"/>
        <v>0.96978560554307247</v>
      </c>
      <c r="Q569">
        <f t="shared" si="86"/>
        <v>0.9625626358244137</v>
      </c>
      <c r="R569">
        <f t="shared" si="87"/>
        <v>0.95808779936571487</v>
      </c>
      <c r="S569">
        <f t="shared" si="88"/>
        <v>0.95808779936571487</v>
      </c>
      <c r="T569">
        <f t="shared" si="89"/>
        <v>0.97164482098318339</v>
      </c>
      <c r="U569" t="str">
        <f t="shared" si="80"/>
        <v>sun</v>
      </c>
      <c r="V569" t="str">
        <f t="shared" si="81"/>
        <v>thu</v>
      </c>
    </row>
    <row r="570" spans="13:22" x14ac:dyDescent="0.25">
      <c r="M570">
        <f t="shared" si="90"/>
        <v>0.56900000000000039</v>
      </c>
      <c r="N570">
        <f t="shared" si="83"/>
        <v>0.97934408577758192</v>
      </c>
      <c r="O570">
        <f t="shared" si="84"/>
        <v>0.97534571353993726</v>
      </c>
      <c r="P570">
        <f t="shared" si="85"/>
        <v>0.97006198887109507</v>
      </c>
      <c r="Q570">
        <f t="shared" si="86"/>
        <v>0.9628758558475361</v>
      </c>
      <c r="R570">
        <f t="shared" si="87"/>
        <v>0.9584203321135667</v>
      </c>
      <c r="S570">
        <f t="shared" si="88"/>
        <v>0.9584203321135667</v>
      </c>
      <c r="T570">
        <f t="shared" si="89"/>
        <v>0.9719069110090377</v>
      </c>
      <c r="U570" t="str">
        <f t="shared" si="80"/>
        <v>sun</v>
      </c>
      <c r="V570" t="str">
        <f t="shared" si="81"/>
        <v>thu</v>
      </c>
    </row>
    <row r="571" spans="13:22" x14ac:dyDescent="0.25">
      <c r="M571">
        <f t="shared" si="90"/>
        <v>0.5700000000000004</v>
      </c>
      <c r="N571">
        <f t="shared" si="83"/>
        <v>0.97955750184297541</v>
      </c>
      <c r="O571">
        <f t="shared" si="84"/>
        <v>0.97558740850413228</v>
      </c>
      <c r="P571">
        <f t="shared" si="85"/>
        <v>0.97033639825785079</v>
      </c>
      <c r="Q571">
        <f t="shared" si="86"/>
        <v>0.96318703124177274</v>
      </c>
      <c r="R571">
        <f t="shared" si="87"/>
        <v>0.95875079610600356</v>
      </c>
      <c r="S571">
        <f t="shared" si="88"/>
        <v>0.95875079610600356</v>
      </c>
      <c r="T571">
        <f t="shared" si="89"/>
        <v>0.9721670849616828</v>
      </c>
      <c r="U571" t="str">
        <f t="shared" si="80"/>
        <v>sun</v>
      </c>
      <c r="V571" t="str">
        <f t="shared" si="81"/>
        <v>thu</v>
      </c>
    </row>
    <row r="572" spans="13:22" x14ac:dyDescent="0.25">
      <c r="M572">
        <f t="shared" si="90"/>
        <v>0.5710000000000004</v>
      </c>
      <c r="N572">
        <f t="shared" si="83"/>
        <v>0.97976916073278986</v>
      </c>
      <c r="O572">
        <f t="shared" si="84"/>
        <v>0.97582723641217006</v>
      </c>
      <c r="P572">
        <f t="shared" si="85"/>
        <v>0.97060884397033576</v>
      </c>
      <c r="Q572">
        <f t="shared" si="86"/>
        <v>0.96349617175463864</v>
      </c>
      <c r="R572">
        <f t="shared" si="87"/>
        <v>0.95907920080144882</v>
      </c>
      <c r="S572">
        <f t="shared" si="88"/>
        <v>0.95907920080144882</v>
      </c>
      <c r="T572">
        <f t="shared" si="89"/>
        <v>0.97242535321748336</v>
      </c>
      <c r="U572" t="str">
        <f t="shared" si="80"/>
        <v>sun</v>
      </c>
      <c r="V572" t="str">
        <f t="shared" si="81"/>
        <v>thu</v>
      </c>
    </row>
    <row r="573" spans="13:22" x14ac:dyDescent="0.25">
      <c r="M573">
        <f t="shared" si="90"/>
        <v>0.5720000000000004</v>
      </c>
      <c r="N573">
        <f t="shared" si="83"/>
        <v>0.97997907324928013</v>
      </c>
      <c r="O573">
        <f t="shared" si="84"/>
        <v>0.97606520786944007</v>
      </c>
      <c r="P573">
        <f t="shared" si="85"/>
        <v>0.97087933624115186</v>
      </c>
      <c r="Q573">
        <f t="shared" si="86"/>
        <v>0.96380328710348828</v>
      </c>
      <c r="R573">
        <f t="shared" si="87"/>
        <v>0.95940555563008023</v>
      </c>
      <c r="S573">
        <f t="shared" si="88"/>
        <v>0.95940555563008023</v>
      </c>
      <c r="T573">
        <f t="shared" si="89"/>
        <v>0.97268172611583958</v>
      </c>
      <c r="U573" t="str">
        <f t="shared" si="80"/>
        <v>sun</v>
      </c>
      <c r="V573" t="str">
        <f t="shared" si="81"/>
        <v>thu</v>
      </c>
    </row>
    <row r="574" spans="13:22" x14ac:dyDescent="0.25">
      <c r="M574">
        <f t="shared" si="90"/>
        <v>0.5730000000000004</v>
      </c>
      <c r="N574">
        <f t="shared" si="83"/>
        <v>0.98018725015065611</v>
      </c>
      <c r="O574">
        <f t="shared" si="84"/>
        <v>0.97630133344222769</v>
      </c>
      <c r="P574">
        <f t="shared" si="85"/>
        <v>0.97114788526856333</v>
      </c>
      <c r="Q574">
        <f t="shared" si="86"/>
        <v>0.96410838697556267</v>
      </c>
      <c r="R574">
        <f t="shared" si="87"/>
        <v>0.95972986999387144</v>
      </c>
      <c r="S574">
        <f t="shared" si="88"/>
        <v>0.95972986999387144</v>
      </c>
      <c r="T574">
        <f t="shared" si="89"/>
        <v>0.97293621395925189</v>
      </c>
      <c r="U574" t="str">
        <f t="shared" si="80"/>
        <v>sun</v>
      </c>
      <c r="V574" t="str">
        <f t="shared" si="81"/>
        <v>thu</v>
      </c>
    </row>
    <row r="575" spans="13:22" x14ac:dyDescent="0.25">
      <c r="M575">
        <f t="shared" si="90"/>
        <v>0.5740000000000004</v>
      </c>
      <c r="N575">
        <f t="shared" si="83"/>
        <v>0.98039370215117505</v>
      </c>
      <c r="O575">
        <f t="shared" si="84"/>
        <v>0.97653562365778313</v>
      </c>
      <c r="P575">
        <f t="shared" si="85"/>
        <v>0.97141450121655337</v>
      </c>
      <c r="Q575">
        <f t="shared" si="86"/>
        <v>0.96441148102803487</v>
      </c>
      <c r="R575">
        <f t="shared" si="87"/>
        <v>0.96005215326663818</v>
      </c>
      <c r="S575">
        <f t="shared" si="88"/>
        <v>0.96005215326663818</v>
      </c>
      <c r="T575">
        <f t="shared" si="89"/>
        <v>0.97318882701338638</v>
      </c>
      <c r="U575" t="str">
        <f t="shared" si="80"/>
        <v>sun</v>
      </c>
      <c r="V575" t="str">
        <f t="shared" si="81"/>
        <v>thu</v>
      </c>
    </row>
    <row r="576" spans="13:22" x14ac:dyDescent="0.25">
      <c r="M576">
        <f t="shared" si="90"/>
        <v>0.5750000000000004</v>
      </c>
      <c r="N576">
        <f t="shared" si="83"/>
        <v>0.9805984399212293</v>
      </c>
      <c r="O576">
        <f t="shared" si="84"/>
        <v>0.97676808900439083</v>
      </c>
      <c r="P576">
        <f t="shared" si="85"/>
        <v>0.97167919421487592</v>
      </c>
      <c r="Q576">
        <f t="shared" si="86"/>
        <v>0.96471257888805395</v>
      </c>
      <c r="R576">
        <f t="shared" si="87"/>
        <v>0.96037241479407154</v>
      </c>
      <c r="S576">
        <f t="shared" si="88"/>
        <v>0.96037241479407154</v>
      </c>
      <c r="T576">
        <f t="shared" si="89"/>
        <v>0.97343957550713767</v>
      </c>
      <c r="U576" t="str">
        <f t="shared" si="80"/>
        <v>sun</v>
      </c>
      <c r="V576" t="str">
        <f t="shared" si="81"/>
        <v>thu</v>
      </c>
    </row>
    <row r="577" spans="13:22" x14ac:dyDescent="0.25">
      <c r="M577">
        <f t="shared" si="90"/>
        <v>0.5760000000000004</v>
      </c>
      <c r="N577">
        <f t="shared" si="83"/>
        <v>0.98080147408743645</v>
      </c>
      <c r="O577">
        <f t="shared" si="84"/>
        <v>0.97699873993144104</v>
      </c>
      <c r="P577">
        <f t="shared" si="85"/>
        <v>0.97194197435911578</v>
      </c>
      <c r="Q577">
        <f t="shared" si="86"/>
        <v>0.96501169015279142</v>
      </c>
      <c r="R577">
        <f t="shared" si="87"/>
        <v>0.96069066389378799</v>
      </c>
      <c r="S577">
        <f t="shared" si="88"/>
        <v>0.96069066389378799</v>
      </c>
      <c r="T577">
        <f t="shared" si="89"/>
        <v>0.97368846963269617</v>
      </c>
      <c r="U577" t="str">
        <f t="shared" si="80"/>
        <v>sun</v>
      </c>
      <c r="V577" t="str">
        <f t="shared" si="81"/>
        <v>thu</v>
      </c>
    </row>
    <row r="578" spans="13:22" x14ac:dyDescent="0.25">
      <c r="M578">
        <f t="shared" si="90"/>
        <v>0.5770000000000004</v>
      </c>
      <c r="N578">
        <f t="shared" si="83"/>
        <v>0.98100281523272903</v>
      </c>
      <c r="O578">
        <f t="shared" si="84"/>
        <v>0.97722758684949573</v>
      </c>
      <c r="P578">
        <f t="shared" si="85"/>
        <v>0.97220285171074172</v>
      </c>
      <c r="Q578">
        <f t="shared" si="86"/>
        <v>0.96530882438948629</v>
      </c>
      <c r="R578">
        <f t="shared" si="87"/>
        <v>0.96100690985536485</v>
      </c>
      <c r="S578">
        <f t="shared" si="88"/>
        <v>0.96100690985536485</v>
      </c>
      <c r="T578">
        <f t="shared" si="89"/>
        <v>0.97393551954561319</v>
      </c>
      <c r="U578" t="str">
        <f t="shared" si="80"/>
        <v>sun</v>
      </c>
      <c r="V578" t="str">
        <f t="shared" si="81"/>
        <v>thu</v>
      </c>
    </row>
    <row r="579" spans="13:22" x14ac:dyDescent="0.25">
      <c r="M579">
        <f t="shared" si="90"/>
        <v>0.5780000000000004</v>
      </c>
      <c r="N579">
        <f t="shared" si="83"/>
        <v>0.98120247389643911</v>
      </c>
      <c r="O579">
        <f t="shared" si="84"/>
        <v>0.97745464013036143</v>
      </c>
      <c r="P579">
        <f t="shared" si="85"/>
        <v>0.97246183629716199</v>
      </c>
      <c r="Q579">
        <f t="shared" si="86"/>
        <v>0.96560399113549034</v>
      </c>
      <c r="R579">
        <f t="shared" si="87"/>
        <v>0.9613211619403832</v>
      </c>
      <c r="S579">
        <f t="shared" si="88"/>
        <v>0.9613211619403832</v>
      </c>
      <c r="T579">
        <f t="shared" si="89"/>
        <v>0.97418073536486327</v>
      </c>
      <c r="U579" t="str">
        <f t="shared" ref="U579:U642" si="91">IF(MAX(N579:T579)=N579,N$1,IF(MAX(N579:T579)=O579,O$1,IF(MAX(N579:T579)=P579,P$1,IF(MAX(N579:T579)=Q579,Q$1,IF(MAX(N579:T579)=R579,R578,IF(MAX(N579:T579)=S579,S$1,T$1))))))</f>
        <v>sun</v>
      </c>
      <c r="V579" t="str">
        <f t="shared" ref="V579:V642" si="92">IF(MIN(N579:T579)=N579,N$1,IF(MIN(N579:T579)=O579,O$1,IF(MIN(N579:T579)=P579,P$1,IF(MIN(N579:T579)=Q579,Q$1,IF(MIN(N579:T579)=R579,R$1,IF(MIN(N579:T579)=S579,S$1,T$1))))))</f>
        <v>thu</v>
      </c>
    </row>
    <row r="580" spans="13:22" x14ac:dyDescent="0.25">
      <c r="M580">
        <f t="shared" si="90"/>
        <v>0.5790000000000004</v>
      </c>
      <c r="N580">
        <f t="shared" ref="N580:N643" si="93">B$2*(M580^5)+C$2*(M580^4)+D$2*(M580^3)+E$2*(M580^2)+F$2*M580</f>
        <v>0.98140046057439623</v>
      </c>
      <c r="O580">
        <f t="shared" ref="O580:O643" si="94">B$3*(M580^5)+C$3*(M580^4)+D$3*(M580^3)+E$3*(M580^2)+F$3*M580</f>
        <v>0.97767991010715694</v>
      </c>
      <c r="P580">
        <f t="shared" ref="P580:P643" si="95">B$4*(M580^5)+C$4*(M580^4)+D$4*(M580^3)+E$4*(M580^2)+F$4*M580</f>
        <v>0.97271893811177979</v>
      </c>
      <c r="Q580">
        <f t="shared" ref="Q580:Q643" si="96">B$5*(M580^5)+C$5*(M580^4)+D$5*(M580^3)+E$5*(M580^2)+F$5*M580</f>
        <v>0.96589719989831435</v>
      </c>
      <c r="R580">
        <f t="shared" ref="R580:R643" si="97">B$6*(M580^5)+C$6*(M580^4)+D$6*(M580^3)+E$6*(M580^2)+F$6*M580</f>
        <v>0.96163342938246998</v>
      </c>
      <c r="S580">
        <f t="shared" ref="S580:S643" si="98">B$7*(M580^5)+C$7*(M580^4)+D$7*(M580^3)+E$7*(M580^2)+F$7*M580</f>
        <v>0.96163342938246998</v>
      </c>
      <c r="T580">
        <f t="shared" ref="T580:T643" si="99">B$8*(M580^5)+C$8*(M580^4)+D$8*(M580^3)+E$8*(M580^2)+F$8*M580</f>
        <v>0.97442412717291194</v>
      </c>
      <c r="U580" t="str">
        <f t="shared" si="91"/>
        <v>sun</v>
      </c>
      <c r="V580" t="str">
        <f t="shared" si="92"/>
        <v>thu</v>
      </c>
    </row>
    <row r="581" spans="13:22" x14ac:dyDescent="0.25">
      <c r="M581">
        <f t="shared" si="90"/>
        <v>0.5800000000000004</v>
      </c>
      <c r="N581">
        <f t="shared" si="93"/>
        <v>0.98159678571900844</v>
      </c>
      <c r="O581">
        <f t="shared" si="94"/>
        <v>0.97790340707438039</v>
      </c>
      <c r="P581">
        <f t="shared" si="95"/>
        <v>0.97297416711404972</v>
      </c>
      <c r="Q581">
        <f t="shared" si="96"/>
        <v>0.96618846015567272</v>
      </c>
      <c r="R581">
        <f t="shared" si="97"/>
        <v>0.96194372138733719</v>
      </c>
      <c r="S581">
        <f t="shared" si="98"/>
        <v>0.96194372138733719</v>
      </c>
      <c r="T581">
        <f t="shared" si="99"/>
        <v>0.97466570501577765</v>
      </c>
      <c r="U581" t="str">
        <f t="shared" si="91"/>
        <v>sun</v>
      </c>
      <c r="V581" t="str">
        <f t="shared" si="92"/>
        <v>thu</v>
      </c>
    </row>
    <row r="582" spans="13:22" x14ac:dyDescent="0.25">
      <c r="M582">
        <f t="shared" si="90"/>
        <v>0.58100000000000041</v>
      </c>
      <c r="N582">
        <f t="shared" si="93"/>
        <v>0.981791459739356</v>
      </c>
      <c r="O582">
        <f t="shared" si="94"/>
        <v>0.97812514128798389</v>
      </c>
      <c r="P582">
        <f t="shared" si="95"/>
        <v>0.97322753322953259</v>
      </c>
      <c r="Q582">
        <f t="shared" si="96"/>
        <v>0.96647778135552898</v>
      </c>
      <c r="R582">
        <f t="shared" si="97"/>
        <v>0.96225204713282575</v>
      </c>
      <c r="S582">
        <f t="shared" si="98"/>
        <v>0.96225204713282575</v>
      </c>
      <c r="T582">
        <f t="shared" si="99"/>
        <v>0.97490547890310042</v>
      </c>
      <c r="U582" t="str">
        <f t="shared" si="91"/>
        <v>sun</v>
      </c>
      <c r="V582" t="str">
        <f t="shared" si="92"/>
        <v>thu</v>
      </c>
    </row>
    <row r="583" spans="13:22" x14ac:dyDescent="0.25">
      <c r="M583">
        <f t="shared" si="90"/>
        <v>0.58200000000000041</v>
      </c>
      <c r="N583">
        <f t="shared" si="93"/>
        <v>0.98198449300127999</v>
      </c>
      <c r="O583">
        <f t="shared" si="94"/>
        <v>0.97834512296544052</v>
      </c>
      <c r="P583">
        <f t="shared" si="95"/>
        <v>0.97347904634995208</v>
      </c>
      <c r="Q583">
        <f t="shared" si="96"/>
        <v>0.96676517291614239</v>
      </c>
      <c r="R583">
        <f t="shared" si="97"/>
        <v>0.9625584157689473</v>
      </c>
      <c r="S583">
        <f t="shared" si="98"/>
        <v>0.9625584157689473</v>
      </c>
      <c r="T583">
        <f t="shared" si="99"/>
        <v>0.97514345880820374</v>
      </c>
      <c r="U583" t="str">
        <f t="shared" si="91"/>
        <v>sun</v>
      </c>
      <c r="V583" t="str">
        <f t="shared" si="92"/>
        <v>thu</v>
      </c>
    </row>
    <row r="584" spans="13:22" x14ac:dyDescent="0.25">
      <c r="M584">
        <f t="shared" si="90"/>
        <v>0.58300000000000041</v>
      </c>
      <c r="N584">
        <f t="shared" si="93"/>
        <v>0.98217589582746978</v>
      </c>
      <c r="O584">
        <f t="shared" si="94"/>
        <v>0.97856336228581009</v>
      </c>
      <c r="P584">
        <f t="shared" si="95"/>
        <v>0.97372871633324753</v>
      </c>
      <c r="Q584">
        <f t="shared" si="96"/>
        <v>0.96705064422611153</v>
      </c>
      <c r="R584">
        <f t="shared" si="97"/>
        <v>0.9628628364179197</v>
      </c>
      <c r="S584">
        <f t="shared" si="98"/>
        <v>0.9628628364179197</v>
      </c>
      <c r="T584">
        <f t="shared" si="99"/>
        <v>0.97537965466816012</v>
      </c>
      <c r="U584" t="str">
        <f t="shared" si="91"/>
        <v>sun</v>
      </c>
      <c r="V584" t="str">
        <f t="shared" si="92"/>
        <v>thu</v>
      </c>
    </row>
    <row r="585" spans="13:22" x14ac:dyDescent="0.25">
      <c r="M585">
        <f t="shared" si="90"/>
        <v>0.58400000000000041</v>
      </c>
      <c r="N585">
        <f t="shared" si="93"/>
        <v>0.98236567849755541</v>
      </c>
      <c r="O585">
        <f t="shared" si="94"/>
        <v>0.97877986938981598</v>
      </c>
      <c r="P585">
        <f t="shared" si="95"/>
        <v>0.97397655300363395</v>
      </c>
      <c r="Q585">
        <f t="shared" si="96"/>
        <v>0.96733420464442244</v>
      </c>
      <c r="R585">
        <f t="shared" si="97"/>
        <v>0.96316531817421769</v>
      </c>
      <c r="S585">
        <f t="shared" si="98"/>
        <v>0.96316531817421769</v>
      </c>
      <c r="T585">
        <f t="shared" si="99"/>
        <v>0.97561407638385678</v>
      </c>
      <c r="U585" t="str">
        <f t="shared" si="91"/>
        <v>sun</v>
      </c>
      <c r="V585" t="str">
        <f t="shared" si="92"/>
        <v>thu</v>
      </c>
    </row>
    <row r="586" spans="13:22" x14ac:dyDescent="0.25">
      <c r="M586">
        <f t="shared" si="90"/>
        <v>0.58500000000000041</v>
      </c>
      <c r="N586">
        <f t="shared" si="93"/>
        <v>0.98255385124819195</v>
      </c>
      <c r="O586">
        <f t="shared" si="94"/>
        <v>0.97899465437990751</v>
      </c>
      <c r="P586">
        <f t="shared" si="95"/>
        <v>0.97422256615165304</v>
      </c>
      <c r="Q586">
        <f t="shared" si="96"/>
        <v>0.96761586350048856</v>
      </c>
      <c r="R586">
        <f t="shared" si="97"/>
        <v>0.96346587010460327</v>
      </c>
      <c r="S586">
        <f t="shared" si="98"/>
        <v>0.96346587010460327</v>
      </c>
      <c r="T586">
        <f t="shared" si="99"/>
        <v>0.97584673382005982</v>
      </c>
      <c r="U586" t="str">
        <f t="shared" si="91"/>
        <v>sun</v>
      </c>
      <c r="V586" t="str">
        <f t="shared" si="92"/>
        <v>thu</v>
      </c>
    </row>
    <row r="587" spans="13:22" x14ac:dyDescent="0.25">
      <c r="M587">
        <f t="shared" si="90"/>
        <v>0.58600000000000041</v>
      </c>
      <c r="N587">
        <f t="shared" si="93"/>
        <v>0.98274042427315567</v>
      </c>
      <c r="O587">
        <f t="shared" si="94"/>
        <v>0.9792077273203339</v>
      </c>
      <c r="P587">
        <f t="shared" si="95"/>
        <v>0.97446676553423006</v>
      </c>
      <c r="Q587">
        <f t="shared" si="96"/>
        <v>0.96789563009420343</v>
      </c>
      <c r="R587">
        <f t="shared" si="97"/>
        <v>0.96376450124817836</v>
      </c>
      <c r="S587">
        <f t="shared" si="98"/>
        <v>0.96376450124817836</v>
      </c>
      <c r="T587">
        <f t="shared" si="99"/>
        <v>0.97607763680548043</v>
      </c>
      <c r="U587" t="str">
        <f t="shared" si="91"/>
        <v>sun</v>
      </c>
      <c r="V587" t="str">
        <f t="shared" si="92"/>
        <v>thu</v>
      </c>
    </row>
    <row r="588" spans="13:22" x14ac:dyDescent="0.25">
      <c r="M588">
        <f t="shared" si="90"/>
        <v>0.58700000000000041</v>
      </c>
      <c r="N588">
        <f t="shared" si="93"/>
        <v>0.98292540772342685</v>
      </c>
      <c r="O588">
        <f t="shared" si="94"/>
        <v>0.97941909823721085</v>
      </c>
      <c r="P588">
        <f t="shared" si="95"/>
        <v>0.97470916087473203</v>
      </c>
      <c r="Q588">
        <f t="shared" si="96"/>
        <v>0.96817351369598148</v>
      </c>
      <c r="R588">
        <f t="shared" si="97"/>
        <v>0.96406122061641764</v>
      </c>
      <c r="S588">
        <f t="shared" si="98"/>
        <v>0.96406122061641764</v>
      </c>
      <c r="T588">
        <f t="shared" si="99"/>
        <v>0.97630679513283769</v>
      </c>
      <c r="U588" t="str">
        <f t="shared" si="91"/>
        <v>sun</v>
      </c>
      <c r="V588" t="str">
        <f t="shared" si="92"/>
        <v>thu</v>
      </c>
    </row>
    <row r="589" spans="13:22" x14ac:dyDescent="0.25">
      <c r="M589">
        <f t="shared" si="90"/>
        <v>0.58800000000000041</v>
      </c>
      <c r="N589">
        <f t="shared" si="93"/>
        <v>0.98310881170728193</v>
      </c>
      <c r="O589">
        <f t="shared" si="94"/>
        <v>0.97962877711859275</v>
      </c>
      <c r="P589">
        <f t="shared" si="95"/>
        <v>0.9749497618630194</v>
      </c>
      <c r="Q589">
        <f t="shared" si="96"/>
        <v>0.96844952354680403</v>
      </c>
      <c r="R589">
        <f t="shared" si="97"/>
        <v>0.9643560371932125</v>
      </c>
      <c r="S589">
        <f t="shared" si="98"/>
        <v>0.9643560371932125</v>
      </c>
      <c r="T589">
        <f t="shared" si="99"/>
        <v>0.97653421855892453</v>
      </c>
      <c r="U589" t="str">
        <f t="shared" si="91"/>
        <v>sun</v>
      </c>
      <c r="V589" t="str">
        <f t="shared" si="92"/>
        <v>thu</v>
      </c>
    </row>
    <row r="590" spans="13:22" x14ac:dyDescent="0.25">
      <c r="M590">
        <f t="shared" si="90"/>
        <v>0.58900000000000041</v>
      </c>
      <c r="N590">
        <f t="shared" si="93"/>
        <v>0.98329064629038365</v>
      </c>
      <c r="O590">
        <f t="shared" si="94"/>
        <v>0.97983677391454127</v>
      </c>
      <c r="P590">
        <f t="shared" si="95"/>
        <v>0.97518857815550541</v>
      </c>
      <c r="Q590">
        <f t="shared" si="96"/>
        <v>0.968723668858267</v>
      </c>
      <c r="R590">
        <f t="shared" si="97"/>
        <v>0.96464895993491373</v>
      </c>
      <c r="S590">
        <f t="shared" si="98"/>
        <v>0.96464895993491373</v>
      </c>
      <c r="T590">
        <f t="shared" si="99"/>
        <v>0.97675991680467389</v>
      </c>
      <c r="U590" t="str">
        <f t="shared" si="91"/>
        <v>sun</v>
      </c>
      <c r="V590" t="str">
        <f t="shared" si="92"/>
        <v>thu</v>
      </c>
    </row>
    <row r="591" spans="13:22" x14ac:dyDescent="0.25">
      <c r="M591">
        <f t="shared" si="90"/>
        <v>0.59000000000000041</v>
      </c>
      <c r="N591">
        <f t="shared" si="93"/>
        <v>0.98347092149586812</v>
      </c>
      <c r="O591">
        <f t="shared" si="94"/>
        <v>0.9800430985371904</v>
      </c>
      <c r="P591">
        <f t="shared" si="95"/>
        <v>0.97542561937520622</v>
      </c>
      <c r="Q591">
        <f t="shared" si="96"/>
        <v>0.96899595881262224</v>
      </c>
      <c r="R591">
        <f t="shared" si="97"/>
        <v>0.96493999777037098</v>
      </c>
      <c r="S591">
        <f t="shared" si="98"/>
        <v>0.96493999777037098</v>
      </c>
      <c r="T591">
        <f t="shared" si="99"/>
        <v>0.97698389955522202</v>
      </c>
      <c r="U591" t="str">
        <f t="shared" si="91"/>
        <v>sun</v>
      </c>
      <c r="V591" t="str">
        <f t="shared" si="92"/>
        <v>thu</v>
      </c>
    </row>
    <row r="592" spans="13:22" x14ac:dyDescent="0.25">
      <c r="M592">
        <f t="shared" si="90"/>
        <v>0.59100000000000041</v>
      </c>
      <c r="N592">
        <f t="shared" si="93"/>
        <v>0.98364964730443472</v>
      </c>
      <c r="O592">
        <f t="shared" si="94"/>
        <v>0.98024776086082288</v>
      </c>
      <c r="P592">
        <f t="shared" si="95"/>
        <v>0.97566089511180332</v>
      </c>
      <c r="Q592">
        <f t="shared" si="96"/>
        <v>0.96926640256282637</v>
      </c>
      <c r="R592">
        <f t="shared" si="97"/>
        <v>0.965229159600975</v>
      </c>
      <c r="S592">
        <f t="shared" si="98"/>
        <v>0.965229159600975</v>
      </c>
      <c r="T592">
        <f t="shared" si="99"/>
        <v>0.97720617645997176</v>
      </c>
      <c r="U592" t="str">
        <f t="shared" si="91"/>
        <v>sun</v>
      </c>
      <c r="V592" t="str">
        <f t="shared" si="92"/>
        <v>thu</v>
      </c>
    </row>
    <row r="593" spans="13:22" x14ac:dyDescent="0.25">
      <c r="M593">
        <f t="shared" si="90"/>
        <v>0.59200000000000041</v>
      </c>
      <c r="N593">
        <f t="shared" si="93"/>
        <v>0.98382683365443668</v>
      </c>
      <c r="O593">
        <f t="shared" si="94"/>
        <v>0.98045077072193609</v>
      </c>
      <c r="P593">
        <f t="shared" si="95"/>
        <v>0.97589441492169371</v>
      </c>
      <c r="Q593">
        <f t="shared" si="96"/>
        <v>0.96953500923258651</v>
      </c>
      <c r="R593">
        <f t="shared" si="97"/>
        <v>0.96551645430069999</v>
      </c>
      <c r="S593">
        <f t="shared" si="98"/>
        <v>0.96551645430069999</v>
      </c>
      <c r="T593">
        <f t="shared" si="99"/>
        <v>0.97742675713266336</v>
      </c>
      <c r="U593" t="str">
        <f t="shared" si="91"/>
        <v>sun</v>
      </c>
      <c r="V593" t="str">
        <f t="shared" si="92"/>
        <v>thu</v>
      </c>
    </row>
    <row r="594" spans="13:22" x14ac:dyDescent="0.25">
      <c r="M594">
        <f t="shared" si="90"/>
        <v>0.59300000000000042</v>
      </c>
      <c r="N594">
        <f t="shared" si="93"/>
        <v>0.98400249044197019</v>
      </c>
      <c r="O594">
        <f t="shared" si="94"/>
        <v>0.98065213791931005</v>
      </c>
      <c r="P594">
        <f t="shared" si="95"/>
        <v>0.97612618832804787</v>
      </c>
      <c r="Q594">
        <f t="shared" si="96"/>
        <v>0.96980178791640315</v>
      </c>
      <c r="R594">
        <f t="shared" si="97"/>
        <v>0.96580189071614075</v>
      </c>
      <c r="S594">
        <f t="shared" si="98"/>
        <v>0.96580189071614075</v>
      </c>
      <c r="T594">
        <f t="shared" si="99"/>
        <v>0.97764565115143265</v>
      </c>
      <c r="U594" t="str">
        <f t="shared" si="91"/>
        <v>sun</v>
      </c>
      <c r="V594" t="str">
        <f t="shared" si="92"/>
        <v>thu</v>
      </c>
    </row>
    <row r="595" spans="13:22" x14ac:dyDescent="0.25">
      <c r="M595">
        <f t="shared" si="90"/>
        <v>0.59400000000000042</v>
      </c>
      <c r="N595">
        <f t="shared" si="93"/>
        <v>0.98417662752096002</v>
      </c>
      <c r="O595">
        <f t="shared" si="94"/>
        <v>0.98085187221408021</v>
      </c>
      <c r="P595">
        <f t="shared" si="95"/>
        <v>0.97635622482086371</v>
      </c>
      <c r="Q595">
        <f t="shared" si="96"/>
        <v>0.97006674767961631</v>
      </c>
      <c r="R595">
        <f t="shared" si="97"/>
        <v>0.96608547766655972</v>
      </c>
      <c r="S595">
        <f t="shared" si="98"/>
        <v>0.96608547766655972</v>
      </c>
      <c r="T595">
        <f t="shared" si="99"/>
        <v>0.9778628680588799</v>
      </c>
      <c r="U595" t="str">
        <f t="shared" si="91"/>
        <v>sun</v>
      </c>
      <c r="V595" t="str">
        <f t="shared" si="92"/>
        <v>thu</v>
      </c>
    </row>
    <row r="596" spans="13:22" x14ac:dyDescent="0.25">
      <c r="M596">
        <f t="shared" si="90"/>
        <v>0.59500000000000042</v>
      </c>
      <c r="N596">
        <f t="shared" si="93"/>
        <v>0.98434925470325418</v>
      </c>
      <c r="O596">
        <f t="shared" si="94"/>
        <v>0.98104998332980431</v>
      </c>
      <c r="P596">
        <f t="shared" si="95"/>
        <v>0.97658453385702426</v>
      </c>
      <c r="Q596">
        <f t="shared" si="96"/>
        <v>0.97032989755845245</v>
      </c>
      <c r="R596">
        <f t="shared" si="97"/>
        <v>0.96636722394392494</v>
      </c>
      <c r="S596">
        <f t="shared" si="98"/>
        <v>0.96636722394392494</v>
      </c>
      <c r="T596">
        <f t="shared" si="99"/>
        <v>0.97807841736213375</v>
      </c>
      <c r="U596" t="str">
        <f t="shared" si="91"/>
        <v>sun</v>
      </c>
      <c r="V596" t="str">
        <f t="shared" si="92"/>
        <v>thu</v>
      </c>
    </row>
    <row r="597" spans="13:22" x14ac:dyDescent="0.25">
      <c r="M597">
        <f t="shared" si="90"/>
        <v>0.59600000000000042</v>
      </c>
      <c r="N597">
        <f t="shared" si="93"/>
        <v>0.98452038175870937</v>
      </c>
      <c r="O597">
        <f t="shared" si="94"/>
        <v>0.98124648095253164</v>
      </c>
      <c r="P597">
        <f t="shared" si="95"/>
        <v>0.97681112486035282</v>
      </c>
      <c r="Q597">
        <f t="shared" si="96"/>
        <v>0.97059124656006901</v>
      </c>
      <c r="R597">
        <f t="shared" si="97"/>
        <v>0.96664713831294957</v>
      </c>
      <c r="S597">
        <f t="shared" si="98"/>
        <v>0.96664713831294957</v>
      </c>
      <c r="T597">
        <f t="shared" si="99"/>
        <v>0.97829230853291582</v>
      </c>
      <c r="U597" t="str">
        <f t="shared" si="91"/>
        <v>sun</v>
      </c>
      <c r="V597" t="str">
        <f t="shared" si="92"/>
        <v>thu</v>
      </c>
    </row>
    <row r="598" spans="13:22" x14ac:dyDescent="0.25">
      <c r="M598">
        <f t="shared" si="90"/>
        <v>0.59700000000000042</v>
      </c>
      <c r="N598">
        <f t="shared" si="93"/>
        <v>0.98469001841528181</v>
      </c>
      <c r="O598">
        <f t="shared" si="94"/>
        <v>0.98144137473087611</v>
      </c>
      <c r="P598">
        <f t="shared" si="95"/>
        <v>0.97703600722166417</v>
      </c>
      <c r="Q598">
        <f t="shared" si="96"/>
        <v>0.97085080366259979</v>
      </c>
      <c r="R598">
        <f t="shared" si="97"/>
        <v>0.96692522951113924</v>
      </c>
      <c r="S598">
        <f t="shared" si="98"/>
        <v>0.96692522951113924</v>
      </c>
      <c r="T598">
        <f t="shared" si="99"/>
        <v>0.97850455100760581</v>
      </c>
      <c r="U598" t="str">
        <f t="shared" si="91"/>
        <v>sun</v>
      </c>
      <c r="V598" t="str">
        <f t="shared" si="92"/>
        <v>thu</v>
      </c>
    </row>
    <row r="599" spans="13:22" x14ac:dyDescent="0.25">
      <c r="M599">
        <f t="shared" si="90"/>
        <v>0.59800000000000042</v>
      </c>
      <c r="N599">
        <f t="shared" si="93"/>
        <v>0.98485817435911693</v>
      </c>
      <c r="O599">
        <f t="shared" si="94"/>
        <v>0.98163467427608131</v>
      </c>
      <c r="P599">
        <f t="shared" si="95"/>
        <v>0.97725919029882813</v>
      </c>
      <c r="Q599">
        <f t="shared" si="96"/>
        <v>0.97110857781520088</v>
      </c>
      <c r="R599">
        <f t="shared" si="97"/>
        <v>0.96720150624882573</v>
      </c>
      <c r="S599">
        <f t="shared" si="98"/>
        <v>0.96720150624882573</v>
      </c>
      <c r="T599">
        <f t="shared" si="99"/>
        <v>0.97871515418730692</v>
      </c>
      <c r="U599" t="str">
        <f t="shared" si="91"/>
        <v>sun</v>
      </c>
      <c r="V599" t="str">
        <f t="shared" si="92"/>
        <v>thu</v>
      </c>
    </row>
    <row r="600" spans="13:22" x14ac:dyDescent="0.25">
      <c r="M600">
        <f t="shared" si="90"/>
        <v>0.59900000000000042</v>
      </c>
      <c r="N600">
        <f t="shared" si="93"/>
        <v>0.98502485923463579</v>
      </c>
      <c r="O600">
        <f t="shared" si="94"/>
        <v>0.98182638916209064</v>
      </c>
      <c r="P600">
        <f t="shared" si="95"/>
        <v>0.97748068341681749</v>
      </c>
      <c r="Q600">
        <f t="shared" si="96"/>
        <v>0.97136457793809394</v>
      </c>
      <c r="R600">
        <f t="shared" si="97"/>
        <v>0.96747597720921519</v>
      </c>
      <c r="S600">
        <f t="shared" si="98"/>
        <v>0.96747597720921519</v>
      </c>
      <c r="T600">
        <f t="shared" si="99"/>
        <v>0.97892412743790946</v>
      </c>
      <c r="U600" t="str">
        <f t="shared" si="91"/>
        <v>sun</v>
      </c>
      <c r="V600" t="str">
        <f t="shared" si="92"/>
        <v>thu</v>
      </c>
    </row>
    <row r="601" spans="13:22" x14ac:dyDescent="0.25">
      <c r="M601">
        <f t="shared" si="90"/>
        <v>0.60000000000000042</v>
      </c>
      <c r="N601">
        <f t="shared" si="93"/>
        <v>0.98519008264462826</v>
      </c>
      <c r="O601">
        <f t="shared" si="94"/>
        <v>0.98201652892561997</v>
      </c>
      <c r="P601">
        <f t="shared" si="95"/>
        <v>0.97770049586776842</v>
      </c>
      <c r="Q601">
        <f t="shared" si="96"/>
        <v>0.97161881292261421</v>
      </c>
      <c r="R601">
        <f t="shared" si="97"/>
        <v>0.96774865104842611</v>
      </c>
      <c r="S601">
        <f t="shared" si="98"/>
        <v>0.96774865104842611</v>
      </c>
      <c r="T601">
        <f t="shared" si="99"/>
        <v>0.9791314800901576</v>
      </c>
      <c r="U601" t="str">
        <f t="shared" si="91"/>
        <v>sun</v>
      </c>
      <c r="V601" t="str">
        <f t="shared" si="92"/>
        <v>thu</v>
      </c>
    </row>
    <row r="602" spans="13:22" x14ac:dyDescent="0.25">
      <c r="M602">
        <f t="shared" si="90"/>
        <v>0.60100000000000042</v>
      </c>
      <c r="N602">
        <f t="shared" si="93"/>
        <v>0.98535385415033994</v>
      </c>
      <c r="O602">
        <f t="shared" si="94"/>
        <v>0.98220510306622422</v>
      </c>
      <c r="P602">
        <f t="shared" si="95"/>
        <v>0.97791863691103309</v>
      </c>
      <c r="Q602">
        <f t="shared" si="96"/>
        <v>0.97187129163125752</v>
      </c>
      <c r="R602">
        <f t="shared" si="97"/>
        <v>0.96801953639552885</v>
      </c>
      <c r="S602">
        <f t="shared" si="98"/>
        <v>0.96801953639552885</v>
      </c>
      <c r="T602">
        <f t="shared" si="99"/>
        <v>0.97933722143971358</v>
      </c>
      <c r="U602" t="str">
        <f t="shared" si="91"/>
        <v>sun</v>
      </c>
      <c r="V602" t="str">
        <f t="shared" si="92"/>
        <v>thu</v>
      </c>
    </row>
    <row r="603" spans="13:22" x14ac:dyDescent="0.25">
      <c r="M603">
        <f t="shared" si="90"/>
        <v>0.60200000000000042</v>
      </c>
      <c r="N603">
        <f t="shared" si="93"/>
        <v>0.9855161832715611</v>
      </c>
      <c r="O603">
        <f t="shared" si="94"/>
        <v>0.98239212104636553</v>
      </c>
      <c r="P603">
        <f t="shared" si="95"/>
        <v>0.97813511577323764</v>
      </c>
      <c r="Q603">
        <f t="shared" si="96"/>
        <v>0.97212202289771876</v>
      </c>
      <c r="R603">
        <f t="shared" si="97"/>
        <v>0.96828864185259045</v>
      </c>
      <c r="S603">
        <f t="shared" si="98"/>
        <v>0.96828864185259045</v>
      </c>
      <c r="T603">
        <f t="shared" si="99"/>
        <v>0.97954136074722031</v>
      </c>
      <c r="U603" t="str">
        <f t="shared" si="91"/>
        <v>sun</v>
      </c>
      <c r="V603" t="str">
        <f t="shared" si="92"/>
        <v>thu</v>
      </c>
    </row>
    <row r="604" spans="13:22" x14ac:dyDescent="0.25">
      <c r="M604">
        <f t="shared" si="90"/>
        <v>0.60300000000000042</v>
      </c>
      <c r="N604">
        <f t="shared" si="93"/>
        <v>0.98567707948671801</v>
      </c>
      <c r="O604">
        <f t="shared" si="94"/>
        <v>0.98257759229148789</v>
      </c>
      <c r="P604">
        <f t="shared" si="95"/>
        <v>0.97834994164833544</v>
      </c>
      <c r="Q604">
        <f t="shared" si="96"/>
        <v>0.97237101552694649</v>
      </c>
      <c r="R604">
        <f t="shared" si="97"/>
        <v>0.96855597599471555</v>
      </c>
      <c r="S604">
        <f t="shared" si="98"/>
        <v>0.96855597599471555</v>
      </c>
      <c r="T604">
        <f t="shared" si="99"/>
        <v>0.97974390723837179</v>
      </c>
      <c r="U604" t="str">
        <f t="shared" si="91"/>
        <v>sun</v>
      </c>
      <c r="V604" t="str">
        <f t="shared" si="92"/>
        <v>thu</v>
      </c>
    </row>
    <row r="605" spans="13:22" x14ac:dyDescent="0.25">
      <c r="M605">
        <f t="shared" si="90"/>
        <v>0.60400000000000043</v>
      </c>
      <c r="N605">
        <f t="shared" si="93"/>
        <v>0.98583655223296018</v>
      </c>
      <c r="O605">
        <f t="shared" si="94"/>
        <v>0.98276152619008017</v>
      </c>
      <c r="P605">
        <f t="shared" si="95"/>
        <v>0.97856312369766396</v>
      </c>
      <c r="Q605">
        <f t="shared" si="96"/>
        <v>0.97261827829517955</v>
      </c>
      <c r="R605">
        <f t="shared" si="97"/>
        <v>0.96882154737008475</v>
      </c>
      <c r="S605">
        <f t="shared" si="98"/>
        <v>0.96882154737008475</v>
      </c>
      <c r="T605">
        <f t="shared" si="99"/>
        <v>0.97994487010397058</v>
      </c>
      <c r="U605" t="str">
        <f t="shared" si="91"/>
        <v>sun</v>
      </c>
      <c r="V605" t="str">
        <f t="shared" si="92"/>
        <v>thu</v>
      </c>
    </row>
    <row r="606" spans="13:22" x14ac:dyDescent="0.25">
      <c r="M606">
        <f t="shared" si="90"/>
        <v>0.60500000000000043</v>
      </c>
      <c r="N606">
        <f t="shared" si="93"/>
        <v>0.98599461090625051</v>
      </c>
      <c r="O606">
        <f t="shared" si="94"/>
        <v>0.98294393209375031</v>
      </c>
      <c r="P606">
        <f t="shared" si="95"/>
        <v>0.97877467105000004</v>
      </c>
      <c r="Q606">
        <f t="shared" si="96"/>
        <v>0.97286381994999993</v>
      </c>
      <c r="R606">
        <f t="shared" si="97"/>
        <v>0.96908536450000016</v>
      </c>
      <c r="S606">
        <f t="shared" si="98"/>
        <v>0.96908536450000016</v>
      </c>
      <c r="T606">
        <f t="shared" si="99"/>
        <v>0.98014425850000042</v>
      </c>
      <c r="U606" t="str">
        <f t="shared" si="91"/>
        <v>sun</v>
      </c>
      <c r="V606" t="str">
        <f t="shared" si="92"/>
        <v>thu</v>
      </c>
    </row>
    <row r="607" spans="13:22" x14ac:dyDescent="0.25">
      <c r="M607">
        <f t="shared" si="90"/>
        <v>0.60600000000000043</v>
      </c>
      <c r="N607">
        <f t="shared" si="93"/>
        <v>0.98615126486145344</v>
      </c>
      <c r="O607">
        <f t="shared" si="94"/>
        <v>0.9831248193172919</v>
      </c>
      <c r="P607">
        <f t="shared" si="95"/>
        <v>0.97898459280161543</v>
      </c>
      <c r="Q607">
        <f t="shared" si="96"/>
        <v>0.97310764921037363</v>
      </c>
      <c r="R607">
        <f t="shared" si="97"/>
        <v>0.96934743587892136</v>
      </c>
      <c r="S607">
        <f t="shared" si="98"/>
        <v>0.96934743587892136</v>
      </c>
      <c r="T607">
        <f t="shared" si="99"/>
        <v>0.98034208154768332</v>
      </c>
      <c r="U607" t="str">
        <f t="shared" si="91"/>
        <v>sun</v>
      </c>
      <c r="V607" t="str">
        <f t="shared" si="92"/>
        <v>thu</v>
      </c>
    </row>
    <row r="608" spans="13:22" x14ac:dyDescent="0.25">
      <c r="M608">
        <f t="shared" si="90"/>
        <v>0.60700000000000043</v>
      </c>
      <c r="N608">
        <f t="shared" si="93"/>
        <v>0.98630652341242664</v>
      </c>
      <c r="O608">
        <f t="shared" si="94"/>
        <v>0.98330419713875639</v>
      </c>
      <c r="P608">
        <f t="shared" si="95"/>
        <v>0.97919289801633225</v>
      </c>
      <c r="Q608">
        <f t="shared" si="96"/>
        <v>0.97334977476669704</v>
      </c>
      <c r="R608">
        <f t="shared" si="97"/>
        <v>0.96960776997451203</v>
      </c>
      <c r="S608">
        <f t="shared" si="98"/>
        <v>0.96960776997451203</v>
      </c>
      <c r="T608">
        <f t="shared" si="99"/>
        <v>0.9805383483335528</v>
      </c>
      <c r="U608" t="str">
        <f t="shared" si="91"/>
        <v>sun</v>
      </c>
      <c r="V608" t="str">
        <f t="shared" si="92"/>
        <v>thu</v>
      </c>
    </row>
    <row r="609" spans="13:22" x14ac:dyDescent="0.25">
      <c r="M609">
        <f t="shared" si="90"/>
        <v>0.60800000000000043</v>
      </c>
      <c r="N609">
        <f t="shared" si="93"/>
        <v>0.98646039583210809</v>
      </c>
      <c r="O609">
        <f t="shared" si="94"/>
        <v>0.98348207479951877</v>
      </c>
      <c r="P609">
        <f t="shared" si="95"/>
        <v>0.97939959572557811</v>
      </c>
      <c r="Q609">
        <f t="shared" si="96"/>
        <v>0.97359020528084383</v>
      </c>
      <c r="R609">
        <f t="shared" si="97"/>
        <v>0.96986637522767905</v>
      </c>
      <c r="S609">
        <f t="shared" si="98"/>
        <v>0.96986637522767905</v>
      </c>
      <c r="T609">
        <f t="shared" si="99"/>
        <v>0.98073306790951231</v>
      </c>
      <c r="U609" t="str">
        <f t="shared" si="91"/>
        <v>sun</v>
      </c>
      <c r="V609" t="str">
        <f t="shared" si="92"/>
        <v>thu</v>
      </c>
    </row>
    <row r="610" spans="13:22" x14ac:dyDescent="0.25">
      <c r="M610">
        <f t="shared" si="90"/>
        <v>0.60900000000000043</v>
      </c>
      <c r="N610">
        <f t="shared" si="93"/>
        <v>0.98661289135260688</v>
      </c>
      <c r="O610">
        <f t="shared" si="94"/>
        <v>0.9836584615043511</v>
      </c>
      <c r="P610">
        <f t="shared" si="95"/>
        <v>0.97960469492844426</v>
      </c>
      <c r="Q610">
        <f t="shared" si="96"/>
        <v>0.97382894938620845</v>
      </c>
      <c r="R610">
        <f t="shared" si="97"/>
        <v>0.97012326005261196</v>
      </c>
      <c r="S610">
        <f t="shared" si="98"/>
        <v>0.97012326005261196</v>
      </c>
      <c r="T610">
        <f t="shared" si="99"/>
        <v>0.98092624929290295</v>
      </c>
      <c r="U610" t="str">
        <f t="shared" si="91"/>
        <v>sun</v>
      </c>
      <c r="V610" t="str">
        <f t="shared" si="92"/>
        <v>thu</v>
      </c>
    </row>
    <row r="611" spans="13:22" x14ac:dyDescent="0.25">
      <c r="M611">
        <f t="shared" si="90"/>
        <v>0.61000000000000043</v>
      </c>
      <c r="N611">
        <f t="shared" si="93"/>
        <v>0.98676401916528911</v>
      </c>
      <c r="O611">
        <f t="shared" si="94"/>
        <v>0.98383336642148822</v>
      </c>
      <c r="P611">
        <f t="shared" si="95"/>
        <v>0.97980820459173512</v>
      </c>
      <c r="Q611">
        <f t="shared" si="96"/>
        <v>0.97406601568775342</v>
      </c>
      <c r="R611">
        <f t="shared" si="97"/>
        <v>0.97037843283682834</v>
      </c>
      <c r="S611">
        <f t="shared" si="98"/>
        <v>0.97037843283682834</v>
      </c>
      <c r="T611">
        <f t="shared" si="99"/>
        <v>0.98111790146656652</v>
      </c>
      <c r="U611" t="str">
        <f t="shared" si="91"/>
        <v>sun</v>
      </c>
      <c r="V611" t="str">
        <f t="shared" si="92"/>
        <v>thu</v>
      </c>
    </row>
    <row r="612" spans="13:22" x14ac:dyDescent="0.25">
      <c r="M612">
        <f t="shared" si="90"/>
        <v>0.61100000000000043</v>
      </c>
      <c r="N612">
        <f t="shared" si="93"/>
        <v>0.98691378842087274</v>
      </c>
      <c r="O612">
        <f t="shared" si="94"/>
        <v>0.98400679868269902</v>
      </c>
      <c r="P612">
        <f t="shared" si="95"/>
        <v>0.98001013365003153</v>
      </c>
      <c r="Q612">
        <f t="shared" si="96"/>
        <v>0.97430141276205329</v>
      </c>
      <c r="R612">
        <f t="shared" si="97"/>
        <v>0.97063190194121063</v>
      </c>
      <c r="S612">
        <f t="shared" si="98"/>
        <v>0.97063190194121063</v>
      </c>
      <c r="T612">
        <f t="shared" si="99"/>
        <v>0.98130803337891459</v>
      </c>
      <c r="U612" t="str">
        <f t="shared" si="91"/>
        <v>sun</v>
      </c>
      <c r="V612" t="str">
        <f t="shared" si="92"/>
        <v>thu</v>
      </c>
    </row>
    <row r="613" spans="13:22" x14ac:dyDescent="0.25">
      <c r="M613">
        <f t="shared" si="90"/>
        <v>0.61200000000000043</v>
      </c>
      <c r="N613">
        <f t="shared" si="93"/>
        <v>0.9870622082295113</v>
      </c>
      <c r="O613">
        <f t="shared" si="94"/>
        <v>0.98417876738335708</v>
      </c>
      <c r="P613">
        <f t="shared" si="95"/>
        <v>0.98021049100574009</v>
      </c>
      <c r="Q613">
        <f t="shared" si="96"/>
        <v>0.97453514915733974</v>
      </c>
      <c r="R613">
        <f t="shared" si="97"/>
        <v>0.97088367570005096</v>
      </c>
      <c r="S613">
        <f t="shared" si="98"/>
        <v>0.97088367570005096</v>
      </c>
      <c r="T613">
        <f t="shared" si="99"/>
        <v>0.98149665394398733</v>
      </c>
      <c r="U613" t="str">
        <f t="shared" si="91"/>
        <v>sun</v>
      </c>
      <c r="V613" t="str">
        <f t="shared" si="92"/>
        <v>thu</v>
      </c>
    </row>
    <row r="614" spans="13:22" x14ac:dyDescent="0.25">
      <c r="M614">
        <f t="shared" si="90"/>
        <v>0.61300000000000043</v>
      </c>
      <c r="N614">
        <f t="shared" si="93"/>
        <v>0.98720928766088778</v>
      </c>
      <c r="O614">
        <f t="shared" si="94"/>
        <v>0.98434928158250856</v>
      </c>
      <c r="P614">
        <f t="shared" si="95"/>
        <v>0.98040928552915219</v>
      </c>
      <c r="Q614">
        <f t="shared" si="96"/>
        <v>0.97476723339354931</v>
      </c>
      <c r="R614">
        <f t="shared" si="97"/>
        <v>0.97113376242109184</v>
      </c>
      <c r="S614">
        <f t="shared" si="98"/>
        <v>0.97113376242109184</v>
      </c>
      <c r="T614">
        <f t="shared" si="99"/>
        <v>0.98168377204152457</v>
      </c>
      <c r="U614" t="str">
        <f t="shared" si="91"/>
        <v>sun</v>
      </c>
      <c r="V614" t="str">
        <f t="shared" si="92"/>
        <v>thu</v>
      </c>
    </row>
    <row r="615" spans="13:22" x14ac:dyDescent="0.25">
      <c r="M615">
        <f t="shared" si="90"/>
        <v>0.61400000000000043</v>
      </c>
      <c r="N615">
        <f t="shared" si="93"/>
        <v>0.98735503574429861</v>
      </c>
      <c r="O615">
        <f t="shared" si="94"/>
        <v>0.98451835030293955</v>
      </c>
      <c r="P615">
        <f t="shared" si="95"/>
        <v>0.98060652605849641</v>
      </c>
      <c r="Q615">
        <f t="shared" si="96"/>
        <v>0.97499767396236714</v>
      </c>
      <c r="R615">
        <f t="shared" si="97"/>
        <v>0.97138217038556429</v>
      </c>
      <c r="S615">
        <f t="shared" si="98"/>
        <v>0.97138217038556429</v>
      </c>
      <c r="T615">
        <f t="shared" si="99"/>
        <v>0.98186939651702554</v>
      </c>
      <c r="U615" t="str">
        <f t="shared" si="91"/>
        <v>sun</v>
      </c>
      <c r="V615" t="str">
        <f t="shared" si="92"/>
        <v>thu</v>
      </c>
    </row>
    <row r="616" spans="13:22" x14ac:dyDescent="0.25">
      <c r="M616">
        <f t="shared" si="90"/>
        <v>0.61500000000000044</v>
      </c>
      <c r="N616">
        <f t="shared" si="93"/>
        <v>0.98749946146875001</v>
      </c>
      <c r="O616">
        <f t="shared" si="94"/>
        <v>0.98468598253125017</v>
      </c>
      <c r="P616">
        <f t="shared" si="95"/>
        <v>0.98080222139999984</v>
      </c>
      <c r="Q616">
        <f t="shared" si="96"/>
        <v>0.97522647932727291</v>
      </c>
      <c r="R616">
        <f t="shared" si="97"/>
        <v>0.9716289078482343</v>
      </c>
      <c r="S616">
        <f t="shared" si="98"/>
        <v>0.9716289078482343</v>
      </c>
      <c r="T616">
        <f t="shared" si="99"/>
        <v>0.98205353618181812</v>
      </c>
      <c r="U616" t="str">
        <f t="shared" si="91"/>
        <v>sun</v>
      </c>
      <c r="V616" t="str">
        <f t="shared" si="92"/>
        <v>thu</v>
      </c>
    </row>
    <row r="617" spans="13:22" x14ac:dyDescent="0.25">
      <c r="M617">
        <f t="shared" si="90"/>
        <v>0.61600000000000044</v>
      </c>
      <c r="N617">
        <f t="shared" si="93"/>
        <v>0.98764257378303988</v>
      </c>
      <c r="O617">
        <f t="shared" si="94"/>
        <v>0.98485218721792034</v>
      </c>
      <c r="P617">
        <f t="shared" si="95"/>
        <v>0.98099638032793557</v>
      </c>
      <c r="Q617">
        <f t="shared" si="96"/>
        <v>0.97545365792358396</v>
      </c>
      <c r="R617">
        <f t="shared" si="97"/>
        <v>0.97187398303744033</v>
      </c>
      <c r="S617">
        <f t="shared" si="98"/>
        <v>0.97187398303744033</v>
      </c>
      <c r="T617">
        <f t="shared" si="99"/>
        <v>0.98223619981311971</v>
      </c>
      <c r="U617" t="str">
        <f t="shared" si="91"/>
        <v>sun</v>
      </c>
      <c r="V617" t="str">
        <f t="shared" si="92"/>
        <v>thu</v>
      </c>
    </row>
    <row r="618" spans="13:22" x14ac:dyDescent="0.25">
      <c r="M618">
        <f t="shared" si="90"/>
        <v>0.61700000000000044</v>
      </c>
      <c r="N618">
        <f t="shared" si="93"/>
        <v>0.98778438159585225</v>
      </c>
      <c r="O618">
        <f t="shared" si="94"/>
        <v>0.98501697327738036</v>
      </c>
      <c r="P618">
        <f t="shared" si="95"/>
        <v>0.98118901158468552</v>
      </c>
      <c r="Q618">
        <f t="shared" si="96"/>
        <v>0.97567921815850589</v>
      </c>
      <c r="R618">
        <f t="shared" si="97"/>
        <v>0.97211740415513437</v>
      </c>
      <c r="S618">
        <f t="shared" si="98"/>
        <v>0.97211740415513437</v>
      </c>
      <c r="T618">
        <f t="shared" si="99"/>
        <v>0.98241739615410539</v>
      </c>
      <c r="U618" t="str">
        <f t="shared" si="91"/>
        <v>sun</v>
      </c>
      <c r="V618" t="str">
        <f t="shared" si="92"/>
        <v>thu</v>
      </c>
    </row>
    <row r="619" spans="13:22" x14ac:dyDescent="0.25">
      <c r="M619">
        <f t="shared" si="90"/>
        <v>0.61800000000000044</v>
      </c>
      <c r="N619">
        <f t="shared" si="93"/>
        <v>0.98792489377584403</v>
      </c>
      <c r="O619">
        <f t="shared" si="94"/>
        <v>0.98518034958808087</v>
      </c>
      <c r="P619">
        <f t="shared" si="95"/>
        <v>0.98138012388079177</v>
      </c>
      <c r="Q619">
        <f t="shared" si="96"/>
        <v>0.97590316841117231</v>
      </c>
      <c r="R619">
        <f t="shared" si="97"/>
        <v>0.97235917937692795</v>
      </c>
      <c r="S619">
        <f t="shared" si="98"/>
        <v>0.97235917937692795</v>
      </c>
      <c r="T619">
        <f t="shared" si="99"/>
        <v>0.98259713391397208</v>
      </c>
      <c r="U619" t="str">
        <f t="shared" si="91"/>
        <v>sun</v>
      </c>
      <c r="V619" t="str">
        <f t="shared" si="92"/>
        <v>thu</v>
      </c>
    </row>
    <row r="620" spans="13:22" x14ac:dyDescent="0.25">
      <c r="M620">
        <f t="shared" si="90"/>
        <v>0.61900000000000044</v>
      </c>
      <c r="N620">
        <f t="shared" si="93"/>
        <v>0.98806411915173475</v>
      </c>
      <c r="O620">
        <f t="shared" si="94"/>
        <v>0.98534232499256147</v>
      </c>
      <c r="P620">
        <f t="shared" si="95"/>
        <v>0.98156972589501246</v>
      </c>
      <c r="Q620">
        <f t="shared" si="96"/>
        <v>0.97612551703269501</v>
      </c>
      <c r="R620">
        <f t="shared" si="97"/>
        <v>0.97259931685212675</v>
      </c>
      <c r="S620">
        <f t="shared" si="98"/>
        <v>0.97259931685212675</v>
      </c>
      <c r="T620">
        <f t="shared" si="99"/>
        <v>0.9827754217680007</v>
      </c>
      <c r="U620" t="str">
        <f t="shared" si="91"/>
        <v>sun</v>
      </c>
      <c r="V620" t="str">
        <f t="shared" si="92"/>
        <v>thu</v>
      </c>
    </row>
    <row r="621" spans="13:22" x14ac:dyDescent="0.25">
      <c r="M621">
        <f t="shared" si="90"/>
        <v>0.62000000000000044</v>
      </c>
      <c r="N621">
        <f t="shared" si="93"/>
        <v>0.98820206651239739</v>
      </c>
      <c r="O621">
        <f t="shared" si="94"/>
        <v>0.98550290829752107</v>
      </c>
      <c r="P621">
        <f t="shared" si="95"/>
        <v>0.98175782627438002</v>
      </c>
      <c r="Q621">
        <f t="shared" si="96"/>
        <v>0.97634627234620597</v>
      </c>
      <c r="R621">
        <f t="shared" si="97"/>
        <v>0.972837824703777</v>
      </c>
      <c r="S621">
        <f t="shared" si="98"/>
        <v>0.972837824703777</v>
      </c>
      <c r="T621">
        <f t="shared" si="99"/>
        <v>0.98295226835762595</v>
      </c>
      <c r="U621" t="str">
        <f t="shared" si="91"/>
        <v>sun</v>
      </c>
      <c r="V621" t="str">
        <f t="shared" si="92"/>
        <v>thu</v>
      </c>
    </row>
    <row r="622" spans="13:22" x14ac:dyDescent="0.25">
      <c r="M622">
        <f t="shared" ref="M622:M685" si="100">M621+0.001</f>
        <v>0.62100000000000044</v>
      </c>
      <c r="N622">
        <f t="shared" si="93"/>
        <v>0.98833874460694271</v>
      </c>
      <c r="O622">
        <f t="shared" si="94"/>
        <v>0.98566210827388478</v>
      </c>
      <c r="P622">
        <f t="shared" si="95"/>
        <v>0.9819444336342531</v>
      </c>
      <c r="Q622">
        <f t="shared" si="96"/>
        <v>0.97656544264690459</v>
      </c>
      <c r="R622">
        <f t="shared" si="97"/>
        <v>0.97307471102870524</v>
      </c>
      <c r="S622">
        <f t="shared" si="98"/>
        <v>0.97307471102870524</v>
      </c>
      <c r="T622">
        <f t="shared" si="99"/>
        <v>0.98312768229049596</v>
      </c>
      <c r="U622" t="str">
        <f t="shared" si="91"/>
        <v>sun</v>
      </c>
      <c r="V622" t="str">
        <f t="shared" si="92"/>
        <v>thu</v>
      </c>
    </row>
    <row r="623" spans="13:22" x14ac:dyDescent="0.25">
      <c r="M623">
        <f t="shared" si="100"/>
        <v>0.62200000000000044</v>
      </c>
      <c r="N623">
        <f t="shared" si="93"/>
        <v>0.98847416214481765</v>
      </c>
      <c r="O623">
        <f t="shared" si="94"/>
        <v>0.98581993365687781</v>
      </c>
      <c r="P623">
        <f t="shared" si="95"/>
        <v>0.98212955655837475</v>
      </c>
      <c r="Q623">
        <f t="shared" si="96"/>
        <v>0.97678303620210216</v>
      </c>
      <c r="R623">
        <f t="shared" si="97"/>
        <v>0.97330998389755874</v>
      </c>
      <c r="S623">
        <f t="shared" si="98"/>
        <v>0.97330998389755874</v>
      </c>
      <c r="T623">
        <f t="shared" si="99"/>
        <v>0.9833016721405432</v>
      </c>
      <c r="U623" t="str">
        <f t="shared" si="91"/>
        <v>sun</v>
      </c>
      <c r="V623" t="str">
        <f t="shared" si="92"/>
        <v>thu</v>
      </c>
    </row>
    <row r="624" spans="13:22" x14ac:dyDescent="0.25">
      <c r="M624">
        <f t="shared" si="100"/>
        <v>0.62300000000000044</v>
      </c>
      <c r="N624">
        <f t="shared" si="93"/>
        <v>0.98860832779588348</v>
      </c>
      <c r="O624">
        <f t="shared" si="94"/>
        <v>0.9859763931460912</v>
      </c>
      <c r="P624">
        <f t="shared" si="95"/>
        <v>0.98231320359892704</v>
      </c>
      <c r="Q624">
        <f t="shared" si="96"/>
        <v>0.97699906125126934</v>
      </c>
      <c r="R624">
        <f t="shared" si="97"/>
        <v>0.97354365135484855</v>
      </c>
      <c r="S624">
        <f t="shared" si="98"/>
        <v>0.97354365135484855</v>
      </c>
      <c r="T624">
        <f t="shared" si="99"/>
        <v>0.9834742464480426</v>
      </c>
      <c r="U624" t="str">
        <f t="shared" si="91"/>
        <v>sun</v>
      </c>
      <c r="V624" t="str">
        <f t="shared" si="92"/>
        <v>thu</v>
      </c>
    </row>
    <row r="625" spans="13:22" x14ac:dyDescent="0.25">
      <c r="M625">
        <f t="shared" si="100"/>
        <v>0.62400000000000044</v>
      </c>
      <c r="N625">
        <f t="shared" si="93"/>
        <v>0.98874125019051373</v>
      </c>
      <c r="O625">
        <f t="shared" si="94"/>
        <v>0.98613149540555112</v>
      </c>
      <c r="P625">
        <f t="shared" si="95"/>
        <v>0.98249538327658614</v>
      </c>
      <c r="Q625">
        <f t="shared" si="96"/>
        <v>0.97721352600607858</v>
      </c>
      <c r="R625">
        <f t="shared" si="97"/>
        <v>0.97377572141898794</v>
      </c>
      <c r="S625">
        <f t="shared" si="98"/>
        <v>0.97377572141898794</v>
      </c>
      <c r="T625">
        <f t="shared" si="99"/>
        <v>0.98364541371968262</v>
      </c>
      <c r="U625" t="str">
        <f t="shared" si="91"/>
        <v>sun</v>
      </c>
      <c r="V625" t="str">
        <f t="shared" si="92"/>
        <v>thu</v>
      </c>
    </row>
    <row r="626" spans="13:22" x14ac:dyDescent="0.25">
      <c r="M626">
        <f t="shared" si="100"/>
        <v>0.62500000000000044</v>
      </c>
      <c r="N626">
        <f t="shared" si="93"/>
        <v>0.9888729379196799</v>
      </c>
      <c r="O626">
        <f t="shared" si="94"/>
        <v>0.98628524906379145</v>
      </c>
      <c r="P626">
        <f t="shared" si="95"/>
        <v>0.98267610408057826</v>
      </c>
      <c r="Q626">
        <f t="shared" si="96"/>
        <v>0.97742643865045076</v>
      </c>
      <c r="R626">
        <f t="shared" si="97"/>
        <v>0.97400620208233701</v>
      </c>
      <c r="S626">
        <f t="shared" si="98"/>
        <v>0.97400620208233701</v>
      </c>
      <c r="T626">
        <f t="shared" si="99"/>
        <v>0.9838151824286252</v>
      </c>
      <c r="U626" t="str">
        <f t="shared" si="91"/>
        <v>sun</v>
      </c>
      <c r="V626" t="str">
        <f t="shared" si="92"/>
        <v>thu</v>
      </c>
    </row>
    <row r="627" spans="13:22" x14ac:dyDescent="0.25">
      <c r="M627">
        <f t="shared" si="100"/>
        <v>0.62600000000000044</v>
      </c>
      <c r="N627">
        <f t="shared" si="93"/>
        <v>0.98900339953504002</v>
      </c>
      <c r="O627">
        <f t="shared" si="94"/>
        <v>0.98643766271392064</v>
      </c>
      <c r="P627">
        <f t="shared" si="95"/>
        <v>0.98285537446873583</v>
      </c>
      <c r="Q627">
        <f t="shared" si="96"/>
        <v>0.97763780734060202</v>
      </c>
      <c r="R627">
        <f t="shared" si="97"/>
        <v>0.97423510131124336</v>
      </c>
      <c r="S627">
        <f t="shared" si="98"/>
        <v>0.97423510131124336</v>
      </c>
      <c r="T627">
        <f t="shared" si="99"/>
        <v>0.98398356101457463</v>
      </c>
      <c r="U627" t="str">
        <f t="shared" si="91"/>
        <v>sun</v>
      </c>
      <c r="V627" t="str">
        <f t="shared" si="92"/>
        <v>thu</v>
      </c>
    </row>
    <row r="628" spans="13:22" x14ac:dyDescent="0.25">
      <c r="M628">
        <f t="shared" si="100"/>
        <v>0.62700000000000045</v>
      </c>
      <c r="N628">
        <f t="shared" si="93"/>
        <v>0.98913264354902997</v>
      </c>
      <c r="O628">
        <f t="shared" si="94"/>
        <v>0.98658874491369031</v>
      </c>
      <c r="P628">
        <f t="shared" si="95"/>
        <v>0.98303320286755147</v>
      </c>
      <c r="Q628">
        <f t="shared" si="96"/>
        <v>0.97784764020508796</v>
      </c>
      <c r="R628">
        <f t="shared" si="97"/>
        <v>0.97446242704607977</v>
      </c>
      <c r="S628">
        <f t="shared" si="98"/>
        <v>0.97446242704607977</v>
      </c>
      <c r="T628">
        <f t="shared" si="99"/>
        <v>0.98415055788383987</v>
      </c>
      <c r="U628" t="str">
        <f t="shared" si="91"/>
        <v>sun</v>
      </c>
      <c r="V628" t="str">
        <f t="shared" si="92"/>
        <v>thu</v>
      </c>
    </row>
    <row r="629" spans="13:22" x14ac:dyDescent="0.25">
      <c r="M629">
        <f t="shared" si="100"/>
        <v>0.62800000000000045</v>
      </c>
      <c r="N629">
        <f t="shared" si="93"/>
        <v>0.98926067843495114</v>
      </c>
      <c r="O629">
        <f t="shared" si="94"/>
        <v>0.9867385041855683</v>
      </c>
      <c r="P629">
        <f t="shared" si="95"/>
        <v>0.98320959767223592</v>
      </c>
      <c r="Q629">
        <f t="shared" si="96"/>
        <v>0.97805594534484874</v>
      </c>
      <c r="R629">
        <f t="shared" si="97"/>
        <v>0.97468818720129158</v>
      </c>
      <c r="S629">
        <f t="shared" si="98"/>
        <v>0.97468818720129158</v>
      </c>
      <c r="T629">
        <f t="shared" si="99"/>
        <v>0.9843161814094008</v>
      </c>
      <c r="U629" t="str">
        <f t="shared" si="91"/>
        <v>sun</v>
      </c>
      <c r="V629" t="str">
        <f t="shared" si="92"/>
        <v>thu</v>
      </c>
    </row>
    <row r="630" spans="13:22" x14ac:dyDescent="0.25">
      <c r="M630">
        <f t="shared" si="100"/>
        <v>0.62900000000000045</v>
      </c>
      <c r="N630">
        <f t="shared" si="93"/>
        <v>0.98938751262706104</v>
      </c>
      <c r="O630">
        <f t="shared" si="94"/>
        <v>0.98688694901680529</v>
      </c>
      <c r="P630">
        <f t="shared" si="95"/>
        <v>0.98338456724677115</v>
      </c>
      <c r="Q630">
        <f t="shared" si="96"/>
        <v>0.97826273083325477</v>
      </c>
      <c r="R630">
        <f t="shared" si="97"/>
        <v>0.97491238966543259</v>
      </c>
      <c r="S630">
        <f t="shared" si="98"/>
        <v>0.97491238966543259</v>
      </c>
      <c r="T630">
        <f t="shared" si="99"/>
        <v>0.98448043993097256</v>
      </c>
      <c r="U630" t="str">
        <f t="shared" si="91"/>
        <v>sun</v>
      </c>
      <c r="V630" t="str">
        <f t="shared" si="92"/>
        <v>thu</v>
      </c>
    </row>
    <row r="631" spans="13:22" x14ac:dyDescent="0.25">
      <c r="M631">
        <f t="shared" si="100"/>
        <v>0.63000000000000045</v>
      </c>
      <c r="N631">
        <f t="shared" si="93"/>
        <v>0.98951315452066124</v>
      </c>
      <c r="O631">
        <f t="shared" si="94"/>
        <v>0.98703408785950453</v>
      </c>
      <c r="P631">
        <f t="shared" si="95"/>
        <v>0.98355811992396669</v>
      </c>
      <c r="Q631">
        <f t="shared" si="96"/>
        <v>0.97846800471615358</v>
      </c>
      <c r="R631">
        <f t="shared" si="97"/>
        <v>0.97513504230120907</v>
      </c>
      <c r="S631">
        <f t="shared" si="98"/>
        <v>0.97513504230120907</v>
      </c>
      <c r="T631">
        <f t="shared" si="99"/>
        <v>0.98464334175507107</v>
      </c>
      <c r="U631" t="str">
        <f t="shared" si="91"/>
        <v>sun</v>
      </c>
      <c r="V631" t="str">
        <f t="shared" si="92"/>
        <v>thu</v>
      </c>
    </row>
    <row r="632" spans="13:22" x14ac:dyDescent="0.25">
      <c r="M632">
        <f t="shared" si="100"/>
        <v>0.63100000000000045</v>
      </c>
      <c r="N632">
        <f t="shared" si="93"/>
        <v>0.98963761247218729</v>
      </c>
      <c r="O632">
        <f t="shared" si="94"/>
        <v>0.98717992913069108</v>
      </c>
      <c r="P632">
        <f t="shared" si="95"/>
        <v>0.98373026400551655</v>
      </c>
      <c r="Q632">
        <f t="shared" si="96"/>
        <v>0.97867177501191205</v>
      </c>
      <c r="R632">
        <f t="shared" si="97"/>
        <v>0.97535615294552058</v>
      </c>
      <c r="S632">
        <f t="shared" si="98"/>
        <v>0.97535615294552058</v>
      </c>
      <c r="T632">
        <f t="shared" si="99"/>
        <v>0.9848048951550763</v>
      </c>
      <c r="U632" t="str">
        <f t="shared" si="91"/>
        <v>sun</v>
      </c>
      <c r="V632" t="str">
        <f t="shared" si="92"/>
        <v>thu</v>
      </c>
    </row>
    <row r="633" spans="13:22" x14ac:dyDescent="0.25">
      <c r="M633">
        <f t="shared" si="100"/>
        <v>0.63200000000000045</v>
      </c>
      <c r="N633">
        <f t="shared" si="93"/>
        <v>0.98976089479929663</v>
      </c>
      <c r="O633">
        <f t="shared" si="94"/>
        <v>0.98732448121238203</v>
      </c>
      <c r="P633">
        <f t="shared" si="95"/>
        <v>0.98390100776205092</v>
      </c>
      <c r="Q633">
        <f t="shared" si="96"/>
        <v>0.9788740497114663</v>
      </c>
      <c r="R633">
        <f t="shared" si="97"/>
        <v>0.97557572940950132</v>
      </c>
      <c r="S633">
        <f t="shared" si="98"/>
        <v>0.97557572940950132</v>
      </c>
      <c r="T633">
        <f t="shared" si="99"/>
        <v>0.98496510837129891</v>
      </c>
      <c r="U633" t="str">
        <f t="shared" si="91"/>
        <v>sun</v>
      </c>
      <c r="V633" t="str">
        <f t="shared" si="92"/>
        <v>thu</v>
      </c>
    </row>
    <row r="634" spans="13:22" x14ac:dyDescent="0.25">
      <c r="M634">
        <f t="shared" si="100"/>
        <v>0.63300000000000045</v>
      </c>
      <c r="N634">
        <f t="shared" si="93"/>
        <v>0.98988300978096122</v>
      </c>
      <c r="O634">
        <f t="shared" si="94"/>
        <v>0.9874677524516573</v>
      </c>
      <c r="P634">
        <f t="shared" si="95"/>
        <v>0.98407035943319832</v>
      </c>
      <c r="Q634">
        <f t="shared" si="96"/>
        <v>0.97907483677836282</v>
      </c>
      <c r="R634">
        <f t="shared" si="97"/>
        <v>0.97579377947856205</v>
      </c>
      <c r="S634">
        <f t="shared" si="98"/>
        <v>0.97579377947856205</v>
      </c>
      <c r="T634">
        <f t="shared" si="99"/>
        <v>0.98512398961104486</v>
      </c>
      <c r="U634" t="str">
        <f t="shared" si="91"/>
        <v>sun</v>
      </c>
      <c r="V634" t="str">
        <f t="shared" si="92"/>
        <v>thu</v>
      </c>
    </row>
    <row r="635" spans="13:22" x14ac:dyDescent="0.25">
      <c r="M635">
        <f t="shared" si="100"/>
        <v>0.63400000000000045</v>
      </c>
      <c r="N635">
        <f t="shared" si="93"/>
        <v>0.990003965657555</v>
      </c>
      <c r="O635">
        <f t="shared" si="94"/>
        <v>0.98760975116072469</v>
      </c>
      <c r="P635">
        <f t="shared" si="95"/>
        <v>0.9842383272276336</v>
      </c>
      <c r="Q635">
        <f t="shared" si="96"/>
        <v>0.97927414414880642</v>
      </c>
      <c r="R635">
        <f t="shared" si="97"/>
        <v>0.97601031091242918</v>
      </c>
      <c r="S635">
        <f t="shared" si="98"/>
        <v>0.97601031091242918</v>
      </c>
      <c r="T635">
        <f t="shared" si="99"/>
        <v>0.98528154704868021</v>
      </c>
      <c r="U635" t="str">
        <f t="shared" si="91"/>
        <v>sun</v>
      </c>
      <c r="V635" t="str">
        <f t="shared" si="92"/>
        <v>thu</v>
      </c>
    </row>
    <row r="636" spans="13:22" x14ac:dyDescent="0.25">
      <c r="M636">
        <f t="shared" si="100"/>
        <v>0.63500000000000045</v>
      </c>
      <c r="N636">
        <f t="shared" si="93"/>
        <v>0.99012377063094048</v>
      </c>
      <c r="O636">
        <f t="shared" si="94"/>
        <v>0.98775048561699386</v>
      </c>
      <c r="P636">
        <f t="shared" si="95"/>
        <v>0.98440491932314056</v>
      </c>
      <c r="Q636">
        <f t="shared" si="96"/>
        <v>0.97947197973170552</v>
      </c>
      <c r="R636">
        <f t="shared" si="97"/>
        <v>0.97622533144518808</v>
      </c>
      <c r="S636">
        <f t="shared" si="98"/>
        <v>0.97622533144518808</v>
      </c>
      <c r="T636">
        <f t="shared" si="99"/>
        <v>0.98543778882569488</v>
      </c>
      <c r="U636" t="str">
        <f t="shared" si="91"/>
        <v>sun</v>
      </c>
      <c r="V636" t="str">
        <f t="shared" si="92"/>
        <v>thu</v>
      </c>
    </row>
    <row r="637" spans="13:22" x14ac:dyDescent="0.25">
      <c r="M637">
        <f t="shared" si="100"/>
        <v>0.63600000000000045</v>
      </c>
      <c r="N637">
        <f t="shared" si="93"/>
        <v>0.99024243286456093</v>
      </c>
      <c r="O637">
        <f t="shared" si="94"/>
        <v>0.98788996406314333</v>
      </c>
      <c r="P637">
        <f t="shared" si="95"/>
        <v>0.98457014386665942</v>
      </c>
      <c r="Q637">
        <f t="shared" si="96"/>
        <v>0.97966835140871567</v>
      </c>
      <c r="R637">
        <f t="shared" si="97"/>
        <v>0.97643884878532505</v>
      </c>
      <c r="S637">
        <f t="shared" si="98"/>
        <v>0.97643884878532505</v>
      </c>
      <c r="T637">
        <f t="shared" si="99"/>
        <v>0.98559272305076995</v>
      </c>
      <c r="U637" t="str">
        <f t="shared" si="91"/>
        <v>sun</v>
      </c>
      <c r="V637" t="str">
        <f t="shared" si="92"/>
        <v>thu</v>
      </c>
    </row>
    <row r="638" spans="13:22" x14ac:dyDescent="0.25">
      <c r="M638">
        <f t="shared" si="100"/>
        <v>0.63700000000000045</v>
      </c>
      <c r="N638">
        <f t="shared" si="93"/>
        <v>0.99035996048353026</v>
      </c>
      <c r="O638">
        <f t="shared" si="94"/>
        <v>0.98802819470718983</v>
      </c>
      <c r="P638">
        <f t="shared" si="95"/>
        <v>0.98473400897435148</v>
      </c>
      <c r="Q638">
        <f t="shared" si="96"/>
        <v>0.97986326703428772</v>
      </c>
      <c r="R638">
        <f t="shared" si="97"/>
        <v>0.9766508706157655</v>
      </c>
      <c r="S638">
        <f t="shared" si="98"/>
        <v>0.9766508706157655</v>
      </c>
      <c r="T638">
        <f t="shared" si="99"/>
        <v>0.98574635779983977</v>
      </c>
      <c r="U638" t="str">
        <f t="shared" si="91"/>
        <v>sun</v>
      </c>
      <c r="V638" t="str">
        <f t="shared" si="92"/>
        <v>thu</v>
      </c>
    </row>
    <row r="639" spans="13:22" x14ac:dyDescent="0.25">
      <c r="M639">
        <f t="shared" si="100"/>
        <v>0.63800000000000046</v>
      </c>
      <c r="N639">
        <f t="shared" si="93"/>
        <v>0.99047636157472008</v>
      </c>
      <c r="O639">
        <f t="shared" si="94"/>
        <v>0.9881651857225604</v>
      </c>
      <c r="P639">
        <f t="shared" si="95"/>
        <v>0.98489652273164774</v>
      </c>
      <c r="Q639">
        <f t="shared" si="96"/>
        <v>0.98005673443571228</v>
      </c>
      <c r="R639">
        <f t="shared" si="97"/>
        <v>0.9768614045939199</v>
      </c>
      <c r="S639">
        <f t="shared" si="98"/>
        <v>0.9768614045939199</v>
      </c>
      <c r="T639">
        <f t="shared" si="99"/>
        <v>0.98589870111615996</v>
      </c>
      <c r="U639" t="str">
        <f t="shared" si="91"/>
        <v>sun</v>
      </c>
      <c r="V639" t="str">
        <f t="shared" si="92"/>
        <v>thu</v>
      </c>
    </row>
    <row r="640" spans="13:22" x14ac:dyDescent="0.25">
      <c r="M640">
        <f t="shared" si="100"/>
        <v>0.63900000000000046</v>
      </c>
      <c r="N640">
        <f t="shared" si="93"/>
        <v>0.99059164418685031</v>
      </c>
      <c r="O640">
        <f t="shared" si="94"/>
        <v>0.98830094524815681</v>
      </c>
      <c r="P640">
        <f t="shared" si="95"/>
        <v>0.98505769319330705</v>
      </c>
      <c r="Q640">
        <f t="shared" si="96"/>
        <v>0.98024876141316231</v>
      </c>
      <c r="R640">
        <f t="shared" si="97"/>
        <v>0.97707045835171957</v>
      </c>
      <c r="S640">
        <f t="shared" si="98"/>
        <v>0.97707045835171957</v>
      </c>
      <c r="T640">
        <f t="shared" si="99"/>
        <v>0.9860497610103689</v>
      </c>
      <c r="U640" t="str">
        <f t="shared" si="91"/>
        <v>sun</v>
      </c>
      <c r="V640" t="str">
        <f t="shared" si="92"/>
        <v>thu</v>
      </c>
    </row>
    <row r="641" spans="13:22" x14ac:dyDescent="0.25">
      <c r="M641">
        <f t="shared" si="100"/>
        <v>0.64000000000000046</v>
      </c>
      <c r="N641">
        <f t="shared" si="93"/>
        <v>0.99070581633057841</v>
      </c>
      <c r="O641">
        <f t="shared" si="94"/>
        <v>0.98843548138842952</v>
      </c>
      <c r="P641">
        <f t="shared" si="95"/>
        <v>0.98521752838347121</v>
      </c>
      <c r="Q641">
        <f t="shared" si="96"/>
        <v>0.98043935573974439</v>
      </c>
      <c r="R641">
        <f t="shared" si="97"/>
        <v>0.97727803949566283</v>
      </c>
      <c r="S641">
        <f t="shared" si="98"/>
        <v>0.97727803949566283</v>
      </c>
      <c r="T641">
        <f t="shared" si="99"/>
        <v>0.98619954546055588</v>
      </c>
      <c r="U641" t="str">
        <f t="shared" si="91"/>
        <v>sun</v>
      </c>
      <c r="V641" t="str">
        <f t="shared" si="92"/>
        <v>thu</v>
      </c>
    </row>
    <row r="642" spans="13:22" x14ac:dyDescent="0.25">
      <c r="M642">
        <f t="shared" si="100"/>
        <v>0.64100000000000046</v>
      </c>
      <c r="N642">
        <f t="shared" si="93"/>
        <v>0.99081888597858692</v>
      </c>
      <c r="O642">
        <f t="shared" si="94"/>
        <v>0.9885688022134469</v>
      </c>
      <c r="P642">
        <f t="shared" si="95"/>
        <v>0.9853760362957209</v>
      </c>
      <c r="Q642">
        <f t="shared" si="96"/>
        <v>0.98062852516153898</v>
      </c>
      <c r="R642">
        <f t="shared" si="97"/>
        <v>0.97748415560685364</v>
      </c>
      <c r="S642">
        <f t="shared" si="98"/>
        <v>0.97748415560685364</v>
      </c>
      <c r="T642">
        <f t="shared" si="99"/>
        <v>0.98634806241232353</v>
      </c>
      <c r="U642" t="str">
        <f t="shared" si="91"/>
        <v>sun</v>
      </c>
      <c r="V642" t="str">
        <f t="shared" si="92"/>
        <v>thu</v>
      </c>
    </row>
    <row r="643" spans="13:22" x14ac:dyDescent="0.25">
      <c r="M643">
        <f t="shared" si="100"/>
        <v>0.64200000000000046</v>
      </c>
      <c r="N643">
        <f t="shared" si="93"/>
        <v>0.99093086106567663</v>
      </c>
      <c r="O643">
        <f t="shared" si="94"/>
        <v>0.98870091575896124</v>
      </c>
      <c r="P643">
        <f t="shared" si="95"/>
        <v>0.98553322489313233</v>
      </c>
      <c r="Q643">
        <f t="shared" si="96"/>
        <v>0.98081627739764787</v>
      </c>
      <c r="R643">
        <f t="shared" si="97"/>
        <v>0.9776888142410427</v>
      </c>
      <c r="S643">
        <f t="shared" si="98"/>
        <v>0.9776888142410427</v>
      </c>
      <c r="T643">
        <f t="shared" si="99"/>
        <v>0.98649531977885418</v>
      </c>
      <c r="U643" t="str">
        <f t="shared" ref="U643:U706" si="101">IF(MAX(N643:T643)=N643,N$1,IF(MAX(N643:T643)=O643,O$1,IF(MAX(N643:T643)=P643,P$1,IF(MAX(N643:T643)=Q643,Q$1,IF(MAX(N643:T643)=R643,R642,IF(MAX(N643:T643)=S643,S$1,T$1))))))</f>
        <v>sun</v>
      </c>
      <c r="V643" t="str">
        <f t="shared" ref="V643:V706" si="102">IF(MIN(N643:T643)=N643,N$1,IF(MIN(N643:T643)=O643,O$1,IF(MIN(N643:T643)=P643,P$1,IF(MIN(N643:T643)=Q643,Q$1,IF(MIN(N643:T643)=R643,R$1,IF(MIN(N643:T643)=S643,S$1,T$1))))))</f>
        <v>thu</v>
      </c>
    </row>
    <row r="644" spans="13:22" x14ac:dyDescent="0.25">
      <c r="M644">
        <f t="shared" si="100"/>
        <v>0.64300000000000046</v>
      </c>
      <c r="N644">
        <f t="shared" ref="N644:N707" si="103">B$2*(M644^5)+C$2*(M644^4)+D$2*(M644^3)+E$2*(M644^2)+F$2*M644</f>
        <v>0.9910417494888506</v>
      </c>
      <c r="O644">
        <f t="shared" ref="O644:O707" si="104">B$3*(M644^5)+C$3*(M644^4)+D$3*(M644^3)+E$3*(M644^2)+F$3*M644</f>
        <v>0.98883183002647956</v>
      </c>
      <c r="P644">
        <f t="shared" ref="P644:P707" si="105">B$4*(M644^5)+C$4*(M644^4)+D$4*(M644^3)+E$4*(M644^2)+F$4*M644</f>
        <v>0.98568910210832894</v>
      </c>
      <c r="Q644">
        <f t="shared" ref="Q644:Q707" si="106">B$5*(M644^5)+C$5*(M644^4)+D$5*(M644^3)+E$5*(M644^2)+F$5*M644</f>
        <v>0.98100262014023931</v>
      </c>
      <c r="R644">
        <f t="shared" ref="R644:R707" si="107">B$6*(M644^5)+C$6*(M644^4)+D$6*(M644^3)+E$6*(M644^2)+F$6*M644</f>
        <v>0.97789202292867161</v>
      </c>
      <c r="S644">
        <f t="shared" ref="S644:S707" si="108">B$7*(M644^5)+C$7*(M644^4)+D$7*(M644^3)+E$7*(M644^2)+F$7*M644</f>
        <v>0.97789202292867161</v>
      </c>
      <c r="T644">
        <f t="shared" ref="T644:T707" si="109">B$8*(M644^5)+C$8*(M644^4)+D$8*(M644^3)+E$8*(M644^2)+F$8*M644</f>
        <v>0.98664132544097449</v>
      </c>
      <c r="U644" t="str">
        <f t="shared" si="101"/>
        <v>sun</v>
      </c>
      <c r="V644" t="str">
        <f t="shared" si="102"/>
        <v>thu</v>
      </c>
    </row>
    <row r="645" spans="13:22" x14ac:dyDescent="0.25">
      <c r="M645">
        <f t="shared" si="100"/>
        <v>0.64400000000000046</v>
      </c>
      <c r="N645">
        <f t="shared" si="103"/>
        <v>0.99115155910740604</v>
      </c>
      <c r="O645">
        <f t="shared" si="104"/>
        <v>0.98896155298333577</v>
      </c>
      <c r="P645">
        <f t="shared" si="105"/>
        <v>0.98584367584354116</v>
      </c>
      <c r="Q645">
        <f t="shared" si="106"/>
        <v>0.98118756105459393</v>
      </c>
      <c r="R645">
        <f t="shared" si="107"/>
        <v>0.97809378917491041</v>
      </c>
      <c r="S645">
        <f t="shared" si="108"/>
        <v>0.97809378917491041</v>
      </c>
      <c r="T645">
        <f t="shared" si="109"/>
        <v>0.98678608724721917</v>
      </c>
      <c r="U645" t="str">
        <f t="shared" si="101"/>
        <v>sun</v>
      </c>
      <c r="V645" t="str">
        <f t="shared" si="102"/>
        <v>thu</v>
      </c>
    </row>
    <row r="646" spans="13:22" x14ac:dyDescent="0.25">
      <c r="M646">
        <f t="shared" si="100"/>
        <v>0.64500000000000046</v>
      </c>
      <c r="N646">
        <f t="shared" si="103"/>
        <v>0.99126029774302715</v>
      </c>
      <c r="O646">
        <f t="shared" si="104"/>
        <v>0.98909009256275882</v>
      </c>
      <c r="P646">
        <f t="shared" si="105"/>
        <v>0.98599695397066078</v>
      </c>
      <c r="Q646">
        <f t="shared" si="106"/>
        <v>0.98137110777915093</v>
      </c>
      <c r="R646">
        <f t="shared" si="107"/>
        <v>0.97829412045970221</v>
      </c>
      <c r="S646">
        <f t="shared" si="108"/>
        <v>0.97829412045970221</v>
      </c>
      <c r="T646">
        <f t="shared" si="109"/>
        <v>0.98692961301389914</v>
      </c>
      <c r="U646" t="str">
        <f t="shared" si="101"/>
        <v>sun</v>
      </c>
      <c r="V646" t="str">
        <f t="shared" si="102"/>
        <v>thu</v>
      </c>
    </row>
    <row r="647" spans="13:22" x14ac:dyDescent="0.25">
      <c r="M647">
        <f t="shared" si="100"/>
        <v>0.64600000000000046</v>
      </c>
      <c r="N647">
        <f t="shared" si="103"/>
        <v>0.9913679731798668</v>
      </c>
      <c r="O647">
        <f t="shared" si="104"/>
        <v>0.98921745666393712</v>
      </c>
      <c r="P647">
        <f t="shared" si="105"/>
        <v>0.98614894433129496</v>
      </c>
      <c r="Q647">
        <f t="shared" si="106"/>
        <v>0.98155326792555075</v>
      </c>
      <c r="R647">
        <f t="shared" si="107"/>
        <v>0.9784930242378016</v>
      </c>
      <c r="S647">
        <f t="shared" si="108"/>
        <v>0.9784930242378016</v>
      </c>
      <c r="T647">
        <f t="shared" si="109"/>
        <v>0.98707191052516219</v>
      </c>
      <c r="U647" t="str">
        <f t="shared" si="101"/>
        <v>sun</v>
      </c>
      <c r="V647" t="str">
        <f t="shared" si="102"/>
        <v>thu</v>
      </c>
    </row>
    <row r="648" spans="13:22" x14ac:dyDescent="0.25">
      <c r="M648">
        <f t="shared" si="100"/>
        <v>0.64700000000000046</v>
      </c>
      <c r="N648">
        <f t="shared" si="103"/>
        <v>0.99147459316464204</v>
      </c>
      <c r="O648">
        <f t="shared" si="104"/>
        <v>0.98934365315209494</v>
      </c>
      <c r="P648">
        <f t="shared" si="105"/>
        <v>0.9862996547368208</v>
      </c>
      <c r="Q648">
        <f t="shared" si="106"/>
        <v>0.98173404907868278</v>
      </c>
      <c r="R648">
        <f t="shared" si="107"/>
        <v>0.9786905079388184</v>
      </c>
      <c r="S648">
        <f t="shared" si="108"/>
        <v>0.9786905079388184</v>
      </c>
      <c r="T648">
        <f t="shared" si="109"/>
        <v>0.98721298753305975</v>
      </c>
      <c r="U648" t="str">
        <f t="shared" si="101"/>
        <v>sun</v>
      </c>
      <c r="V648" t="str">
        <f t="shared" si="102"/>
        <v>thu</v>
      </c>
    </row>
    <row r="649" spans="13:22" x14ac:dyDescent="0.25">
      <c r="M649">
        <f t="shared" si="100"/>
        <v>0.64800000000000046</v>
      </c>
      <c r="N649">
        <f t="shared" si="103"/>
        <v>0.99158016540672023</v>
      </c>
      <c r="O649">
        <f t="shared" si="104"/>
        <v>0.98946868985856051</v>
      </c>
      <c r="P649">
        <f t="shared" si="105"/>
        <v>0.98644909296844818</v>
      </c>
      <c r="Q649">
        <f t="shared" si="106"/>
        <v>0.9819134587967302</v>
      </c>
      <c r="R649">
        <f t="shared" si="107"/>
        <v>0.97888657896725739</v>
      </c>
      <c r="S649">
        <f t="shared" si="108"/>
        <v>0.97888657896725739</v>
      </c>
      <c r="T649">
        <f t="shared" si="109"/>
        <v>0.98735285175761467</v>
      </c>
      <c r="U649" t="str">
        <f t="shared" si="101"/>
        <v>sun</v>
      </c>
      <c r="V649" t="str">
        <f t="shared" si="102"/>
        <v>thu</v>
      </c>
    </row>
    <row r="650" spans="13:22" x14ac:dyDescent="0.25">
      <c r="M650">
        <f t="shared" si="100"/>
        <v>0.64900000000000047</v>
      </c>
      <c r="N650">
        <f t="shared" si="103"/>
        <v>0.99168469757820965</v>
      </c>
      <c r="O650">
        <f t="shared" si="104"/>
        <v>0.98959257458083005</v>
      </c>
      <c r="P650">
        <f t="shared" si="105"/>
        <v>0.98659726677726334</v>
      </c>
      <c r="Q650">
        <f t="shared" si="106"/>
        <v>0.98209150461121597</v>
      </c>
      <c r="R650">
        <f t="shared" si="107"/>
        <v>0.9790812447025603</v>
      </c>
      <c r="S650">
        <f t="shared" si="108"/>
        <v>0.9790812447025603</v>
      </c>
      <c r="T650">
        <f t="shared" si="109"/>
        <v>0.98749151088687981</v>
      </c>
      <c r="U650" t="str">
        <f t="shared" si="101"/>
        <v>sun</v>
      </c>
      <c r="V650" t="str">
        <f t="shared" si="102"/>
        <v>thu</v>
      </c>
    </row>
    <row r="651" spans="13:22" x14ac:dyDescent="0.25">
      <c r="M651">
        <f t="shared" si="100"/>
        <v>0.65000000000000047</v>
      </c>
      <c r="N651">
        <f t="shared" si="103"/>
        <v>0.99178819731404921</v>
      </c>
      <c r="O651">
        <f t="shared" si="104"/>
        <v>0.98971531508264476</v>
      </c>
      <c r="P651">
        <f t="shared" si="105"/>
        <v>0.98674418388429719</v>
      </c>
      <c r="Q651">
        <f t="shared" si="106"/>
        <v>0.98226819402704724</v>
      </c>
      <c r="R651">
        <f t="shared" si="107"/>
        <v>0.97927451249914599</v>
      </c>
      <c r="S651">
        <f t="shared" si="108"/>
        <v>0.97927451249914599</v>
      </c>
      <c r="T651">
        <f t="shared" si="109"/>
        <v>0.98762897257700955</v>
      </c>
      <c r="U651" t="str">
        <f t="shared" si="101"/>
        <v>sun</v>
      </c>
      <c r="V651" t="str">
        <f t="shared" si="102"/>
        <v>thu</v>
      </c>
    </row>
    <row r="652" spans="13:22" x14ac:dyDescent="0.25">
      <c r="M652">
        <f t="shared" si="100"/>
        <v>0.65100000000000047</v>
      </c>
      <c r="N652">
        <f t="shared" si="103"/>
        <v>0.99189067221209548</v>
      </c>
      <c r="O652">
        <f t="shared" si="104"/>
        <v>0.98983691909405458</v>
      </c>
      <c r="P652">
        <f t="shared" si="105"/>
        <v>0.98688985198057089</v>
      </c>
      <c r="Q652">
        <f t="shared" si="106"/>
        <v>0.98244353452256172</v>
      </c>
      <c r="R652">
        <f t="shared" si="107"/>
        <v>0.97946638968645505</v>
      </c>
      <c r="S652">
        <f t="shared" si="108"/>
        <v>0.97946638968645505</v>
      </c>
      <c r="T652">
        <f t="shared" si="109"/>
        <v>0.98776524445232061</v>
      </c>
      <c r="U652" t="str">
        <f t="shared" si="101"/>
        <v>sun</v>
      </c>
      <c r="V652" t="str">
        <f t="shared" si="102"/>
        <v>thu</v>
      </c>
    </row>
    <row r="653" spans="13:22" x14ac:dyDescent="0.25">
      <c r="M653">
        <f t="shared" si="100"/>
        <v>0.65200000000000047</v>
      </c>
      <c r="N653">
        <f t="shared" si="103"/>
        <v>0.99199212983321372</v>
      </c>
      <c r="O653">
        <f t="shared" si="104"/>
        <v>0.9899573943114901</v>
      </c>
      <c r="P653">
        <f t="shared" si="105"/>
        <v>0.9870342787271551</v>
      </c>
      <c r="Q653">
        <f t="shared" si="106"/>
        <v>0.98261753354957193</v>
      </c>
      <c r="R653">
        <f t="shared" si="107"/>
        <v>0.97965688356898695</v>
      </c>
      <c r="S653">
        <f t="shared" si="108"/>
        <v>0.97965688356898695</v>
      </c>
      <c r="T653">
        <f t="shared" si="109"/>
        <v>0.9879003341053576</v>
      </c>
      <c r="U653" t="str">
        <f t="shared" si="101"/>
        <v>sun</v>
      </c>
      <c r="V653" t="str">
        <f t="shared" si="102"/>
        <v>thu</v>
      </c>
    </row>
    <row r="654" spans="13:22" x14ac:dyDescent="0.25">
      <c r="M654">
        <f t="shared" si="100"/>
        <v>0.65300000000000047</v>
      </c>
      <c r="N654">
        <f t="shared" si="103"/>
        <v>0.99209257770136672</v>
      </c>
      <c r="O654">
        <f t="shared" si="104"/>
        <v>0.990076748397831</v>
      </c>
      <c r="P654">
        <f t="shared" si="105"/>
        <v>0.98717747175522841</v>
      </c>
      <c r="Q654">
        <f t="shared" si="106"/>
        <v>0.98279019853341221</v>
      </c>
      <c r="R654">
        <f t="shared" si="107"/>
        <v>0.97984600142634304</v>
      </c>
      <c r="S654">
        <f t="shared" si="108"/>
        <v>0.97984600142634304</v>
      </c>
      <c r="T654">
        <f t="shared" si="109"/>
        <v>0.9880342490969598</v>
      </c>
      <c r="U654" t="str">
        <f t="shared" si="101"/>
        <v>sun</v>
      </c>
      <c r="V654" t="str">
        <f t="shared" si="102"/>
        <v>thu</v>
      </c>
    </row>
    <row r="655" spans="13:22" x14ac:dyDescent="0.25">
      <c r="M655">
        <f t="shared" si="100"/>
        <v>0.65400000000000047</v>
      </c>
      <c r="N655">
        <f t="shared" si="103"/>
        <v>0.99219202330370404</v>
      </c>
      <c r="O655">
        <f t="shared" si="104"/>
        <v>0.99019498898247749</v>
      </c>
      <c r="P655">
        <f t="shared" si="105"/>
        <v>0.98731943866612681</v>
      </c>
      <c r="Q655">
        <f t="shared" si="106"/>
        <v>0.98296153687298293</v>
      </c>
      <c r="R655">
        <f t="shared" si="107"/>
        <v>0.98003375051326946</v>
      </c>
      <c r="S655">
        <f t="shared" si="108"/>
        <v>0.98003375051326946</v>
      </c>
      <c r="T655">
        <f t="shared" si="109"/>
        <v>0.98816699695632271</v>
      </c>
      <c r="U655" t="str">
        <f t="shared" si="101"/>
        <v>sun</v>
      </c>
      <c r="V655" t="str">
        <f t="shared" si="102"/>
        <v>thu</v>
      </c>
    </row>
    <row r="656" spans="13:22" x14ac:dyDescent="0.25">
      <c r="M656">
        <f t="shared" si="100"/>
        <v>0.65500000000000047</v>
      </c>
      <c r="N656">
        <f t="shared" si="103"/>
        <v>0.9922904740906513</v>
      </c>
      <c r="O656">
        <f t="shared" si="104"/>
        <v>0.99031212366141541</v>
      </c>
      <c r="P656">
        <f t="shared" si="105"/>
        <v>0.98746018703140526</v>
      </c>
      <c r="Q656">
        <f t="shared" si="106"/>
        <v>0.98313155594079649</v>
      </c>
      <c r="R656">
        <f t="shared" si="107"/>
        <v>0.98022013805969532</v>
      </c>
      <c r="S656">
        <f t="shared" si="108"/>
        <v>0.98022013805969532</v>
      </c>
      <c r="T656">
        <f t="shared" si="109"/>
        <v>0.98829858518106706</v>
      </c>
      <c r="U656" t="str">
        <f t="shared" si="101"/>
        <v>sun</v>
      </c>
      <c r="V656" t="str">
        <f t="shared" si="102"/>
        <v>thu</v>
      </c>
    </row>
    <row r="657" spans="13:22" x14ac:dyDescent="0.25">
      <c r="M657">
        <f t="shared" si="100"/>
        <v>0.65600000000000047</v>
      </c>
      <c r="N657">
        <f t="shared" si="103"/>
        <v>0.99238793747599852</v>
      </c>
      <c r="O657">
        <f t="shared" si="104"/>
        <v>0.99042815999729239</v>
      </c>
      <c r="P657">
        <f t="shared" si="105"/>
        <v>0.98759972439288779</v>
      </c>
      <c r="Q657">
        <f t="shared" si="106"/>
        <v>0.98330026308302276</v>
      </c>
      <c r="R657">
        <f t="shared" si="107"/>
        <v>0.98040517127077687</v>
      </c>
      <c r="S657">
        <f t="shared" si="108"/>
        <v>0.98040517127077687</v>
      </c>
      <c r="T657">
        <f t="shared" si="109"/>
        <v>0.98842902123730036</v>
      </c>
      <c r="U657" t="str">
        <f t="shared" si="101"/>
        <v>sun</v>
      </c>
      <c r="V657" t="str">
        <f t="shared" si="102"/>
        <v>thu</v>
      </c>
    </row>
    <row r="658" spans="13:22" x14ac:dyDescent="0.25">
      <c r="M658">
        <f t="shared" si="100"/>
        <v>0.65700000000000047</v>
      </c>
      <c r="N658">
        <f t="shared" si="103"/>
        <v>0.99248442083699251</v>
      </c>
      <c r="O658">
        <f t="shared" si="104"/>
        <v>0.99054310551947911</v>
      </c>
      <c r="P658">
        <f t="shared" si="105"/>
        <v>0.9877380582627282</v>
      </c>
      <c r="Q658">
        <f t="shared" si="106"/>
        <v>0.9834676656195338</v>
      </c>
      <c r="R658">
        <f t="shared" si="107"/>
        <v>0.98058885732693746</v>
      </c>
      <c r="S658">
        <f t="shared" si="108"/>
        <v>0.98058885732693746</v>
      </c>
      <c r="T658">
        <f t="shared" si="109"/>
        <v>0.98855831255968329</v>
      </c>
      <c r="U658" t="str">
        <f t="shared" si="101"/>
        <v>sun</v>
      </c>
      <c r="V658" t="str">
        <f t="shared" si="102"/>
        <v>thu</v>
      </c>
    </row>
    <row r="659" spans="13:22" x14ac:dyDescent="0.25">
      <c r="M659">
        <f t="shared" si="100"/>
        <v>0.65800000000000047</v>
      </c>
      <c r="N659">
        <f t="shared" si="103"/>
        <v>0.99257993151442259</v>
      </c>
      <c r="O659">
        <f t="shared" si="104"/>
        <v>0.99065696772414702</v>
      </c>
      <c r="P659">
        <f t="shared" si="105"/>
        <v>0.98787519612346242</v>
      </c>
      <c r="Q659">
        <f t="shared" si="106"/>
        <v>0.98363377084395087</v>
      </c>
      <c r="R659">
        <f t="shared" si="107"/>
        <v>0.98077120338390866</v>
      </c>
      <c r="S659">
        <f t="shared" si="108"/>
        <v>0.98077120338390866</v>
      </c>
      <c r="T659">
        <f t="shared" si="109"/>
        <v>0.98868646655149517</v>
      </c>
      <c r="U659" t="str">
        <f t="shared" si="101"/>
        <v>sun</v>
      </c>
      <c r="V659" t="str">
        <f t="shared" si="102"/>
        <v>thu</v>
      </c>
    </row>
    <row r="660" spans="13:22" x14ac:dyDescent="0.25">
      <c r="M660">
        <f t="shared" si="100"/>
        <v>0.65900000000000047</v>
      </c>
      <c r="N660">
        <f t="shared" si="103"/>
        <v>0.99267447681270982</v>
      </c>
      <c r="O660">
        <f t="shared" si="104"/>
        <v>0.99076975407432943</v>
      </c>
      <c r="P660">
        <f t="shared" si="105"/>
        <v>0.98801114542806356</v>
      </c>
      <c r="Q660">
        <f t="shared" si="106"/>
        <v>0.98379858602368886</v>
      </c>
      <c r="R660">
        <f t="shared" si="107"/>
        <v>0.98095221657277154</v>
      </c>
      <c r="S660">
        <f t="shared" si="108"/>
        <v>0.98095221657277154</v>
      </c>
      <c r="T660">
        <f t="shared" si="109"/>
        <v>0.98881349058469792</v>
      </c>
      <c r="U660" t="str">
        <f t="shared" si="101"/>
        <v>sun</v>
      </c>
      <c r="V660" t="str">
        <f t="shared" si="102"/>
        <v>thu</v>
      </c>
    </row>
    <row r="661" spans="13:22" x14ac:dyDescent="0.25">
      <c r="M661">
        <f t="shared" si="100"/>
        <v>0.66000000000000048</v>
      </c>
      <c r="N661">
        <f t="shared" si="103"/>
        <v>0.99276806399999984</v>
      </c>
      <c r="O661">
        <f t="shared" si="104"/>
        <v>0.99088147199999987</v>
      </c>
      <c r="P661">
        <f t="shared" si="105"/>
        <v>0.98814591359999948</v>
      </c>
      <c r="Q661">
        <f t="shared" si="106"/>
        <v>0.98396211840000003</v>
      </c>
      <c r="R661">
        <f t="shared" si="107"/>
        <v>0.98113190400000017</v>
      </c>
      <c r="S661">
        <f t="shared" si="108"/>
        <v>0.98113190400000017</v>
      </c>
      <c r="T661">
        <f t="shared" si="109"/>
        <v>0.98893939199999981</v>
      </c>
      <c r="U661" t="str">
        <f t="shared" si="101"/>
        <v>sun</v>
      </c>
      <c r="V661" t="str">
        <f t="shared" si="102"/>
        <v>thu</v>
      </c>
    </row>
    <row r="662" spans="13:22" x14ac:dyDescent="0.25">
      <c r="M662">
        <f t="shared" si="100"/>
        <v>0.66100000000000048</v>
      </c>
      <c r="N662">
        <f t="shared" si="103"/>
        <v>0.99286070030824858</v>
      </c>
      <c r="O662">
        <f t="shared" si="104"/>
        <v>0.99099212889813337</v>
      </c>
      <c r="P662">
        <f t="shared" si="105"/>
        <v>0.98827950803328779</v>
      </c>
      <c r="Q662">
        <f t="shared" si="106"/>
        <v>0.98412437518802287</v>
      </c>
      <c r="R662">
        <f t="shared" si="107"/>
        <v>0.98131027274749849</v>
      </c>
      <c r="S662">
        <f t="shared" si="108"/>
        <v>0.98131027274749849</v>
      </c>
      <c r="T662">
        <f t="shared" si="109"/>
        <v>0.98906417810692338</v>
      </c>
      <c r="U662" t="str">
        <f t="shared" si="101"/>
        <v>sun</v>
      </c>
      <c r="V662" t="str">
        <f t="shared" si="102"/>
        <v>thu</v>
      </c>
    </row>
    <row r="663" spans="13:22" x14ac:dyDescent="0.25">
      <c r="M663">
        <f t="shared" si="100"/>
        <v>0.66200000000000048</v>
      </c>
      <c r="N663">
        <f t="shared" si="103"/>
        <v>0.99295239293331283</v>
      </c>
      <c r="O663">
        <f t="shared" si="104"/>
        <v>0.9911017321327793</v>
      </c>
      <c r="P663">
        <f t="shared" si="105"/>
        <v>0.98841193609255029</v>
      </c>
      <c r="Q663">
        <f t="shared" si="106"/>
        <v>0.98428536357682561</v>
      </c>
      <c r="R663">
        <f t="shared" si="107"/>
        <v>0.98148732987264609</v>
      </c>
      <c r="S663">
        <f t="shared" si="108"/>
        <v>0.98148732987264609</v>
      </c>
      <c r="T663">
        <f t="shared" si="109"/>
        <v>0.98918785618386673</v>
      </c>
      <c r="U663" t="str">
        <f t="shared" si="101"/>
        <v>sun</v>
      </c>
      <c r="V663" t="str">
        <f t="shared" si="102"/>
        <v>thu</v>
      </c>
    </row>
    <row r="664" spans="13:22" x14ac:dyDescent="0.25">
      <c r="M664">
        <f t="shared" si="100"/>
        <v>0.66300000000000048</v>
      </c>
      <c r="N664">
        <f t="shared" si="103"/>
        <v>0.99304314903503998</v>
      </c>
      <c r="O664">
        <f t="shared" si="104"/>
        <v>0.99121028903513242</v>
      </c>
      <c r="P664">
        <f t="shared" si="105"/>
        <v>0.98854320511306915</v>
      </c>
      <c r="Q664">
        <f t="shared" si="106"/>
        <v>0.98444509072945197</v>
      </c>
      <c r="R664">
        <f t="shared" si="107"/>
        <v>0.981663082408337</v>
      </c>
      <c r="S664">
        <f t="shared" si="108"/>
        <v>0.981663082408337</v>
      </c>
      <c r="T664">
        <f t="shared" si="109"/>
        <v>0.98931043347817305</v>
      </c>
      <c r="U664" t="str">
        <f t="shared" si="101"/>
        <v>sun</v>
      </c>
      <c r="V664" t="str">
        <f t="shared" si="102"/>
        <v>thu</v>
      </c>
    </row>
    <row r="665" spans="13:22" x14ac:dyDescent="0.25">
      <c r="M665">
        <f t="shared" si="100"/>
        <v>0.66400000000000048</v>
      </c>
      <c r="N665">
        <f t="shared" si="103"/>
        <v>0.99313297573735726</v>
      </c>
      <c r="O665">
        <f t="shared" si="104"/>
        <v>0.99131780690360083</v>
      </c>
      <c r="P665">
        <f t="shared" si="105"/>
        <v>0.98867332240084438</v>
      </c>
      <c r="Q665">
        <f t="shared" si="106"/>
        <v>0.98460356378296576</v>
      </c>
      <c r="R665">
        <f t="shared" si="107"/>
        <v>0.98183753736302215</v>
      </c>
      <c r="S665">
        <f t="shared" si="108"/>
        <v>0.98183753736302215</v>
      </c>
      <c r="T665">
        <f t="shared" si="109"/>
        <v>0.98943191720619184</v>
      </c>
      <c r="U665" t="str">
        <f t="shared" si="101"/>
        <v>sun</v>
      </c>
      <c r="V665" t="str">
        <f t="shared" si="102"/>
        <v>thu</v>
      </c>
    </row>
    <row r="666" spans="13:22" x14ac:dyDescent="0.25">
      <c r="M666">
        <f t="shared" si="100"/>
        <v>0.66500000000000048</v>
      </c>
      <c r="N666">
        <f t="shared" si="103"/>
        <v>0.99322188012835744</v>
      </c>
      <c r="O666">
        <f t="shared" si="104"/>
        <v>0.99142429300387391</v>
      </c>
      <c r="P666">
        <f t="shared" si="105"/>
        <v>0.98880229523264429</v>
      </c>
      <c r="Q666">
        <f t="shared" si="106"/>
        <v>0.98476078984849735</v>
      </c>
      <c r="R666">
        <f t="shared" si="107"/>
        <v>0.98201070172075</v>
      </c>
      <c r="S666">
        <f t="shared" si="108"/>
        <v>0.98201070172075</v>
      </c>
      <c r="T666">
        <f t="shared" si="109"/>
        <v>0.98955231455334314</v>
      </c>
      <c r="U666" t="str">
        <f t="shared" si="101"/>
        <v>sun</v>
      </c>
      <c r="V666" t="str">
        <f t="shared" si="102"/>
        <v>thu</v>
      </c>
    </row>
    <row r="667" spans="13:22" x14ac:dyDescent="0.25">
      <c r="M667">
        <f t="shared" si="100"/>
        <v>0.66600000000000048</v>
      </c>
      <c r="N667">
        <f t="shared" si="103"/>
        <v>0.99330986926039566</v>
      </c>
      <c r="O667">
        <f t="shared" si="104"/>
        <v>0.99152975456899428</v>
      </c>
      <c r="P667">
        <f t="shared" si="105"/>
        <v>0.98893013085606829</v>
      </c>
      <c r="Q667">
        <f t="shared" si="106"/>
        <v>0.98491677601128935</v>
      </c>
      <c r="R667">
        <f t="shared" si="107"/>
        <v>0.98218258244120737</v>
      </c>
      <c r="S667">
        <f t="shared" si="108"/>
        <v>0.98218258244120737</v>
      </c>
      <c r="T667">
        <f t="shared" si="109"/>
        <v>0.98967163267418679</v>
      </c>
      <c r="U667" t="str">
        <f t="shared" si="101"/>
        <v>sun</v>
      </c>
      <c r="V667" t="str">
        <f t="shared" si="102"/>
        <v>thu</v>
      </c>
    </row>
    <row r="668" spans="13:22" x14ac:dyDescent="0.25">
      <c r="M668">
        <f t="shared" si="100"/>
        <v>0.66700000000000048</v>
      </c>
      <c r="N668">
        <f t="shared" si="103"/>
        <v>0.99339695015017027</v>
      </c>
      <c r="O668">
        <f t="shared" si="104"/>
        <v>0.99163419879942571</v>
      </c>
      <c r="P668">
        <f t="shared" si="105"/>
        <v>0.98905683648959464</v>
      </c>
      <c r="Q668">
        <f t="shared" si="106"/>
        <v>0.98507152933074149</v>
      </c>
      <c r="R668">
        <f t="shared" si="107"/>
        <v>0.98235318645976299</v>
      </c>
      <c r="S668">
        <f t="shared" si="108"/>
        <v>0.98235318645976299</v>
      </c>
      <c r="T668">
        <f t="shared" si="109"/>
        <v>0.98978987869248281</v>
      </c>
      <c r="U668" t="str">
        <f t="shared" si="101"/>
        <v>sun</v>
      </c>
      <c r="V668" t="str">
        <f t="shared" si="102"/>
        <v>thu</v>
      </c>
    </row>
    <row r="669" spans="13:22" x14ac:dyDescent="0.25">
      <c r="M669">
        <f t="shared" si="100"/>
        <v>0.66800000000000048</v>
      </c>
      <c r="N669">
        <f t="shared" si="103"/>
        <v>0.99348312977882003</v>
      </c>
      <c r="O669">
        <f t="shared" si="104"/>
        <v>0.99173763286312244</v>
      </c>
      <c r="P669">
        <f t="shared" si="105"/>
        <v>0.98918241932264284</v>
      </c>
      <c r="Q669">
        <f t="shared" si="106"/>
        <v>0.98522505684045569</v>
      </c>
      <c r="R669">
        <f t="shared" si="107"/>
        <v>0.98252252068750501</v>
      </c>
      <c r="S669">
        <f t="shared" si="108"/>
        <v>0.98252252068750501</v>
      </c>
      <c r="T669">
        <f t="shared" si="109"/>
        <v>0.98990705970126025</v>
      </c>
      <c r="U669" t="str">
        <f t="shared" si="101"/>
        <v>sun</v>
      </c>
      <c r="V669" t="str">
        <f t="shared" si="102"/>
        <v>thu</v>
      </c>
    </row>
    <row r="670" spans="13:22" x14ac:dyDescent="0.25">
      <c r="M670">
        <f t="shared" si="100"/>
        <v>0.66900000000000048</v>
      </c>
      <c r="N670">
        <f t="shared" si="103"/>
        <v>0.99356841509200322</v>
      </c>
      <c r="O670">
        <f t="shared" si="104"/>
        <v>0.99184006389559842</v>
      </c>
      <c r="P670">
        <f t="shared" si="105"/>
        <v>0.98930688651562382</v>
      </c>
      <c r="Q670">
        <f t="shared" si="106"/>
        <v>0.98537736554828181</v>
      </c>
      <c r="R670">
        <f t="shared" si="107"/>
        <v>0.9826905920112865</v>
      </c>
      <c r="S670">
        <f t="shared" si="108"/>
        <v>0.9826905920112865</v>
      </c>
      <c r="T670">
        <f t="shared" si="109"/>
        <v>0.99002318276287737</v>
      </c>
      <c r="U670" t="str">
        <f t="shared" si="101"/>
        <v>sun</v>
      </c>
      <c r="V670" t="str">
        <f t="shared" si="102"/>
        <v>thu</v>
      </c>
    </row>
    <row r="671" spans="13:22" x14ac:dyDescent="0.25">
      <c r="M671">
        <f t="shared" si="100"/>
        <v>0.67000000000000048</v>
      </c>
      <c r="N671">
        <f t="shared" si="103"/>
        <v>0.99365281299999975</v>
      </c>
      <c r="O671">
        <f t="shared" si="104"/>
        <v>0.99194149900000017</v>
      </c>
      <c r="P671">
        <f t="shared" si="105"/>
        <v>0.98943024519999967</v>
      </c>
      <c r="Q671">
        <f t="shared" si="106"/>
        <v>0.98552846243636338</v>
      </c>
      <c r="R671">
        <f t="shared" si="107"/>
        <v>0.98285740729376414</v>
      </c>
      <c r="S671">
        <f t="shared" si="108"/>
        <v>0.98285740729376414</v>
      </c>
      <c r="T671">
        <f t="shared" si="109"/>
        <v>0.99013825490909069</v>
      </c>
      <c r="U671" t="str">
        <f t="shared" si="101"/>
        <v>sun</v>
      </c>
      <c r="V671" t="str">
        <f t="shared" si="102"/>
        <v>thu</v>
      </c>
    </row>
    <row r="672" spans="13:22" x14ac:dyDescent="0.25">
      <c r="M672">
        <f t="shared" si="100"/>
        <v>0.67100000000000048</v>
      </c>
      <c r="N672">
        <f t="shared" si="103"/>
        <v>0.99373633037779019</v>
      </c>
      <c r="O672">
        <f t="shared" si="104"/>
        <v>0.99204194524716982</v>
      </c>
      <c r="P672">
        <f t="shared" si="105"/>
        <v>0.98955250247833559</v>
      </c>
      <c r="Q672">
        <f t="shared" si="106"/>
        <v>0.98567835446118379</v>
      </c>
      <c r="R672">
        <f t="shared" si="107"/>
        <v>0.98302297337343991</v>
      </c>
      <c r="S672">
        <f t="shared" si="108"/>
        <v>0.98302297337343991</v>
      </c>
      <c r="T672">
        <f t="shared" si="109"/>
        <v>0.99025228314112024</v>
      </c>
      <c r="U672" t="str">
        <f t="shared" si="101"/>
        <v>sun</v>
      </c>
      <c r="V672" t="str">
        <f t="shared" si="102"/>
        <v>thu</v>
      </c>
    </row>
    <row r="673" spans="13:22" x14ac:dyDescent="0.25">
      <c r="M673">
        <f t="shared" si="100"/>
        <v>0.67200000000000049</v>
      </c>
      <c r="N673">
        <f t="shared" si="103"/>
        <v>0.99381897406514819</v>
      </c>
      <c r="O673">
        <f t="shared" si="104"/>
        <v>0.99214140967572151</v>
      </c>
      <c r="P673">
        <f t="shared" si="105"/>
        <v>0.98967366542435853</v>
      </c>
      <c r="Q673">
        <f t="shared" si="106"/>
        <v>0.98582704855361003</v>
      </c>
      <c r="R673">
        <f t="shared" si="107"/>
        <v>0.98318729706470309</v>
      </c>
      <c r="S673">
        <f t="shared" si="108"/>
        <v>0.98318729706470309</v>
      </c>
      <c r="T673">
        <f t="shared" si="109"/>
        <v>0.99036527442970934</v>
      </c>
      <c r="U673" t="str">
        <f t="shared" si="101"/>
        <v>sun</v>
      </c>
      <c r="V673" t="str">
        <f t="shared" si="102"/>
        <v>thu</v>
      </c>
    </row>
    <row r="674" spans="13:22" x14ac:dyDescent="0.25">
      <c r="M674">
        <f t="shared" si="100"/>
        <v>0.67300000000000049</v>
      </c>
      <c r="N674">
        <f t="shared" si="103"/>
        <v>0.99390075086673058</v>
      </c>
      <c r="O674">
        <f t="shared" si="104"/>
        <v>0.99223989929210354</v>
      </c>
      <c r="P674">
        <f t="shared" si="105"/>
        <v>0.98979374108300977</v>
      </c>
      <c r="Q674">
        <f t="shared" si="106"/>
        <v>0.98597455161893777</v>
      </c>
      <c r="R674">
        <f t="shared" si="107"/>
        <v>0.98335038515787154</v>
      </c>
      <c r="S674">
        <f t="shared" si="108"/>
        <v>0.98335038515787154</v>
      </c>
      <c r="T674">
        <f t="shared" si="109"/>
        <v>0.99047723571519519</v>
      </c>
      <c r="U674" t="str">
        <f t="shared" si="101"/>
        <v>sun</v>
      </c>
      <c r="V674" t="str">
        <f t="shared" si="102"/>
        <v>thu</v>
      </c>
    </row>
    <row r="675" spans="13:22" x14ac:dyDescent="0.25">
      <c r="M675">
        <f t="shared" si="100"/>
        <v>0.67400000000000049</v>
      </c>
      <c r="N675">
        <f t="shared" si="103"/>
        <v>0.99398166755216621</v>
      </c>
      <c r="O675">
        <f t="shared" si="104"/>
        <v>0.9923374210706748</v>
      </c>
      <c r="P675">
        <f t="shared" si="105"/>
        <v>0.98991273647050293</v>
      </c>
      <c r="Q675">
        <f t="shared" si="106"/>
        <v>0.98612087053693953</v>
      </c>
      <c r="R675">
        <f t="shared" si="107"/>
        <v>0.98351224441923035</v>
      </c>
      <c r="S675">
        <f t="shared" si="108"/>
        <v>0.98351224441923035</v>
      </c>
      <c r="T675">
        <f t="shared" si="109"/>
        <v>0.99058817390757037</v>
      </c>
      <c r="U675" t="str">
        <f t="shared" si="101"/>
        <v>sun</v>
      </c>
      <c r="V675" t="str">
        <f t="shared" si="102"/>
        <v>thu</v>
      </c>
    </row>
    <row r="676" spans="13:22" x14ac:dyDescent="0.25">
      <c r="M676">
        <f t="shared" si="100"/>
        <v>0.67500000000000049</v>
      </c>
      <c r="N676">
        <f t="shared" si="103"/>
        <v>0.99406173085614702</v>
      </c>
      <c r="O676">
        <f t="shared" si="104"/>
        <v>0.99243398195377086</v>
      </c>
      <c r="P676">
        <f t="shared" si="105"/>
        <v>0.99003065857438011</v>
      </c>
      <c r="Q676">
        <f t="shared" si="106"/>
        <v>0.98626601216190801</v>
      </c>
      <c r="R676">
        <f t="shared" si="107"/>
        <v>0.9836728815910798</v>
      </c>
      <c r="S676">
        <f t="shared" si="108"/>
        <v>0.9836728815910798</v>
      </c>
      <c r="T676">
        <f t="shared" si="109"/>
        <v>0.99069809588655122</v>
      </c>
      <c r="U676" t="str">
        <f t="shared" si="101"/>
        <v>sun</v>
      </c>
      <c r="V676" t="str">
        <f t="shared" si="102"/>
        <v>thu</v>
      </c>
    </row>
    <row r="677" spans="13:22" x14ac:dyDescent="0.25">
      <c r="M677">
        <f t="shared" si="100"/>
        <v>0.67600000000000049</v>
      </c>
      <c r="N677">
        <f t="shared" si="103"/>
        <v>0.99414094747851145</v>
      </c>
      <c r="O677">
        <f t="shared" si="104"/>
        <v>0.992529588851772</v>
      </c>
      <c r="P677">
        <f t="shared" si="105"/>
        <v>0.9901475143535623</v>
      </c>
      <c r="Q677">
        <f t="shared" si="106"/>
        <v>0.98640998332270313</v>
      </c>
      <c r="R677">
        <f t="shared" si="107"/>
        <v>0.98383230339176775</v>
      </c>
      <c r="S677">
        <f t="shared" si="108"/>
        <v>0.98383230339176775</v>
      </c>
      <c r="T677">
        <f t="shared" si="109"/>
        <v>0.99080700850163694</v>
      </c>
      <c r="U677" t="str">
        <f t="shared" si="101"/>
        <v>sun</v>
      </c>
      <c r="V677" t="str">
        <f t="shared" si="102"/>
        <v>thu</v>
      </c>
    </row>
    <row r="678" spans="13:22" x14ac:dyDescent="0.25">
      <c r="M678">
        <f t="shared" si="100"/>
        <v>0.67700000000000049</v>
      </c>
      <c r="N678">
        <f t="shared" si="103"/>
        <v>0.99421932408434044</v>
      </c>
      <c r="O678">
        <f t="shared" si="104"/>
        <v>0.99262424864317378</v>
      </c>
      <c r="P678">
        <f t="shared" si="105"/>
        <v>0.99026331073841134</v>
      </c>
      <c r="Q678">
        <f t="shared" si="106"/>
        <v>0.98655279082279335</v>
      </c>
      <c r="R678">
        <f t="shared" si="107"/>
        <v>0.98399051651573766</v>
      </c>
      <c r="S678">
        <f t="shared" si="108"/>
        <v>0.98399051651573766</v>
      </c>
      <c r="T678">
        <f t="shared" si="109"/>
        <v>0.99091491857217928</v>
      </c>
      <c r="U678" t="str">
        <f t="shared" si="101"/>
        <v>sun</v>
      </c>
      <c r="V678" t="str">
        <f t="shared" si="102"/>
        <v>thu</v>
      </c>
    </row>
    <row r="679" spans="13:22" x14ac:dyDescent="0.25">
      <c r="M679">
        <f t="shared" si="100"/>
        <v>0.67800000000000049</v>
      </c>
      <c r="N679">
        <f t="shared" si="103"/>
        <v>0.99429686730404221</v>
      </c>
      <c r="O679">
        <f t="shared" si="104"/>
        <v>0.9927179681746594</v>
      </c>
      <c r="P679">
        <f t="shared" si="105"/>
        <v>0.99037805463078188</v>
      </c>
      <c r="Q679">
        <f t="shared" si="106"/>
        <v>0.98669444144030782</v>
      </c>
      <c r="R679">
        <f t="shared" si="107"/>
        <v>0.9841475276335685</v>
      </c>
      <c r="S679">
        <f t="shared" si="108"/>
        <v>0.9841475276335685</v>
      </c>
      <c r="T679">
        <f t="shared" si="109"/>
        <v>0.99102183288744783</v>
      </c>
      <c r="U679" t="str">
        <f t="shared" si="101"/>
        <v>sun</v>
      </c>
      <c r="V679" t="str">
        <f t="shared" si="102"/>
        <v>thu</v>
      </c>
    </row>
    <row r="680" spans="13:22" x14ac:dyDescent="0.25">
      <c r="M680">
        <f t="shared" si="100"/>
        <v>0.67900000000000049</v>
      </c>
      <c r="N680">
        <f t="shared" si="103"/>
        <v>0.99437358373344553</v>
      </c>
      <c r="O680">
        <f t="shared" si="104"/>
        <v>0.9928107542611655</v>
      </c>
      <c r="P680">
        <f t="shared" si="105"/>
        <v>0.99049175290407754</v>
      </c>
      <c r="Q680">
        <f t="shared" si="106"/>
        <v>0.9868349419280753</v>
      </c>
      <c r="R680">
        <f t="shared" si="107"/>
        <v>0.98430334339201275</v>
      </c>
      <c r="S680">
        <f t="shared" si="108"/>
        <v>0.98430334339201275</v>
      </c>
      <c r="T680">
        <f t="shared" si="109"/>
        <v>0.99112775820669086</v>
      </c>
      <c r="U680" t="str">
        <f t="shared" si="101"/>
        <v>sun</v>
      </c>
      <c r="V680" t="str">
        <f t="shared" si="102"/>
        <v>thu</v>
      </c>
    </row>
    <row r="681" spans="13:22" x14ac:dyDescent="0.25">
      <c r="M681">
        <f t="shared" si="100"/>
        <v>0.68000000000000049</v>
      </c>
      <c r="N681">
        <f t="shared" si="103"/>
        <v>0.99444947993388411</v>
      </c>
      <c r="O681">
        <f t="shared" si="104"/>
        <v>0.9929026136859509</v>
      </c>
      <c r="P681">
        <f t="shared" si="105"/>
        <v>0.99060441240330555</v>
      </c>
      <c r="Q681">
        <f t="shared" si="106"/>
        <v>0.98697429901367362</v>
      </c>
      <c r="R681">
        <f t="shared" si="107"/>
        <v>0.98445797041404326</v>
      </c>
      <c r="S681">
        <f t="shared" si="108"/>
        <v>0.98445797041404326</v>
      </c>
      <c r="T681">
        <f t="shared" si="109"/>
        <v>0.99123270125920371</v>
      </c>
      <c r="U681" t="str">
        <f t="shared" si="101"/>
        <v>sun</v>
      </c>
      <c r="V681" t="str">
        <f t="shared" si="102"/>
        <v>thu</v>
      </c>
    </row>
    <row r="682" spans="13:22" x14ac:dyDescent="0.25">
      <c r="M682">
        <f t="shared" si="100"/>
        <v>0.68100000000000049</v>
      </c>
      <c r="N682">
        <f t="shared" si="103"/>
        <v>0.99452456243228982</v>
      </c>
      <c r="O682">
        <f t="shared" si="104"/>
        <v>0.99299355320066995</v>
      </c>
      <c r="P682">
        <f t="shared" si="105"/>
        <v>0.99071603994513557</v>
      </c>
      <c r="Q682">
        <f t="shared" si="106"/>
        <v>0.98711251939947497</v>
      </c>
      <c r="R682">
        <f t="shared" si="107"/>
        <v>0.98461141529888874</v>
      </c>
      <c r="S682">
        <f t="shared" si="108"/>
        <v>0.98461141529888874</v>
      </c>
      <c r="T682">
        <f t="shared" si="109"/>
        <v>0.99133666874439275</v>
      </c>
      <c r="U682" t="str">
        <f t="shared" si="101"/>
        <v>sun</v>
      </c>
      <c r="V682" t="str">
        <f t="shared" si="102"/>
        <v>thu</v>
      </c>
    </row>
    <row r="683" spans="13:22" x14ac:dyDescent="0.25">
      <c r="M683">
        <f t="shared" si="100"/>
        <v>0.68200000000000049</v>
      </c>
      <c r="N683">
        <f t="shared" si="103"/>
        <v>0.99459883772128022</v>
      </c>
      <c r="O683">
        <f t="shared" si="104"/>
        <v>0.99308357952544046</v>
      </c>
      <c r="P683">
        <f t="shared" si="105"/>
        <v>0.99082664231795192</v>
      </c>
      <c r="Q683">
        <f t="shared" si="106"/>
        <v>0.98724960976268838</v>
      </c>
      <c r="R683">
        <f t="shared" si="107"/>
        <v>0.98476368462207975</v>
      </c>
      <c r="S683">
        <f t="shared" si="108"/>
        <v>0.98476368462207975</v>
      </c>
      <c r="T683">
        <f t="shared" si="109"/>
        <v>0.99143966733184019</v>
      </c>
      <c r="U683" t="str">
        <f t="shared" si="101"/>
        <v>sun</v>
      </c>
      <c r="V683" t="str">
        <f t="shared" si="102"/>
        <v>thu</v>
      </c>
    </row>
    <row r="684" spans="13:22" x14ac:dyDescent="0.25">
      <c r="M684">
        <f t="shared" si="100"/>
        <v>0.6830000000000005</v>
      </c>
      <c r="N684">
        <f t="shared" si="103"/>
        <v>0.99467231225924646</v>
      </c>
      <c r="O684">
        <f t="shared" si="104"/>
        <v>0.99317269934890984</v>
      </c>
      <c r="P684">
        <f t="shared" si="105"/>
        <v>0.99093622628190881</v>
      </c>
      <c r="Q684">
        <f t="shared" si="106"/>
        <v>0.98738557675540717</v>
      </c>
      <c r="R684">
        <f t="shared" si="107"/>
        <v>0.98491478493548845</v>
      </c>
      <c r="S684">
        <f t="shared" si="108"/>
        <v>0.98491478493548845</v>
      </c>
      <c r="T684">
        <f t="shared" si="109"/>
        <v>0.99154170366136807</v>
      </c>
      <c r="U684" t="str">
        <f t="shared" si="101"/>
        <v>sun</v>
      </c>
      <c r="V684" t="str">
        <f t="shared" si="102"/>
        <v>thu</v>
      </c>
    </row>
    <row r="685" spans="13:22" x14ac:dyDescent="0.25">
      <c r="M685">
        <f t="shared" si="100"/>
        <v>0.6840000000000005</v>
      </c>
      <c r="N685">
        <f t="shared" si="103"/>
        <v>0.99474499247044745</v>
      </c>
      <c r="O685">
        <f t="shared" si="104"/>
        <v>0.99326091932832794</v>
      </c>
      <c r="P685">
        <f t="shared" si="105"/>
        <v>0.99104479856898964</v>
      </c>
      <c r="Q685">
        <f t="shared" si="106"/>
        <v>0.98752042700465648</v>
      </c>
      <c r="R685">
        <f t="shared" si="107"/>
        <v>0.98506472276736767</v>
      </c>
      <c r="S685">
        <f t="shared" si="108"/>
        <v>0.98506472276736767</v>
      </c>
      <c r="T685">
        <f t="shared" si="109"/>
        <v>0.99164278434310571</v>
      </c>
      <c r="U685" t="str">
        <f t="shared" si="101"/>
        <v>sun</v>
      </c>
      <c r="V685" t="str">
        <f t="shared" si="102"/>
        <v>thu</v>
      </c>
    </row>
    <row r="686" spans="13:22" x14ac:dyDescent="0.25">
      <c r="M686">
        <f t="shared" ref="M686:M749" si="110">M685+0.001</f>
        <v>0.6850000000000005</v>
      </c>
      <c r="N686">
        <f t="shared" si="103"/>
        <v>0.99481688474509289</v>
      </c>
      <c r="O686">
        <f t="shared" si="104"/>
        <v>0.99334824608961814</v>
      </c>
      <c r="P686">
        <f t="shared" si="105"/>
        <v>0.99115236588305744</v>
      </c>
      <c r="Q686">
        <f t="shared" si="106"/>
        <v>0.98765416711243437</v>
      </c>
      <c r="R686">
        <f t="shared" si="107"/>
        <v>0.98521350462239621</v>
      </c>
      <c r="S686">
        <f t="shared" si="108"/>
        <v>0.98521350462239621</v>
      </c>
      <c r="T686">
        <f t="shared" si="109"/>
        <v>0.99174291595755104</v>
      </c>
      <c r="U686" t="str">
        <f t="shared" si="101"/>
        <v>sun</v>
      </c>
      <c r="V686" t="str">
        <f t="shared" si="102"/>
        <v>thu</v>
      </c>
    </row>
    <row r="687" spans="13:22" x14ac:dyDescent="0.25">
      <c r="M687">
        <f t="shared" si="110"/>
        <v>0.6860000000000005</v>
      </c>
      <c r="N687">
        <f t="shared" si="103"/>
        <v>0.9948879954394374</v>
      </c>
      <c r="O687">
        <f t="shared" si="104"/>
        <v>0.99343468622744124</v>
      </c>
      <c r="P687">
        <f t="shared" si="105"/>
        <v>0.99125893489991634</v>
      </c>
      <c r="Q687">
        <f t="shared" si="106"/>
        <v>0.98778680365575999</v>
      </c>
      <c r="R687">
        <f t="shared" si="107"/>
        <v>0.9853611369817159</v>
      </c>
      <c r="S687">
        <f t="shared" si="108"/>
        <v>0.9853611369817159</v>
      </c>
      <c r="T687">
        <f t="shared" si="109"/>
        <v>0.99184210505563852</v>
      </c>
      <c r="U687" t="str">
        <f t="shared" si="101"/>
        <v>sun</v>
      </c>
      <c r="V687" t="str">
        <f t="shared" si="102"/>
        <v>thu</v>
      </c>
    </row>
    <row r="688" spans="13:22" x14ac:dyDescent="0.25">
      <c r="M688">
        <f t="shared" si="110"/>
        <v>0.6870000000000005</v>
      </c>
      <c r="N688">
        <f t="shared" si="103"/>
        <v>0.99495833087586449</v>
      </c>
      <c r="O688">
        <f t="shared" si="104"/>
        <v>0.99352024630526836</v>
      </c>
      <c r="P688">
        <f t="shared" si="105"/>
        <v>0.99136451226736</v>
      </c>
      <c r="Q688">
        <f t="shared" si="106"/>
        <v>0.98791834318671934</v>
      </c>
      <c r="R688">
        <f t="shared" si="107"/>
        <v>0.98550762630297672</v>
      </c>
      <c r="S688">
        <f t="shared" si="108"/>
        <v>0.98550762630297672</v>
      </c>
      <c r="T688">
        <f t="shared" si="109"/>
        <v>0.99194035815880222</v>
      </c>
      <c r="U688" t="str">
        <f t="shared" si="101"/>
        <v>sun</v>
      </c>
      <c r="V688" t="str">
        <f t="shared" si="102"/>
        <v>thu</v>
      </c>
    </row>
    <row r="689" spans="13:22" x14ac:dyDescent="0.25">
      <c r="M689">
        <f t="shared" si="110"/>
        <v>0.6880000000000005</v>
      </c>
      <c r="N689">
        <f t="shared" si="103"/>
        <v>0.9950278973429838</v>
      </c>
      <c r="O689">
        <f t="shared" si="104"/>
        <v>0.99360493285545237</v>
      </c>
      <c r="P689">
        <f t="shared" si="105"/>
        <v>0.99146910460523419</v>
      </c>
      <c r="Q689">
        <f t="shared" si="106"/>
        <v>0.98804879223250808</v>
      </c>
      <c r="R689">
        <f t="shared" si="107"/>
        <v>0.98565297902037696</v>
      </c>
      <c r="S689">
        <f t="shared" si="108"/>
        <v>0.98565297902037696</v>
      </c>
      <c r="T689">
        <f t="shared" si="109"/>
        <v>0.99203768175904505</v>
      </c>
      <c r="U689" t="str">
        <f t="shared" si="101"/>
        <v>sun</v>
      </c>
      <c r="V689" t="str">
        <f t="shared" si="102"/>
        <v>thu</v>
      </c>
    </row>
    <row r="690" spans="13:22" x14ac:dyDescent="0.25">
      <c r="M690">
        <f t="shared" si="110"/>
        <v>0.6890000000000005</v>
      </c>
      <c r="N690">
        <f t="shared" si="103"/>
        <v>0.99509670109571413</v>
      </c>
      <c r="O690">
        <f t="shared" si="104"/>
        <v>0.99368875237929277</v>
      </c>
      <c r="P690">
        <f t="shared" si="105"/>
        <v>0.99157271850548812</v>
      </c>
      <c r="Q690">
        <f t="shared" si="106"/>
        <v>0.98817815729548109</v>
      </c>
      <c r="R690">
        <f t="shared" si="107"/>
        <v>0.98579720154470252</v>
      </c>
      <c r="S690">
        <f t="shared" si="108"/>
        <v>0.98579720154470252</v>
      </c>
      <c r="T690">
        <f t="shared" si="109"/>
        <v>0.99213408231899392</v>
      </c>
      <c r="U690" t="str">
        <f t="shared" si="101"/>
        <v>sun</v>
      </c>
      <c r="V690" t="str">
        <f t="shared" si="102"/>
        <v>thu</v>
      </c>
    </row>
    <row r="691" spans="13:22" x14ac:dyDescent="0.25">
      <c r="M691">
        <f t="shared" si="110"/>
        <v>0.6900000000000005</v>
      </c>
      <c r="N691">
        <f t="shared" si="103"/>
        <v>0.99516474835537183</v>
      </c>
      <c r="O691">
        <f t="shared" si="104"/>
        <v>0.99377171134710762</v>
      </c>
      <c r="P691">
        <f t="shared" si="105"/>
        <v>0.99167536053223104</v>
      </c>
      <c r="Q691">
        <f t="shared" si="106"/>
        <v>0.9883064448531933</v>
      </c>
      <c r="R691">
        <f t="shared" si="107"/>
        <v>0.98594030026336976</v>
      </c>
      <c r="S691">
        <f t="shared" si="108"/>
        <v>0.98594030026336976</v>
      </c>
      <c r="T691">
        <f t="shared" si="109"/>
        <v>0.992229566271976</v>
      </c>
      <c r="U691" t="str">
        <f t="shared" si="101"/>
        <v>sun</v>
      </c>
      <c r="V691" t="str">
        <f t="shared" si="102"/>
        <v>thu</v>
      </c>
    </row>
    <row r="692" spans="13:22" x14ac:dyDescent="0.25">
      <c r="M692">
        <f t="shared" si="110"/>
        <v>0.6910000000000005</v>
      </c>
      <c r="N692">
        <f t="shared" si="103"/>
        <v>0.99523204530976583</v>
      </c>
      <c r="O692">
        <f t="shared" si="104"/>
        <v>0.99385381619830193</v>
      </c>
      <c r="P692">
        <f t="shared" si="105"/>
        <v>0.99177703722178689</v>
      </c>
      <c r="Q692">
        <f t="shared" si="106"/>
        <v>0.98843366135844812</v>
      </c>
      <c r="R692">
        <f t="shared" si="107"/>
        <v>0.98608228154046884</v>
      </c>
      <c r="S692">
        <f t="shared" si="108"/>
        <v>0.98608228154046884</v>
      </c>
      <c r="T692">
        <f t="shared" si="109"/>
        <v>0.9923241400220757</v>
      </c>
      <c r="U692" t="str">
        <f t="shared" si="101"/>
        <v>sun</v>
      </c>
      <c r="V692" t="str">
        <f t="shared" si="102"/>
        <v>thu</v>
      </c>
    </row>
    <row r="693" spans="13:22" x14ac:dyDescent="0.25">
      <c r="M693">
        <f t="shared" si="110"/>
        <v>0.6920000000000005</v>
      </c>
      <c r="N693">
        <f t="shared" si="103"/>
        <v>0.99529859811328025</v>
      </c>
      <c r="O693">
        <f t="shared" si="104"/>
        <v>0.99393507334144093</v>
      </c>
      <c r="P693">
        <f t="shared" si="105"/>
        <v>0.991877755082752</v>
      </c>
      <c r="Q693">
        <f t="shared" si="106"/>
        <v>0.9885598132393425</v>
      </c>
      <c r="R693">
        <f t="shared" si="107"/>
        <v>0.98622315171679986</v>
      </c>
      <c r="S693">
        <f t="shared" si="108"/>
        <v>0.98622315171679986</v>
      </c>
      <c r="T693">
        <f t="shared" si="109"/>
        <v>0.99241780994420381</v>
      </c>
      <c r="U693" t="str">
        <f t="shared" si="101"/>
        <v>sun</v>
      </c>
      <c r="V693" t="str">
        <f t="shared" si="102"/>
        <v>thu</v>
      </c>
    </row>
    <row r="694" spans="13:22" x14ac:dyDescent="0.25">
      <c r="M694">
        <f t="shared" si="110"/>
        <v>0.6930000000000005</v>
      </c>
      <c r="N694">
        <f t="shared" si="103"/>
        <v>0.99536441288696986</v>
      </c>
      <c r="O694">
        <f t="shared" si="104"/>
        <v>0.99401548915431048</v>
      </c>
      <c r="P694">
        <f t="shared" si="105"/>
        <v>0.99197752059604749</v>
      </c>
      <c r="Q694">
        <f t="shared" si="106"/>
        <v>0.98868490689931199</v>
      </c>
      <c r="R694">
        <f t="shared" si="107"/>
        <v>0.98636291710991975</v>
      </c>
      <c r="S694">
        <f t="shared" si="108"/>
        <v>0.98636291710991975</v>
      </c>
      <c r="T694">
        <f t="shared" si="109"/>
        <v>0.99251058238415935</v>
      </c>
      <c r="U694" t="str">
        <f t="shared" si="101"/>
        <v>sun</v>
      </c>
      <c r="V694" t="str">
        <f t="shared" si="102"/>
        <v>thu</v>
      </c>
    </row>
    <row r="695" spans="13:22" x14ac:dyDescent="0.25">
      <c r="M695">
        <f t="shared" si="110"/>
        <v>0.69400000000000051</v>
      </c>
      <c r="N695">
        <f t="shared" si="103"/>
        <v>0.99542949571864625</v>
      </c>
      <c r="O695">
        <f t="shared" si="104"/>
        <v>0.99409506998399744</v>
      </c>
      <c r="P695">
        <f t="shared" si="105"/>
        <v>0.99207634021497926</v>
      </c>
      <c r="Q695">
        <f t="shared" si="106"/>
        <v>0.98880894871717562</v>
      </c>
      <c r="R695">
        <f t="shared" si="107"/>
        <v>0.98650158401418131</v>
      </c>
      <c r="S695">
        <f t="shared" si="108"/>
        <v>0.98650158401418131</v>
      </c>
      <c r="T695">
        <f t="shared" si="109"/>
        <v>0.99260246365869964</v>
      </c>
      <c r="U695" t="str">
        <f t="shared" si="101"/>
        <v>sun</v>
      </c>
      <c r="V695" t="str">
        <f t="shared" si="102"/>
        <v>thu</v>
      </c>
    </row>
    <row r="696" spans="13:22" x14ac:dyDescent="0.25">
      <c r="M696">
        <f t="shared" si="110"/>
        <v>0.69500000000000051</v>
      </c>
      <c r="N696">
        <f t="shared" si="103"/>
        <v>0.99549385266296397</v>
      </c>
      <c r="O696">
        <f t="shared" si="104"/>
        <v>0.99417382214695271</v>
      </c>
      <c r="P696">
        <f t="shared" si="105"/>
        <v>0.99217422036528857</v>
      </c>
      <c r="Q696">
        <f t="shared" si="106"/>
        <v>0.98893194504718229</v>
      </c>
      <c r="R696">
        <f t="shared" si="107"/>
        <v>0.98663915870077146</v>
      </c>
      <c r="S696">
        <f t="shared" si="108"/>
        <v>0.98663915870077146</v>
      </c>
      <c r="T696">
        <f t="shared" si="109"/>
        <v>0.99269346005559722</v>
      </c>
      <c r="U696" t="str">
        <f t="shared" si="101"/>
        <v>sun</v>
      </c>
      <c r="V696" t="str">
        <f t="shared" si="102"/>
        <v>thu</v>
      </c>
    </row>
    <row r="697" spans="13:22" x14ac:dyDescent="0.25">
      <c r="M697">
        <f t="shared" si="110"/>
        <v>0.69600000000000051</v>
      </c>
      <c r="N697">
        <f t="shared" si="103"/>
        <v>0.99555748974151914</v>
      </c>
      <c r="O697">
        <f t="shared" si="104"/>
        <v>0.99425175192906101</v>
      </c>
      <c r="P697">
        <f t="shared" si="105"/>
        <v>0.9922711674452116</v>
      </c>
      <c r="Q697">
        <f t="shared" si="106"/>
        <v>0.98905390221905676</v>
      </c>
      <c r="R697">
        <f t="shared" si="107"/>
        <v>0.98677564741775958</v>
      </c>
      <c r="S697">
        <f t="shared" si="108"/>
        <v>0.98677564741775958</v>
      </c>
      <c r="T697">
        <f t="shared" si="109"/>
        <v>0.99278357783371218</v>
      </c>
      <c r="U697" t="str">
        <f t="shared" si="101"/>
        <v>sun</v>
      </c>
      <c r="V697" t="str">
        <f t="shared" si="102"/>
        <v>thu</v>
      </c>
    </row>
    <row r="698" spans="13:22" x14ac:dyDescent="0.25">
      <c r="M698">
        <f t="shared" si="110"/>
        <v>0.69700000000000051</v>
      </c>
      <c r="N698">
        <f t="shared" si="103"/>
        <v>0.99562041294292714</v>
      </c>
      <c r="O698">
        <f t="shared" si="104"/>
        <v>0.99432886558571054</v>
      </c>
      <c r="P698">
        <f t="shared" si="105"/>
        <v>0.99236718782553224</v>
      </c>
      <c r="Q698">
        <f t="shared" si="106"/>
        <v>0.9891748265380409</v>
      </c>
      <c r="R698">
        <f t="shared" si="107"/>
        <v>0.98691105639013044</v>
      </c>
      <c r="S698">
        <f t="shared" si="108"/>
        <v>0.98691105639013044</v>
      </c>
      <c r="T698">
        <f t="shared" si="109"/>
        <v>0.99287282322305259</v>
      </c>
      <c r="U698" t="str">
        <f t="shared" si="101"/>
        <v>sun</v>
      </c>
      <c r="V698" t="str">
        <f t="shared" si="102"/>
        <v>thu</v>
      </c>
    </row>
    <row r="699" spans="13:22" x14ac:dyDescent="0.25">
      <c r="M699">
        <f t="shared" si="110"/>
        <v>0.69800000000000051</v>
      </c>
      <c r="N699">
        <f t="shared" si="103"/>
        <v>0.99568262822291809</v>
      </c>
      <c r="O699">
        <f t="shared" si="104"/>
        <v>0.99440516934186673</v>
      </c>
      <c r="P699">
        <f t="shared" si="105"/>
        <v>0.99246228784963808</v>
      </c>
      <c r="Q699">
        <f t="shared" si="106"/>
        <v>0.98929472428494658</v>
      </c>
      <c r="R699">
        <f t="shared" si="107"/>
        <v>0.98704539181983342</v>
      </c>
      <c r="S699">
        <f t="shared" si="108"/>
        <v>0.98704539181983342</v>
      </c>
      <c r="T699">
        <f t="shared" si="109"/>
        <v>0.99296120242484198</v>
      </c>
      <c r="U699" t="str">
        <f t="shared" si="101"/>
        <v>sun</v>
      </c>
      <c r="V699" t="str">
        <f t="shared" si="102"/>
        <v>thu</v>
      </c>
    </row>
    <row r="700" spans="13:22" x14ac:dyDescent="0.25">
      <c r="M700">
        <f t="shared" si="110"/>
        <v>0.69900000000000051</v>
      </c>
      <c r="N700">
        <f t="shared" si="103"/>
        <v>0.9957441415044288</v>
      </c>
      <c r="O700">
        <f t="shared" si="104"/>
        <v>0.99448066939213131</v>
      </c>
      <c r="P700">
        <f t="shared" si="105"/>
        <v>0.99255647383357726</v>
      </c>
      <c r="Q700">
        <f t="shared" si="106"/>
        <v>0.98941360171619408</v>
      </c>
      <c r="R700">
        <f t="shared" si="107"/>
        <v>0.98717865988581632</v>
      </c>
      <c r="S700">
        <f t="shared" si="108"/>
        <v>0.98717865988581632</v>
      </c>
      <c r="T700">
        <f t="shared" si="109"/>
        <v>0.99304872161158331</v>
      </c>
      <c r="U700" t="str">
        <f t="shared" si="101"/>
        <v>sun</v>
      </c>
      <c r="V700" t="str">
        <f t="shared" si="102"/>
        <v>thu</v>
      </c>
    </row>
    <row r="701" spans="13:22" x14ac:dyDescent="0.25">
      <c r="M701">
        <f t="shared" si="110"/>
        <v>0.70000000000000051</v>
      </c>
      <c r="N701">
        <f t="shared" si="103"/>
        <v>0.99580495867768581</v>
      </c>
      <c r="O701">
        <f t="shared" si="104"/>
        <v>0.99455537190082666</v>
      </c>
      <c r="P701">
        <f t="shared" si="105"/>
        <v>0.99264975206611528</v>
      </c>
      <c r="Q701">
        <f t="shared" si="106"/>
        <v>0.98953146506386203</v>
      </c>
      <c r="R701">
        <f t="shared" si="107"/>
        <v>0.98731086674407464</v>
      </c>
      <c r="S701">
        <f t="shared" si="108"/>
        <v>0.98731086674407464</v>
      </c>
      <c r="T701">
        <f t="shared" si="109"/>
        <v>0.99313538692712244</v>
      </c>
      <c r="U701" t="str">
        <f t="shared" si="101"/>
        <v>sun</v>
      </c>
      <c r="V701" t="str">
        <f t="shared" si="102"/>
        <v>thu</v>
      </c>
    </row>
    <row r="702" spans="13:22" x14ac:dyDescent="0.25">
      <c r="M702">
        <f t="shared" si="110"/>
        <v>0.70100000000000051</v>
      </c>
      <c r="N702">
        <f t="shared" si="103"/>
        <v>0.99586508560029863</v>
      </c>
      <c r="O702">
        <f t="shared" si="104"/>
        <v>0.99462928300205133</v>
      </c>
      <c r="P702">
        <f t="shared" si="105"/>
        <v>0.99274212880878565</v>
      </c>
      <c r="Q702">
        <f t="shared" si="106"/>
        <v>0.98964832053572893</v>
      </c>
      <c r="R702">
        <f t="shared" si="107"/>
        <v>0.9874420185276862</v>
      </c>
      <c r="S702">
        <f t="shared" si="108"/>
        <v>0.9874420185276862</v>
      </c>
      <c r="T702">
        <f t="shared" si="109"/>
        <v>0.99322120448671569</v>
      </c>
      <c r="U702" t="str">
        <f t="shared" si="101"/>
        <v>sun</v>
      </c>
      <c r="V702" t="str">
        <f t="shared" si="102"/>
        <v>thu</v>
      </c>
    </row>
    <row r="703" spans="13:22" x14ac:dyDescent="0.25">
      <c r="M703">
        <f t="shared" si="110"/>
        <v>0.70200000000000051</v>
      </c>
      <c r="N703">
        <f t="shared" si="103"/>
        <v>0.99592452809734588</v>
      </c>
      <c r="O703">
        <f t="shared" si="104"/>
        <v>0.9947024087997538</v>
      </c>
      <c r="P703">
        <f t="shared" si="105"/>
        <v>0.99283361029594808</v>
      </c>
      <c r="Q703">
        <f t="shared" si="106"/>
        <v>0.9897641743153236</v>
      </c>
      <c r="R703">
        <f t="shared" si="107"/>
        <v>0.98757212134685446</v>
      </c>
      <c r="S703">
        <f t="shared" si="108"/>
        <v>0.98757212134685446</v>
      </c>
      <c r="T703">
        <f t="shared" si="109"/>
        <v>0.99330618037709284</v>
      </c>
      <c r="U703" t="str">
        <f t="shared" si="101"/>
        <v>sun</v>
      </c>
      <c r="V703" t="str">
        <f t="shared" si="102"/>
        <v>thu</v>
      </c>
    </row>
    <row r="704" spans="13:22" x14ac:dyDescent="0.25">
      <c r="M704">
        <f t="shared" si="110"/>
        <v>0.70300000000000051</v>
      </c>
      <c r="N704">
        <f t="shared" si="103"/>
        <v>0.99598329196146951</v>
      </c>
      <c r="O704">
        <f t="shared" si="104"/>
        <v>0.99477475536781013</v>
      </c>
      <c r="P704">
        <f t="shared" si="105"/>
        <v>0.99292420273484749</v>
      </c>
      <c r="Q704">
        <f t="shared" si="106"/>
        <v>0.98987903256196619</v>
      </c>
      <c r="R704">
        <f t="shared" si="107"/>
        <v>0.98770118128895223</v>
      </c>
      <c r="S704">
        <f t="shared" si="108"/>
        <v>0.98770118128895223</v>
      </c>
      <c r="T704">
        <f t="shared" si="109"/>
        <v>0.99339032065652333</v>
      </c>
      <c r="U704" t="str">
        <f t="shared" si="101"/>
        <v>sun</v>
      </c>
      <c r="V704" t="str">
        <f t="shared" si="102"/>
        <v>thu</v>
      </c>
    </row>
    <row r="705" spans="13:22" x14ac:dyDescent="0.25">
      <c r="M705">
        <f t="shared" si="110"/>
        <v>0.70400000000000051</v>
      </c>
      <c r="N705">
        <f t="shared" si="103"/>
        <v>0.99604138295296041</v>
      </c>
      <c r="O705">
        <f t="shared" si="104"/>
        <v>0.99484632875007994</v>
      </c>
      <c r="P705">
        <f t="shared" si="105"/>
        <v>0.99301391230566338</v>
      </c>
      <c r="Q705">
        <f t="shared" si="106"/>
        <v>0.9899929014108162</v>
      </c>
      <c r="R705">
        <f t="shared" si="107"/>
        <v>0.98782920441856015</v>
      </c>
      <c r="S705">
        <f t="shared" si="108"/>
        <v>0.98782920441856015</v>
      </c>
      <c r="T705">
        <f t="shared" si="109"/>
        <v>0.9934736313548802</v>
      </c>
      <c r="U705" t="str">
        <f t="shared" si="101"/>
        <v>sun</v>
      </c>
      <c r="V705" t="str">
        <f t="shared" si="102"/>
        <v>thu</v>
      </c>
    </row>
    <row r="706" spans="13:22" x14ac:dyDescent="0.25">
      <c r="M706">
        <f t="shared" si="110"/>
        <v>0.70500000000000052</v>
      </c>
      <c r="N706">
        <f t="shared" si="103"/>
        <v>0.99609880679984508</v>
      </c>
      <c r="O706">
        <f t="shared" si="104"/>
        <v>0.99491713496048506</v>
      </c>
      <c r="P706">
        <f t="shared" si="105"/>
        <v>0.99310274516156971</v>
      </c>
      <c r="Q706">
        <f t="shared" si="106"/>
        <v>0.99010578697291507</v>
      </c>
      <c r="R706">
        <f t="shared" si="107"/>
        <v>0.98795619677750834</v>
      </c>
      <c r="S706">
        <f t="shared" si="108"/>
        <v>0.98795619677750834</v>
      </c>
      <c r="T706">
        <f t="shared" si="109"/>
        <v>0.99355611847370362</v>
      </c>
      <c r="U706" t="str">
        <f t="shared" si="101"/>
        <v>sun</v>
      </c>
      <c r="V706" t="str">
        <f t="shared" si="102"/>
        <v>thu</v>
      </c>
    </row>
    <row r="707" spans="13:22" x14ac:dyDescent="0.25">
      <c r="M707">
        <f t="shared" si="110"/>
        <v>0.70600000000000052</v>
      </c>
      <c r="N707">
        <f t="shared" si="103"/>
        <v>0.99615556919798243</v>
      </c>
      <c r="O707">
        <f t="shared" si="104"/>
        <v>0.9949871799830774</v>
      </c>
      <c r="P707">
        <f t="shared" si="105"/>
        <v>0.99319070742878823</v>
      </c>
      <c r="Q707">
        <f t="shared" si="106"/>
        <v>0.99021769533523551</v>
      </c>
      <c r="R707">
        <f t="shared" si="107"/>
        <v>0.98808216438492003</v>
      </c>
      <c r="S707">
        <f t="shared" si="108"/>
        <v>0.98808216438492003</v>
      </c>
      <c r="T707">
        <f t="shared" si="109"/>
        <v>0.993637787986271</v>
      </c>
      <c r="U707" t="str">
        <f t="shared" ref="U707:U770" si="111">IF(MAX(N707:T707)=N707,N$1,IF(MAX(N707:T707)=O707,O$1,IF(MAX(N707:T707)=P707,P$1,IF(MAX(N707:T707)=Q707,Q$1,IF(MAX(N707:T707)=R707,R706,IF(MAX(N707:T707)=S707,S$1,T$1))))))</f>
        <v>sun</v>
      </c>
      <c r="V707" t="str">
        <f t="shared" ref="V707:V770" si="112">IF(MIN(N707:T707)=N707,N$1,IF(MIN(N707:T707)=O707,O$1,IF(MIN(N707:T707)=P707,P$1,IF(MIN(N707:T707)=Q707,Q$1,IF(MIN(N707:T707)=R707,R$1,IF(MIN(N707:T707)=S707,S$1,T$1))))))</f>
        <v>thu</v>
      </c>
    </row>
    <row r="708" spans="13:22" x14ac:dyDescent="0.25">
      <c r="M708">
        <f t="shared" si="110"/>
        <v>0.70700000000000052</v>
      </c>
      <c r="N708">
        <f t="shared" ref="N708:N771" si="113">B$2*(M708^5)+C$2*(M708^4)+D$2*(M708^3)+E$2*(M708^2)+F$2*M708</f>
        <v>0.996211675811145</v>
      </c>
      <c r="O708">
        <f t="shared" ref="O708:O771" si="114">B$3*(M708^5)+C$3*(M708^4)+D$3*(M708^3)+E$3*(M708^2)+F$3*M708</f>
        <v>0.99505646977210294</v>
      </c>
      <c r="P708">
        <f t="shared" ref="P708:P771" si="115">B$4*(M708^5)+C$4*(M708^4)+D$4*(M708^3)+E$4*(M708^2)+F$4*M708</f>
        <v>0.99327780520664533</v>
      </c>
      <c r="Q708">
        <f t="shared" ref="Q708:Q771" si="116">B$5*(M708^5)+C$5*(M708^4)+D$5*(M708^3)+E$5*(M708^2)+F$5*M708</f>
        <v>0.99032863256072545</v>
      </c>
      <c r="R708">
        <f t="shared" ref="R708:R771" si="117">B$6*(M708^5)+C$6*(M708^4)+D$6*(M708^3)+E$6*(M708^2)+F$6*M708</f>
        <v>0.98820711323724808</v>
      </c>
      <c r="S708">
        <f t="shared" ref="S708:S771" si="118">B$7*(M708^5)+C$7*(M708^4)+D$7*(M708^3)+E$7*(M708^2)+F$7*M708</f>
        <v>0.98820711323724808</v>
      </c>
      <c r="T708">
        <f t="shared" ref="T708:T771" si="119">B$8*(M708^5)+C$8*(M708^4)+D$8*(M708^3)+E$8*(M708^2)+F$8*M708</f>
        <v>0.99371864583765479</v>
      </c>
      <c r="U708" t="str">
        <f t="shared" si="111"/>
        <v>sun</v>
      </c>
      <c r="V708" t="str">
        <f t="shared" si="112"/>
        <v>thu</v>
      </c>
    </row>
    <row r="709" spans="13:22" x14ac:dyDescent="0.25">
      <c r="M709">
        <f t="shared" si="110"/>
        <v>0.70800000000000052</v>
      </c>
      <c r="N709">
        <f t="shared" si="113"/>
        <v>0.99626713227111674</v>
      </c>
      <c r="O709">
        <f t="shared" si="114"/>
        <v>0.99512501025208122</v>
      </c>
      <c r="P709">
        <f t="shared" si="115"/>
        <v>0.99336404456762839</v>
      </c>
      <c r="Q709">
        <f t="shared" si="116"/>
        <v>0.99043860468835132</v>
      </c>
      <c r="R709">
        <f t="shared" si="117"/>
        <v>0.98833104930832372</v>
      </c>
      <c r="S709">
        <f t="shared" si="118"/>
        <v>0.98833104930832372</v>
      </c>
      <c r="T709">
        <f t="shared" si="119"/>
        <v>0.99379869794479436</v>
      </c>
      <c r="U709" t="str">
        <f t="shared" si="111"/>
        <v>sun</v>
      </c>
      <c r="V709" t="str">
        <f t="shared" si="112"/>
        <v>thu</v>
      </c>
    </row>
    <row r="710" spans="13:22" x14ac:dyDescent="0.25">
      <c r="M710">
        <f t="shared" si="110"/>
        <v>0.70900000000000052</v>
      </c>
      <c r="N710">
        <f t="shared" si="113"/>
        <v>0.99632194417777198</v>
      </c>
      <c r="O710">
        <f t="shared" si="114"/>
        <v>0.99519280731786308</v>
      </c>
      <c r="P710">
        <f t="shared" si="115"/>
        <v>0.99344943155743604</v>
      </c>
      <c r="Q710">
        <f t="shared" si="116"/>
        <v>0.99054761773314493</v>
      </c>
      <c r="R710">
        <f t="shared" si="117"/>
        <v>0.98845397854938932</v>
      </c>
      <c r="S710">
        <f t="shared" si="118"/>
        <v>0.98845397854938932</v>
      </c>
      <c r="T710">
        <f t="shared" si="119"/>
        <v>0.99387795019655378</v>
      </c>
      <c r="U710" t="str">
        <f t="shared" si="111"/>
        <v>sun</v>
      </c>
      <c r="V710" t="str">
        <f t="shared" si="112"/>
        <v>thu</v>
      </c>
    </row>
    <row r="711" spans="13:22" x14ac:dyDescent="0.25">
      <c r="M711">
        <f t="shared" si="110"/>
        <v>0.71000000000000052</v>
      </c>
      <c r="N711">
        <f t="shared" si="113"/>
        <v>0.99637611709917318</v>
      </c>
      <c r="O711">
        <f t="shared" si="114"/>
        <v>0.99525986683471013</v>
      </c>
      <c r="P711">
        <f t="shared" si="115"/>
        <v>0.99353397219504069</v>
      </c>
      <c r="Q711">
        <f t="shared" si="116"/>
        <v>0.99065567768625074</v>
      </c>
      <c r="R711">
        <f t="shared" si="117"/>
        <v>0.98857590688914665</v>
      </c>
      <c r="S711">
        <f t="shared" si="118"/>
        <v>0.98857590688914665</v>
      </c>
      <c r="T711">
        <f t="shared" si="119"/>
        <v>0.99395640845379418</v>
      </c>
      <c r="U711" t="str">
        <f t="shared" si="111"/>
        <v>sun</v>
      </c>
      <c r="V711" t="str">
        <f t="shared" si="112"/>
        <v>thu</v>
      </c>
    </row>
    <row r="712" spans="13:22" x14ac:dyDescent="0.25">
      <c r="M712">
        <f t="shared" si="110"/>
        <v>0.71100000000000052</v>
      </c>
      <c r="N712">
        <f t="shared" si="113"/>
        <v>0.9964296565716575</v>
      </c>
      <c r="O712">
        <f t="shared" si="114"/>
        <v>0.99532619463835958</v>
      </c>
      <c r="P712">
        <f t="shared" si="115"/>
        <v>0.99361767247274191</v>
      </c>
      <c r="Q712">
        <f t="shared" si="116"/>
        <v>0.9907627905149694</v>
      </c>
      <c r="R712">
        <f t="shared" si="117"/>
        <v>0.98869684023379434</v>
      </c>
      <c r="S712">
        <f t="shared" si="118"/>
        <v>0.98869684023379434</v>
      </c>
      <c r="T712">
        <f t="shared" si="119"/>
        <v>0.99403407854943193</v>
      </c>
      <c r="U712" t="str">
        <f t="shared" si="111"/>
        <v>sun</v>
      </c>
      <c r="V712" t="str">
        <f t="shared" si="112"/>
        <v>thu</v>
      </c>
    </row>
    <row r="713" spans="13:22" x14ac:dyDescent="0.25">
      <c r="M713">
        <f t="shared" si="110"/>
        <v>0.71200000000000052</v>
      </c>
      <c r="N713">
        <f t="shared" si="113"/>
        <v>0.9964825680999243</v>
      </c>
      <c r="O713">
        <f t="shared" si="114"/>
        <v>0.99539179653509358</v>
      </c>
      <c r="P713">
        <f t="shared" si="115"/>
        <v>0.99370053835621963</v>
      </c>
      <c r="Q713">
        <f t="shared" si="116"/>
        <v>0.99086896216280396</v>
      </c>
      <c r="R713">
        <f t="shared" si="117"/>
        <v>0.98881678446706989</v>
      </c>
      <c r="S713">
        <f t="shared" si="118"/>
        <v>0.98881678446706989</v>
      </c>
      <c r="T713">
        <f t="shared" si="119"/>
        <v>0.99411096628851059</v>
      </c>
      <c r="U713" t="str">
        <f t="shared" si="111"/>
        <v>sun</v>
      </c>
      <c r="V713" t="str">
        <f t="shared" si="112"/>
        <v>thu</v>
      </c>
    </row>
    <row r="714" spans="13:22" x14ac:dyDescent="0.25">
      <c r="M714">
        <f t="shared" si="110"/>
        <v>0.71300000000000052</v>
      </c>
      <c r="N714">
        <f t="shared" si="113"/>
        <v>0.99653485715712709</v>
      </c>
      <c r="O714">
        <f t="shared" si="114"/>
        <v>0.99545667830180573</v>
      </c>
      <c r="P714">
        <f t="shared" si="115"/>
        <v>0.99378257578458973</v>
      </c>
      <c r="Q714">
        <f t="shared" si="116"/>
        <v>0.99097419854950197</v>
      </c>
      <c r="R714">
        <f t="shared" si="117"/>
        <v>0.98893574545029139</v>
      </c>
      <c r="S714">
        <f t="shared" si="118"/>
        <v>0.98893574545029139</v>
      </c>
      <c r="T714">
        <f t="shared" si="119"/>
        <v>0.99418707744825641</v>
      </c>
      <c r="U714" t="str">
        <f t="shared" si="111"/>
        <v>sun</v>
      </c>
      <c r="V714" t="str">
        <f t="shared" si="112"/>
        <v>thu</v>
      </c>
    </row>
    <row r="715" spans="13:22" x14ac:dyDescent="0.25">
      <c r="M715">
        <f t="shared" si="110"/>
        <v>0.71400000000000052</v>
      </c>
      <c r="N715">
        <f t="shared" si="113"/>
        <v>0.9965865291849596</v>
      </c>
      <c r="O715">
        <f t="shared" si="114"/>
        <v>0.99552084568607979</v>
      </c>
      <c r="P715">
        <f t="shared" si="115"/>
        <v>0.99386379067046393</v>
      </c>
      <c r="Q715">
        <f t="shared" si="116"/>
        <v>0.99107850557110666</v>
      </c>
      <c r="R715">
        <f t="shared" si="117"/>
        <v>0.98905372902240085</v>
      </c>
      <c r="S715">
        <f t="shared" si="118"/>
        <v>0.98905372902240085</v>
      </c>
      <c r="T715">
        <f t="shared" si="119"/>
        <v>0.99426241777815294</v>
      </c>
      <c r="U715" t="str">
        <f t="shared" si="111"/>
        <v>sun</v>
      </c>
      <c r="V715" t="str">
        <f t="shared" si="112"/>
        <v>thu</v>
      </c>
    </row>
    <row r="716" spans="13:22" x14ac:dyDescent="0.25">
      <c r="M716">
        <f t="shared" si="110"/>
        <v>0.71500000000000052</v>
      </c>
      <c r="N716">
        <f t="shared" si="113"/>
        <v>0.99663758959375004</v>
      </c>
      <c r="O716">
        <f t="shared" si="114"/>
        <v>0.99558430440625045</v>
      </c>
      <c r="P716">
        <f t="shared" si="115"/>
        <v>0.99394418889999958</v>
      </c>
      <c r="Q716">
        <f t="shared" si="116"/>
        <v>0.99118188909999994</v>
      </c>
      <c r="R716">
        <f t="shared" si="117"/>
        <v>0.98917074100000035</v>
      </c>
      <c r="S716">
        <f t="shared" si="118"/>
        <v>0.98917074100000035</v>
      </c>
      <c r="T716">
        <f t="shared" si="119"/>
        <v>0.99433699299999967</v>
      </c>
      <c r="U716" t="str">
        <f t="shared" si="111"/>
        <v>sun</v>
      </c>
      <c r="V716" t="str">
        <f t="shared" si="112"/>
        <v>thu</v>
      </c>
    </row>
    <row r="717" spans="13:22" x14ac:dyDescent="0.25">
      <c r="M717">
        <f t="shared" si="110"/>
        <v>0.71600000000000052</v>
      </c>
      <c r="N717">
        <f t="shared" si="113"/>
        <v>0.99668804376254361</v>
      </c>
      <c r="O717">
        <f t="shared" si="114"/>
        <v>0.99564706015147353</v>
      </c>
      <c r="P717">
        <f t="shared" si="115"/>
        <v>0.99402377633296046</v>
      </c>
      <c r="Q717">
        <f t="shared" si="116"/>
        <v>0.99128435498494483</v>
      </c>
      <c r="R717">
        <f t="shared" si="117"/>
        <v>0.98928678717739715</v>
      </c>
      <c r="S717">
        <f t="shared" si="118"/>
        <v>0.98928678717739715</v>
      </c>
      <c r="T717">
        <f t="shared" si="119"/>
        <v>0.99441080880798127</v>
      </c>
      <c r="U717" t="str">
        <f t="shared" si="111"/>
        <v>sun</v>
      </c>
      <c r="V717" t="str">
        <f t="shared" si="112"/>
        <v>thu</v>
      </c>
    </row>
    <row r="718" spans="13:22" x14ac:dyDescent="0.25">
      <c r="M718">
        <f t="shared" si="110"/>
        <v>0.71700000000000053</v>
      </c>
      <c r="N718">
        <f t="shared" si="113"/>
        <v>0.99673789703919891</v>
      </c>
      <c r="O718">
        <f t="shared" si="114"/>
        <v>0.99570911858180189</v>
      </c>
      <c r="P718">
        <f t="shared" si="115"/>
        <v>0.99410255880276743</v>
      </c>
      <c r="Q718">
        <f t="shared" si="116"/>
        <v>0.99138590905113633</v>
      </c>
      <c r="R718">
        <f t="shared" si="117"/>
        <v>0.9894018733266472</v>
      </c>
      <c r="S718">
        <f t="shared" si="118"/>
        <v>0.9894018733266472</v>
      </c>
      <c r="T718">
        <f t="shared" si="119"/>
        <v>0.99448387086872581</v>
      </c>
      <c r="U718" t="str">
        <f t="shared" si="111"/>
        <v>sun</v>
      </c>
      <c r="V718" t="str">
        <f t="shared" si="112"/>
        <v>thu</v>
      </c>
    </row>
    <row r="719" spans="13:22" x14ac:dyDescent="0.25">
      <c r="M719">
        <f t="shared" si="110"/>
        <v>0.71800000000000053</v>
      </c>
      <c r="N719">
        <f t="shared" si="113"/>
        <v>0.99678715474047141</v>
      </c>
      <c r="O719">
        <f t="shared" si="114"/>
        <v>0.99577048532824586</v>
      </c>
      <c r="P719">
        <f t="shared" si="115"/>
        <v>0.99418054211655971</v>
      </c>
      <c r="Q719">
        <f t="shared" si="116"/>
        <v>0.99148655710024203</v>
      </c>
      <c r="R719">
        <f t="shared" si="117"/>
        <v>0.98951600519758998</v>
      </c>
      <c r="S719">
        <f t="shared" si="118"/>
        <v>0.98951600519758998</v>
      </c>
      <c r="T719">
        <f t="shared" si="119"/>
        <v>0.99455618482137931</v>
      </c>
      <c r="U719" t="str">
        <f t="shared" si="111"/>
        <v>sun</v>
      </c>
      <c r="V719" t="str">
        <f t="shared" si="112"/>
        <v>thu</v>
      </c>
    </row>
    <row r="720" spans="13:22" x14ac:dyDescent="0.25">
      <c r="M720">
        <f t="shared" si="110"/>
        <v>0.71900000000000053</v>
      </c>
      <c r="N720">
        <f t="shared" si="113"/>
        <v>0.99683582215210675</v>
      </c>
      <c r="O720">
        <f t="shared" si="114"/>
        <v>0.99583116599285049</v>
      </c>
      <c r="P720">
        <f t="shared" si="115"/>
        <v>0.9942577320552437</v>
      </c>
      <c r="Q720">
        <f t="shared" si="116"/>
        <v>0.99158630491044963</v>
      </c>
      <c r="R720">
        <f t="shared" si="117"/>
        <v>0.98962918851789494</v>
      </c>
      <c r="S720">
        <f t="shared" si="118"/>
        <v>0.98962918851789494</v>
      </c>
      <c r="T720">
        <f t="shared" si="119"/>
        <v>0.99462775627766264</v>
      </c>
      <c r="U720" t="str">
        <f t="shared" si="111"/>
        <v>sun</v>
      </c>
      <c r="V720" t="str">
        <f t="shared" si="112"/>
        <v>thu</v>
      </c>
    </row>
    <row r="721" spans="13:22" x14ac:dyDescent="0.25">
      <c r="M721">
        <f t="shared" si="110"/>
        <v>0.72000000000000053</v>
      </c>
      <c r="N721">
        <f t="shared" si="113"/>
        <v>0.9968839045289255</v>
      </c>
      <c r="O721">
        <f t="shared" si="114"/>
        <v>0.99589116614876039</v>
      </c>
      <c r="P721">
        <f t="shared" si="115"/>
        <v>0.99433413437355345</v>
      </c>
      <c r="Q721">
        <f t="shared" si="116"/>
        <v>0.9916851582365136</v>
      </c>
      <c r="R721">
        <f t="shared" si="117"/>
        <v>0.98974142899310169</v>
      </c>
      <c r="S721">
        <f t="shared" si="118"/>
        <v>0.98974142899310169</v>
      </c>
      <c r="T721">
        <f t="shared" si="119"/>
        <v>0.99469859082193812</v>
      </c>
      <c r="U721" t="str">
        <f t="shared" si="111"/>
        <v>sun</v>
      </c>
      <c r="V721" t="str">
        <f t="shared" si="112"/>
        <v>thu</v>
      </c>
    </row>
    <row r="722" spans="13:22" x14ac:dyDescent="0.25">
      <c r="M722">
        <f t="shared" si="110"/>
        <v>0.72100000000000053</v>
      </c>
      <c r="N722">
        <f t="shared" si="113"/>
        <v>0.99693140709491823</v>
      </c>
      <c r="O722">
        <f t="shared" si="114"/>
        <v>0.99595049134029034</v>
      </c>
      <c r="P722">
        <f t="shared" si="115"/>
        <v>0.9944097548001043</v>
      </c>
      <c r="Q722">
        <f t="shared" si="116"/>
        <v>0.99178312280979819</v>
      </c>
      <c r="R722">
        <f t="shared" si="117"/>
        <v>0.98985273230665904</v>
      </c>
      <c r="S722">
        <f t="shared" si="118"/>
        <v>0.98985273230665904</v>
      </c>
      <c r="T722">
        <f t="shared" si="119"/>
        <v>0.99476869401127788</v>
      </c>
      <c r="U722" t="str">
        <f t="shared" si="111"/>
        <v>sun</v>
      </c>
      <c r="V722" t="str">
        <f t="shared" si="112"/>
        <v>thu</v>
      </c>
    </row>
    <row r="723" spans="13:22" x14ac:dyDescent="0.25">
      <c r="M723">
        <f t="shared" si="110"/>
        <v>0.72200000000000053</v>
      </c>
      <c r="N723">
        <f t="shared" si="113"/>
        <v>0.99697833504332944</v>
      </c>
      <c r="O723">
        <f t="shared" si="114"/>
        <v>0.99600914708299371</v>
      </c>
      <c r="P723">
        <f t="shared" si="115"/>
        <v>0.9944845990374489</v>
      </c>
      <c r="Q723">
        <f t="shared" si="116"/>
        <v>0.99188020433832547</v>
      </c>
      <c r="R723">
        <f t="shared" si="117"/>
        <v>0.98996310411996991</v>
      </c>
      <c r="S723">
        <f t="shared" si="118"/>
        <v>0.98996310411996991</v>
      </c>
      <c r="T723">
        <f t="shared" si="119"/>
        <v>0.99483807137552427</v>
      </c>
      <c r="U723" t="str">
        <f t="shared" si="111"/>
        <v>sun</v>
      </c>
      <c r="V723" t="str">
        <f t="shared" si="112"/>
        <v>thu</v>
      </c>
    </row>
    <row r="724" spans="13:22" x14ac:dyDescent="0.25">
      <c r="M724">
        <f t="shared" si="110"/>
        <v>0.72300000000000053</v>
      </c>
      <c r="N724">
        <f t="shared" si="113"/>
        <v>0.99702469353675127</v>
      </c>
      <c r="O724">
        <f t="shared" si="114"/>
        <v>0.99606713886373521</v>
      </c>
      <c r="P724">
        <f t="shared" si="115"/>
        <v>0.99455867276213406</v>
      </c>
      <c r="Q724">
        <f t="shared" si="116"/>
        <v>0.99197640850681523</v>
      </c>
      <c r="R724">
        <f t="shared" si="117"/>
        <v>0.99007255007243011</v>
      </c>
      <c r="S724">
        <f t="shared" si="118"/>
        <v>0.99007255007243011</v>
      </c>
      <c r="T724">
        <f t="shared" si="119"/>
        <v>0.99490672841735872</v>
      </c>
      <c r="U724" t="str">
        <f t="shared" si="111"/>
        <v>sun</v>
      </c>
      <c r="V724" t="str">
        <f t="shared" si="112"/>
        <v>thu</v>
      </c>
    </row>
    <row r="725" spans="13:22" x14ac:dyDescent="0.25">
      <c r="M725">
        <f t="shared" si="110"/>
        <v>0.72400000000000053</v>
      </c>
      <c r="N725">
        <f t="shared" si="113"/>
        <v>0.9970704877072083</v>
      </c>
      <c r="O725">
        <f t="shared" si="114"/>
        <v>0.99612447214075805</v>
      </c>
      <c r="P725">
        <f t="shared" si="115"/>
        <v>0.99463198162475086</v>
      </c>
      <c r="Q725">
        <f t="shared" si="116"/>
        <v>0.992071740976741</v>
      </c>
      <c r="R725">
        <f t="shared" si="117"/>
        <v>0.99018107578147152</v>
      </c>
      <c r="S725">
        <f t="shared" si="118"/>
        <v>0.99018107578147152</v>
      </c>
      <c r="T725">
        <f t="shared" si="119"/>
        <v>0.99497467061236478</v>
      </c>
      <c r="U725" t="str">
        <f t="shared" si="111"/>
        <v>sun</v>
      </c>
      <c r="V725" t="str">
        <f t="shared" si="112"/>
        <v>thu</v>
      </c>
    </row>
    <row r="726" spans="13:22" x14ac:dyDescent="0.25">
      <c r="M726">
        <f t="shared" si="110"/>
        <v>0.72500000000000053</v>
      </c>
      <c r="N726">
        <f t="shared" si="113"/>
        <v>0.99711572265624948</v>
      </c>
      <c r="O726">
        <f t="shared" si="114"/>
        <v>0.99618115234375004</v>
      </c>
      <c r="P726">
        <f t="shared" si="115"/>
        <v>0.99470453124999914</v>
      </c>
      <c r="Q726">
        <f t="shared" si="116"/>
        <v>0.9921662073863633</v>
      </c>
      <c r="R726">
        <f t="shared" si="117"/>
        <v>0.99028868684259885</v>
      </c>
      <c r="S726">
        <f t="shared" si="118"/>
        <v>0.99028868684259885</v>
      </c>
      <c r="T726">
        <f t="shared" si="119"/>
        <v>0.99504190340909071</v>
      </c>
      <c r="U726" t="str">
        <f t="shared" si="111"/>
        <v>sun</v>
      </c>
      <c r="V726" t="str">
        <f t="shared" si="112"/>
        <v>thu</v>
      </c>
    </row>
    <row r="727" spans="13:22" x14ac:dyDescent="0.25">
      <c r="M727">
        <f t="shared" si="110"/>
        <v>0.72600000000000053</v>
      </c>
      <c r="N727">
        <f t="shared" si="113"/>
        <v>0.99716040345503965</v>
      </c>
      <c r="O727">
        <f t="shared" si="114"/>
        <v>0.99623718487391999</v>
      </c>
      <c r="P727">
        <f t="shared" si="115"/>
        <v>0.99477632723673537</v>
      </c>
      <c r="Q727">
        <f t="shared" si="116"/>
        <v>0.99225981335078384</v>
      </c>
      <c r="R727">
        <f t="shared" si="117"/>
        <v>0.99039538882943967</v>
      </c>
      <c r="S727">
        <f t="shared" si="118"/>
        <v>0.99039538882943967</v>
      </c>
      <c r="T727">
        <f t="shared" si="119"/>
        <v>0.99510843222911971</v>
      </c>
      <c r="U727" t="str">
        <f t="shared" si="111"/>
        <v>sun</v>
      </c>
      <c r="V727" t="str">
        <f t="shared" si="112"/>
        <v>thu</v>
      </c>
    </row>
    <row r="728" spans="13:22" x14ac:dyDescent="0.25">
      <c r="M728">
        <f t="shared" si="110"/>
        <v>0.72700000000000053</v>
      </c>
      <c r="N728">
        <f t="shared" si="113"/>
        <v>0.99720453514444296</v>
      </c>
      <c r="O728">
        <f t="shared" si="114"/>
        <v>0.99629257510406211</v>
      </c>
      <c r="P728">
        <f t="shared" si="115"/>
        <v>0.99484737515803046</v>
      </c>
      <c r="Q728">
        <f t="shared" si="116"/>
        <v>0.99235256446198594</v>
      </c>
      <c r="R728">
        <f t="shared" si="117"/>
        <v>0.99050118729377568</v>
      </c>
      <c r="S728">
        <f t="shared" si="118"/>
        <v>0.99050118729377568</v>
      </c>
      <c r="T728">
        <f t="shared" si="119"/>
        <v>0.99517426246713026</v>
      </c>
      <c r="U728" t="str">
        <f t="shared" si="111"/>
        <v>sun</v>
      </c>
      <c r="V728" t="str">
        <f t="shared" si="112"/>
        <v>thu</v>
      </c>
    </row>
    <row r="729" spans="13:22" x14ac:dyDescent="0.25">
      <c r="M729">
        <f t="shared" si="110"/>
        <v>0.72800000000000054</v>
      </c>
      <c r="N729">
        <f t="shared" si="113"/>
        <v>0.99724812273511665</v>
      </c>
      <c r="O729">
        <f t="shared" si="114"/>
        <v>0.99634732837862616</v>
      </c>
      <c r="P729">
        <f t="shared" si="115"/>
        <v>0.99491768056122787</v>
      </c>
      <c r="Q729">
        <f t="shared" si="116"/>
        <v>0.99244446628888472</v>
      </c>
      <c r="R729">
        <f t="shared" si="117"/>
        <v>0.99060608776559178</v>
      </c>
      <c r="S729">
        <f t="shared" si="118"/>
        <v>0.99060608776559178</v>
      </c>
      <c r="T729">
        <f t="shared" si="119"/>
        <v>0.99523939949096452</v>
      </c>
      <c r="U729" t="str">
        <f t="shared" si="111"/>
        <v>sun</v>
      </c>
      <c r="V729" t="str">
        <f t="shared" si="112"/>
        <v>thu</v>
      </c>
    </row>
    <row r="730" spans="13:22" x14ac:dyDescent="0.25">
      <c r="M730">
        <f t="shared" si="110"/>
        <v>0.72900000000000054</v>
      </c>
      <c r="N730">
        <f t="shared" si="113"/>
        <v>0.99729117120759847</v>
      </c>
      <c r="O730">
        <f t="shared" si="114"/>
        <v>0.9964014500137881</v>
      </c>
      <c r="P730">
        <f t="shared" si="115"/>
        <v>0.99498724896799384</v>
      </c>
      <c r="Q730">
        <f t="shared" si="116"/>
        <v>0.9925355243773657</v>
      </c>
      <c r="R730">
        <f t="shared" si="117"/>
        <v>0.99071009575311164</v>
      </c>
      <c r="S730">
        <f t="shared" si="118"/>
        <v>0.99071009575311164</v>
      </c>
      <c r="T730">
        <f t="shared" si="119"/>
        <v>0.99530384864168697</v>
      </c>
      <c r="U730" t="str">
        <f t="shared" si="111"/>
        <v>sun</v>
      </c>
      <c r="V730" t="str">
        <f t="shared" si="112"/>
        <v>thu</v>
      </c>
    </row>
    <row r="731" spans="13:22" x14ac:dyDescent="0.25">
      <c r="M731">
        <f t="shared" si="110"/>
        <v>0.73000000000000054</v>
      </c>
      <c r="N731">
        <f t="shared" si="113"/>
        <v>0.99733368551239732</v>
      </c>
      <c r="O731">
        <f t="shared" si="114"/>
        <v>0.9964549452975211</v>
      </c>
      <c r="P731">
        <f t="shared" si="115"/>
        <v>0.99505608587437999</v>
      </c>
      <c r="Q731">
        <f t="shared" si="116"/>
        <v>0.99262574425033812</v>
      </c>
      <c r="R731">
        <f t="shared" si="117"/>
        <v>0.99081321674284517</v>
      </c>
      <c r="S731">
        <f t="shared" si="118"/>
        <v>0.99081321674284517</v>
      </c>
      <c r="T731">
        <f t="shared" si="119"/>
        <v>0.99536761523365858</v>
      </c>
      <c r="U731" t="str">
        <f t="shared" si="111"/>
        <v>sun</v>
      </c>
      <c r="V731" t="str">
        <f t="shared" si="112"/>
        <v>thu</v>
      </c>
    </row>
    <row r="732" spans="13:22" x14ac:dyDescent="0.25">
      <c r="M732">
        <f t="shared" si="110"/>
        <v>0.73100000000000054</v>
      </c>
      <c r="N732">
        <f t="shared" si="113"/>
        <v>0.99737567057007936</v>
      </c>
      <c r="O732">
        <f t="shared" si="114"/>
        <v>0.99650781948965816</v>
      </c>
      <c r="P732">
        <f t="shared" si="115"/>
        <v>0.99512419675087083</v>
      </c>
      <c r="Q732">
        <f t="shared" si="116"/>
        <v>0.99271513140777445</v>
      </c>
      <c r="R732">
        <f t="shared" si="117"/>
        <v>0.9909154561996234</v>
      </c>
      <c r="S732">
        <f t="shared" si="118"/>
        <v>0.9909154561996234</v>
      </c>
      <c r="T732">
        <f t="shared" si="119"/>
        <v>0.99543070455459537</v>
      </c>
      <c r="U732" t="str">
        <f t="shared" si="111"/>
        <v>sun</v>
      </c>
      <c r="V732" t="str">
        <f t="shared" si="112"/>
        <v>thu</v>
      </c>
    </row>
    <row r="733" spans="13:22" x14ac:dyDescent="0.25">
      <c r="M733">
        <f t="shared" si="110"/>
        <v>0.73200000000000054</v>
      </c>
      <c r="N733">
        <f t="shared" si="113"/>
        <v>0.99741713127136311</v>
      </c>
      <c r="O733">
        <f t="shared" si="114"/>
        <v>0.99656007782196898</v>
      </c>
      <c r="P733">
        <f t="shared" si="115"/>
        <v>0.99519158704244859</v>
      </c>
      <c r="Q733">
        <f t="shared" si="116"/>
        <v>0.99280369132675705</v>
      </c>
      <c r="R733">
        <f t="shared" si="117"/>
        <v>0.99101681956664445</v>
      </c>
      <c r="S733">
        <f t="shared" si="118"/>
        <v>0.99101681956664445</v>
      </c>
      <c r="T733">
        <f t="shared" si="119"/>
        <v>0.99549312186563377</v>
      </c>
      <c r="U733" t="str">
        <f t="shared" si="111"/>
        <v>sun</v>
      </c>
      <c r="V733" t="str">
        <f t="shared" si="112"/>
        <v>thu</v>
      </c>
    </row>
    <row r="734" spans="13:22" x14ac:dyDescent="0.25">
      <c r="M734">
        <f t="shared" si="110"/>
        <v>0.73300000000000054</v>
      </c>
      <c r="N734">
        <f t="shared" si="113"/>
        <v>0.99745807247720153</v>
      </c>
      <c r="O734">
        <f t="shared" si="114"/>
        <v>0.99661172549822741</v>
      </c>
      <c r="P734">
        <f t="shared" si="115"/>
        <v>0.99525826216863633</v>
      </c>
      <c r="Q734">
        <f t="shared" si="116"/>
        <v>0.99289142946152698</v>
      </c>
      <c r="R734">
        <f t="shared" si="117"/>
        <v>0.99111731226551081</v>
      </c>
      <c r="S734">
        <f t="shared" si="118"/>
        <v>0.99111731226551081</v>
      </c>
      <c r="T734">
        <f t="shared" si="119"/>
        <v>0.99555487240139762</v>
      </c>
      <c r="U734" t="str">
        <f t="shared" si="111"/>
        <v>sun</v>
      </c>
      <c r="V734" t="str">
        <f t="shared" si="112"/>
        <v>thu</v>
      </c>
    </row>
    <row r="735" spans="13:22" x14ac:dyDescent="0.25">
      <c r="M735">
        <f t="shared" si="110"/>
        <v>0.73400000000000054</v>
      </c>
      <c r="N735">
        <f t="shared" si="113"/>
        <v>0.99749849901887711</v>
      </c>
      <c r="O735">
        <f t="shared" si="114"/>
        <v>0.99666276769427808</v>
      </c>
      <c r="P735">
        <f t="shared" si="115"/>
        <v>0.99532422752356808</v>
      </c>
      <c r="Q735">
        <f t="shared" si="116"/>
        <v>0.99297835124352662</v>
      </c>
      <c r="R735">
        <f t="shared" si="117"/>
        <v>0.99121693969627689</v>
      </c>
      <c r="S735">
        <f t="shared" si="118"/>
        <v>0.99121693969627689</v>
      </c>
      <c r="T735">
        <f t="shared" si="119"/>
        <v>0.99561596137006259</v>
      </c>
      <c r="U735" t="str">
        <f t="shared" si="111"/>
        <v>sun</v>
      </c>
      <c r="V735" t="str">
        <f t="shared" si="112"/>
        <v>thu</v>
      </c>
    </row>
    <row r="736" spans="13:22" x14ac:dyDescent="0.25">
      <c r="M736">
        <f t="shared" si="110"/>
        <v>0.73500000000000054</v>
      </c>
      <c r="N736">
        <f t="shared" si="113"/>
        <v>0.99753841569808799</v>
      </c>
      <c r="O736">
        <f t="shared" si="114"/>
        <v>0.99671320955810883</v>
      </c>
      <c r="P736">
        <f t="shared" si="115"/>
        <v>0.99538948847603237</v>
      </c>
      <c r="Q736">
        <f t="shared" si="116"/>
        <v>0.99306446208144195</v>
      </c>
      <c r="R736">
        <f t="shared" si="117"/>
        <v>0.99131570723748341</v>
      </c>
      <c r="S736">
        <f t="shared" si="118"/>
        <v>0.99131570723748341</v>
      </c>
      <c r="T736">
        <f t="shared" si="119"/>
        <v>0.99567639395341789</v>
      </c>
      <c r="U736" t="str">
        <f t="shared" si="111"/>
        <v>sun</v>
      </c>
      <c r="V736" t="str">
        <f t="shared" si="112"/>
        <v>thu</v>
      </c>
    </row>
    <row r="737" spans="13:22" x14ac:dyDescent="0.25">
      <c r="M737">
        <f t="shared" si="110"/>
        <v>0.73600000000000054</v>
      </c>
      <c r="N737">
        <f t="shared" si="113"/>
        <v>0.99757782728703948</v>
      </c>
      <c r="O737">
        <f t="shared" si="114"/>
        <v>0.9967630562099199</v>
      </c>
      <c r="P737">
        <f t="shared" si="115"/>
        <v>0.99545405036953527</v>
      </c>
      <c r="Q737">
        <f t="shared" si="116"/>
        <v>0.99314976736125615</v>
      </c>
      <c r="R737">
        <f t="shared" si="117"/>
        <v>0.99141362024620294</v>
      </c>
      <c r="S737">
        <f t="shared" si="118"/>
        <v>0.99141362024620294</v>
      </c>
      <c r="T737">
        <f t="shared" si="119"/>
        <v>0.99573617530693781</v>
      </c>
      <c r="U737" t="str">
        <f t="shared" si="111"/>
        <v>sun</v>
      </c>
      <c r="V737" t="str">
        <f t="shared" si="112"/>
        <v>thu</v>
      </c>
    </row>
    <row r="738" spans="13:22" x14ac:dyDescent="0.25">
      <c r="M738">
        <f t="shared" si="110"/>
        <v>0.73700000000000054</v>
      </c>
      <c r="N738">
        <f t="shared" si="113"/>
        <v>0.99761673852853061</v>
      </c>
      <c r="O738">
        <f t="shared" si="114"/>
        <v>0.99681231274218973</v>
      </c>
      <c r="P738">
        <f t="shared" si="115"/>
        <v>0.99551791852235105</v>
      </c>
      <c r="Q738">
        <f t="shared" si="116"/>
        <v>0.99323427244628792</v>
      </c>
      <c r="R738">
        <f t="shared" si="117"/>
        <v>0.99151068405807985</v>
      </c>
      <c r="S738">
        <f t="shared" si="118"/>
        <v>0.99151068405807985</v>
      </c>
      <c r="T738">
        <f t="shared" si="119"/>
        <v>0.99579531055984027</v>
      </c>
      <c r="U738" t="str">
        <f t="shared" si="111"/>
        <v>sun</v>
      </c>
      <c r="V738" t="str">
        <f t="shared" si="112"/>
        <v>thu</v>
      </c>
    </row>
    <row r="739" spans="13:22" x14ac:dyDescent="0.25">
      <c r="M739">
        <f t="shared" si="110"/>
        <v>0.73800000000000054</v>
      </c>
      <c r="N739">
        <f t="shared" si="113"/>
        <v>0.997655154136043</v>
      </c>
      <c r="O739">
        <f t="shared" si="114"/>
        <v>0.99686098421975045</v>
      </c>
      <c r="P739">
        <f t="shared" si="115"/>
        <v>0.99558109822758167</v>
      </c>
      <c r="Q739">
        <f t="shared" si="116"/>
        <v>0.99331798267723892</v>
      </c>
      <c r="R739">
        <f t="shared" si="117"/>
        <v>0.99160690398737117</v>
      </c>
      <c r="S739">
        <f t="shared" si="118"/>
        <v>0.99160690398737117</v>
      </c>
      <c r="T739">
        <f t="shared" si="119"/>
        <v>0.99585380481515351</v>
      </c>
      <c r="U739" t="str">
        <f t="shared" si="111"/>
        <v>sun</v>
      </c>
      <c r="V739" t="str">
        <f t="shared" si="112"/>
        <v>thu</v>
      </c>
    </row>
    <row r="740" spans="13:22" x14ac:dyDescent="0.25">
      <c r="M740">
        <f t="shared" si="110"/>
        <v>0.73900000000000055</v>
      </c>
      <c r="N740">
        <f t="shared" si="113"/>
        <v>0.99769307879383362</v>
      </c>
      <c r="O740">
        <f t="shared" si="114"/>
        <v>0.99690907567985132</v>
      </c>
      <c r="P740">
        <f t="shared" si="115"/>
        <v>0.99564359475320652</v>
      </c>
      <c r="Q740">
        <f t="shared" si="116"/>
        <v>0.99340090337223952</v>
      </c>
      <c r="R740">
        <f t="shared" si="117"/>
        <v>0.99170228532698879</v>
      </c>
      <c r="S740">
        <f t="shared" si="118"/>
        <v>0.99170228532698879</v>
      </c>
      <c r="T740">
        <f t="shared" si="119"/>
        <v>0.99591166314978308</v>
      </c>
      <c r="U740" t="str">
        <f t="shared" si="111"/>
        <v>sun</v>
      </c>
      <c r="V740" t="str">
        <f t="shared" si="112"/>
        <v>thu</v>
      </c>
    </row>
    <row r="741" spans="13:22" x14ac:dyDescent="0.25">
      <c r="M741">
        <f t="shared" si="110"/>
        <v>0.74000000000000055</v>
      </c>
      <c r="N741">
        <f t="shared" si="113"/>
        <v>0.99773051715702454</v>
      </c>
      <c r="O741">
        <f t="shared" si="114"/>
        <v>0.99695659213223164</v>
      </c>
      <c r="P741">
        <f t="shared" si="115"/>
        <v>0.99570541334214813</v>
      </c>
      <c r="Q741">
        <f t="shared" si="116"/>
        <v>0.99348303982689634</v>
      </c>
      <c r="R741">
        <f t="shared" si="117"/>
        <v>0.99179683334854163</v>
      </c>
      <c r="S741">
        <f t="shared" si="118"/>
        <v>0.99179683334854163</v>
      </c>
      <c r="T741">
        <f t="shared" si="119"/>
        <v>0.99596889061457539</v>
      </c>
      <c r="U741" t="str">
        <f t="shared" si="111"/>
        <v>sun</v>
      </c>
      <c r="V741" t="str">
        <f t="shared" si="112"/>
        <v>thu</v>
      </c>
    </row>
    <row r="742" spans="13:22" x14ac:dyDescent="0.25">
      <c r="M742">
        <f t="shared" si="110"/>
        <v>0.74100000000000055</v>
      </c>
      <c r="N742">
        <f t="shared" si="113"/>
        <v>0.99776747385168685</v>
      </c>
      <c r="O742">
        <f t="shared" si="114"/>
        <v>0.99700353855918999</v>
      </c>
      <c r="P742">
        <f t="shared" si="115"/>
        <v>0.99576655921231616</v>
      </c>
      <c r="Q742">
        <f t="shared" si="116"/>
        <v>0.99356439731433488</v>
      </c>
      <c r="R742">
        <f t="shared" si="117"/>
        <v>0.99189055330237386</v>
      </c>
      <c r="S742">
        <f t="shared" si="118"/>
        <v>0.99189055330237386</v>
      </c>
      <c r="T742">
        <f t="shared" si="119"/>
        <v>0.99602549223438164</v>
      </c>
      <c r="U742" t="str">
        <f t="shared" si="111"/>
        <v>sun</v>
      </c>
      <c r="V742" t="str">
        <f t="shared" si="112"/>
        <v>thu</v>
      </c>
    </row>
    <row r="743" spans="13:22" x14ac:dyDescent="0.25">
      <c r="M743">
        <f t="shared" si="110"/>
        <v>0.74200000000000055</v>
      </c>
      <c r="N743">
        <f t="shared" si="113"/>
        <v>0.99780395347493256</v>
      </c>
      <c r="O743">
        <f t="shared" si="114"/>
        <v>0.99704991991565528</v>
      </c>
      <c r="P743">
        <f t="shared" si="115"/>
        <v>0.99582703755666824</v>
      </c>
      <c r="Q743">
        <f t="shared" si="116"/>
        <v>0.99364498108524479</v>
      </c>
      <c r="R743">
        <f t="shared" si="117"/>
        <v>0.99198345041760971</v>
      </c>
      <c r="S743">
        <f t="shared" si="118"/>
        <v>0.99198345041760971</v>
      </c>
      <c r="T743">
        <f t="shared" si="119"/>
        <v>0.99608147300812533</v>
      </c>
      <c r="U743" t="str">
        <f t="shared" si="111"/>
        <v>sun</v>
      </c>
      <c r="V743" t="str">
        <f t="shared" si="112"/>
        <v>thu</v>
      </c>
    </row>
    <row r="744" spans="13:22" x14ac:dyDescent="0.25">
      <c r="M744">
        <f t="shared" si="110"/>
        <v>0.74300000000000055</v>
      </c>
      <c r="N744">
        <f t="shared" si="113"/>
        <v>0.9978399605950079</v>
      </c>
      <c r="O744">
        <f t="shared" si="114"/>
        <v>0.99709574112924848</v>
      </c>
      <c r="P744">
        <f t="shared" si="115"/>
        <v>0.99588685354327122</v>
      </c>
      <c r="Q744">
        <f t="shared" si="116"/>
        <v>0.99372479636792654</v>
      </c>
      <c r="R744">
        <f t="shared" si="117"/>
        <v>0.99207552990219217</v>
      </c>
      <c r="S744">
        <f t="shared" si="118"/>
        <v>0.99207552990219217</v>
      </c>
      <c r="T744">
        <f t="shared" si="119"/>
        <v>0.99613683790886354</v>
      </c>
      <c r="U744" t="str">
        <f t="shared" si="111"/>
        <v>sun</v>
      </c>
      <c r="V744" t="str">
        <f t="shared" si="112"/>
        <v>thu</v>
      </c>
    </row>
    <row r="745" spans="13:22" x14ac:dyDescent="0.25">
      <c r="M745">
        <f t="shared" si="110"/>
        <v>0.74400000000000055</v>
      </c>
      <c r="N745">
        <f t="shared" si="113"/>
        <v>0.99787549975137368</v>
      </c>
      <c r="O745">
        <f t="shared" si="114"/>
        <v>0.99714100710036124</v>
      </c>
      <c r="P745">
        <f t="shared" si="115"/>
        <v>0.99594601231534341</v>
      </c>
      <c r="Q745">
        <f t="shared" si="116"/>
        <v>0.99380384836833713</v>
      </c>
      <c r="R745">
        <f t="shared" si="117"/>
        <v>0.99216679694292598</v>
      </c>
      <c r="S745">
        <f t="shared" si="118"/>
        <v>0.99216679694292598</v>
      </c>
      <c r="T745">
        <f t="shared" si="119"/>
        <v>0.99619159188385398</v>
      </c>
      <c r="U745" t="str">
        <f t="shared" si="111"/>
        <v>sun</v>
      </c>
      <c r="V745" t="str">
        <f t="shared" si="112"/>
        <v>thu</v>
      </c>
    </row>
    <row r="746" spans="13:22" x14ac:dyDescent="0.25">
      <c r="M746">
        <f t="shared" si="110"/>
        <v>0.74500000000000055</v>
      </c>
      <c r="N746">
        <f t="shared" si="113"/>
        <v>0.99791057545480388</v>
      </c>
      <c r="O746">
        <f t="shared" si="114"/>
        <v>0.99718572270222161</v>
      </c>
      <c r="P746">
        <f t="shared" si="115"/>
        <v>0.99600451899132247</v>
      </c>
      <c r="Q746">
        <f t="shared" si="116"/>
        <v>0.99388214227013494</v>
      </c>
      <c r="R746">
        <f t="shared" si="117"/>
        <v>0.99225725670551901</v>
      </c>
      <c r="S746">
        <f t="shared" si="118"/>
        <v>0.99225725670551901</v>
      </c>
      <c r="T746">
        <f t="shared" si="119"/>
        <v>0.99624573985462028</v>
      </c>
      <c r="U746" t="str">
        <f t="shared" si="111"/>
        <v>sun</v>
      </c>
      <c r="V746" t="str">
        <f t="shared" si="112"/>
        <v>thu</v>
      </c>
    </row>
    <row r="747" spans="13:22" x14ac:dyDescent="0.25">
      <c r="M747">
        <f t="shared" si="110"/>
        <v>0.74600000000000055</v>
      </c>
      <c r="N747">
        <f t="shared" si="113"/>
        <v>0.99794519218746869</v>
      </c>
      <c r="O747">
        <f t="shared" si="114"/>
        <v>0.99722989278096108</v>
      </c>
      <c r="P747">
        <f t="shared" si="115"/>
        <v>0.99606237866491343</v>
      </c>
      <c r="Q747">
        <f t="shared" si="116"/>
        <v>0.9939596832347255</v>
      </c>
      <c r="R747">
        <f t="shared" si="117"/>
        <v>0.99234691433461997</v>
      </c>
      <c r="S747">
        <f t="shared" si="118"/>
        <v>0.99234691433461997</v>
      </c>
      <c r="T747">
        <f t="shared" si="119"/>
        <v>0.99629928671701773</v>
      </c>
      <c r="U747" t="str">
        <f t="shared" si="111"/>
        <v>sun</v>
      </c>
      <c r="V747" t="str">
        <f t="shared" si="112"/>
        <v>thu</v>
      </c>
    </row>
    <row r="748" spans="13:22" x14ac:dyDescent="0.25">
      <c r="M748">
        <f t="shared" si="110"/>
        <v>0.74700000000000055</v>
      </c>
      <c r="N748">
        <f t="shared" si="113"/>
        <v>0.9979793544030291</v>
      </c>
      <c r="O748">
        <f t="shared" si="114"/>
        <v>0.9972735221556901</v>
      </c>
      <c r="P748">
        <f t="shared" si="115"/>
        <v>0.99611959640515169</v>
      </c>
      <c r="Q748">
        <f t="shared" si="116"/>
        <v>0.99403647640130588</v>
      </c>
      <c r="R748">
        <f t="shared" si="117"/>
        <v>0.99243577495386637</v>
      </c>
      <c r="S748">
        <f t="shared" si="118"/>
        <v>0.99243577495386637</v>
      </c>
      <c r="T748">
        <f t="shared" si="119"/>
        <v>0.99635223734129452</v>
      </c>
      <c r="U748" t="str">
        <f t="shared" si="111"/>
        <v>sun</v>
      </c>
      <c r="V748" t="str">
        <f t="shared" si="112"/>
        <v>thu</v>
      </c>
    </row>
    <row r="749" spans="13:22" x14ac:dyDescent="0.25">
      <c r="M749">
        <f t="shared" si="110"/>
        <v>0.74800000000000055</v>
      </c>
      <c r="N749">
        <f t="shared" si="113"/>
        <v>0.99801306652672039</v>
      </c>
      <c r="O749">
        <f t="shared" si="114"/>
        <v>0.99731661561856111</v>
      </c>
      <c r="P749">
        <f t="shared" si="115"/>
        <v>0.99617617725644791</v>
      </c>
      <c r="Q749">
        <f t="shared" si="116"/>
        <v>0.99411252688691265</v>
      </c>
      <c r="R749">
        <f t="shared" si="117"/>
        <v>0.99252384366592006</v>
      </c>
      <c r="S749">
        <f t="shared" si="118"/>
        <v>0.99252384366592006</v>
      </c>
      <c r="T749">
        <f t="shared" si="119"/>
        <v>0.99640459657216018</v>
      </c>
      <c r="U749" t="str">
        <f t="shared" si="111"/>
        <v>sun</v>
      </c>
      <c r="V749" t="str">
        <f t="shared" si="112"/>
        <v>thu</v>
      </c>
    </row>
    <row r="750" spans="13:22" x14ac:dyDescent="0.25">
      <c r="M750">
        <f t="shared" ref="M750:M813" si="120">M749+0.001</f>
        <v>0.74900000000000055</v>
      </c>
      <c r="N750">
        <f t="shared" si="113"/>
        <v>0.99804633295544054</v>
      </c>
      <c r="O750">
        <f t="shared" si="114"/>
        <v>0.99735917793483875</v>
      </c>
      <c r="P750">
        <f t="shared" si="115"/>
        <v>0.99623212623865198</v>
      </c>
      <c r="Q750">
        <f t="shared" si="116"/>
        <v>0.99418783978646097</v>
      </c>
      <c r="R750">
        <f t="shared" si="117"/>
        <v>0.99261112555250985</v>
      </c>
      <c r="S750">
        <f t="shared" si="118"/>
        <v>0.99261112555250985</v>
      </c>
      <c r="T750">
        <f t="shared" si="119"/>
        <v>0.99645636922884817</v>
      </c>
      <c r="U750" t="str">
        <f t="shared" si="111"/>
        <v>sun</v>
      </c>
      <c r="V750" t="str">
        <f t="shared" si="112"/>
        <v>thu</v>
      </c>
    </row>
    <row r="751" spans="13:22" x14ac:dyDescent="0.25">
      <c r="M751">
        <f t="shared" si="120"/>
        <v>0.75000000000000056</v>
      </c>
      <c r="N751">
        <f t="shared" si="113"/>
        <v>0.99807915805785052</v>
      </c>
      <c r="O751">
        <f t="shared" si="114"/>
        <v>0.99740121384297531</v>
      </c>
      <c r="P751">
        <f t="shared" si="115"/>
        <v>0.99628744834710625</v>
      </c>
      <c r="Q751">
        <f t="shared" si="116"/>
        <v>0.99426242017280186</v>
      </c>
      <c r="R751">
        <f t="shared" si="117"/>
        <v>0.99269762567447595</v>
      </c>
      <c r="S751">
        <f t="shared" si="118"/>
        <v>0.99269762567447595</v>
      </c>
      <c r="T751">
        <f t="shared" si="119"/>
        <v>0.99650756010518338</v>
      </c>
      <c r="U751" t="str">
        <f t="shared" si="111"/>
        <v>sun</v>
      </c>
      <c r="V751" t="str">
        <f t="shared" si="112"/>
        <v>thu</v>
      </c>
    </row>
    <row r="752" spans="13:22" x14ac:dyDescent="0.25">
      <c r="M752">
        <f t="shared" si="120"/>
        <v>0.75100000000000056</v>
      </c>
      <c r="N752">
        <f t="shared" si="113"/>
        <v>0.99811154617445119</v>
      </c>
      <c r="O752">
        <f t="shared" si="114"/>
        <v>0.99744272805467427</v>
      </c>
      <c r="P752">
        <f t="shared" si="115"/>
        <v>0.99634214855270198</v>
      </c>
      <c r="Q752">
        <f t="shared" si="116"/>
        <v>0.99433627309675465</v>
      </c>
      <c r="R752">
        <f t="shared" si="117"/>
        <v>0.99278334907180588</v>
      </c>
      <c r="S752">
        <f t="shared" si="118"/>
        <v>0.99278334907180588</v>
      </c>
      <c r="T752">
        <f t="shared" si="119"/>
        <v>0.99655817396964563</v>
      </c>
      <c r="U752" t="str">
        <f t="shared" si="111"/>
        <v>sun</v>
      </c>
      <c r="V752" t="str">
        <f t="shared" si="112"/>
        <v>thu</v>
      </c>
    </row>
    <row r="753" spans="13:22" x14ac:dyDescent="0.25">
      <c r="M753">
        <f t="shared" si="120"/>
        <v>0.75200000000000056</v>
      </c>
      <c r="N753">
        <f t="shared" si="113"/>
        <v>0.99814350161767695</v>
      </c>
      <c r="O753">
        <f t="shared" si="114"/>
        <v>0.99748372525496132</v>
      </c>
      <c r="P753">
        <f t="shared" si="115"/>
        <v>0.99639623180193171</v>
      </c>
      <c r="Q753">
        <f t="shared" si="116"/>
        <v>0.99440940358716201</v>
      </c>
      <c r="R753">
        <f t="shared" si="117"/>
        <v>0.99286830076368071</v>
      </c>
      <c r="S753">
        <f t="shared" si="118"/>
        <v>0.99286830076368071</v>
      </c>
      <c r="T753">
        <f t="shared" si="119"/>
        <v>0.99660821556543233</v>
      </c>
      <c r="U753" t="str">
        <f t="shared" si="111"/>
        <v>sun</v>
      </c>
      <c r="V753" t="str">
        <f t="shared" si="112"/>
        <v>thu</v>
      </c>
    </row>
    <row r="754" spans="13:22" x14ac:dyDescent="0.25">
      <c r="M754">
        <f t="shared" si="120"/>
        <v>0.75300000000000056</v>
      </c>
      <c r="N754">
        <f t="shared" si="113"/>
        <v>0.99817502867198682</v>
      </c>
      <c r="O754">
        <f t="shared" si="114"/>
        <v>0.99752421010225234</v>
      </c>
      <c r="P754">
        <f t="shared" si="115"/>
        <v>0.99644970301694613</v>
      </c>
      <c r="Q754">
        <f t="shared" si="116"/>
        <v>0.99448181665092727</v>
      </c>
      <c r="R754">
        <f t="shared" si="117"/>
        <v>0.99295248574851502</v>
      </c>
      <c r="S754">
        <f t="shared" si="118"/>
        <v>0.99295248574851502</v>
      </c>
      <c r="T754">
        <f t="shared" si="119"/>
        <v>0.99665768961052814</v>
      </c>
      <c r="U754" t="str">
        <f t="shared" si="111"/>
        <v>sun</v>
      </c>
      <c r="V754" t="str">
        <f t="shared" si="112"/>
        <v>thu</v>
      </c>
    </row>
    <row r="755" spans="13:22" x14ac:dyDescent="0.25">
      <c r="M755">
        <f t="shared" si="120"/>
        <v>0.75400000000000056</v>
      </c>
      <c r="N755">
        <f t="shared" si="113"/>
        <v>0.99820613159395144</v>
      </c>
      <c r="O755">
        <f t="shared" si="114"/>
        <v>0.99756418722842755</v>
      </c>
      <c r="P755">
        <f t="shared" si="115"/>
        <v>0.99650256709561358</v>
      </c>
      <c r="Q755">
        <f t="shared" si="116"/>
        <v>0.99455351727306729</v>
      </c>
      <c r="R755">
        <f t="shared" si="117"/>
        <v>0.99303590900399552</v>
      </c>
      <c r="S755">
        <f t="shared" si="118"/>
        <v>0.99303590900399552</v>
      </c>
      <c r="T755">
        <f t="shared" si="119"/>
        <v>0.99670660079776496</v>
      </c>
      <c r="U755" t="str">
        <f t="shared" si="111"/>
        <v>sun</v>
      </c>
      <c r="V755" t="str">
        <f t="shared" si="112"/>
        <v>thu</v>
      </c>
    </row>
    <row r="756" spans="13:22" x14ac:dyDescent="0.25">
      <c r="M756">
        <f t="shared" si="120"/>
        <v>0.75500000000000056</v>
      </c>
      <c r="N756">
        <f t="shared" si="113"/>
        <v>0.99823681461234459</v>
      </c>
      <c r="O756">
        <f t="shared" si="114"/>
        <v>0.9976036612388941</v>
      </c>
      <c r="P756">
        <f t="shared" si="115"/>
        <v>0.99655482891156932</v>
      </c>
      <c r="Q756">
        <f t="shared" si="116"/>
        <v>0.99462451041675415</v>
      </c>
      <c r="R756">
        <f t="shared" si="117"/>
        <v>0.99311857548712501</v>
      </c>
      <c r="S756">
        <f t="shared" si="118"/>
        <v>0.99311857548712501</v>
      </c>
      <c r="T756">
        <f t="shared" si="119"/>
        <v>0.99675495379489121</v>
      </c>
      <c r="U756" t="str">
        <f t="shared" si="111"/>
        <v>sun</v>
      </c>
      <c r="V756" t="str">
        <f t="shared" si="112"/>
        <v>thu</v>
      </c>
    </row>
    <row r="757" spans="13:22" x14ac:dyDescent="0.25">
      <c r="M757">
        <f t="shared" si="120"/>
        <v>0.75600000000000056</v>
      </c>
      <c r="N757">
        <f t="shared" si="113"/>
        <v>0.99826708192822977</v>
      </c>
      <c r="O757">
        <f t="shared" si="114"/>
        <v>0.99764263671266384</v>
      </c>
      <c r="P757">
        <f t="shared" si="115"/>
        <v>0.99660649331427598</v>
      </c>
      <c r="Q757">
        <f t="shared" si="116"/>
        <v>0.99469480102336183</v>
      </c>
      <c r="R757">
        <f t="shared" si="117"/>
        <v>0.99320049013426459</v>
      </c>
      <c r="S757">
        <f t="shared" si="118"/>
        <v>0.99320049013426459</v>
      </c>
      <c r="T757">
        <f t="shared" si="119"/>
        <v>0.99680275324463308</v>
      </c>
      <c r="U757" t="str">
        <f t="shared" si="111"/>
        <v>sun</v>
      </c>
      <c r="V757" t="str">
        <f t="shared" si="112"/>
        <v>thu</v>
      </c>
    </row>
    <row r="758" spans="13:22" x14ac:dyDescent="0.25">
      <c r="M758">
        <f t="shared" si="120"/>
        <v>0.75700000000000056</v>
      </c>
      <c r="N758">
        <f t="shared" si="113"/>
        <v>0.99829693771505124</v>
      </c>
      <c r="O758">
        <f t="shared" si="114"/>
        <v>0.99768111820241367</v>
      </c>
      <c r="P758">
        <f t="shared" si="115"/>
        <v>0.99665756512907544</v>
      </c>
      <c r="Q758">
        <f t="shared" si="116"/>
        <v>0.99476439401251104</v>
      </c>
      <c r="R758">
        <f t="shared" si="117"/>
        <v>0.99328165786117184</v>
      </c>
      <c r="S758">
        <f t="shared" si="118"/>
        <v>0.99328165786117184</v>
      </c>
      <c r="T758">
        <f t="shared" si="119"/>
        <v>0.99685000376476252</v>
      </c>
      <c r="U758" t="str">
        <f t="shared" si="111"/>
        <v>sun</v>
      </c>
      <c r="V758" t="str">
        <f t="shared" si="112"/>
        <v>thu</v>
      </c>
    </row>
    <row r="759" spans="13:22" x14ac:dyDescent="0.25">
      <c r="M759">
        <f t="shared" si="120"/>
        <v>0.75800000000000056</v>
      </c>
      <c r="N759">
        <f t="shared" si="113"/>
        <v>0.99832638611871971</v>
      </c>
      <c r="O759">
        <f t="shared" si="114"/>
        <v>0.99771911023455973</v>
      </c>
      <c r="P759">
        <f t="shared" si="115"/>
        <v>0.99670804915724798</v>
      </c>
      <c r="Q759">
        <f t="shared" si="116"/>
        <v>0.99483329428211187</v>
      </c>
      <c r="R759">
        <f t="shared" si="117"/>
        <v>0.9933620835630439</v>
      </c>
      <c r="S759">
        <f t="shared" si="118"/>
        <v>0.9933620835630439</v>
      </c>
      <c r="T759">
        <f t="shared" si="119"/>
        <v>0.99689670994815982</v>
      </c>
      <c r="U759" t="str">
        <f t="shared" si="111"/>
        <v>sun</v>
      </c>
      <c r="V759" t="str">
        <f t="shared" si="112"/>
        <v>thu</v>
      </c>
    </row>
    <row r="760" spans="13:22" x14ac:dyDescent="0.25">
      <c r="M760">
        <f t="shared" si="120"/>
        <v>0.75900000000000056</v>
      </c>
      <c r="N760">
        <f t="shared" si="113"/>
        <v>0.99835543125770965</v>
      </c>
      <c r="O760">
        <f t="shared" si="114"/>
        <v>0.99775661730932974</v>
      </c>
      <c r="P760">
        <f t="shared" si="115"/>
        <v>0.99675795017606328</v>
      </c>
      <c r="Q760">
        <f t="shared" si="116"/>
        <v>0.99490150670841571</v>
      </c>
      <c r="R760">
        <f t="shared" si="117"/>
        <v>0.99344177211456008</v>
      </c>
      <c r="S760">
        <f t="shared" si="118"/>
        <v>0.99344177211456008</v>
      </c>
      <c r="T760">
        <f t="shared" si="119"/>
        <v>0.99694287636287982</v>
      </c>
      <c r="U760" t="str">
        <f t="shared" si="111"/>
        <v>sun</v>
      </c>
      <c r="V760" t="str">
        <f t="shared" si="112"/>
        <v>thu</v>
      </c>
    </row>
    <row r="761" spans="13:22" x14ac:dyDescent="0.25">
      <c r="M761">
        <f t="shared" si="120"/>
        <v>0.76000000000000056</v>
      </c>
      <c r="N761">
        <f t="shared" si="113"/>
        <v>0.99838407722314004</v>
      </c>
      <c r="O761">
        <f t="shared" si="114"/>
        <v>0.99779364390082614</v>
      </c>
      <c r="P761">
        <f t="shared" si="115"/>
        <v>0.99680727293884219</v>
      </c>
      <c r="Q761">
        <f t="shared" si="116"/>
        <v>0.99496903614605481</v>
      </c>
      <c r="R761">
        <f t="shared" si="117"/>
        <v>0.99352072836991923</v>
      </c>
      <c r="S761">
        <f t="shared" si="118"/>
        <v>0.99352072836991923</v>
      </c>
      <c r="T761">
        <f t="shared" si="119"/>
        <v>0.99698850755221535</v>
      </c>
      <c r="U761" t="str">
        <f t="shared" si="111"/>
        <v>sun</v>
      </c>
      <c r="V761" t="str">
        <f t="shared" si="112"/>
        <v>thu</v>
      </c>
    </row>
    <row r="762" spans="13:22" x14ac:dyDescent="0.25">
      <c r="M762">
        <f t="shared" si="120"/>
        <v>0.76100000000000056</v>
      </c>
      <c r="N762">
        <f t="shared" si="113"/>
        <v>0.99841232807886815</v>
      </c>
      <c r="O762">
        <f t="shared" si="114"/>
        <v>0.99783019445710019</v>
      </c>
      <c r="P762">
        <f t="shared" si="115"/>
        <v>0.99685602217500646</v>
      </c>
      <c r="Q762">
        <f t="shared" si="116"/>
        <v>0.99503588742809157</v>
      </c>
      <c r="R762">
        <f t="shared" si="117"/>
        <v>0.99359895716288804</v>
      </c>
      <c r="S762">
        <f t="shared" si="118"/>
        <v>0.99359895716288804</v>
      </c>
      <c r="T762">
        <f t="shared" si="119"/>
        <v>0.99703360803476659</v>
      </c>
      <c r="U762" t="str">
        <f t="shared" si="111"/>
        <v>sun</v>
      </c>
      <c r="V762" t="str">
        <f t="shared" si="112"/>
        <v>thu</v>
      </c>
    </row>
    <row r="763" spans="13:22" x14ac:dyDescent="0.25">
      <c r="M763">
        <f t="shared" si="120"/>
        <v>0.76200000000000057</v>
      </c>
      <c r="N763">
        <f t="shared" si="113"/>
        <v>0.99844018786157784</v>
      </c>
      <c r="O763">
        <f t="shared" si="114"/>
        <v>0.99786627340021727</v>
      </c>
      <c r="P763">
        <f t="shared" si="115"/>
        <v>0.99690420259013646</v>
      </c>
      <c r="Q763">
        <f t="shared" si="116"/>
        <v>0.99510206536606072</v>
      </c>
      <c r="R763">
        <f t="shared" si="117"/>
        <v>0.99367646330683224</v>
      </c>
      <c r="S763">
        <f t="shared" si="118"/>
        <v>0.99367646330683224</v>
      </c>
      <c r="T763">
        <f t="shared" si="119"/>
        <v>0.99707818230449829</v>
      </c>
      <c r="U763" t="str">
        <f t="shared" si="111"/>
        <v>sun</v>
      </c>
      <c r="V763" t="str">
        <f t="shared" si="112"/>
        <v>thu</v>
      </c>
    </row>
    <row r="764" spans="13:22" x14ac:dyDescent="0.25">
      <c r="M764">
        <f t="shared" si="120"/>
        <v>0.76300000000000057</v>
      </c>
      <c r="N764">
        <f t="shared" si="113"/>
        <v>0.99846766058086711</v>
      </c>
      <c r="O764">
        <f t="shared" si="114"/>
        <v>0.9979018851263306</v>
      </c>
      <c r="P764">
        <f t="shared" si="115"/>
        <v>0.99695181886602846</v>
      </c>
      <c r="Q764">
        <f t="shared" si="116"/>
        <v>0.99516757475001683</v>
      </c>
      <c r="R764">
        <f t="shared" si="117"/>
        <v>0.99375325159476713</v>
      </c>
      <c r="S764">
        <f t="shared" si="118"/>
        <v>0.99375325159476713</v>
      </c>
      <c r="T764">
        <f t="shared" si="119"/>
        <v>0.99712223483081086</v>
      </c>
      <c r="U764" t="str">
        <f t="shared" si="111"/>
        <v>sun</v>
      </c>
      <c r="V764" t="str">
        <f t="shared" si="112"/>
        <v>thu</v>
      </c>
    </row>
    <row r="765" spans="13:22" x14ac:dyDescent="0.25">
      <c r="M765">
        <f t="shared" si="120"/>
        <v>0.76400000000000057</v>
      </c>
      <c r="N765">
        <f t="shared" si="113"/>
        <v>0.99849475021934042</v>
      </c>
      <c r="O765">
        <f t="shared" si="114"/>
        <v>0.99793703400574962</v>
      </c>
      <c r="P765">
        <f t="shared" si="115"/>
        <v>0.99699887566074397</v>
      </c>
      <c r="Q765">
        <f t="shared" si="116"/>
        <v>0.99523242034857917</v>
      </c>
      <c r="R765">
        <f t="shared" si="117"/>
        <v>0.99382932679939362</v>
      </c>
      <c r="S765">
        <f t="shared" si="118"/>
        <v>0.99382932679939362</v>
      </c>
      <c r="T765">
        <f t="shared" si="119"/>
        <v>0.99716577005860341</v>
      </c>
      <c r="U765" t="str">
        <f t="shared" si="111"/>
        <v>sun</v>
      </c>
      <c r="V765" t="str">
        <f t="shared" si="112"/>
        <v>thu</v>
      </c>
    </row>
    <row r="766" spans="13:22" x14ac:dyDescent="0.25">
      <c r="M766">
        <f t="shared" si="120"/>
        <v>0.76500000000000057</v>
      </c>
      <c r="N766">
        <f t="shared" si="113"/>
        <v>0.99852146073269621</v>
      </c>
      <c r="O766">
        <f t="shared" si="114"/>
        <v>0.99797172438300663</v>
      </c>
      <c r="P766">
        <f t="shared" si="115"/>
        <v>0.99704537760867762</v>
      </c>
      <c r="Q766">
        <f t="shared" si="116"/>
        <v>0.99529660690897837</v>
      </c>
      <c r="R766">
        <f t="shared" si="117"/>
        <v>0.99390469367314349</v>
      </c>
      <c r="S766">
        <f t="shared" si="118"/>
        <v>0.99390469367314349</v>
      </c>
      <c r="T766">
        <f t="shared" si="119"/>
        <v>0.99720879240833948</v>
      </c>
      <c r="U766" t="str">
        <f t="shared" si="111"/>
        <v>sun</v>
      </c>
      <c r="V766" t="str">
        <f t="shared" si="112"/>
        <v>thu</v>
      </c>
    </row>
    <row r="767" spans="13:22" x14ac:dyDescent="0.25">
      <c r="M767">
        <f t="shared" si="120"/>
        <v>0.76600000000000057</v>
      </c>
      <c r="N767">
        <f t="shared" si="113"/>
        <v>0.99854779604981792</v>
      </c>
      <c r="O767">
        <f t="shared" si="114"/>
        <v>0.9980059605769287</v>
      </c>
      <c r="P767">
        <f t="shared" si="115"/>
        <v>0.99709132932059719</v>
      </c>
      <c r="Q767">
        <f t="shared" si="116"/>
        <v>0.99536013915709853</v>
      </c>
      <c r="R767">
        <f t="shared" si="117"/>
        <v>0.99397935694821671</v>
      </c>
      <c r="S767">
        <f t="shared" si="118"/>
        <v>0.99397935694821671</v>
      </c>
      <c r="T767">
        <f t="shared" si="119"/>
        <v>0.99725130627611014</v>
      </c>
      <c r="U767" t="str">
        <f t="shared" si="111"/>
        <v>sun</v>
      </c>
      <c r="V767" t="str">
        <f t="shared" si="112"/>
        <v>thu</v>
      </c>
    </row>
    <row r="768" spans="13:22" x14ac:dyDescent="0.25">
      <c r="M768">
        <f t="shared" si="120"/>
        <v>0.76700000000000057</v>
      </c>
      <c r="N768">
        <f t="shared" si="113"/>
        <v>0.99857376007285703</v>
      </c>
      <c r="O768">
        <f t="shared" si="114"/>
        <v>0.99803974688070696</v>
      </c>
      <c r="P768">
        <f t="shared" si="115"/>
        <v>0.99713673538371017</v>
      </c>
      <c r="Q768">
        <f t="shared" si="116"/>
        <v>0.99542302179752795</v>
      </c>
      <c r="R768">
        <f t="shared" si="117"/>
        <v>0.99405332133662361</v>
      </c>
      <c r="S768">
        <f t="shared" si="118"/>
        <v>0.99405332133662361</v>
      </c>
      <c r="T768">
        <f t="shared" si="119"/>
        <v>0.99729331603370053</v>
      </c>
      <c r="U768" t="str">
        <f t="shared" si="111"/>
        <v>sun</v>
      </c>
      <c r="V768" t="str">
        <f t="shared" si="112"/>
        <v>thu</v>
      </c>
    </row>
    <row r="769" spans="13:22" x14ac:dyDescent="0.25">
      <c r="M769">
        <f t="shared" si="120"/>
        <v>0.76800000000000057</v>
      </c>
      <c r="N769">
        <f t="shared" si="113"/>
        <v>0.9985993566773308</v>
      </c>
      <c r="O769">
        <f t="shared" si="114"/>
        <v>0.998073087561965</v>
      </c>
      <c r="P769">
        <f t="shared" si="115"/>
        <v>0.99718160036171666</v>
      </c>
      <c r="Q769">
        <f t="shared" si="116"/>
        <v>0.99548525951359679</v>
      </c>
      <c r="R769">
        <f t="shared" si="117"/>
        <v>0.99412659153022886</v>
      </c>
      <c r="S769">
        <f t="shared" si="118"/>
        <v>0.99412659153022886</v>
      </c>
      <c r="T769">
        <f t="shared" si="119"/>
        <v>0.99733482602865209</v>
      </c>
      <c r="U769" t="str">
        <f t="shared" si="111"/>
        <v>sun</v>
      </c>
      <c r="V769" t="str">
        <f t="shared" si="112"/>
        <v>thu</v>
      </c>
    </row>
    <row r="770" spans="13:22" x14ac:dyDescent="0.25">
      <c r="M770">
        <f t="shared" si="120"/>
        <v>0.76900000000000057</v>
      </c>
      <c r="N770">
        <f t="shared" si="113"/>
        <v>0.99862458971220969</v>
      </c>
      <c r="O770">
        <f t="shared" si="114"/>
        <v>0.99810598686282992</v>
      </c>
      <c r="P770">
        <f t="shared" si="115"/>
        <v>0.99722592879486349</v>
      </c>
      <c r="Q770">
        <f t="shared" si="116"/>
        <v>0.99554685696743395</v>
      </c>
      <c r="R770">
        <f t="shared" si="117"/>
        <v>0.99419917220078968</v>
      </c>
      <c r="S770">
        <f t="shared" si="118"/>
        <v>0.99419917220078968</v>
      </c>
      <c r="T770">
        <f t="shared" si="119"/>
        <v>0.99737584058433404</v>
      </c>
      <c r="U770" t="str">
        <f t="shared" si="111"/>
        <v>sun</v>
      </c>
      <c r="V770" t="str">
        <f t="shared" si="112"/>
        <v>thu</v>
      </c>
    </row>
    <row r="771" spans="13:22" x14ac:dyDescent="0.25">
      <c r="M771">
        <f t="shared" si="120"/>
        <v>0.77000000000000057</v>
      </c>
      <c r="N771">
        <f t="shared" si="113"/>
        <v>0.99864946300000046</v>
      </c>
      <c r="O771">
        <f t="shared" si="114"/>
        <v>0.99813844900000026</v>
      </c>
      <c r="P771">
        <f t="shared" si="115"/>
        <v>0.99726972519999979</v>
      </c>
      <c r="Q771">
        <f t="shared" si="116"/>
        <v>0.99560781880000038</v>
      </c>
      <c r="R771">
        <f t="shared" si="117"/>
        <v>0.99427106799999976</v>
      </c>
      <c r="S771">
        <f t="shared" si="118"/>
        <v>0.99427106799999976</v>
      </c>
      <c r="T771">
        <f t="shared" si="119"/>
        <v>0.99741636400000022</v>
      </c>
      <c r="U771" t="str">
        <f t="shared" ref="U771:U834" si="121">IF(MAX(N771:T771)=N771,N$1,IF(MAX(N771:T771)=O771,O$1,IF(MAX(N771:T771)=P771,P$1,IF(MAX(N771:T771)=Q771,Q$1,IF(MAX(N771:T771)=R771,R770,IF(MAX(N771:T771)=S771,S$1,T$1))))))</f>
        <v>sun</v>
      </c>
      <c r="V771" t="str">
        <f t="shared" ref="V771:V834" si="122">IF(MIN(N771:T771)=N771,N$1,IF(MIN(N771:T771)=O771,O$1,IF(MIN(N771:T771)=P771,P$1,IF(MIN(N771:T771)=Q771,Q$1,IF(MIN(N771:T771)=R771,R$1,IF(MIN(N771:T771)=S771,S$1,T$1))))))</f>
        <v>thu</v>
      </c>
    </row>
    <row r="772" spans="13:22" x14ac:dyDescent="0.25">
      <c r="M772">
        <f t="shared" si="120"/>
        <v>0.77100000000000057</v>
      </c>
      <c r="N772">
        <f t="shared" ref="N772:N835" si="123">B$2*(M772^5)+C$2*(M772^4)+D$2*(M772^3)+E$2*(M772^2)+F$2*M772</f>
        <v>0.99867398033683896</v>
      </c>
      <c r="O772">
        <f t="shared" ref="O772:O835" si="124">B$3*(M772^5)+C$3*(M772^4)+D$3*(M772^3)+E$3*(M772^2)+F$3*M772</f>
        <v>0.9981704781648153</v>
      </c>
      <c r="P772">
        <f t="shared" ref="P772:P835" si="125">B$4*(M772^5)+C$4*(M772^4)+D$4*(M772^3)+E$4*(M772^2)+F$4*M772</f>
        <v>0.99731299407063378</v>
      </c>
      <c r="Q772">
        <f t="shared" ref="Q772:Q835" si="126">B$5*(M772^5)+C$5*(M772^4)+D$5*(M772^3)+E$5*(M772^2)+F$5*M772</f>
        <v>0.99566814963114059</v>
      </c>
      <c r="R772">
        <f t="shared" ref="R772:R835" si="127">B$6*(M772^5)+C$6*(M772^4)+D$6*(M772^3)+E$6*(M772^2)+F$6*M772</f>
        <v>0.99434228355952836</v>
      </c>
      <c r="S772">
        <f t="shared" ref="S772:S835" si="128">B$7*(M772^5)+C$7*(M772^4)+D$7*(M772^3)+E$7*(M772^2)+F$7*M772</f>
        <v>0.99434228355952836</v>
      </c>
      <c r="T772">
        <f t="shared" ref="T772:T835" si="129">B$8*(M772^5)+C$8*(M772^4)+D$8*(M772^3)+E$8*(M772^2)+F$8*M772</f>
        <v>0.99745640055085705</v>
      </c>
      <c r="U772" t="str">
        <f t="shared" si="121"/>
        <v>sun</v>
      </c>
      <c r="V772" t="str">
        <f t="shared" si="122"/>
        <v>thu</v>
      </c>
    </row>
    <row r="773" spans="13:22" x14ac:dyDescent="0.25">
      <c r="M773">
        <f t="shared" si="120"/>
        <v>0.77200000000000057</v>
      </c>
      <c r="N773">
        <f t="shared" si="123"/>
        <v>0.99869814549258562</v>
      </c>
      <c r="O773">
        <f t="shared" si="124"/>
        <v>0.99820207852332432</v>
      </c>
      <c r="P773">
        <f t="shared" si="125"/>
        <v>0.99735573987698567</v>
      </c>
      <c r="Q773">
        <f t="shared" si="126"/>
        <v>0.99572785405962927</v>
      </c>
      <c r="R773">
        <f t="shared" si="127"/>
        <v>0.99441282349106164</v>
      </c>
      <c r="S773">
        <f t="shared" si="128"/>
        <v>0.99441282349106164</v>
      </c>
      <c r="T773">
        <f t="shared" si="129"/>
        <v>0.99749595448813144</v>
      </c>
      <c r="U773" t="str">
        <f t="shared" si="121"/>
        <v>sun</v>
      </c>
      <c r="V773" t="str">
        <f t="shared" si="122"/>
        <v>thu</v>
      </c>
    </row>
    <row r="774" spans="13:22" x14ac:dyDescent="0.25">
      <c r="M774">
        <f t="shared" si="120"/>
        <v>0.77300000000000058</v>
      </c>
      <c r="N774">
        <f t="shared" si="123"/>
        <v>0.99872196221090492</v>
      </c>
      <c r="O774">
        <f t="shared" si="124"/>
        <v>0.99823325421636033</v>
      </c>
      <c r="P774">
        <f t="shared" si="125"/>
        <v>0.99739796706605066</v>
      </c>
      <c r="Q774">
        <f t="shared" si="126"/>
        <v>0.9957869366632135</v>
      </c>
      <c r="R774">
        <f t="shared" si="127"/>
        <v>0.99448269238634746</v>
      </c>
      <c r="S774">
        <f t="shared" si="128"/>
        <v>0.99448269238634746</v>
      </c>
      <c r="T774">
        <f t="shared" si="129"/>
        <v>0.99753503003913213</v>
      </c>
      <c r="U774" t="str">
        <f t="shared" si="121"/>
        <v>sun</v>
      </c>
      <c r="V774" t="str">
        <f t="shared" si="122"/>
        <v>thu</v>
      </c>
    </row>
    <row r="775" spans="13:22" x14ac:dyDescent="0.25">
      <c r="M775">
        <f t="shared" si="120"/>
        <v>0.77400000000000058</v>
      </c>
      <c r="N775">
        <f t="shared" si="123"/>
        <v>0.99874543420935602</v>
      </c>
      <c r="O775">
        <f t="shared" si="124"/>
        <v>0.99826400935960091</v>
      </c>
      <c r="P775">
        <f t="shared" si="125"/>
        <v>0.99743968006164296</v>
      </c>
      <c r="Q775">
        <f t="shared" si="126"/>
        <v>0.99584540199866156</v>
      </c>
      <c r="R775">
        <f t="shared" si="127"/>
        <v>0.9945518948172305</v>
      </c>
      <c r="S775">
        <f t="shared" si="128"/>
        <v>0.9945518948172305</v>
      </c>
      <c r="T775">
        <f t="shared" si="129"/>
        <v>0.99757363140731492</v>
      </c>
      <c r="U775" t="str">
        <f t="shared" si="121"/>
        <v>sun</v>
      </c>
      <c r="V775" t="str">
        <f t="shared" si="122"/>
        <v>thu</v>
      </c>
    </row>
    <row r="776" spans="13:22" x14ac:dyDescent="0.25">
      <c r="M776">
        <f t="shared" si="120"/>
        <v>0.77500000000000058</v>
      </c>
      <c r="N776">
        <f t="shared" si="123"/>
        <v>0.99876856517949442</v>
      </c>
      <c r="O776">
        <f t="shared" si="124"/>
        <v>0.99829434804364681</v>
      </c>
      <c r="P776">
        <f t="shared" si="125"/>
        <v>0.99748088326446238</v>
      </c>
      <c r="Q776">
        <f t="shared" si="126"/>
        <v>0.9959032546018034</v>
      </c>
      <c r="R776">
        <f t="shared" si="127"/>
        <v>0.9946204353357011</v>
      </c>
      <c r="S776">
        <f t="shared" si="128"/>
        <v>0.9946204353357011</v>
      </c>
      <c r="T776">
        <f t="shared" si="129"/>
        <v>0.99761176277235153</v>
      </c>
      <c r="U776" t="str">
        <f t="shared" si="121"/>
        <v>sun</v>
      </c>
      <c r="V776" t="str">
        <f t="shared" si="122"/>
        <v>thu</v>
      </c>
    </row>
    <row r="777" spans="13:22" x14ac:dyDescent="0.25">
      <c r="M777">
        <f t="shared" si="120"/>
        <v>0.77600000000000058</v>
      </c>
      <c r="N777">
        <f t="shared" si="123"/>
        <v>0.99879135878694036</v>
      </c>
      <c r="O777">
        <f t="shared" si="124"/>
        <v>0.99832427433408499</v>
      </c>
      <c r="P777">
        <f t="shared" si="125"/>
        <v>0.99752158105213962</v>
      </c>
      <c r="Q777">
        <f t="shared" si="126"/>
        <v>0.99596049898758032</v>
      </c>
      <c r="R777">
        <f t="shared" si="127"/>
        <v>0.99468831847392813</v>
      </c>
      <c r="S777">
        <f t="shared" si="128"/>
        <v>0.99468831847392813</v>
      </c>
      <c r="T777">
        <f t="shared" si="129"/>
        <v>0.99764942829018599</v>
      </c>
      <c r="U777" t="str">
        <f t="shared" si="121"/>
        <v>sun</v>
      </c>
      <c r="V777" t="str">
        <f t="shared" si="122"/>
        <v>thu</v>
      </c>
    </row>
    <row r="778" spans="13:22" x14ac:dyDescent="0.25">
      <c r="M778">
        <f t="shared" si="120"/>
        <v>0.77700000000000058</v>
      </c>
      <c r="N778">
        <f t="shared" si="123"/>
        <v>0.998813818671489</v>
      </c>
      <c r="O778">
        <f t="shared" si="124"/>
        <v>0.99835379227156196</v>
      </c>
      <c r="P778">
        <f t="shared" si="125"/>
        <v>0.99756177777930422</v>
      </c>
      <c r="Q778">
        <f t="shared" si="126"/>
        <v>0.99601713965009031</v>
      </c>
      <c r="R778">
        <f t="shared" si="127"/>
        <v>0.9947555487443096</v>
      </c>
      <c r="S778">
        <f t="shared" si="128"/>
        <v>0.9947555487443096</v>
      </c>
      <c r="T778">
        <f t="shared" si="129"/>
        <v>0.99768663209311148</v>
      </c>
      <c r="U778" t="str">
        <f t="shared" si="121"/>
        <v>sun</v>
      </c>
      <c r="V778" t="str">
        <f t="shared" si="122"/>
        <v>thu</v>
      </c>
    </row>
    <row r="779" spans="13:22" x14ac:dyDescent="0.25">
      <c r="M779">
        <f t="shared" si="120"/>
        <v>0.77800000000000058</v>
      </c>
      <c r="N779">
        <f t="shared" si="123"/>
        <v>0.99883594844718271</v>
      </c>
      <c r="O779">
        <f t="shared" si="124"/>
        <v>0.99838290587184897</v>
      </c>
      <c r="P779">
        <f t="shared" si="125"/>
        <v>0.99760147777762498</v>
      </c>
      <c r="Q779">
        <f t="shared" si="126"/>
        <v>0.99607318106263065</v>
      </c>
      <c r="R779">
        <f t="shared" si="127"/>
        <v>0.99482213063950509</v>
      </c>
      <c r="S779">
        <f t="shared" si="128"/>
        <v>0.99482213063950509</v>
      </c>
      <c r="T779">
        <f t="shared" si="129"/>
        <v>0.99772337828982138</v>
      </c>
      <c r="U779" t="str">
        <f t="shared" si="121"/>
        <v>sun</v>
      </c>
      <c r="V779" t="str">
        <f t="shared" si="122"/>
        <v>thu</v>
      </c>
    </row>
    <row r="780" spans="13:22" x14ac:dyDescent="0.25">
      <c r="M780">
        <f t="shared" si="120"/>
        <v>0.77900000000000058</v>
      </c>
      <c r="N780">
        <f t="shared" si="123"/>
        <v>0.99885775170241242</v>
      </c>
      <c r="O780">
        <f t="shared" si="124"/>
        <v>0.99841161912591714</v>
      </c>
      <c r="P780">
        <f t="shared" si="125"/>
        <v>0.9976406853558788</v>
      </c>
      <c r="Q780">
        <f t="shared" si="126"/>
        <v>0.9961286276777459</v>
      </c>
      <c r="R780">
        <f t="shared" si="127"/>
        <v>0.99488806863248236</v>
      </c>
      <c r="S780">
        <f t="shared" si="128"/>
        <v>0.99488806863248236</v>
      </c>
      <c r="T780">
        <f t="shared" si="129"/>
        <v>0.99775967096548834</v>
      </c>
      <c r="U780" t="str">
        <f t="shared" si="121"/>
        <v>sun</v>
      </c>
      <c r="V780" t="str">
        <f t="shared" si="122"/>
        <v>thu</v>
      </c>
    </row>
    <row r="781" spans="13:22" x14ac:dyDescent="0.25">
      <c r="M781">
        <f t="shared" si="120"/>
        <v>0.78000000000000058</v>
      </c>
      <c r="N781">
        <f t="shared" si="123"/>
        <v>0.99887923199999973</v>
      </c>
      <c r="O781">
        <f t="shared" si="124"/>
        <v>0.99843993600000047</v>
      </c>
      <c r="P781">
        <f t="shared" si="125"/>
        <v>0.9976794047999995</v>
      </c>
      <c r="Q781">
        <f t="shared" si="126"/>
        <v>0.9961834839272723</v>
      </c>
      <c r="R781">
        <f t="shared" si="127"/>
        <v>0.99495336717655825</v>
      </c>
      <c r="S781">
        <f t="shared" si="128"/>
        <v>0.99495336717655825</v>
      </c>
      <c r="T781">
        <f t="shared" si="129"/>
        <v>0.99779551418181844</v>
      </c>
      <c r="U781" t="str">
        <f t="shared" si="121"/>
        <v>sun</v>
      </c>
      <c r="V781" t="str">
        <f t="shared" si="122"/>
        <v>thu</v>
      </c>
    </row>
    <row r="782" spans="13:22" x14ac:dyDescent="0.25">
      <c r="M782">
        <f t="shared" si="120"/>
        <v>0.78100000000000058</v>
      </c>
      <c r="N782">
        <f t="shared" si="123"/>
        <v>0.99890039287728971</v>
      </c>
      <c r="O782">
        <f t="shared" si="124"/>
        <v>0.99846786043567048</v>
      </c>
      <c r="P782">
        <f t="shared" si="125"/>
        <v>0.99771764037313515</v>
      </c>
      <c r="Q782">
        <f t="shared" si="126"/>
        <v>0.99623775422238348</v>
      </c>
      <c r="R782">
        <f t="shared" si="127"/>
        <v>0.99501803070543993</v>
      </c>
      <c r="S782">
        <f t="shared" si="128"/>
        <v>0.99501803070543993</v>
      </c>
      <c r="T782">
        <f t="shared" si="129"/>
        <v>0.99783091197712004</v>
      </c>
      <c r="U782" t="str">
        <f t="shared" si="121"/>
        <v>sun</v>
      </c>
      <c r="V782" t="str">
        <f t="shared" si="122"/>
        <v>thu</v>
      </c>
    </row>
    <row r="783" spans="13:22" x14ac:dyDescent="0.25">
      <c r="M783">
        <f t="shared" si="120"/>
        <v>0.78200000000000058</v>
      </c>
      <c r="N783">
        <f t="shared" si="123"/>
        <v>0.99892123784623799</v>
      </c>
      <c r="O783">
        <f t="shared" si="124"/>
        <v>0.99849539634990192</v>
      </c>
      <c r="P783">
        <f t="shared" si="125"/>
        <v>0.99775539631570398</v>
      </c>
      <c r="Q783">
        <f t="shared" si="126"/>
        <v>0.99629144295363581</v>
      </c>
      <c r="R783">
        <f t="shared" si="127"/>
        <v>0.99508206363326179</v>
      </c>
      <c r="S783">
        <f t="shared" si="128"/>
        <v>0.99508206363326179</v>
      </c>
      <c r="T783">
        <f t="shared" si="129"/>
        <v>0.99786586836636992</v>
      </c>
      <c r="U783" t="str">
        <f t="shared" si="121"/>
        <v>sun</v>
      </c>
      <c r="V783" t="str">
        <f t="shared" si="122"/>
        <v>thu</v>
      </c>
    </row>
    <row r="784" spans="13:22" x14ac:dyDescent="0.25">
      <c r="M784">
        <f t="shared" si="120"/>
        <v>0.78300000000000058</v>
      </c>
      <c r="N784">
        <f t="shared" si="123"/>
        <v>0.99894177039350263</v>
      </c>
      <c r="O784">
        <f t="shared" si="124"/>
        <v>0.99852254763514914</v>
      </c>
      <c r="P784">
        <f t="shared" si="125"/>
        <v>0.99779267684544548</v>
      </c>
      <c r="Q784">
        <f t="shared" si="126"/>
        <v>0.99634455449101322</v>
      </c>
      <c r="R784">
        <f t="shared" si="127"/>
        <v>0.99514547035463474</v>
      </c>
      <c r="S784">
        <f t="shared" si="128"/>
        <v>0.99514547035463474</v>
      </c>
      <c r="T784">
        <f t="shared" si="129"/>
        <v>0.99790038734127817</v>
      </c>
      <c r="U784" t="str">
        <f t="shared" si="121"/>
        <v>sun</v>
      </c>
      <c r="V784" t="str">
        <f t="shared" si="122"/>
        <v>thu</v>
      </c>
    </row>
    <row r="785" spans="13:22" x14ac:dyDescent="0.25">
      <c r="M785">
        <f t="shared" si="120"/>
        <v>0.78400000000000059</v>
      </c>
      <c r="N785">
        <f t="shared" si="123"/>
        <v>0.99896199398053076</v>
      </c>
      <c r="O785">
        <f t="shared" si="124"/>
        <v>0.99854931815940251</v>
      </c>
      <c r="P785">
        <f t="shared" si="125"/>
        <v>0.99782948615748523</v>
      </c>
      <c r="Q785">
        <f t="shared" si="126"/>
        <v>0.99639709318397429</v>
      </c>
      <c r="R785">
        <f t="shared" si="127"/>
        <v>0.99520825524467993</v>
      </c>
      <c r="S785">
        <f t="shared" si="128"/>
        <v>0.99520825524467993</v>
      </c>
      <c r="T785">
        <f t="shared" si="129"/>
        <v>0.99793447287034809</v>
      </c>
      <c r="U785" t="str">
        <f t="shared" si="121"/>
        <v>sun</v>
      </c>
      <c r="V785" t="str">
        <f t="shared" si="122"/>
        <v>thu</v>
      </c>
    </row>
    <row r="786" spans="13:22" x14ac:dyDescent="0.25">
      <c r="M786">
        <f t="shared" si="120"/>
        <v>0.78500000000000059</v>
      </c>
      <c r="N786">
        <f t="shared" si="123"/>
        <v>0.99898191204364695</v>
      </c>
      <c r="O786">
        <f t="shared" si="124"/>
        <v>0.99857571176627147</v>
      </c>
      <c r="P786">
        <f t="shared" si="125"/>
        <v>0.99786582842438021</v>
      </c>
      <c r="Q786">
        <f t="shared" si="126"/>
        <v>0.99644906336149575</v>
      </c>
      <c r="R786">
        <f t="shared" si="127"/>
        <v>0.99527042265907362</v>
      </c>
      <c r="S786">
        <f t="shared" si="128"/>
        <v>0.99527042265907362</v>
      </c>
      <c r="T786">
        <f t="shared" si="129"/>
        <v>0.99796812889894859</v>
      </c>
      <c r="U786" t="str">
        <f t="shared" si="121"/>
        <v>sun</v>
      </c>
      <c r="V786" t="str">
        <f t="shared" si="122"/>
        <v>thu</v>
      </c>
    </row>
    <row r="787" spans="13:22" x14ac:dyDescent="0.25">
      <c r="M787">
        <f t="shared" si="120"/>
        <v>0.78600000000000059</v>
      </c>
      <c r="N787">
        <f t="shared" si="123"/>
        <v>0.99900152799414821</v>
      </c>
      <c r="O787">
        <f t="shared" si="124"/>
        <v>0.9986017322750449</v>
      </c>
      <c r="P787">
        <f t="shared" si="125"/>
        <v>0.99790170779618004</v>
      </c>
      <c r="Q787">
        <f t="shared" si="126"/>
        <v>0.99650046933211778</v>
      </c>
      <c r="R787">
        <f t="shared" si="127"/>
        <v>0.99533197693409159</v>
      </c>
      <c r="S787">
        <f t="shared" si="128"/>
        <v>0.99533197693409159</v>
      </c>
      <c r="T787">
        <f t="shared" si="129"/>
        <v>0.9980013593493724</v>
      </c>
      <c r="U787" t="str">
        <f t="shared" si="121"/>
        <v>sun</v>
      </c>
      <c r="V787" t="str">
        <f t="shared" si="122"/>
        <v>thu</v>
      </c>
    </row>
    <row r="788" spans="13:22" x14ac:dyDescent="0.25">
      <c r="M788">
        <f t="shared" si="120"/>
        <v>0.78700000000000059</v>
      </c>
      <c r="N788">
        <f t="shared" si="123"/>
        <v>0.9990208452183853</v>
      </c>
      <c r="O788">
        <f t="shared" si="124"/>
        <v>0.99862738348076396</v>
      </c>
      <c r="P788">
        <f t="shared" si="125"/>
        <v>0.99793712840048387</v>
      </c>
      <c r="Q788">
        <f t="shared" si="126"/>
        <v>0.99655131538399289</v>
      </c>
      <c r="R788">
        <f t="shared" si="127"/>
        <v>0.99539292238664023</v>
      </c>
      <c r="S788">
        <f t="shared" si="128"/>
        <v>0.99539292238664023</v>
      </c>
      <c r="T788">
        <f t="shared" si="129"/>
        <v>0.99803416812090706</v>
      </c>
      <c r="U788" t="str">
        <f t="shared" si="121"/>
        <v>sun</v>
      </c>
      <c r="V788" t="str">
        <f t="shared" si="122"/>
        <v>thu</v>
      </c>
    </row>
    <row r="789" spans="13:22" x14ac:dyDescent="0.25">
      <c r="M789">
        <f t="shared" si="120"/>
        <v>0.78800000000000059</v>
      </c>
      <c r="N789">
        <f t="shared" si="123"/>
        <v>0.99903986707786041</v>
      </c>
      <c r="O789">
        <f t="shared" si="124"/>
        <v>0.9986526691542954</v>
      </c>
      <c r="P789">
        <f t="shared" si="125"/>
        <v>0.99797209434248968</v>
      </c>
      <c r="Q789">
        <f t="shared" si="126"/>
        <v>0.99660160578492896</v>
      </c>
      <c r="R789">
        <f t="shared" si="127"/>
        <v>0.99545326331431339</v>
      </c>
      <c r="S789">
        <f t="shared" si="128"/>
        <v>0.99545326331431339</v>
      </c>
      <c r="T789">
        <f t="shared" si="129"/>
        <v>0.99806655908989317</v>
      </c>
      <c r="U789" t="str">
        <f t="shared" si="121"/>
        <v>sun</v>
      </c>
      <c r="V789" t="str">
        <f t="shared" si="122"/>
        <v>thu</v>
      </c>
    </row>
    <row r="790" spans="13:22" x14ac:dyDescent="0.25">
      <c r="M790">
        <f t="shared" si="120"/>
        <v>0.78900000000000059</v>
      </c>
      <c r="N790">
        <f t="shared" si="123"/>
        <v>0.99905859690930932</v>
      </c>
      <c r="O790">
        <f t="shared" si="124"/>
        <v>0.99867759304239279</v>
      </c>
      <c r="P790">
        <f t="shared" si="125"/>
        <v>0.99800660970505906</v>
      </c>
      <c r="Q790">
        <f t="shared" si="126"/>
        <v>0.99665134478243234</v>
      </c>
      <c r="R790">
        <f t="shared" si="127"/>
        <v>0.99551300399541764</v>
      </c>
      <c r="S790">
        <f t="shared" si="128"/>
        <v>0.99551300399541764</v>
      </c>
      <c r="T790">
        <f t="shared" si="129"/>
        <v>0.99809853610979804</v>
      </c>
      <c r="U790" t="str">
        <f t="shared" si="121"/>
        <v>sun</v>
      </c>
      <c r="V790" t="str">
        <f t="shared" si="122"/>
        <v>thu</v>
      </c>
    </row>
    <row r="791" spans="13:22" x14ac:dyDescent="0.25">
      <c r="M791">
        <f t="shared" si="120"/>
        <v>0.79000000000000059</v>
      </c>
      <c r="N791">
        <f t="shared" si="123"/>
        <v>0.99907703802479331</v>
      </c>
      <c r="O791">
        <f t="shared" si="124"/>
        <v>0.99870215886776892</v>
      </c>
      <c r="P791">
        <f t="shared" si="125"/>
        <v>0.99804067854875989</v>
      </c>
      <c r="Q791">
        <f t="shared" si="126"/>
        <v>0.99670053660375579</v>
      </c>
      <c r="R791">
        <f t="shared" si="127"/>
        <v>0.99557214868902388</v>
      </c>
      <c r="S791">
        <f t="shared" si="128"/>
        <v>0.99557214868902388</v>
      </c>
      <c r="T791">
        <f t="shared" si="129"/>
        <v>0.99813010301126948</v>
      </c>
      <c r="U791" t="str">
        <f t="shared" si="121"/>
        <v>sun</v>
      </c>
      <c r="V791" t="str">
        <f t="shared" si="122"/>
        <v>thu</v>
      </c>
    </row>
    <row r="792" spans="13:22" x14ac:dyDescent="0.25">
      <c r="M792">
        <f t="shared" si="120"/>
        <v>0.79100000000000059</v>
      </c>
      <c r="N792">
        <f t="shared" si="123"/>
        <v>0.99909519371178979</v>
      </c>
      <c r="O792">
        <f t="shared" si="124"/>
        <v>0.99872637032917044</v>
      </c>
      <c r="P792">
        <f t="shared" si="125"/>
        <v>0.99807430491193561</v>
      </c>
      <c r="Q792">
        <f t="shared" si="126"/>
        <v>0.99674918545594737</v>
      </c>
      <c r="R792">
        <f t="shared" si="127"/>
        <v>0.99563070163500544</v>
      </c>
      <c r="S792">
        <f t="shared" si="128"/>
        <v>0.99563070163500544</v>
      </c>
      <c r="T792">
        <f t="shared" si="129"/>
        <v>0.99816126360221036</v>
      </c>
      <c r="U792" t="str">
        <f t="shared" si="121"/>
        <v>sun</v>
      </c>
      <c r="V792" t="str">
        <f t="shared" si="122"/>
        <v>thu</v>
      </c>
    </row>
    <row r="793" spans="13:22" x14ac:dyDescent="0.25">
      <c r="M793">
        <f t="shared" si="120"/>
        <v>0.79200000000000059</v>
      </c>
      <c r="N793">
        <f t="shared" si="123"/>
        <v>0.99911306723327931</v>
      </c>
      <c r="O793">
        <f t="shared" si="124"/>
        <v>0.99875023110144046</v>
      </c>
      <c r="P793">
        <f t="shared" si="125"/>
        <v>0.9981074928107514</v>
      </c>
      <c r="Q793">
        <f t="shared" si="126"/>
        <v>0.99679729552588814</v>
      </c>
      <c r="R793">
        <f t="shared" si="127"/>
        <v>0.99568866705407988</v>
      </c>
      <c r="S793">
        <f t="shared" si="128"/>
        <v>0.99568866705407988</v>
      </c>
      <c r="T793">
        <f t="shared" si="129"/>
        <v>0.99819202166784038</v>
      </c>
      <c r="U793" t="str">
        <f t="shared" si="121"/>
        <v>sun</v>
      </c>
      <c r="V793" t="str">
        <f t="shared" si="122"/>
        <v>thu</v>
      </c>
    </row>
    <row r="794" spans="13:22" x14ac:dyDescent="0.25">
      <c r="M794">
        <f t="shared" si="120"/>
        <v>0.79300000000000059</v>
      </c>
      <c r="N794">
        <f t="shared" si="123"/>
        <v>0.99913066182783661</v>
      </c>
      <c r="O794">
        <f t="shared" si="124"/>
        <v>0.99877374483559089</v>
      </c>
      <c r="P794">
        <f t="shared" si="125"/>
        <v>0.99814024623925368</v>
      </c>
      <c r="Q794">
        <f t="shared" si="126"/>
        <v>0.99684487098034236</v>
      </c>
      <c r="R794">
        <f t="shared" si="127"/>
        <v>0.99574604914784848</v>
      </c>
      <c r="S794">
        <f t="shared" si="128"/>
        <v>0.99574604914784848</v>
      </c>
      <c r="T794">
        <f t="shared" si="129"/>
        <v>0.998222380970756</v>
      </c>
      <c r="U794" t="str">
        <f t="shared" si="121"/>
        <v>sun</v>
      </c>
      <c r="V794" t="str">
        <f t="shared" si="122"/>
        <v>thu</v>
      </c>
    </row>
    <row r="795" spans="13:22" x14ac:dyDescent="0.25">
      <c r="M795">
        <f t="shared" si="120"/>
        <v>0.79400000000000059</v>
      </c>
      <c r="N795">
        <f t="shared" si="123"/>
        <v>0.99914798070971989</v>
      </c>
      <c r="O795">
        <f t="shared" si="124"/>
        <v>0.99879691515887359</v>
      </c>
      <c r="P795">
        <f t="shared" si="125"/>
        <v>0.99817256916942521</v>
      </c>
      <c r="Q795">
        <f t="shared" si="126"/>
        <v>0.99689191596600457</v>
      </c>
      <c r="R795">
        <f t="shared" si="127"/>
        <v>0.99580285209884156</v>
      </c>
      <c r="S795">
        <f t="shared" si="128"/>
        <v>0.99580285209884156</v>
      </c>
      <c r="T795">
        <f t="shared" si="129"/>
        <v>0.99825234525100548</v>
      </c>
      <c r="U795" t="str">
        <f t="shared" si="121"/>
        <v>sun</v>
      </c>
      <c r="V795" t="str">
        <f t="shared" si="122"/>
        <v>thu</v>
      </c>
    </row>
    <row r="796" spans="13:22" x14ac:dyDescent="0.25">
      <c r="M796">
        <f t="shared" si="120"/>
        <v>0.7950000000000006</v>
      </c>
      <c r="N796">
        <f t="shared" si="123"/>
        <v>0.99916502706895738</v>
      </c>
      <c r="O796">
        <f t="shared" si="124"/>
        <v>0.99881974567484511</v>
      </c>
      <c r="P796">
        <f t="shared" si="125"/>
        <v>0.99820446555123965</v>
      </c>
      <c r="Q796">
        <f t="shared" si="126"/>
        <v>0.99693843460954179</v>
      </c>
      <c r="R796">
        <f t="shared" si="127"/>
        <v>0.9958590800705549</v>
      </c>
      <c r="S796">
        <f t="shared" si="128"/>
        <v>0.9958590800705549</v>
      </c>
      <c r="T796">
        <f t="shared" si="129"/>
        <v>0.9982819182261462</v>
      </c>
      <c r="U796" t="str">
        <f t="shared" si="121"/>
        <v>sun</v>
      </c>
      <c r="V796" t="str">
        <f t="shared" si="122"/>
        <v>thu</v>
      </c>
    </row>
    <row r="797" spans="13:22" x14ac:dyDescent="0.25">
      <c r="M797">
        <f t="shared" si="120"/>
        <v>0.7960000000000006</v>
      </c>
      <c r="N797">
        <f t="shared" si="123"/>
        <v>0.99918180407143709</v>
      </c>
      <c r="O797">
        <f t="shared" si="124"/>
        <v>0.99884223996344046</v>
      </c>
      <c r="P797">
        <f t="shared" si="125"/>
        <v>0.99823593931271581</v>
      </c>
      <c r="Q797">
        <f t="shared" si="126"/>
        <v>0.99698443101763745</v>
      </c>
      <c r="R797">
        <f t="shared" si="127"/>
        <v>0.99591473720749457</v>
      </c>
      <c r="S797">
        <f t="shared" si="128"/>
        <v>0.99591473720749457</v>
      </c>
      <c r="T797">
        <f t="shared" si="129"/>
        <v>0.9983111035913077</v>
      </c>
      <c r="U797" t="str">
        <f t="shared" si="121"/>
        <v>sun</v>
      </c>
      <c r="V797" t="str">
        <f t="shared" si="122"/>
        <v>thu</v>
      </c>
    </row>
    <row r="798" spans="13:22" x14ac:dyDescent="0.25">
      <c r="M798">
        <f t="shared" si="120"/>
        <v>0.7970000000000006</v>
      </c>
      <c r="N798">
        <f t="shared" si="123"/>
        <v>0.99919831485900046</v>
      </c>
      <c r="O798">
        <f t="shared" si="124"/>
        <v>0.99886440158104151</v>
      </c>
      <c r="P798">
        <f t="shared" si="125"/>
        <v>0.99826699435997801</v>
      </c>
      <c r="Q798">
        <f t="shared" si="126"/>
        <v>0.99702990927704294</v>
      </c>
      <c r="R798">
        <f t="shared" si="127"/>
        <v>0.99596982763521735</v>
      </c>
      <c r="S798">
        <f t="shared" si="128"/>
        <v>0.99596982763521735</v>
      </c>
      <c r="T798">
        <f t="shared" si="129"/>
        <v>0.99833990501926628</v>
      </c>
      <c r="U798" t="str">
        <f t="shared" si="121"/>
        <v>sun</v>
      </c>
      <c r="V798" t="str">
        <f t="shared" si="122"/>
        <v>thu</v>
      </c>
    </row>
    <row r="799" spans="13:22" x14ac:dyDescent="0.25">
      <c r="M799">
        <f t="shared" si="120"/>
        <v>0.7980000000000006</v>
      </c>
      <c r="N799">
        <f t="shared" si="123"/>
        <v>0.99921456254953078</v>
      </c>
      <c r="O799">
        <f t="shared" si="124"/>
        <v>0.99888623406054355</v>
      </c>
      <c r="P799">
        <f t="shared" si="125"/>
        <v>0.99829763457730669</v>
      </c>
      <c r="Q799">
        <f t="shared" si="126"/>
        <v>0.99707487345461754</v>
      </c>
      <c r="R799">
        <f t="shared" si="127"/>
        <v>0.99602435546037071</v>
      </c>
      <c r="S799">
        <f t="shared" si="128"/>
        <v>0.99602435546037071</v>
      </c>
      <c r="T799">
        <f t="shared" si="129"/>
        <v>0.99836832616049964</v>
      </c>
      <c r="U799" t="str">
        <f t="shared" si="121"/>
        <v>sun</v>
      </c>
      <c r="V799" t="str">
        <f t="shared" si="122"/>
        <v>thu</v>
      </c>
    </row>
    <row r="800" spans="13:22" x14ac:dyDescent="0.25">
      <c r="M800">
        <f t="shared" si="120"/>
        <v>0.7990000000000006</v>
      </c>
      <c r="N800">
        <f t="shared" si="123"/>
        <v>0.99923055023703267</v>
      </c>
      <c r="O800">
        <f t="shared" si="124"/>
        <v>0.99890774091142953</v>
      </c>
      <c r="P800">
        <f t="shared" si="125"/>
        <v>0.99832786382719707</v>
      </c>
      <c r="Q800">
        <f t="shared" si="126"/>
        <v>0.99711932759737509</v>
      </c>
      <c r="R800">
        <f t="shared" si="127"/>
        <v>0.99607832477073677</v>
      </c>
      <c r="S800">
        <f t="shared" si="128"/>
        <v>0.99607832477073677</v>
      </c>
      <c r="T800">
        <f t="shared" si="129"/>
        <v>0.99839637064325792</v>
      </c>
      <c r="U800" t="str">
        <f t="shared" si="121"/>
        <v>sun</v>
      </c>
      <c r="V800" t="str">
        <f t="shared" si="122"/>
        <v>thu</v>
      </c>
    </row>
    <row r="801" spans="13:22" x14ac:dyDescent="0.25">
      <c r="M801">
        <f t="shared" si="120"/>
        <v>0.8000000000000006</v>
      </c>
      <c r="N801">
        <f t="shared" si="123"/>
        <v>0.99924628099173507</v>
      </c>
      <c r="O801">
        <f t="shared" si="124"/>
        <v>0.99892892561983482</v>
      </c>
      <c r="P801">
        <f t="shared" si="125"/>
        <v>0.9983576859504133</v>
      </c>
      <c r="Q801">
        <f t="shared" si="126"/>
        <v>0.9971632757325315</v>
      </c>
      <c r="R801">
        <f t="shared" si="127"/>
        <v>0.99613173963527091</v>
      </c>
      <c r="S801">
        <f t="shared" si="128"/>
        <v>0.99613173963527091</v>
      </c>
      <c r="T801">
        <f t="shared" si="129"/>
        <v>0.99842404207362945</v>
      </c>
      <c r="U801" t="str">
        <f t="shared" si="121"/>
        <v>sun</v>
      </c>
      <c r="V801" t="str">
        <f t="shared" si="122"/>
        <v>thu</v>
      </c>
    </row>
    <row r="802" spans="13:22" x14ac:dyDescent="0.25">
      <c r="M802">
        <f t="shared" si="120"/>
        <v>0.8010000000000006</v>
      </c>
      <c r="N802">
        <f t="shared" si="123"/>
        <v>0.99926175786017435</v>
      </c>
      <c r="O802">
        <f t="shared" si="124"/>
        <v>0.99894979164862008</v>
      </c>
      <c r="P802">
        <f t="shared" si="125"/>
        <v>0.99838710476604176</v>
      </c>
      <c r="Q802">
        <f t="shared" si="126"/>
        <v>0.99720672186754955</v>
      </c>
      <c r="R802">
        <f t="shared" si="127"/>
        <v>0.99618460410414311</v>
      </c>
      <c r="S802">
        <f t="shared" si="128"/>
        <v>0.99618460410414311</v>
      </c>
      <c r="T802">
        <f t="shared" si="129"/>
        <v>0.99845134403559666</v>
      </c>
      <c r="U802" t="str">
        <f t="shared" si="121"/>
        <v>sun</v>
      </c>
      <c r="V802" t="str">
        <f t="shared" si="122"/>
        <v>thu</v>
      </c>
    </row>
    <row r="803" spans="13:22" x14ac:dyDescent="0.25">
      <c r="M803">
        <f t="shared" si="120"/>
        <v>0.8020000000000006</v>
      </c>
      <c r="N803">
        <f t="shared" si="123"/>
        <v>0.99927698386527997</v>
      </c>
      <c r="O803">
        <f t="shared" si="124"/>
        <v>0.9989703424374401</v>
      </c>
      <c r="P803">
        <f t="shared" si="125"/>
        <v>0.99841612407155189</v>
      </c>
      <c r="Q803">
        <f t="shared" si="126"/>
        <v>0.99724966999017894</v>
      </c>
      <c r="R803">
        <f t="shared" si="127"/>
        <v>0.99623692220878501</v>
      </c>
      <c r="S803">
        <f t="shared" si="128"/>
        <v>0.99623692220878501</v>
      </c>
      <c r="T803">
        <f t="shared" si="129"/>
        <v>0.99847828009111295</v>
      </c>
      <c r="U803" t="str">
        <f t="shared" si="121"/>
        <v>sun</v>
      </c>
      <c r="V803" t="str">
        <f t="shared" si="122"/>
        <v>thu</v>
      </c>
    </row>
    <row r="804" spans="13:22" x14ac:dyDescent="0.25">
      <c r="M804">
        <f t="shared" si="120"/>
        <v>0.8030000000000006</v>
      </c>
      <c r="N804">
        <f t="shared" si="123"/>
        <v>0.99929196200646997</v>
      </c>
      <c r="O804">
        <f t="shared" si="124"/>
        <v>0.9989905814028095</v>
      </c>
      <c r="P804">
        <f t="shared" si="125"/>
        <v>0.99844474764284774</v>
      </c>
      <c r="Q804">
        <f t="shared" si="126"/>
        <v>0.99729212406851175</v>
      </c>
      <c r="R804">
        <f t="shared" si="127"/>
        <v>0.99628869796192054</v>
      </c>
      <c r="S804">
        <f t="shared" si="128"/>
        <v>0.99628869796192054</v>
      </c>
      <c r="T804">
        <f t="shared" si="129"/>
        <v>0.99850485378016041</v>
      </c>
      <c r="U804" t="str">
        <f t="shared" si="121"/>
        <v>sun</v>
      </c>
      <c r="V804" t="str">
        <f t="shared" si="122"/>
        <v>thu</v>
      </c>
    </row>
    <row r="805" spans="13:22" x14ac:dyDescent="0.25">
      <c r="M805">
        <f t="shared" si="120"/>
        <v>0.8040000000000006</v>
      </c>
      <c r="N805">
        <f t="shared" si="123"/>
        <v>0.99930669525973581</v>
      </c>
      <c r="O805">
        <f t="shared" si="124"/>
        <v>0.99901051193817914</v>
      </c>
      <c r="P805">
        <f t="shared" si="125"/>
        <v>0.99847297923432476</v>
      </c>
      <c r="Q805">
        <f t="shared" si="126"/>
        <v>0.99733408805102064</v>
      </c>
      <c r="R805">
        <f t="shared" si="127"/>
        <v>0.99633993535761567</v>
      </c>
      <c r="S805">
        <f t="shared" si="128"/>
        <v>0.99633993535761567</v>
      </c>
      <c r="T805">
        <f t="shared" si="129"/>
        <v>0.99853106862081509</v>
      </c>
      <c r="U805" t="str">
        <f t="shared" si="121"/>
        <v>sun</v>
      </c>
      <c r="V805" t="str">
        <f t="shared" si="122"/>
        <v>thu</v>
      </c>
    </row>
    <row r="806" spans="13:22" x14ac:dyDescent="0.25">
      <c r="M806">
        <f t="shared" si="120"/>
        <v>0.8050000000000006</v>
      </c>
      <c r="N806">
        <f t="shared" si="123"/>
        <v>0.9993211865777365</v>
      </c>
      <c r="O806">
        <f t="shared" si="124"/>
        <v>0.99903013741399826</v>
      </c>
      <c r="P806">
        <f t="shared" si="125"/>
        <v>0.99850082257892447</v>
      </c>
      <c r="Q806">
        <f t="shared" si="126"/>
        <v>0.9973755658666037</v>
      </c>
      <c r="R806">
        <f t="shared" si="127"/>
        <v>0.99639063837131969</v>
      </c>
      <c r="S806">
        <f t="shared" si="128"/>
        <v>0.99639063837131969</v>
      </c>
      <c r="T806">
        <f t="shared" si="129"/>
        <v>0.99855692810931584</v>
      </c>
      <c r="U806" t="str">
        <f t="shared" si="121"/>
        <v>sun</v>
      </c>
      <c r="V806" t="str">
        <f t="shared" si="122"/>
        <v>thu</v>
      </c>
    </row>
    <row r="807" spans="13:22" x14ac:dyDescent="0.25">
      <c r="M807">
        <f t="shared" si="120"/>
        <v>0.8060000000000006</v>
      </c>
      <c r="N807">
        <f t="shared" si="123"/>
        <v>0.99933543888988341</v>
      </c>
      <c r="O807">
        <f t="shared" si="124"/>
        <v>0.99904946117778826</v>
      </c>
      <c r="P807">
        <f t="shared" si="125"/>
        <v>0.99852828138819394</v>
      </c>
      <c r="Q807">
        <f t="shared" si="126"/>
        <v>0.99741656142463642</v>
      </c>
      <c r="R807">
        <f t="shared" si="127"/>
        <v>0.99644081095990256</v>
      </c>
      <c r="S807">
        <f t="shared" si="128"/>
        <v>0.99644081095990256</v>
      </c>
      <c r="T807">
        <f t="shared" si="129"/>
        <v>0.99858243572012606</v>
      </c>
      <c r="U807" t="str">
        <f t="shared" si="121"/>
        <v>sun</v>
      </c>
      <c r="V807" t="str">
        <f t="shared" si="122"/>
        <v>thu</v>
      </c>
    </row>
    <row r="808" spans="13:22" x14ac:dyDescent="0.25">
      <c r="M808">
        <f t="shared" si="120"/>
        <v>0.80700000000000061</v>
      </c>
      <c r="N808">
        <f t="shared" si="123"/>
        <v>0.9993494551024269</v>
      </c>
      <c r="O808">
        <f t="shared" si="124"/>
        <v>0.99906848655421054</v>
      </c>
      <c r="P808">
        <f t="shared" si="125"/>
        <v>0.99855535935233153</v>
      </c>
      <c r="Q808">
        <f t="shared" si="126"/>
        <v>0.99745707861500943</v>
      </c>
      <c r="R808">
        <f t="shared" si="127"/>
        <v>0.99649045706169437</v>
      </c>
      <c r="S808">
        <f t="shared" si="128"/>
        <v>0.99649045706169437</v>
      </c>
      <c r="T808">
        <f t="shared" si="129"/>
        <v>0.99860759490599493</v>
      </c>
      <c r="U808" t="str">
        <f t="shared" si="121"/>
        <v>sun</v>
      </c>
      <c r="V808" t="str">
        <f t="shared" si="122"/>
        <v>thu</v>
      </c>
    </row>
    <row r="809" spans="13:22" x14ac:dyDescent="0.25">
      <c r="M809">
        <f t="shared" si="120"/>
        <v>0.80800000000000061</v>
      </c>
      <c r="N809">
        <f t="shared" si="123"/>
        <v>0.99936323809855443</v>
      </c>
      <c r="O809">
        <f t="shared" si="124"/>
        <v>0.99908721684513901</v>
      </c>
      <c r="P809">
        <f t="shared" si="125"/>
        <v>0.99858206014025486</v>
      </c>
      <c r="Q809">
        <f t="shared" si="126"/>
        <v>0.99749712130817914</v>
      </c>
      <c r="R809">
        <f t="shared" si="127"/>
        <v>0.99653958059653558</v>
      </c>
      <c r="S809">
        <f t="shared" si="128"/>
        <v>0.99653958059653558</v>
      </c>
      <c r="T809">
        <f t="shared" si="129"/>
        <v>0.99863240909803208</v>
      </c>
      <c r="U809" t="str">
        <f t="shared" si="121"/>
        <v>sun</v>
      </c>
      <c r="V809" t="str">
        <f t="shared" si="122"/>
        <v>thu</v>
      </c>
    </row>
    <row r="810" spans="13:22" x14ac:dyDescent="0.25">
      <c r="M810">
        <f t="shared" si="120"/>
        <v>0.80900000000000061</v>
      </c>
      <c r="N810">
        <f t="shared" si="123"/>
        <v>0.99937679073847496</v>
      </c>
      <c r="O810">
        <f t="shared" si="124"/>
        <v>0.99910565532972306</v>
      </c>
      <c r="P810">
        <f t="shared" si="125"/>
        <v>0.99860838739965052</v>
      </c>
      <c r="Q810">
        <f t="shared" si="126"/>
        <v>0.99753669335521211</v>
      </c>
      <c r="R810">
        <f t="shared" si="127"/>
        <v>0.99658818546581074</v>
      </c>
      <c r="S810">
        <f t="shared" si="128"/>
        <v>0.99658818546581074</v>
      </c>
      <c r="T810">
        <f t="shared" si="129"/>
        <v>0.99865688170576439</v>
      </c>
      <c r="U810" t="str">
        <f t="shared" si="121"/>
        <v>sun</v>
      </c>
      <c r="V810" t="str">
        <f t="shared" si="122"/>
        <v>thu</v>
      </c>
    </row>
    <row r="811" spans="13:22" x14ac:dyDescent="0.25">
      <c r="M811">
        <f t="shared" si="120"/>
        <v>0.81000000000000061</v>
      </c>
      <c r="N811">
        <f t="shared" si="123"/>
        <v>0.99939011585950421</v>
      </c>
      <c r="O811">
        <f t="shared" si="124"/>
        <v>0.99912380526446265</v>
      </c>
      <c r="P811">
        <f t="shared" si="125"/>
        <v>0.99863434475702428</v>
      </c>
      <c r="Q811">
        <f t="shared" si="126"/>
        <v>0.99757579858782863</v>
      </c>
      <c r="R811">
        <f t="shared" si="127"/>
        <v>0.99663627555248979</v>
      </c>
      <c r="S811">
        <f t="shared" si="128"/>
        <v>0.99663627555248979</v>
      </c>
      <c r="T811">
        <f t="shared" si="129"/>
        <v>0.99868101611720483</v>
      </c>
      <c r="U811" t="str">
        <f t="shared" si="121"/>
        <v>sun</v>
      </c>
      <c r="V811" t="str">
        <f t="shared" si="122"/>
        <v>thu</v>
      </c>
    </row>
    <row r="812" spans="13:22" x14ac:dyDescent="0.25">
      <c r="M812">
        <f t="shared" si="120"/>
        <v>0.81100000000000061</v>
      </c>
      <c r="N812">
        <f t="shared" si="123"/>
        <v>0.99940321627616147</v>
      </c>
      <c r="O812">
        <f t="shared" si="124"/>
        <v>0.99914166988327713</v>
      </c>
      <c r="P812">
        <f t="shared" si="125"/>
        <v>0.9986599358177668</v>
      </c>
      <c r="Q812">
        <f t="shared" si="126"/>
        <v>0.99761444081844974</v>
      </c>
      <c r="R812">
        <f t="shared" si="127"/>
        <v>0.99668385472117338</v>
      </c>
      <c r="S812">
        <f t="shared" si="128"/>
        <v>0.99668385472117338</v>
      </c>
      <c r="T812">
        <f t="shared" si="129"/>
        <v>0.99870481569891423</v>
      </c>
      <c r="U812" t="str">
        <f t="shared" si="121"/>
        <v>sun</v>
      </c>
      <c r="V812" t="str">
        <f t="shared" si="122"/>
        <v>thu</v>
      </c>
    </row>
    <row r="813" spans="13:22" x14ac:dyDescent="0.25">
      <c r="M813">
        <f t="shared" si="120"/>
        <v>0.81200000000000061</v>
      </c>
      <c r="N813">
        <f t="shared" si="123"/>
        <v>0.99941609478025439</v>
      </c>
      <c r="O813">
        <f t="shared" si="124"/>
        <v>0.99915925239757186</v>
      </c>
      <c r="P813">
        <f t="shared" si="125"/>
        <v>0.99868516416620201</v>
      </c>
      <c r="Q813">
        <f t="shared" si="126"/>
        <v>0.997652623840243</v>
      </c>
      <c r="R813">
        <f t="shared" si="127"/>
        <v>0.99673092681813324</v>
      </c>
      <c r="S813">
        <f t="shared" si="128"/>
        <v>0.99673092681813324</v>
      </c>
      <c r="T813">
        <f t="shared" si="129"/>
        <v>0.99872828379606826</v>
      </c>
      <c r="U813" t="str">
        <f t="shared" si="121"/>
        <v>sun</v>
      </c>
      <c r="V813" t="str">
        <f t="shared" si="122"/>
        <v>thu</v>
      </c>
    </row>
    <row r="814" spans="13:22" x14ac:dyDescent="0.25">
      <c r="M814">
        <f t="shared" ref="M814:M877" si="130">M813+0.001</f>
        <v>0.81300000000000061</v>
      </c>
      <c r="N814">
        <f t="shared" si="123"/>
        <v>0.99942875414096921</v>
      </c>
      <c r="O814">
        <f t="shared" si="124"/>
        <v>0.99917655599631017</v>
      </c>
      <c r="P814">
        <f t="shared" si="125"/>
        <v>0.99871003336564756</v>
      </c>
      <c r="Q814">
        <f t="shared" si="126"/>
        <v>0.997690351427166</v>
      </c>
      <c r="R814">
        <f t="shared" si="127"/>
        <v>0.99677749567135043</v>
      </c>
      <c r="S814">
        <f t="shared" si="128"/>
        <v>0.99677749567135043</v>
      </c>
      <c r="T814">
        <f t="shared" si="129"/>
        <v>0.99875142373252368</v>
      </c>
      <c r="U814" t="str">
        <f t="shared" si="121"/>
        <v>sun</v>
      </c>
      <c r="V814" t="str">
        <f t="shared" si="122"/>
        <v>thu</v>
      </c>
    </row>
    <row r="815" spans="13:22" x14ac:dyDescent="0.25">
      <c r="M815">
        <f t="shared" si="130"/>
        <v>0.81400000000000061</v>
      </c>
      <c r="N815">
        <f t="shared" si="123"/>
        <v>0.99944119710495993</v>
      </c>
      <c r="O815">
        <f t="shared" si="124"/>
        <v>0.99919358384608081</v>
      </c>
      <c r="P815">
        <f t="shared" si="125"/>
        <v>0.99873454695846409</v>
      </c>
      <c r="Q815">
        <f t="shared" si="126"/>
        <v>0.9977276273340161</v>
      </c>
      <c r="R815">
        <f t="shared" si="127"/>
        <v>0.99682356509056014</v>
      </c>
      <c r="S815">
        <f t="shared" si="128"/>
        <v>0.99682356509056014</v>
      </c>
      <c r="T815">
        <f t="shared" si="129"/>
        <v>0.99877423881088001</v>
      </c>
      <c r="U815" t="str">
        <f t="shared" si="121"/>
        <v>sun</v>
      </c>
      <c r="V815" t="str">
        <f t="shared" si="122"/>
        <v>thu</v>
      </c>
    </row>
    <row r="816" spans="13:22" x14ac:dyDescent="0.25">
      <c r="M816">
        <f t="shared" si="130"/>
        <v>0.81500000000000061</v>
      </c>
      <c r="N816">
        <f t="shared" si="123"/>
        <v>0.99945342639643631</v>
      </c>
      <c r="O816">
        <f t="shared" si="124"/>
        <v>0.9992103390911673</v>
      </c>
      <c r="P816">
        <f t="shared" si="125"/>
        <v>0.99875870846611514</v>
      </c>
      <c r="Q816">
        <f t="shared" si="126"/>
        <v>0.99776445529646862</v>
      </c>
      <c r="R816">
        <f t="shared" si="127"/>
        <v>0.99686913886729034</v>
      </c>
      <c r="S816">
        <f t="shared" si="128"/>
        <v>0.99686913886729034</v>
      </c>
      <c r="T816">
        <f t="shared" si="129"/>
        <v>0.99879673231254751</v>
      </c>
      <c r="U816" t="str">
        <f t="shared" si="121"/>
        <v>sun</v>
      </c>
      <c r="V816" t="str">
        <f t="shared" si="122"/>
        <v>thu</v>
      </c>
    </row>
    <row r="817" spans="13:22" x14ac:dyDescent="0.25">
      <c r="M817">
        <f t="shared" si="130"/>
        <v>0.81600000000000061</v>
      </c>
      <c r="N817">
        <f t="shared" si="123"/>
        <v>0.99946544471725485</v>
      </c>
      <c r="O817">
        <f t="shared" si="124"/>
        <v>0.99922682485362291</v>
      </c>
      <c r="P817">
        <f t="shared" si="125"/>
        <v>0.99878252138922496</v>
      </c>
      <c r="Q817">
        <f t="shared" si="126"/>
        <v>0.99780083903113015</v>
      </c>
      <c r="R817">
        <f t="shared" si="127"/>
        <v>0.99691422077490577</v>
      </c>
      <c r="S817">
        <f t="shared" si="128"/>
        <v>0.99691422077490577</v>
      </c>
      <c r="T817">
        <f t="shared" si="129"/>
        <v>0.99881890749780888</v>
      </c>
      <c r="U817" t="str">
        <f t="shared" si="121"/>
        <v>sun</v>
      </c>
      <c r="V817" t="str">
        <f t="shared" si="122"/>
        <v>thu</v>
      </c>
    </row>
    <row r="818" spans="13:22" x14ac:dyDescent="0.25">
      <c r="M818">
        <f t="shared" si="130"/>
        <v>0.81700000000000061</v>
      </c>
      <c r="N818">
        <f t="shared" si="123"/>
        <v>0.99947725474701032</v>
      </c>
      <c r="O818">
        <f t="shared" si="124"/>
        <v>0.99924304423333155</v>
      </c>
      <c r="P818">
        <f t="shared" si="125"/>
        <v>0.99880598920762775</v>
      </c>
      <c r="Q818">
        <f t="shared" si="126"/>
        <v>0.99783678223557892</v>
      </c>
      <c r="R818">
        <f t="shared" si="127"/>
        <v>0.99695881456864699</v>
      </c>
      <c r="S818">
        <f t="shared" si="128"/>
        <v>0.99695881456864699</v>
      </c>
      <c r="T818">
        <f t="shared" si="129"/>
        <v>0.99884076760588636</v>
      </c>
      <c r="U818" t="str">
        <f t="shared" si="121"/>
        <v>sun</v>
      </c>
      <c r="V818" t="str">
        <f t="shared" si="122"/>
        <v>thu</v>
      </c>
    </row>
    <row r="819" spans="13:22" x14ac:dyDescent="0.25">
      <c r="M819">
        <f t="shared" si="130"/>
        <v>0.81800000000000062</v>
      </c>
      <c r="N819">
        <f t="shared" si="123"/>
        <v>0.99948885914311614</v>
      </c>
      <c r="O819">
        <f t="shared" si="124"/>
        <v>0.99925900030807924</v>
      </c>
      <c r="P819">
        <f t="shared" si="125"/>
        <v>0.99882911538042762</v>
      </c>
      <c r="Q819">
        <f t="shared" si="126"/>
        <v>0.99787228858840971</v>
      </c>
      <c r="R819">
        <f t="shared" si="127"/>
        <v>0.99700292398567258</v>
      </c>
      <c r="S819">
        <f t="shared" si="128"/>
        <v>0.99700292398567258</v>
      </c>
      <c r="T819">
        <f t="shared" si="129"/>
        <v>0.99886231585500829</v>
      </c>
      <c r="U819" t="str">
        <f t="shared" si="121"/>
        <v>sun</v>
      </c>
      <c r="V819" t="str">
        <f t="shared" si="122"/>
        <v>thu</v>
      </c>
    </row>
    <row r="820" spans="13:22" x14ac:dyDescent="0.25">
      <c r="M820">
        <f t="shared" si="130"/>
        <v>0.81900000000000062</v>
      </c>
      <c r="N820">
        <f t="shared" si="123"/>
        <v>0.99950026054090824</v>
      </c>
      <c r="O820">
        <f t="shared" si="124"/>
        <v>0.99927469613363584</v>
      </c>
      <c r="P820">
        <f t="shared" si="125"/>
        <v>0.99885190334605367</v>
      </c>
      <c r="Q820">
        <f t="shared" si="126"/>
        <v>0.99790736174928751</v>
      </c>
      <c r="R820">
        <f t="shared" si="127"/>
        <v>0.99704655274510046</v>
      </c>
      <c r="S820">
        <f t="shared" si="128"/>
        <v>0.99704655274510046</v>
      </c>
      <c r="T820">
        <f t="shared" si="129"/>
        <v>0.99888355544247176</v>
      </c>
      <c r="U820" t="str">
        <f t="shared" si="121"/>
        <v>sun</v>
      </c>
      <c r="V820" t="str">
        <f t="shared" si="122"/>
        <v>thu</v>
      </c>
    </row>
    <row r="821" spans="13:22" x14ac:dyDescent="0.25">
      <c r="M821">
        <f t="shared" si="130"/>
        <v>0.82000000000000062</v>
      </c>
      <c r="N821">
        <f t="shared" si="123"/>
        <v>0.99951146155371884</v>
      </c>
      <c r="O821">
        <f t="shared" si="124"/>
        <v>0.9992901347438008</v>
      </c>
      <c r="P821">
        <f t="shared" si="125"/>
        <v>0.99887435652231282</v>
      </c>
      <c r="Q821">
        <f t="shared" si="126"/>
        <v>0.99794200535897826</v>
      </c>
      <c r="R821">
        <f t="shared" si="127"/>
        <v>0.99708970454805002</v>
      </c>
      <c r="S821">
        <f t="shared" si="128"/>
        <v>0.99708970454805002</v>
      </c>
      <c r="T821">
        <f t="shared" si="129"/>
        <v>0.99890448954470257</v>
      </c>
      <c r="U821" t="str">
        <f t="shared" si="121"/>
        <v>sun</v>
      </c>
      <c r="V821" t="str">
        <f t="shared" si="122"/>
        <v>thu</v>
      </c>
    </row>
    <row r="822" spans="13:22" x14ac:dyDescent="0.25">
      <c r="M822">
        <f t="shared" si="130"/>
        <v>0.82100000000000062</v>
      </c>
      <c r="N822">
        <f t="shared" si="123"/>
        <v>0.99952246477297546</v>
      </c>
      <c r="O822">
        <f t="shared" si="124"/>
        <v>0.99930531915049681</v>
      </c>
      <c r="P822">
        <f t="shared" si="125"/>
        <v>0.99889647830645112</v>
      </c>
      <c r="Q822">
        <f t="shared" si="126"/>
        <v>0.99797622303940914</v>
      </c>
      <c r="R822">
        <f t="shared" si="127"/>
        <v>0.99713238307767948</v>
      </c>
      <c r="S822">
        <f t="shared" si="128"/>
        <v>0.99713238307767948</v>
      </c>
      <c r="T822">
        <f t="shared" si="129"/>
        <v>0.9989251213173338</v>
      </c>
      <c r="U822" t="str">
        <f t="shared" si="121"/>
        <v>sun</v>
      </c>
      <c r="V822" t="str">
        <f t="shared" si="122"/>
        <v>thu</v>
      </c>
    </row>
    <row r="823" spans="13:22" x14ac:dyDescent="0.25">
      <c r="M823">
        <f t="shared" si="130"/>
        <v>0.82200000000000062</v>
      </c>
      <c r="N823">
        <f t="shared" si="123"/>
        <v>0.99953327276828752</v>
      </c>
      <c r="O823">
        <f t="shared" si="124"/>
        <v>0.99932025234382094</v>
      </c>
      <c r="P823">
        <f t="shared" si="125"/>
        <v>0.99891827207520079</v>
      </c>
      <c r="Q823">
        <f t="shared" si="126"/>
        <v>0.99801001839370551</v>
      </c>
      <c r="R823">
        <f t="shared" si="127"/>
        <v>0.99717459199923475</v>
      </c>
      <c r="S823">
        <f t="shared" si="128"/>
        <v>0.99717459199923475</v>
      </c>
      <c r="T823">
        <f t="shared" si="129"/>
        <v>0.9989454538952538</v>
      </c>
      <c r="U823" t="str">
        <f t="shared" si="121"/>
        <v>sun</v>
      </c>
      <c r="V823" t="str">
        <f t="shared" si="122"/>
        <v>thu</v>
      </c>
    </row>
    <row r="824" spans="13:22" x14ac:dyDescent="0.25">
      <c r="M824">
        <f t="shared" si="130"/>
        <v>0.82300000000000062</v>
      </c>
      <c r="N824">
        <f t="shared" si="123"/>
        <v>0.99954388808753514</v>
      </c>
      <c r="O824">
        <f t="shared" si="124"/>
        <v>0.99933493729212319</v>
      </c>
      <c r="P824">
        <f t="shared" si="125"/>
        <v>0.9989397411848433</v>
      </c>
      <c r="Q824">
        <f t="shared" si="126"/>
        <v>0.9980433950062384</v>
      </c>
      <c r="R824">
        <f t="shared" si="127"/>
        <v>0.99721633496008266</v>
      </c>
      <c r="S824">
        <f t="shared" si="128"/>
        <v>0.99721633496008266</v>
      </c>
      <c r="T824">
        <f t="shared" si="129"/>
        <v>0.99896549039268567</v>
      </c>
      <c r="U824" t="str">
        <f t="shared" si="121"/>
        <v>sun</v>
      </c>
      <c r="V824" t="str">
        <f t="shared" si="122"/>
        <v>thu</v>
      </c>
    </row>
    <row r="825" spans="13:22" x14ac:dyDescent="0.25">
      <c r="M825">
        <f t="shared" si="130"/>
        <v>0.82400000000000062</v>
      </c>
      <c r="N825">
        <f t="shared" si="123"/>
        <v>0.99955431325695976</v>
      </c>
      <c r="O825">
        <f t="shared" si="124"/>
        <v>0.99934937694207981</v>
      </c>
      <c r="P825">
        <f t="shared" si="125"/>
        <v>0.99896088897126356</v>
      </c>
      <c r="Q825">
        <f t="shared" si="126"/>
        <v>0.99807635644267023</v>
      </c>
      <c r="R825">
        <f t="shared" si="127"/>
        <v>0.99725761558975723</v>
      </c>
      <c r="S825">
        <f t="shared" si="128"/>
        <v>0.99725761558975723</v>
      </c>
      <c r="T825">
        <f t="shared" si="129"/>
        <v>0.99898523390324367</v>
      </c>
      <c r="U825" t="str">
        <f t="shared" si="121"/>
        <v>sun</v>
      </c>
      <c r="V825" t="str">
        <f t="shared" si="122"/>
        <v>thu</v>
      </c>
    </row>
    <row r="826" spans="13:22" x14ac:dyDescent="0.25">
      <c r="M826">
        <f t="shared" si="130"/>
        <v>0.82500000000000062</v>
      </c>
      <c r="N826">
        <f t="shared" si="123"/>
        <v>0.99956455078124939</v>
      </c>
      <c r="O826">
        <f t="shared" si="124"/>
        <v>0.99936357421875011</v>
      </c>
      <c r="P826">
        <f t="shared" si="125"/>
        <v>0.99898171874999875</v>
      </c>
      <c r="Q826">
        <f t="shared" si="126"/>
        <v>0.99810890625000015</v>
      </c>
      <c r="R826">
        <f t="shared" si="127"/>
        <v>0.99729843750000047</v>
      </c>
      <c r="S826">
        <f t="shared" si="128"/>
        <v>0.99729843750000047</v>
      </c>
      <c r="T826">
        <f t="shared" si="129"/>
        <v>0.99900468749999938</v>
      </c>
      <c r="U826" t="str">
        <f t="shared" si="121"/>
        <v>sun</v>
      </c>
      <c r="V826" t="str">
        <f t="shared" si="122"/>
        <v>thu</v>
      </c>
    </row>
    <row r="827" spans="13:22" x14ac:dyDescent="0.25">
      <c r="M827">
        <f t="shared" si="130"/>
        <v>0.82600000000000062</v>
      </c>
      <c r="N827">
        <f t="shared" si="123"/>
        <v>0.99957460314363544</v>
      </c>
      <c r="O827">
        <f t="shared" si="124"/>
        <v>0.99937753202565593</v>
      </c>
      <c r="P827">
        <f t="shared" si="125"/>
        <v>0.99900223381630626</v>
      </c>
      <c r="Q827">
        <f t="shared" si="126"/>
        <v>0.99814104795660885</v>
      </c>
      <c r="R827">
        <f t="shared" si="127"/>
        <v>0.99733880428480015</v>
      </c>
      <c r="S827">
        <f t="shared" si="128"/>
        <v>0.99733880428480015</v>
      </c>
      <c r="T827">
        <f t="shared" si="129"/>
        <v>0.99902385423555184</v>
      </c>
      <c r="U827" t="str">
        <f t="shared" si="121"/>
        <v>sun</v>
      </c>
      <c r="V827" t="str">
        <f t="shared" si="122"/>
        <v>thu</v>
      </c>
    </row>
    <row r="828" spans="13:22" x14ac:dyDescent="0.25">
      <c r="M828">
        <f t="shared" si="130"/>
        <v>0.82700000000000062</v>
      </c>
      <c r="N828">
        <f t="shared" si="123"/>
        <v>0.99958447280597174</v>
      </c>
      <c r="O828">
        <f t="shared" si="124"/>
        <v>0.99939125324484746</v>
      </c>
      <c r="P828">
        <f t="shared" si="125"/>
        <v>0.99902243744520414</v>
      </c>
      <c r="Q828">
        <f t="shared" si="126"/>
        <v>0.99817278507230345</v>
      </c>
      <c r="R828">
        <f t="shared" si="127"/>
        <v>0.99737871952043511</v>
      </c>
      <c r="S828">
        <f t="shared" si="128"/>
        <v>0.99737871952043511</v>
      </c>
      <c r="T828">
        <f t="shared" si="129"/>
        <v>0.9990427371420818</v>
      </c>
      <c r="U828" t="str">
        <f t="shared" si="121"/>
        <v>sun</v>
      </c>
      <c r="V828" t="str">
        <f t="shared" si="122"/>
        <v>thu</v>
      </c>
    </row>
    <row r="829" spans="13:22" x14ac:dyDescent="0.25">
      <c r="M829">
        <f t="shared" si="130"/>
        <v>0.82800000000000062</v>
      </c>
      <c r="N829">
        <f t="shared" si="123"/>
        <v>0.99959416220883535</v>
      </c>
      <c r="O829">
        <f t="shared" si="124"/>
        <v>0.99940474073697283</v>
      </c>
      <c r="P829">
        <f t="shared" si="125"/>
        <v>0.99904233289154165</v>
      </c>
      <c r="Q829">
        <f t="shared" si="126"/>
        <v>0.9982041210883672</v>
      </c>
      <c r="R829">
        <f t="shared" si="127"/>
        <v>0.99741818676551786</v>
      </c>
      <c r="S829">
        <f t="shared" si="128"/>
        <v>0.99741818676551786</v>
      </c>
      <c r="T829">
        <f t="shared" si="129"/>
        <v>0.99906133923142892</v>
      </c>
      <c r="U829" t="str">
        <f t="shared" si="121"/>
        <v>sun</v>
      </c>
      <c r="V829" t="str">
        <f t="shared" si="122"/>
        <v>thu</v>
      </c>
    </row>
    <row r="830" spans="13:22" x14ac:dyDescent="0.25">
      <c r="M830">
        <f t="shared" si="130"/>
        <v>0.82900000000000063</v>
      </c>
      <c r="N830">
        <f t="shared" si="123"/>
        <v>0.99960367377160741</v>
      </c>
      <c r="O830">
        <f t="shared" si="124"/>
        <v>0.99941799734135106</v>
      </c>
      <c r="P830">
        <f t="shared" si="125"/>
        <v>0.99906192339004374</v>
      </c>
      <c r="Q830">
        <f t="shared" si="126"/>
        <v>0.99823505947760083</v>
      </c>
      <c r="R830">
        <f t="shared" si="127"/>
        <v>0.99745720956103012</v>
      </c>
      <c r="S830">
        <f t="shared" si="128"/>
        <v>0.99745720956103012</v>
      </c>
      <c r="T830">
        <f t="shared" si="129"/>
        <v>0.99907966349515132</v>
      </c>
      <c r="U830" t="str">
        <f t="shared" si="121"/>
        <v>sun</v>
      </c>
      <c r="V830" t="str">
        <f t="shared" si="122"/>
        <v>thu</v>
      </c>
    </row>
    <row r="831" spans="13:22" x14ac:dyDescent="0.25">
      <c r="M831">
        <f t="shared" si="130"/>
        <v>0.83000000000000063</v>
      </c>
      <c r="N831">
        <f t="shared" si="123"/>
        <v>0.99961300989256108</v>
      </c>
      <c r="O831">
        <f t="shared" si="124"/>
        <v>0.99943102587603283</v>
      </c>
      <c r="P831">
        <f t="shared" si="125"/>
        <v>0.99908121215537138</v>
      </c>
      <c r="Q831">
        <f t="shared" si="126"/>
        <v>0.99826560369436468</v>
      </c>
      <c r="R831">
        <f t="shared" si="127"/>
        <v>0.99749579143036637</v>
      </c>
      <c r="S831">
        <f t="shared" si="128"/>
        <v>0.99749579143036637</v>
      </c>
      <c r="T831">
        <f t="shared" si="129"/>
        <v>0.99909771290458238</v>
      </c>
      <c r="U831" t="str">
        <f t="shared" si="121"/>
        <v>sun</v>
      </c>
      <c r="V831" t="str">
        <f t="shared" si="122"/>
        <v>thu</v>
      </c>
    </row>
    <row r="832" spans="13:22" x14ac:dyDescent="0.25">
      <c r="M832">
        <f t="shared" si="130"/>
        <v>0.83100000000000063</v>
      </c>
      <c r="N832">
        <f t="shared" si="123"/>
        <v>0.99962217294896272</v>
      </c>
      <c r="O832">
        <f t="shared" si="124"/>
        <v>0.99944382913788088</v>
      </c>
      <c r="P832">
        <f t="shared" si="125"/>
        <v>0.99910020238217623</v>
      </c>
      <c r="Q832">
        <f t="shared" si="126"/>
        <v>0.9982957571746347</v>
      </c>
      <c r="R832">
        <f t="shared" si="127"/>
        <v>0.99753393587938</v>
      </c>
      <c r="S832">
        <f t="shared" si="128"/>
        <v>0.99753393587938</v>
      </c>
      <c r="T832">
        <f t="shared" si="129"/>
        <v>0.99911549041091297</v>
      </c>
      <c r="U832" t="str">
        <f t="shared" si="121"/>
        <v>sun</v>
      </c>
      <c r="V832" t="str">
        <f t="shared" si="122"/>
        <v>thu</v>
      </c>
    </row>
    <row r="833" spans="13:22" x14ac:dyDescent="0.25">
      <c r="M833">
        <f t="shared" si="130"/>
        <v>0.83200000000000063</v>
      </c>
      <c r="N833">
        <f t="shared" si="123"/>
        <v>0.99963116529714746</v>
      </c>
      <c r="O833">
        <f t="shared" si="124"/>
        <v>0.9994564099026304</v>
      </c>
      <c r="P833">
        <f t="shared" si="125"/>
        <v>0.9991188972451579</v>
      </c>
      <c r="Q833">
        <f t="shared" si="126"/>
        <v>0.99832552333603708</v>
      </c>
      <c r="R833">
        <f t="shared" si="127"/>
        <v>0.99757164639641793</v>
      </c>
      <c r="S833">
        <f t="shared" si="128"/>
        <v>0.99757164639641793</v>
      </c>
      <c r="T833">
        <f t="shared" si="129"/>
        <v>0.99913299894524288</v>
      </c>
      <c r="U833" t="str">
        <f t="shared" si="121"/>
        <v>sun</v>
      </c>
      <c r="V833" t="str">
        <f t="shared" si="122"/>
        <v>thu</v>
      </c>
    </row>
    <row r="834" spans="13:22" x14ac:dyDescent="0.25">
      <c r="M834">
        <f t="shared" si="130"/>
        <v>0.83300000000000063</v>
      </c>
      <c r="N834">
        <f t="shared" si="123"/>
        <v>0.99963998927261422</v>
      </c>
      <c r="O834">
        <f t="shared" si="124"/>
        <v>0.99946877092496322</v>
      </c>
      <c r="P834">
        <f t="shared" si="125"/>
        <v>0.99913729989911593</v>
      </c>
      <c r="Q834">
        <f t="shared" si="126"/>
        <v>0.99835490557789974</v>
      </c>
      <c r="R834">
        <f t="shared" si="127"/>
        <v>0.99760892645236376</v>
      </c>
      <c r="S834">
        <f t="shared" si="128"/>
        <v>0.99760892645236376</v>
      </c>
      <c r="T834">
        <f t="shared" si="129"/>
        <v>0.99915024141864794</v>
      </c>
      <c r="U834" t="str">
        <f t="shared" si="121"/>
        <v>sun</v>
      </c>
      <c r="V834" t="str">
        <f t="shared" si="122"/>
        <v>thu</v>
      </c>
    </row>
    <row r="835" spans="13:22" x14ac:dyDescent="0.25">
      <c r="M835">
        <f t="shared" si="130"/>
        <v>0.83400000000000063</v>
      </c>
      <c r="N835">
        <f t="shared" si="123"/>
        <v>0.9996486471901167</v>
      </c>
      <c r="O835">
        <f t="shared" si="124"/>
        <v>0.99948091493857616</v>
      </c>
      <c r="P835">
        <f t="shared" si="125"/>
        <v>0.99915541347900572</v>
      </c>
      <c r="Q835">
        <f t="shared" si="126"/>
        <v>0.99838390728129633</v>
      </c>
      <c r="R835">
        <f t="shared" si="127"/>
        <v>0.99764577950068345</v>
      </c>
      <c r="S835">
        <f t="shared" si="128"/>
        <v>0.99764577950068345</v>
      </c>
      <c r="T835">
        <f t="shared" si="129"/>
        <v>0.99916722072224973</v>
      </c>
      <c r="U835" t="str">
        <f t="shared" ref="U835:U898" si="131">IF(MAX(N835:T835)=N835,N$1,IF(MAX(N835:T835)=O835,O$1,IF(MAX(N835:T835)=P835,P$1,IF(MAX(N835:T835)=Q835,Q$1,IF(MAX(N835:T835)=R835,R834,IF(MAX(N835:T835)=S835,S$1,T$1))))))</f>
        <v>sun</v>
      </c>
      <c r="V835" t="str">
        <f t="shared" ref="V835:V898" si="132">IF(MIN(N835:T835)=N835,N$1,IF(MIN(N835:T835)=O835,O$1,IF(MIN(N835:T835)=P835,P$1,IF(MIN(N835:T835)=Q835,Q$1,IF(MIN(N835:T835)=R835,R$1,IF(MIN(N835:T835)=S835,S$1,T$1))))))</f>
        <v>thu</v>
      </c>
    </row>
    <row r="836" spans="13:22" x14ac:dyDescent="0.25">
      <c r="M836">
        <f t="shared" si="130"/>
        <v>0.83500000000000063</v>
      </c>
      <c r="N836">
        <f t="shared" ref="N836:N899" si="133">B$2*(M836^5)+C$2*(M836^4)+D$2*(M836^3)+E$2*(M836^2)+F$2*M836</f>
        <v>0.99965714134374961</v>
      </c>
      <c r="O836">
        <f t="shared" ref="O836:O899" si="134">B$3*(M836^5)+C$3*(M836^4)+D$3*(M836^3)+E$3*(M836^2)+F$3*M836</f>
        <v>0.99949284465624899</v>
      </c>
      <c r="P836">
        <f t="shared" ref="P836:P899" si="135">B$4*(M836^5)+C$4*(M836^4)+D$4*(M836^3)+E$4*(M836^2)+F$4*M836</f>
        <v>0.99917324109999939</v>
      </c>
      <c r="Q836">
        <f t="shared" ref="Q836:Q899" si="136">B$5*(M836^5)+C$5*(M836^4)+D$5*(M836^3)+E$5*(M836^2)+F$5*M836</f>
        <v>0.99841253180908973</v>
      </c>
      <c r="R836">
        <f t="shared" ref="R836:R899" si="137">B$6*(M836^5)+C$6*(M836^4)+D$6*(M836^3)+E$6*(M836^2)+F$6*M836</f>
        <v>0.99768220897746041</v>
      </c>
      <c r="S836">
        <f t="shared" ref="S836:S899" si="138">B$7*(M836^5)+C$7*(M836^4)+D$7*(M836^3)+E$7*(M836^2)+F$7*M836</f>
        <v>0.99768220897746041</v>
      </c>
      <c r="T836">
        <f t="shared" ref="T836:T899" si="139">B$8*(M836^5)+C$8*(M836^4)+D$8*(M836^3)+E$8*(M836^2)+F$8*M836</f>
        <v>0.99918393972727193</v>
      </c>
      <c r="U836" t="str">
        <f t="shared" si="131"/>
        <v>sun</v>
      </c>
      <c r="V836" t="str">
        <f t="shared" si="132"/>
        <v>thu</v>
      </c>
    </row>
    <row r="837" spans="13:22" x14ac:dyDescent="0.25">
      <c r="M837">
        <f t="shared" si="130"/>
        <v>0.83600000000000063</v>
      </c>
      <c r="N837">
        <f t="shared" si="133"/>
        <v>0.99966547400703964</v>
      </c>
      <c r="O837">
        <f t="shared" si="134"/>
        <v>0.99950456276992039</v>
      </c>
      <c r="P837">
        <f t="shared" si="135"/>
        <v>0.99919078585753507</v>
      </c>
      <c r="Q837">
        <f t="shared" si="136"/>
        <v>0.998440782505984</v>
      </c>
      <c r="R837">
        <f t="shared" si="137"/>
        <v>0.99771821830143992</v>
      </c>
      <c r="S837">
        <f t="shared" si="138"/>
        <v>0.99771821830143992</v>
      </c>
      <c r="T837">
        <f t="shared" si="139"/>
        <v>0.99920040128511944</v>
      </c>
      <c r="U837" t="str">
        <f t="shared" si="131"/>
        <v>sun</v>
      </c>
      <c r="V837" t="str">
        <f t="shared" si="132"/>
        <v>thu</v>
      </c>
    </row>
    <row r="838" spans="13:22" x14ac:dyDescent="0.25">
      <c r="M838">
        <f t="shared" si="130"/>
        <v>0.83700000000000063</v>
      </c>
      <c r="N838">
        <f t="shared" si="133"/>
        <v>0.99967364743303433</v>
      </c>
      <c r="O838">
        <f t="shared" si="134"/>
        <v>0.99951607195074388</v>
      </c>
      <c r="P838">
        <f t="shared" si="135"/>
        <v>0.9992080508273764</v>
      </c>
      <c r="Q838">
        <f t="shared" si="136"/>
        <v>0.99846866269855861</v>
      </c>
      <c r="R838">
        <f t="shared" si="137"/>
        <v>0.99775381087407089</v>
      </c>
      <c r="S838">
        <f t="shared" si="138"/>
        <v>0.99775381087407089</v>
      </c>
      <c r="T838">
        <f t="shared" si="139"/>
        <v>0.99921660822742853</v>
      </c>
      <c r="U838" t="str">
        <f t="shared" si="131"/>
        <v>sun</v>
      </c>
      <c r="V838" t="str">
        <f t="shared" si="132"/>
        <v>thu</v>
      </c>
    </row>
    <row r="839" spans="13:22" x14ac:dyDescent="0.25">
      <c r="M839">
        <f t="shared" si="130"/>
        <v>0.83800000000000063</v>
      </c>
      <c r="N839">
        <f t="shared" si="133"/>
        <v>0.99968166385438773</v>
      </c>
      <c r="O839">
        <f t="shared" si="134"/>
        <v>0.99952737484917087</v>
      </c>
      <c r="P839">
        <f t="shared" si="135"/>
        <v>0.99922503906566318</v>
      </c>
      <c r="Q839">
        <f t="shared" si="136"/>
        <v>0.99849617569532345</v>
      </c>
      <c r="R839">
        <f t="shared" si="137"/>
        <v>0.99778899007954491</v>
      </c>
      <c r="S839">
        <f t="shared" si="138"/>
        <v>0.99778899007954491</v>
      </c>
      <c r="T839">
        <f t="shared" si="139"/>
        <v>0.99923256336613742</v>
      </c>
      <c r="U839" t="str">
        <f t="shared" si="131"/>
        <v>sun</v>
      </c>
      <c r="V839" t="str">
        <f t="shared" si="132"/>
        <v>thu</v>
      </c>
    </row>
    <row r="840" spans="13:22" x14ac:dyDescent="0.25">
      <c r="M840">
        <f t="shared" si="130"/>
        <v>0.83900000000000063</v>
      </c>
      <c r="N840">
        <f t="shared" si="133"/>
        <v>0.99968952548346302</v>
      </c>
      <c r="O840">
        <f t="shared" si="134"/>
        <v>0.99953847409501728</v>
      </c>
      <c r="P840">
        <f t="shared" si="135"/>
        <v>0.9992417536089766</v>
      </c>
      <c r="Q840">
        <f t="shared" si="136"/>
        <v>0.9985233247867642</v>
      </c>
      <c r="R840">
        <f t="shared" si="137"/>
        <v>0.99782375928484157</v>
      </c>
      <c r="S840">
        <f t="shared" si="138"/>
        <v>0.99782375928484157</v>
      </c>
      <c r="T840">
        <f t="shared" si="139"/>
        <v>0.99924826949355516</v>
      </c>
      <c r="U840" t="str">
        <f t="shared" si="131"/>
        <v>sun</v>
      </c>
      <c r="V840" t="str">
        <f t="shared" si="132"/>
        <v>thu</v>
      </c>
    </row>
    <row r="841" spans="13:22" x14ac:dyDescent="0.25">
      <c r="M841">
        <f t="shared" si="130"/>
        <v>0.84000000000000064</v>
      </c>
      <c r="N841">
        <f t="shared" si="133"/>
        <v>0.99969723451239556</v>
      </c>
      <c r="O841">
        <f t="shared" si="134"/>
        <v>0.99954937229752039</v>
      </c>
      <c r="P841">
        <f t="shared" si="135"/>
        <v>0.99925819747437927</v>
      </c>
      <c r="Q841">
        <f t="shared" si="136"/>
        <v>0.99855011324537912</v>
      </c>
      <c r="R841">
        <f t="shared" si="137"/>
        <v>0.99785812183976397</v>
      </c>
      <c r="S841">
        <f t="shared" si="138"/>
        <v>0.99785812183976397</v>
      </c>
      <c r="T841">
        <f t="shared" si="139"/>
        <v>0.99926372938241892</v>
      </c>
      <c r="U841" t="str">
        <f t="shared" si="131"/>
        <v>sun</v>
      </c>
      <c r="V841" t="str">
        <f t="shared" si="132"/>
        <v>thu</v>
      </c>
    </row>
    <row r="842" spans="13:22" x14ac:dyDescent="0.25">
      <c r="M842">
        <f t="shared" si="130"/>
        <v>0.84100000000000064</v>
      </c>
      <c r="N842">
        <f t="shared" si="133"/>
        <v>0.99970479311321592</v>
      </c>
      <c r="O842">
        <f t="shared" si="134"/>
        <v>0.99956007204543029</v>
      </c>
      <c r="P842">
        <f t="shared" si="135"/>
        <v>0.99927437365948979</v>
      </c>
      <c r="Q842">
        <f t="shared" si="136"/>
        <v>0.99857654432573462</v>
      </c>
      <c r="R842">
        <f t="shared" si="137"/>
        <v>0.99789208107698801</v>
      </c>
      <c r="S842">
        <f t="shared" si="138"/>
        <v>0.99789208107698801</v>
      </c>
      <c r="T842">
        <f t="shared" si="139"/>
        <v>0.9992789457859681</v>
      </c>
      <c r="U842" t="str">
        <f t="shared" si="131"/>
        <v>sun</v>
      </c>
      <c r="V842" t="str">
        <f t="shared" si="132"/>
        <v>thu</v>
      </c>
    </row>
    <row r="843" spans="13:22" x14ac:dyDescent="0.25">
      <c r="M843">
        <f t="shared" si="130"/>
        <v>0.84200000000000064</v>
      </c>
      <c r="N843">
        <f t="shared" si="133"/>
        <v>0.99971220343790801</v>
      </c>
      <c r="O843">
        <f t="shared" si="134"/>
        <v>0.99957057590706011</v>
      </c>
      <c r="P843">
        <f t="shared" si="135"/>
        <v>0.99929028514252005</v>
      </c>
      <c r="Q843">
        <f t="shared" si="136"/>
        <v>0.9986026212645025</v>
      </c>
      <c r="R843">
        <f t="shared" si="137"/>
        <v>0.99792564031209219</v>
      </c>
      <c r="S843">
        <f t="shared" si="138"/>
        <v>0.99792564031209219</v>
      </c>
      <c r="T843">
        <f t="shared" si="139"/>
        <v>0.99929392143799811</v>
      </c>
      <c r="U843" t="str">
        <f t="shared" si="131"/>
        <v>sun</v>
      </c>
      <c r="V843" t="str">
        <f t="shared" si="132"/>
        <v>thu</v>
      </c>
    </row>
    <row r="844" spans="13:22" x14ac:dyDescent="0.25">
      <c r="M844">
        <f t="shared" si="130"/>
        <v>0.84300000000000064</v>
      </c>
      <c r="N844">
        <f t="shared" si="133"/>
        <v>0.99971946761851971</v>
      </c>
      <c r="O844">
        <f t="shared" si="134"/>
        <v>0.99958088643036414</v>
      </c>
      <c r="P844">
        <f t="shared" si="135"/>
        <v>0.99930593488234498</v>
      </c>
      <c r="Q844">
        <f t="shared" si="136"/>
        <v>0.99862834728051242</v>
      </c>
      <c r="R844">
        <f t="shared" si="137"/>
        <v>0.99795880284361127</v>
      </c>
      <c r="S844">
        <f t="shared" si="138"/>
        <v>0.99795880284361127</v>
      </c>
      <c r="T844">
        <f t="shared" si="139"/>
        <v>0.99930865905293542</v>
      </c>
      <c r="U844" t="str">
        <f t="shared" si="131"/>
        <v>sun</v>
      </c>
      <c r="V844" t="str">
        <f t="shared" si="132"/>
        <v>thu</v>
      </c>
    </row>
    <row r="845" spans="13:22" x14ac:dyDescent="0.25">
      <c r="M845">
        <f t="shared" si="130"/>
        <v>0.84400000000000064</v>
      </c>
      <c r="N845">
        <f t="shared" si="133"/>
        <v>0.99972658776724099</v>
      </c>
      <c r="O845">
        <f t="shared" si="134"/>
        <v>0.99959100614300578</v>
      </c>
      <c r="P845">
        <f t="shared" si="135"/>
        <v>0.9993213258185496</v>
      </c>
      <c r="Q845">
        <f t="shared" si="136"/>
        <v>0.99865372557479315</v>
      </c>
      <c r="R845">
        <f t="shared" si="137"/>
        <v>0.99799157195307009</v>
      </c>
      <c r="S845">
        <f t="shared" si="138"/>
        <v>0.99799157195307009</v>
      </c>
      <c r="T845">
        <f t="shared" si="139"/>
        <v>0.99932316132589794</v>
      </c>
      <c r="U845" t="str">
        <f t="shared" si="131"/>
        <v>sun</v>
      </c>
      <c r="V845" t="str">
        <f t="shared" si="132"/>
        <v>thu</v>
      </c>
    </row>
    <row r="846" spans="13:22" x14ac:dyDescent="0.25">
      <c r="M846">
        <f t="shared" si="130"/>
        <v>0.84500000000000064</v>
      </c>
      <c r="N846">
        <f t="shared" si="133"/>
        <v>0.99973356597649676</v>
      </c>
      <c r="O846">
        <f t="shared" si="134"/>
        <v>0.99960093755242729</v>
      </c>
      <c r="P846">
        <f t="shared" si="135"/>
        <v>0.99933646087148675</v>
      </c>
      <c r="Q846">
        <f t="shared" si="136"/>
        <v>0.99867875933061656</v>
      </c>
      <c r="R846">
        <f t="shared" si="137"/>
        <v>0.99802395090502705</v>
      </c>
      <c r="S846">
        <f t="shared" si="138"/>
        <v>0.99802395090502705</v>
      </c>
      <c r="T846">
        <f t="shared" si="139"/>
        <v>0.99933743093275806</v>
      </c>
      <c r="U846" t="str">
        <f t="shared" si="131"/>
        <v>sun</v>
      </c>
      <c r="V846" t="str">
        <f t="shared" si="132"/>
        <v>thu</v>
      </c>
    </row>
    <row r="847" spans="13:22" x14ac:dyDescent="0.25">
      <c r="M847">
        <f t="shared" si="130"/>
        <v>0.84600000000000064</v>
      </c>
      <c r="N847">
        <f t="shared" si="133"/>
        <v>0.99974040431903832</v>
      </c>
      <c r="O847">
        <f t="shared" si="134"/>
        <v>0.9996106831459195</v>
      </c>
      <c r="P847">
        <f t="shared" si="135"/>
        <v>0.99935134294233485</v>
      </c>
      <c r="Q847">
        <f t="shared" si="136"/>
        <v>0.99870345171354691</v>
      </c>
      <c r="R847">
        <f t="shared" si="137"/>
        <v>0.99805594294711364</v>
      </c>
      <c r="S847">
        <f t="shared" si="138"/>
        <v>0.99805594294711364</v>
      </c>
      <c r="T847">
        <f t="shared" si="139"/>
        <v>0.99935147053020934</v>
      </c>
      <c r="U847" t="str">
        <f t="shared" si="131"/>
        <v>sun</v>
      </c>
      <c r="V847" t="str">
        <f t="shared" si="132"/>
        <v>thu</v>
      </c>
    </row>
    <row r="848" spans="13:22" x14ac:dyDescent="0.25">
      <c r="M848">
        <f t="shared" si="130"/>
        <v>0.84700000000000064</v>
      </c>
      <c r="N848">
        <f t="shared" si="133"/>
        <v>0.99974710484803087</v>
      </c>
      <c r="O848">
        <f t="shared" si="134"/>
        <v>0.99962024539068928</v>
      </c>
      <c r="P848">
        <f t="shared" si="135"/>
        <v>0.99936597491315116</v>
      </c>
      <c r="Q848">
        <f t="shared" si="136"/>
        <v>0.99872780587148791</v>
      </c>
      <c r="R848">
        <f t="shared" si="137"/>
        <v>0.99808755131007931</v>
      </c>
      <c r="S848">
        <f t="shared" si="138"/>
        <v>0.99808755131007931</v>
      </c>
      <c r="T848">
        <f t="shared" si="139"/>
        <v>0.99936528275583925</v>
      </c>
      <c r="U848" t="str">
        <f t="shared" si="131"/>
        <v>sun</v>
      </c>
      <c r="V848" t="str">
        <f t="shared" si="132"/>
        <v>thu</v>
      </c>
    </row>
    <row r="849" spans="13:22" x14ac:dyDescent="0.25">
      <c r="M849">
        <f t="shared" si="130"/>
        <v>0.84800000000000064</v>
      </c>
      <c r="N849">
        <f t="shared" si="133"/>
        <v>0.99975366959713252</v>
      </c>
      <c r="O849">
        <f t="shared" si="134"/>
        <v>0.99962962673393152</v>
      </c>
      <c r="P849">
        <f t="shared" si="135"/>
        <v>0.99938035964692684</v>
      </c>
      <c r="Q849">
        <f t="shared" si="136"/>
        <v>0.99875182493471959</v>
      </c>
      <c r="R849">
        <f t="shared" si="137"/>
        <v>0.99811877920783054</v>
      </c>
      <c r="S849">
        <f t="shared" si="138"/>
        <v>0.99811877920783054</v>
      </c>
      <c r="T849">
        <f t="shared" si="139"/>
        <v>0.99937887022817806</v>
      </c>
      <c r="U849" t="str">
        <f t="shared" si="131"/>
        <v>sun</v>
      </c>
      <c r="V849" t="str">
        <f t="shared" si="132"/>
        <v>thu</v>
      </c>
    </row>
    <row r="850" spans="13:22" x14ac:dyDescent="0.25">
      <c r="M850">
        <f t="shared" si="130"/>
        <v>0.84900000000000064</v>
      </c>
      <c r="N850">
        <f t="shared" si="133"/>
        <v>0.99976010058060627</v>
      </c>
      <c r="O850">
        <f t="shared" si="134"/>
        <v>0.99963882960289663</v>
      </c>
      <c r="P850">
        <f t="shared" si="135"/>
        <v>0.9993944999876434</v>
      </c>
      <c r="Q850">
        <f t="shared" si="136"/>
        <v>0.99877551201595249</v>
      </c>
      <c r="R850">
        <f t="shared" si="137"/>
        <v>0.99814962983747124</v>
      </c>
      <c r="S850">
        <f t="shared" si="138"/>
        <v>0.99814962983747124</v>
      </c>
      <c r="T850">
        <f t="shared" si="139"/>
        <v>0.99939223554677525</v>
      </c>
      <c r="U850" t="str">
        <f t="shared" si="131"/>
        <v>sun</v>
      </c>
      <c r="V850" t="str">
        <f t="shared" si="132"/>
        <v>thu</v>
      </c>
    </row>
    <row r="851" spans="13:22" x14ac:dyDescent="0.25">
      <c r="M851">
        <f t="shared" si="130"/>
        <v>0.85000000000000064</v>
      </c>
      <c r="N851">
        <f t="shared" si="133"/>
        <v>0.99976639979338833</v>
      </c>
      <c r="O851">
        <f t="shared" si="134"/>
        <v>0.99964785640495846</v>
      </c>
      <c r="P851">
        <f t="shared" si="135"/>
        <v>0.99940839876033039</v>
      </c>
      <c r="Q851">
        <f t="shared" si="136"/>
        <v>0.99879887021036806</v>
      </c>
      <c r="R851">
        <f t="shared" si="137"/>
        <v>0.99818010637934584</v>
      </c>
      <c r="S851">
        <f t="shared" si="138"/>
        <v>0.99818010637934584</v>
      </c>
      <c r="T851">
        <f t="shared" si="139"/>
        <v>0.99940538129226031</v>
      </c>
      <c r="U851" t="str">
        <f t="shared" si="131"/>
        <v>sun</v>
      </c>
      <c r="V851" t="str">
        <f t="shared" si="132"/>
        <v>thu</v>
      </c>
    </row>
    <row r="852" spans="13:22" x14ac:dyDescent="0.25">
      <c r="M852">
        <f t="shared" si="130"/>
        <v>0.85100000000000064</v>
      </c>
      <c r="N852">
        <f t="shared" si="133"/>
        <v>0.99977256921118673</v>
      </c>
      <c r="O852">
        <f t="shared" si="134"/>
        <v>0.9996567095276907</v>
      </c>
      <c r="P852">
        <f t="shared" si="135"/>
        <v>0.99942205877111512</v>
      </c>
      <c r="Q852">
        <f t="shared" si="136"/>
        <v>0.9988219025956675</v>
      </c>
      <c r="R852">
        <f t="shared" si="137"/>
        <v>0.99821021199707838</v>
      </c>
      <c r="S852">
        <f t="shared" si="138"/>
        <v>0.99821021199707838</v>
      </c>
      <c r="T852">
        <f t="shared" si="139"/>
        <v>0.99941831002641512</v>
      </c>
      <c r="U852" t="str">
        <f t="shared" si="131"/>
        <v>sun</v>
      </c>
      <c r="V852" t="str">
        <f t="shared" si="132"/>
        <v>thu</v>
      </c>
    </row>
    <row r="853" spans="13:22" x14ac:dyDescent="0.25">
      <c r="M853">
        <f t="shared" si="130"/>
        <v>0.85200000000000065</v>
      </c>
      <c r="N853">
        <f t="shared" si="133"/>
        <v>0.99977861079056929</v>
      </c>
      <c r="O853">
        <f t="shared" si="134"/>
        <v>0.99966539133892773</v>
      </c>
      <c r="P853">
        <f t="shared" si="135"/>
        <v>0.99943548280728711</v>
      </c>
      <c r="Q853">
        <f t="shared" si="136"/>
        <v>0.9988446122321144</v>
      </c>
      <c r="R853">
        <f t="shared" si="137"/>
        <v>0.99823994983761821</v>
      </c>
      <c r="S853">
        <f t="shared" si="138"/>
        <v>0.99823994983761821</v>
      </c>
      <c r="T853">
        <f t="shared" si="139"/>
        <v>0.99943102429222463</v>
      </c>
      <c r="U853" t="str">
        <f t="shared" si="131"/>
        <v>sun</v>
      </c>
      <c r="V853" t="str">
        <f t="shared" si="132"/>
        <v>thu</v>
      </c>
    </row>
    <row r="854" spans="13:22" x14ac:dyDescent="0.25">
      <c r="M854">
        <f t="shared" si="130"/>
        <v>0.85300000000000065</v>
      </c>
      <c r="N854">
        <f t="shared" si="133"/>
        <v>0.9997845264690528</v>
      </c>
      <c r="O854">
        <f t="shared" si="134"/>
        <v>0.99967390418683877</v>
      </c>
      <c r="P854">
        <f t="shared" si="135"/>
        <v>0.99944867363734424</v>
      </c>
      <c r="Q854">
        <f t="shared" si="136"/>
        <v>0.99886700216258184</v>
      </c>
      <c r="R854">
        <f t="shared" si="137"/>
        <v>0.99826932303127691</v>
      </c>
      <c r="S854">
        <f t="shared" si="138"/>
        <v>0.99826932303127691</v>
      </c>
      <c r="T854">
        <f t="shared" si="139"/>
        <v>0.99944352661395452</v>
      </c>
      <c r="U854" t="str">
        <f t="shared" si="131"/>
        <v>sun</v>
      </c>
      <c r="V854" t="str">
        <f t="shared" si="132"/>
        <v>thu</v>
      </c>
    </row>
    <row r="855" spans="13:22" x14ac:dyDescent="0.25">
      <c r="M855">
        <f t="shared" si="130"/>
        <v>0.85400000000000065</v>
      </c>
      <c r="N855">
        <f t="shared" si="133"/>
        <v>0.99979031816519015</v>
      </c>
      <c r="O855">
        <f t="shared" si="134"/>
        <v>0.99968225039999759</v>
      </c>
      <c r="P855">
        <f t="shared" si="135"/>
        <v>0.99946163401105137</v>
      </c>
      <c r="Q855">
        <f t="shared" si="136"/>
        <v>0.99888907541259497</v>
      </c>
      <c r="R855">
        <f t="shared" si="137"/>
        <v>0.99829833469177043</v>
      </c>
      <c r="S855">
        <f t="shared" si="138"/>
        <v>0.99829833469177043</v>
      </c>
      <c r="T855">
        <f t="shared" si="139"/>
        <v>0.99945581949720896</v>
      </c>
      <c r="U855" t="str">
        <f t="shared" si="131"/>
        <v>sun</v>
      </c>
      <c r="V855" t="str">
        <f t="shared" si="132"/>
        <v>thu</v>
      </c>
    </row>
    <row r="856" spans="13:22" x14ac:dyDescent="0.25">
      <c r="M856">
        <f t="shared" si="130"/>
        <v>0.85500000000000065</v>
      </c>
      <c r="N856">
        <f t="shared" si="133"/>
        <v>0.99979598777866796</v>
      </c>
      <c r="O856">
        <f t="shared" si="134"/>
        <v>0.99969043228744869</v>
      </c>
      <c r="P856">
        <f t="shared" si="135"/>
        <v>0.9994743666595034</v>
      </c>
      <c r="Q856">
        <f t="shared" si="136"/>
        <v>0.99891083499038258</v>
      </c>
      <c r="R856">
        <f t="shared" si="137"/>
        <v>0.99832698791626173</v>
      </c>
      <c r="S856">
        <f t="shared" si="138"/>
        <v>0.99832698791626173</v>
      </c>
      <c r="T856">
        <f t="shared" si="139"/>
        <v>0.99946790542899988</v>
      </c>
      <c r="U856" t="str">
        <f t="shared" si="131"/>
        <v>sun</v>
      </c>
      <c r="V856" t="str">
        <f t="shared" si="132"/>
        <v>thu</v>
      </c>
    </row>
    <row r="857" spans="13:22" x14ac:dyDescent="0.25">
      <c r="M857">
        <f t="shared" si="130"/>
        <v>0.85600000000000065</v>
      </c>
      <c r="N857">
        <f t="shared" si="133"/>
        <v>0.99980153719037901</v>
      </c>
      <c r="O857">
        <f t="shared" si="134"/>
        <v>0.99969845213877928</v>
      </c>
      <c r="P857">
        <f t="shared" si="135"/>
        <v>0.99948687429516836</v>
      </c>
      <c r="Q857">
        <f t="shared" si="136"/>
        <v>0.99893228388691746</v>
      </c>
      <c r="R857">
        <f t="shared" si="137"/>
        <v>0.99835528578540256</v>
      </c>
      <c r="S857">
        <f t="shared" si="138"/>
        <v>0.99835528578540256</v>
      </c>
      <c r="T857">
        <f t="shared" si="139"/>
        <v>0.99947978687781092</v>
      </c>
      <c r="U857" t="str">
        <f t="shared" si="131"/>
        <v>sun</v>
      </c>
      <c r="V857" t="str">
        <f t="shared" si="132"/>
        <v>thu</v>
      </c>
    </row>
    <row r="858" spans="13:22" x14ac:dyDescent="0.25">
      <c r="M858">
        <f t="shared" si="130"/>
        <v>0.85700000000000065</v>
      </c>
      <c r="N858">
        <f t="shared" si="133"/>
        <v>0.99980696826253013</v>
      </c>
      <c r="O858">
        <f t="shared" si="134"/>
        <v>0.99970631222419026</v>
      </c>
      <c r="P858">
        <f t="shared" si="135"/>
        <v>0.99949915961195135</v>
      </c>
      <c r="Q858">
        <f t="shared" si="136"/>
        <v>0.99895342507596041</v>
      </c>
      <c r="R858">
        <f t="shared" si="137"/>
        <v>0.99838323136337204</v>
      </c>
      <c r="S858">
        <f t="shared" si="138"/>
        <v>0.99838323136337204</v>
      </c>
      <c r="T858">
        <f t="shared" si="139"/>
        <v>0.99949146629365782</v>
      </c>
      <c r="U858" t="str">
        <f t="shared" si="131"/>
        <v>sun</v>
      </c>
      <c r="V858" t="str">
        <f t="shared" si="132"/>
        <v>thu</v>
      </c>
    </row>
    <row r="859" spans="13:22" x14ac:dyDescent="0.25">
      <c r="M859">
        <f t="shared" si="130"/>
        <v>0.85800000000000065</v>
      </c>
      <c r="N859">
        <f t="shared" si="133"/>
        <v>0.99981228283871992</v>
      </c>
      <c r="O859">
        <f t="shared" si="134"/>
        <v>0.99971401479456068</v>
      </c>
      <c r="P859">
        <f t="shared" si="135"/>
        <v>0.99951122528524738</v>
      </c>
      <c r="Q859">
        <f t="shared" si="136"/>
        <v>0.99897426151411217</v>
      </c>
      <c r="R859">
        <f t="shared" si="137"/>
        <v>0.99841082769791933</v>
      </c>
      <c r="S859">
        <f t="shared" si="138"/>
        <v>0.99841082769791933</v>
      </c>
      <c r="T859">
        <f t="shared" si="139"/>
        <v>0.99950294610816037</v>
      </c>
      <c r="U859" t="str">
        <f t="shared" si="131"/>
        <v>sun</v>
      </c>
      <c r="V859" t="str">
        <f t="shared" si="132"/>
        <v>thu</v>
      </c>
    </row>
    <row r="860" spans="13:22" x14ac:dyDescent="0.25">
      <c r="M860">
        <f t="shared" si="130"/>
        <v>0.85900000000000065</v>
      </c>
      <c r="N860">
        <f t="shared" si="133"/>
        <v>0.99981748274403204</v>
      </c>
      <c r="O860">
        <f t="shared" si="134"/>
        <v>0.99972156208152008</v>
      </c>
      <c r="P860">
        <f t="shared" si="135"/>
        <v>0.99952307397199691</v>
      </c>
      <c r="Q860">
        <f t="shared" si="136"/>
        <v>0.99899479614085118</v>
      </c>
      <c r="R860">
        <f t="shared" si="137"/>
        <v>0.99843807782040761</v>
      </c>
      <c r="S860">
        <f t="shared" si="138"/>
        <v>0.99843807782040761</v>
      </c>
      <c r="T860">
        <f t="shared" si="139"/>
        <v>0.99951422873460061</v>
      </c>
      <c r="U860" t="str">
        <f t="shared" si="131"/>
        <v>sun</v>
      </c>
      <c r="V860" t="str">
        <f t="shared" si="132"/>
        <v>thu</v>
      </c>
    </row>
    <row r="861" spans="13:22" x14ac:dyDescent="0.25">
      <c r="M861">
        <f t="shared" si="130"/>
        <v>0.86000000000000065</v>
      </c>
      <c r="N861">
        <f t="shared" si="133"/>
        <v>0.99982256978512352</v>
      </c>
      <c r="O861">
        <f t="shared" si="134"/>
        <v>0.9997289562975209</v>
      </c>
      <c r="P861">
        <f t="shared" si="135"/>
        <v>0.99953470831074354</v>
      </c>
      <c r="Q861">
        <f t="shared" si="136"/>
        <v>0.99901503187858731</v>
      </c>
      <c r="R861">
        <f t="shared" si="137"/>
        <v>0.99846498474585088</v>
      </c>
      <c r="S861">
        <f t="shared" si="138"/>
        <v>0.99846498474585088</v>
      </c>
      <c r="T861">
        <f t="shared" si="139"/>
        <v>0.99952531656799426</v>
      </c>
      <c r="U861" t="str">
        <f t="shared" si="131"/>
        <v>sun</v>
      </c>
      <c r="V861" t="str">
        <f t="shared" si="132"/>
        <v>thu</v>
      </c>
    </row>
    <row r="862" spans="13:22" x14ac:dyDescent="0.25">
      <c r="M862">
        <f t="shared" si="130"/>
        <v>0.86100000000000065</v>
      </c>
      <c r="N862">
        <f t="shared" si="133"/>
        <v>0.99982754575031541</v>
      </c>
      <c r="O862">
        <f t="shared" si="134"/>
        <v>0.9997361996359011</v>
      </c>
      <c r="P862">
        <f t="shared" si="135"/>
        <v>0.99954613092168376</v>
      </c>
      <c r="Q862">
        <f t="shared" si="136"/>
        <v>0.99903497163269872</v>
      </c>
      <c r="R862">
        <f t="shared" si="137"/>
        <v>0.99849155147295621</v>
      </c>
      <c r="S862">
        <f t="shared" si="138"/>
        <v>0.99849155147295621</v>
      </c>
      <c r="T862">
        <f t="shared" si="139"/>
        <v>0.99953621198514986</v>
      </c>
      <c r="U862" t="str">
        <f t="shared" si="131"/>
        <v>sun</v>
      </c>
      <c r="V862" t="str">
        <f t="shared" si="132"/>
        <v>thu</v>
      </c>
    </row>
    <row r="863" spans="13:22" x14ac:dyDescent="0.25">
      <c r="M863">
        <f t="shared" si="130"/>
        <v>0.86200000000000065</v>
      </c>
      <c r="N863">
        <f t="shared" si="133"/>
        <v>0.99983241240967624</v>
      </c>
      <c r="O863">
        <f t="shared" si="134"/>
        <v>0.99974329427096098</v>
      </c>
      <c r="P863">
        <f t="shared" si="135"/>
        <v>0.99955734440673094</v>
      </c>
      <c r="Q863">
        <f t="shared" si="136"/>
        <v>0.99905461829158471</v>
      </c>
      <c r="R863">
        <f t="shared" si="137"/>
        <v>0.99851778098417077</v>
      </c>
      <c r="S863">
        <f t="shared" si="138"/>
        <v>0.99851778098417077</v>
      </c>
      <c r="T863">
        <f t="shared" si="139"/>
        <v>0.99954691734473711</v>
      </c>
      <c r="U863" t="str">
        <f t="shared" si="131"/>
        <v>sun</v>
      </c>
      <c r="V863" t="str">
        <f t="shared" si="132"/>
        <v>thu</v>
      </c>
    </row>
    <row r="864" spans="13:22" x14ac:dyDescent="0.25">
      <c r="M864">
        <f t="shared" si="130"/>
        <v>0.86300000000000066</v>
      </c>
      <c r="N864">
        <f t="shared" si="133"/>
        <v>0.99983717151512241</v>
      </c>
      <c r="O864">
        <f t="shared" si="134"/>
        <v>0.99975024235802445</v>
      </c>
      <c r="P864">
        <f t="shared" si="135"/>
        <v>0.99956835134956501</v>
      </c>
      <c r="Q864">
        <f t="shared" si="136"/>
        <v>0.99907397472670523</v>
      </c>
      <c r="R864">
        <f t="shared" si="137"/>
        <v>0.99854367624571427</v>
      </c>
      <c r="S864">
        <f t="shared" si="138"/>
        <v>0.99854367624571427</v>
      </c>
      <c r="T864">
        <f t="shared" si="139"/>
        <v>0.99955743498735483</v>
      </c>
      <c r="U864" t="str">
        <f t="shared" si="131"/>
        <v>sun</v>
      </c>
      <c r="V864" t="str">
        <f t="shared" si="132"/>
        <v>thu</v>
      </c>
    </row>
    <row r="865" spans="13:22" x14ac:dyDescent="0.25">
      <c r="M865">
        <f t="shared" si="130"/>
        <v>0.86400000000000066</v>
      </c>
      <c r="N865">
        <f t="shared" si="133"/>
        <v>0.99984182480049633</v>
      </c>
      <c r="O865">
        <f t="shared" si="134"/>
        <v>0.99975704603351856</v>
      </c>
      <c r="P865">
        <f t="shared" si="135"/>
        <v>0.99957915431568622</v>
      </c>
      <c r="Q865">
        <f t="shared" si="136"/>
        <v>0.99909304379263064</v>
      </c>
      <c r="R865">
        <f t="shared" si="137"/>
        <v>0.99856924020762605</v>
      </c>
      <c r="S865">
        <f t="shared" si="138"/>
        <v>0.99856924020762605</v>
      </c>
      <c r="T865">
        <f t="shared" si="139"/>
        <v>0.99956776723558338</v>
      </c>
      <c r="U865" t="str">
        <f t="shared" si="131"/>
        <v>sun</v>
      </c>
      <c r="V865" t="str">
        <f t="shared" si="132"/>
        <v>thu</v>
      </c>
    </row>
    <row r="866" spans="13:22" x14ac:dyDescent="0.25">
      <c r="M866">
        <f t="shared" si="130"/>
        <v>0.86500000000000066</v>
      </c>
      <c r="N866">
        <f t="shared" si="133"/>
        <v>0.99984637398166365</v>
      </c>
      <c r="O866">
        <f t="shared" si="134"/>
        <v>0.99976370741503162</v>
      </c>
      <c r="P866">
        <f t="shared" si="135"/>
        <v>0.99958975585247867</v>
      </c>
      <c r="Q866">
        <f t="shared" si="136"/>
        <v>0.99911182832708434</v>
      </c>
      <c r="R866">
        <f t="shared" si="137"/>
        <v>0.99859447580380367</v>
      </c>
      <c r="S866">
        <f t="shared" si="138"/>
        <v>0.99859447580380367</v>
      </c>
      <c r="T866">
        <f t="shared" si="139"/>
        <v>0.99957791639406457</v>
      </c>
      <c r="U866" t="str">
        <f t="shared" si="131"/>
        <v>sun</v>
      </c>
      <c r="V866" t="str">
        <f t="shared" si="132"/>
        <v>thu</v>
      </c>
    </row>
    <row r="867" spans="13:22" x14ac:dyDescent="0.25">
      <c r="M867">
        <f t="shared" si="130"/>
        <v>0.86600000000000066</v>
      </c>
      <c r="N867">
        <f t="shared" si="133"/>
        <v>0.99985082075659237</v>
      </c>
      <c r="O867">
        <f t="shared" si="134"/>
        <v>0.99977022860139009</v>
      </c>
      <c r="P867">
        <f t="shared" si="135"/>
        <v>0.99960015848925776</v>
      </c>
      <c r="Q867">
        <f t="shared" si="136"/>
        <v>0.99913033115099159</v>
      </c>
      <c r="R867">
        <f t="shared" si="137"/>
        <v>0.99861938595204869</v>
      </c>
      <c r="S867">
        <f t="shared" si="138"/>
        <v>0.99861938595204869</v>
      </c>
      <c r="T867">
        <f t="shared" si="139"/>
        <v>0.99958788474955762</v>
      </c>
      <c r="U867" t="str">
        <f t="shared" si="131"/>
        <v>sun</v>
      </c>
      <c r="V867" t="str">
        <f t="shared" si="132"/>
        <v>thu</v>
      </c>
    </row>
    <row r="868" spans="13:22" x14ac:dyDescent="0.25">
      <c r="M868">
        <f t="shared" si="130"/>
        <v>0.86700000000000066</v>
      </c>
      <c r="N868">
        <f t="shared" si="133"/>
        <v>0.99985516680545938</v>
      </c>
      <c r="O868">
        <f t="shared" si="134"/>
        <v>0.99977661167273135</v>
      </c>
      <c r="P868">
        <f t="shared" si="135"/>
        <v>0.99961036473733023</v>
      </c>
      <c r="Q868">
        <f t="shared" si="136"/>
        <v>0.99914855506852041</v>
      </c>
      <c r="R868">
        <f t="shared" si="137"/>
        <v>0.9986439735541035</v>
      </c>
      <c r="S868">
        <f t="shared" si="138"/>
        <v>0.9986439735541035</v>
      </c>
      <c r="T868">
        <f t="shared" si="139"/>
        <v>0.99959767457101156</v>
      </c>
      <c r="U868" t="str">
        <f t="shared" si="131"/>
        <v>sun</v>
      </c>
      <c r="V868" t="str">
        <f t="shared" si="132"/>
        <v>thu</v>
      </c>
    </row>
    <row r="869" spans="13:22" x14ac:dyDescent="0.25">
      <c r="M869">
        <f t="shared" si="130"/>
        <v>0.86800000000000066</v>
      </c>
      <c r="N869">
        <f t="shared" si="133"/>
        <v>0.99985941379072019</v>
      </c>
      <c r="O869">
        <f t="shared" si="134"/>
        <v>0.99978285869056016</v>
      </c>
      <c r="P869">
        <f t="shared" si="135"/>
        <v>0.99962037709004825</v>
      </c>
      <c r="Q869">
        <f t="shared" si="136"/>
        <v>0.99916650286712949</v>
      </c>
      <c r="R869">
        <f t="shared" si="137"/>
        <v>0.99866824149568956</v>
      </c>
      <c r="S869">
        <f t="shared" si="138"/>
        <v>0.99866824149568956</v>
      </c>
      <c r="T869">
        <f t="shared" si="139"/>
        <v>0.99960728810961497</v>
      </c>
      <c r="U869" t="str">
        <f t="shared" si="131"/>
        <v>sun</v>
      </c>
      <c r="V869" t="str">
        <f t="shared" si="132"/>
        <v>thu</v>
      </c>
    </row>
    <row r="870" spans="13:22" x14ac:dyDescent="0.25">
      <c r="M870">
        <f t="shared" si="130"/>
        <v>0.86900000000000066</v>
      </c>
      <c r="N870">
        <f t="shared" si="133"/>
        <v>0.99986356335721016</v>
      </c>
      <c r="O870">
        <f t="shared" si="134"/>
        <v>0.99978897169783076</v>
      </c>
      <c r="P870">
        <f t="shared" si="135"/>
        <v>0.99963019802286368</v>
      </c>
      <c r="Q870">
        <f t="shared" si="136"/>
        <v>0.99918417731761577</v>
      </c>
      <c r="R870">
        <f t="shared" si="137"/>
        <v>0.99869219264655973</v>
      </c>
      <c r="S870">
        <f t="shared" si="138"/>
        <v>0.99869219264655973</v>
      </c>
      <c r="T870">
        <f t="shared" si="139"/>
        <v>0.99961672759888032</v>
      </c>
      <c r="U870" t="str">
        <f t="shared" si="131"/>
        <v>sun</v>
      </c>
      <c r="V870" t="str">
        <f t="shared" si="132"/>
        <v>thu</v>
      </c>
    </row>
    <row r="871" spans="13:22" x14ac:dyDescent="0.25">
      <c r="M871">
        <f t="shared" si="130"/>
        <v>0.87000000000000066</v>
      </c>
      <c r="N871">
        <f t="shared" si="133"/>
        <v>0.99986761713223116</v>
      </c>
      <c r="O871">
        <f t="shared" si="134"/>
        <v>0.99979495271900864</v>
      </c>
      <c r="P871">
        <f t="shared" si="135"/>
        <v>0.99963982999338841</v>
      </c>
      <c r="Q871">
        <f t="shared" si="136"/>
        <v>0.99920158117415525</v>
      </c>
      <c r="R871">
        <f t="shared" si="137"/>
        <v>0.99871582986052809</v>
      </c>
      <c r="S871">
        <f t="shared" si="138"/>
        <v>0.99871582986052809</v>
      </c>
      <c r="T871">
        <f t="shared" si="139"/>
        <v>0.99962599525469598</v>
      </c>
      <c r="U871" t="str">
        <f t="shared" si="131"/>
        <v>sun</v>
      </c>
      <c r="V871" t="str">
        <f t="shared" si="132"/>
        <v>thu</v>
      </c>
    </row>
    <row r="872" spans="13:22" x14ac:dyDescent="0.25">
      <c r="M872">
        <f t="shared" si="130"/>
        <v>0.87100000000000066</v>
      </c>
      <c r="N872">
        <f t="shared" si="133"/>
        <v>0.9998715767256412</v>
      </c>
      <c r="O872">
        <f t="shared" si="134"/>
        <v>0.99980080376014513</v>
      </c>
      <c r="P872">
        <f t="shared" si="135"/>
        <v>0.99964927544144189</v>
      </c>
      <c r="Q872">
        <f t="shared" si="136"/>
        <v>0.99921871717435007</v>
      </c>
      <c r="R872">
        <f t="shared" si="137"/>
        <v>0.99873915597551877</v>
      </c>
      <c r="S872">
        <f t="shared" si="138"/>
        <v>0.99873915597551877</v>
      </c>
      <c r="T872">
        <f t="shared" si="139"/>
        <v>0.99963509327539457</v>
      </c>
      <c r="U872" t="str">
        <f t="shared" si="131"/>
        <v>sun</v>
      </c>
      <c r="V872" t="str">
        <f t="shared" si="132"/>
        <v>thu</v>
      </c>
    </row>
    <row r="873" spans="13:22" x14ac:dyDescent="0.25">
      <c r="M873">
        <f t="shared" si="130"/>
        <v>0.87200000000000066</v>
      </c>
      <c r="N873">
        <f t="shared" si="133"/>
        <v>0.99987544372994019</v>
      </c>
      <c r="O873">
        <f t="shared" si="134"/>
        <v>0.999806526808944</v>
      </c>
      <c r="P873">
        <f t="shared" si="135"/>
        <v>0.9996585367891182</v>
      </c>
      <c r="Q873">
        <f t="shared" si="136"/>
        <v>0.99923558803927692</v>
      </c>
      <c r="R873">
        <f t="shared" si="137"/>
        <v>0.99876217381360233</v>
      </c>
      <c r="S873">
        <f t="shared" si="138"/>
        <v>0.99876217381360233</v>
      </c>
      <c r="T873">
        <f t="shared" si="139"/>
        <v>0.99964402384181961</v>
      </c>
      <c r="U873" t="str">
        <f t="shared" si="131"/>
        <v>sun</v>
      </c>
      <c r="V873" t="str">
        <f t="shared" si="132"/>
        <v>thu</v>
      </c>
    </row>
    <row r="874" spans="13:22" x14ac:dyDescent="0.25">
      <c r="M874">
        <f t="shared" si="130"/>
        <v>0.87300000000000066</v>
      </c>
      <c r="N874">
        <f t="shared" si="133"/>
        <v>0.9998792197203672</v>
      </c>
      <c r="O874">
        <f t="shared" si="134"/>
        <v>0.99981212383483031</v>
      </c>
      <c r="P874">
        <f t="shared" si="135"/>
        <v>0.9996676164408278</v>
      </c>
      <c r="Q874">
        <f t="shared" si="136"/>
        <v>0.99925219647353103</v>
      </c>
      <c r="R874">
        <f t="shared" si="137"/>
        <v>0.998784886181042</v>
      </c>
      <c r="S874">
        <f t="shared" si="138"/>
        <v>0.998784886181042</v>
      </c>
      <c r="T874">
        <f t="shared" si="139"/>
        <v>0.99965278911738897</v>
      </c>
      <c r="U874" t="str">
        <f t="shared" si="131"/>
        <v>sun</v>
      </c>
      <c r="V874" t="str">
        <f t="shared" si="132"/>
        <v>thu</v>
      </c>
    </row>
    <row r="875" spans="13:22" x14ac:dyDescent="0.25">
      <c r="M875">
        <f t="shared" si="130"/>
        <v>0.87400000000000067</v>
      </c>
      <c r="N875">
        <f t="shared" si="133"/>
        <v>0.99988290625497633</v>
      </c>
      <c r="O875">
        <f t="shared" si="134"/>
        <v>0.99981759678902282</v>
      </c>
      <c r="P875">
        <f t="shared" si="135"/>
        <v>0.99967651678336322</v>
      </c>
      <c r="Q875">
        <f t="shared" si="136"/>
        <v>0.99926854516526742</v>
      </c>
      <c r="R875">
        <f t="shared" si="137"/>
        <v>0.99880729586832917</v>
      </c>
      <c r="S875">
        <f t="shared" si="138"/>
        <v>0.99880729586832917</v>
      </c>
      <c r="T875">
        <f t="shared" si="139"/>
        <v>0.99966139124815756</v>
      </c>
      <c r="U875" t="str">
        <f t="shared" si="131"/>
        <v>sun</v>
      </c>
      <c r="V875" t="str">
        <f t="shared" si="132"/>
        <v>thu</v>
      </c>
    </row>
    <row r="876" spans="13:22" x14ac:dyDescent="0.25">
      <c r="M876">
        <f t="shared" si="130"/>
        <v>0.87500000000000067</v>
      </c>
      <c r="N876">
        <f t="shared" si="133"/>
        <v>0.99988650487474207</v>
      </c>
      <c r="O876">
        <f t="shared" si="134"/>
        <v>0.99982294760459789</v>
      </c>
      <c r="P876">
        <f t="shared" si="135"/>
        <v>0.99968524018595017</v>
      </c>
      <c r="Q876">
        <f t="shared" si="136"/>
        <v>0.99928463678625112</v>
      </c>
      <c r="R876">
        <f t="shared" si="137"/>
        <v>0.99882940565022826</v>
      </c>
      <c r="S876">
        <f t="shared" si="138"/>
        <v>0.99882940565022826</v>
      </c>
      <c r="T876">
        <f t="shared" si="139"/>
        <v>0.99966983236288476</v>
      </c>
      <c r="U876" t="str">
        <f t="shared" si="131"/>
        <v>sun</v>
      </c>
      <c r="V876" t="str">
        <f t="shared" si="132"/>
        <v>thu</v>
      </c>
    </row>
    <row r="877" spans="13:22" x14ac:dyDescent="0.25">
      <c r="M877">
        <f t="shared" si="130"/>
        <v>0.87600000000000067</v>
      </c>
      <c r="N877">
        <f t="shared" si="133"/>
        <v>0.99989001710363468</v>
      </c>
      <c r="O877">
        <f t="shared" si="134"/>
        <v>0.999828178196565</v>
      </c>
      <c r="P877">
        <f t="shared" si="135"/>
        <v>0.99969378900030526</v>
      </c>
      <c r="Q877">
        <f t="shared" si="136"/>
        <v>0.99930047399190158</v>
      </c>
      <c r="R877">
        <f t="shared" si="137"/>
        <v>0.99885121828582024</v>
      </c>
      <c r="S877">
        <f t="shared" si="138"/>
        <v>0.99885121828582024</v>
      </c>
      <c r="T877">
        <f t="shared" si="139"/>
        <v>0.99967811457310152</v>
      </c>
      <c r="U877" t="str">
        <f t="shared" si="131"/>
        <v>sun</v>
      </c>
      <c r="V877" t="str">
        <f t="shared" si="132"/>
        <v>thu</v>
      </c>
    </row>
    <row r="878" spans="13:22" x14ac:dyDescent="0.25">
      <c r="M878">
        <f t="shared" ref="M878:M941" si="140">M877+0.001</f>
        <v>0.87700000000000067</v>
      </c>
      <c r="N878">
        <f t="shared" si="133"/>
        <v>0.99989344444871975</v>
      </c>
      <c r="O878">
        <f t="shared" si="134"/>
        <v>0.99983329046193381</v>
      </c>
      <c r="P878">
        <f t="shared" si="135"/>
        <v>0.99970216556069191</v>
      </c>
      <c r="Q878">
        <f t="shared" si="136"/>
        <v>0.99931605942133883</v>
      </c>
      <c r="R878">
        <f t="shared" si="137"/>
        <v>0.99887273651854036</v>
      </c>
      <c r="S878">
        <f t="shared" si="138"/>
        <v>0.99887273651854036</v>
      </c>
      <c r="T878">
        <f t="shared" si="139"/>
        <v>0.99968623997317074</v>
      </c>
      <c r="U878" t="str">
        <f t="shared" si="131"/>
        <v>sun</v>
      </c>
      <c r="V878" t="str">
        <f t="shared" si="132"/>
        <v>thu</v>
      </c>
    </row>
    <row r="879" spans="13:22" x14ac:dyDescent="0.25">
      <c r="M879">
        <f t="shared" si="140"/>
        <v>0.87800000000000067</v>
      </c>
      <c r="N879">
        <f t="shared" si="133"/>
        <v>0.99989678840024077</v>
      </c>
      <c r="O879">
        <f t="shared" si="134"/>
        <v>0.99983828627978344</v>
      </c>
      <c r="P879">
        <f t="shared" si="135"/>
        <v>0.99971037218397152</v>
      </c>
      <c r="Q879">
        <f t="shared" si="136"/>
        <v>0.99933139569742568</v>
      </c>
      <c r="R879">
        <f t="shared" si="137"/>
        <v>0.99889396307621769</v>
      </c>
      <c r="S879">
        <f t="shared" si="138"/>
        <v>0.99889396307621769</v>
      </c>
      <c r="T879">
        <f t="shared" si="139"/>
        <v>0.9996942106403548</v>
      </c>
      <c r="U879" t="str">
        <f t="shared" si="131"/>
        <v>sun</v>
      </c>
      <c r="V879" t="str">
        <f t="shared" si="132"/>
        <v>thu</v>
      </c>
    </row>
    <row r="880" spans="13:22" x14ac:dyDescent="0.25">
      <c r="M880">
        <f t="shared" si="140"/>
        <v>0.87900000000000067</v>
      </c>
      <c r="N880">
        <f t="shared" si="133"/>
        <v>0.9999000504317106</v>
      </c>
      <c r="O880">
        <f t="shared" si="134"/>
        <v>0.99984316751132996</v>
      </c>
      <c r="P880">
        <f t="shared" si="135"/>
        <v>0.9997184111696642</v>
      </c>
      <c r="Q880">
        <f t="shared" si="136"/>
        <v>0.99934648542681614</v>
      </c>
      <c r="R880">
        <f t="shared" si="137"/>
        <v>0.99891490067112176</v>
      </c>
      <c r="S880">
        <f t="shared" si="138"/>
        <v>0.99891490067112176</v>
      </c>
      <c r="T880">
        <f t="shared" si="139"/>
        <v>0.99970202863488034</v>
      </c>
      <c r="U880" t="str">
        <f t="shared" si="131"/>
        <v>sun</v>
      </c>
      <c r="V880" t="str">
        <f t="shared" si="132"/>
        <v>thu</v>
      </c>
    </row>
    <row r="881" spans="13:22" x14ac:dyDescent="0.25">
      <c r="M881">
        <f t="shared" si="140"/>
        <v>0.88000000000000067</v>
      </c>
      <c r="N881">
        <f t="shared" si="133"/>
        <v>0.99990323199999942</v>
      </c>
      <c r="O881">
        <f t="shared" si="134"/>
        <v>0.9998479360000001</v>
      </c>
      <c r="P881">
        <f t="shared" si="135"/>
        <v>0.99972628479999859</v>
      </c>
      <c r="Q881">
        <f t="shared" si="136"/>
        <v>0.99936133119999981</v>
      </c>
      <c r="R881">
        <f t="shared" si="137"/>
        <v>0.99893555199999939</v>
      </c>
      <c r="S881">
        <f t="shared" si="138"/>
        <v>0.99893555199999939</v>
      </c>
      <c r="T881">
        <f t="shared" si="139"/>
        <v>0.99970969599999915</v>
      </c>
      <c r="U881" t="str">
        <f t="shared" si="131"/>
        <v>sun</v>
      </c>
      <c r="V881" t="str">
        <f t="shared" si="132"/>
        <v>thu</v>
      </c>
    </row>
    <row r="882" spans="13:22" x14ac:dyDescent="0.25">
      <c r="M882">
        <f t="shared" si="140"/>
        <v>0.88100000000000067</v>
      </c>
      <c r="N882">
        <f t="shared" si="133"/>
        <v>0.99990633454543065</v>
      </c>
      <c r="O882">
        <f t="shared" si="134"/>
        <v>0.9998525935714957</v>
      </c>
      <c r="P882">
        <f t="shared" si="135"/>
        <v>0.99973399533997886</v>
      </c>
      <c r="Q882">
        <f t="shared" si="136"/>
        <v>0.99937593559134807</v>
      </c>
      <c r="R882">
        <f t="shared" si="137"/>
        <v>0.99895591974412001</v>
      </c>
      <c r="S882">
        <f t="shared" si="138"/>
        <v>0.99895591974412001</v>
      </c>
      <c r="T882">
        <f t="shared" si="139"/>
        <v>0.9997172147620641</v>
      </c>
      <c r="U882" t="str">
        <f t="shared" si="131"/>
        <v>sun</v>
      </c>
      <c r="V882" t="str">
        <f t="shared" si="132"/>
        <v>thu</v>
      </c>
    </row>
    <row r="883" spans="13:22" x14ac:dyDescent="0.25">
      <c r="M883">
        <f t="shared" si="140"/>
        <v>0.88200000000000067</v>
      </c>
      <c r="N883">
        <f t="shared" si="133"/>
        <v>0.99990935949185955</v>
      </c>
      <c r="O883">
        <f t="shared" si="134"/>
        <v>0.99985714203386999</v>
      </c>
      <c r="P883">
        <f t="shared" si="135"/>
        <v>0.99974154503742296</v>
      </c>
      <c r="Q883">
        <f t="shared" si="136"/>
        <v>0.99939030115915983</v>
      </c>
      <c r="R883">
        <f t="shared" si="137"/>
        <v>0.99897600656931296</v>
      </c>
      <c r="S883">
        <f t="shared" si="138"/>
        <v>0.99897600656931296</v>
      </c>
      <c r="T883">
        <f t="shared" si="139"/>
        <v>0.99972458693057797</v>
      </c>
      <c r="U883" t="str">
        <f t="shared" si="131"/>
        <v>sun</v>
      </c>
      <c r="V883" t="str">
        <f t="shared" si="132"/>
        <v>thu</v>
      </c>
    </row>
    <row r="884" spans="13:22" x14ac:dyDescent="0.25">
      <c r="M884">
        <f t="shared" si="140"/>
        <v>0.88300000000000067</v>
      </c>
      <c r="N884">
        <f t="shared" si="133"/>
        <v>0.99991230824676824</v>
      </c>
      <c r="O884">
        <f t="shared" si="134"/>
        <v>0.99986158317758811</v>
      </c>
      <c r="P884">
        <f t="shared" si="135"/>
        <v>0.99974893612303362</v>
      </c>
      <c r="Q884">
        <f t="shared" si="136"/>
        <v>0.99940443044570371</v>
      </c>
      <c r="R884">
        <f t="shared" si="137"/>
        <v>0.99899581512601143</v>
      </c>
      <c r="S884">
        <f t="shared" si="138"/>
        <v>0.99899581512601143</v>
      </c>
      <c r="T884">
        <f t="shared" si="139"/>
        <v>0.99973181449827209</v>
      </c>
      <c r="U884" t="str">
        <f t="shared" si="131"/>
        <v>sun</v>
      </c>
      <c r="V884" t="str">
        <f t="shared" si="132"/>
        <v>thu</v>
      </c>
    </row>
    <row r="885" spans="13:22" x14ac:dyDescent="0.25">
      <c r="M885">
        <f t="shared" si="140"/>
        <v>0.88400000000000067</v>
      </c>
      <c r="N885">
        <f t="shared" si="133"/>
        <v>0.99991518220135678</v>
      </c>
      <c r="O885">
        <f t="shared" si="134"/>
        <v>0.99986591877560071</v>
      </c>
      <c r="P885">
        <f t="shared" si="135"/>
        <v>0.99975617081044366</v>
      </c>
      <c r="Q885">
        <f t="shared" si="136"/>
        <v>0.99941832597726643</v>
      </c>
      <c r="R885">
        <f t="shared" si="137"/>
        <v>0.99901534804929071</v>
      </c>
      <c r="S885">
        <f t="shared" si="138"/>
        <v>0.99901534804929071</v>
      </c>
      <c r="T885">
        <f t="shared" si="139"/>
        <v>0.99973889944116712</v>
      </c>
      <c r="U885" t="str">
        <f t="shared" si="131"/>
        <v>sun</v>
      </c>
      <c r="V885" t="str">
        <f t="shared" si="132"/>
        <v>thu</v>
      </c>
    </row>
    <row r="886" spans="13:22" x14ac:dyDescent="0.25">
      <c r="M886">
        <f t="shared" si="140"/>
        <v>0.88500000000000068</v>
      </c>
      <c r="N886">
        <f t="shared" si="133"/>
        <v>0.99991798273063148</v>
      </c>
      <c r="O886">
        <f t="shared" si="134"/>
        <v>0.99987015058341999</v>
      </c>
      <c r="P886">
        <f t="shared" si="135"/>
        <v>0.9997632512962813</v>
      </c>
      <c r="Q886">
        <f t="shared" si="136"/>
        <v>0.99943199026420038</v>
      </c>
      <c r="R886">
        <f t="shared" si="137"/>
        <v>0.99903460795891696</v>
      </c>
      <c r="S886">
        <f t="shared" si="138"/>
        <v>0.99903460795891696</v>
      </c>
      <c r="T886">
        <f t="shared" si="139"/>
        <v>0.99974584371863351</v>
      </c>
      <c r="U886" t="str">
        <f t="shared" si="131"/>
        <v>sun</v>
      </c>
      <c r="V886" t="str">
        <f t="shared" si="132"/>
        <v>thu</v>
      </c>
    </row>
    <row r="887" spans="13:22" x14ac:dyDescent="0.25">
      <c r="M887">
        <f t="shared" si="140"/>
        <v>0.88600000000000068</v>
      </c>
      <c r="N887">
        <f t="shared" si="133"/>
        <v>0.99992071119348491</v>
      </c>
      <c r="O887">
        <f t="shared" si="134"/>
        <v>0.99987428033917602</v>
      </c>
      <c r="P887">
        <f t="shared" si="135"/>
        <v>0.99977017976021276</v>
      </c>
      <c r="Q887">
        <f t="shared" si="136"/>
        <v>0.9994454258009613</v>
      </c>
      <c r="R887">
        <f t="shared" si="137"/>
        <v>0.99905359745937661</v>
      </c>
      <c r="S887">
        <f t="shared" si="138"/>
        <v>0.99905359745937661</v>
      </c>
      <c r="T887">
        <f t="shared" si="139"/>
        <v>0.99975264927345942</v>
      </c>
      <c r="U887" t="str">
        <f t="shared" si="131"/>
        <v>sun</v>
      </c>
      <c r="V887" t="str">
        <f t="shared" si="132"/>
        <v>thu</v>
      </c>
    </row>
    <row r="888" spans="13:22" x14ac:dyDescent="0.25">
      <c r="M888">
        <f t="shared" si="140"/>
        <v>0.88700000000000068</v>
      </c>
      <c r="N888">
        <f t="shared" si="133"/>
        <v>0.99992336893280687</v>
      </c>
      <c r="O888">
        <f t="shared" si="134"/>
        <v>0.99987830976369896</v>
      </c>
      <c r="P888">
        <f t="shared" si="135"/>
        <v>0.9997769583650129</v>
      </c>
      <c r="Q888">
        <f t="shared" si="136"/>
        <v>0.99945863506616694</v>
      </c>
      <c r="R888">
        <f t="shared" si="137"/>
        <v>0.99907231913993133</v>
      </c>
      <c r="S888">
        <f t="shared" si="138"/>
        <v>0.99907231913993133</v>
      </c>
      <c r="T888">
        <f t="shared" si="139"/>
        <v>0.99975931803192175</v>
      </c>
      <c r="U888" t="str">
        <f t="shared" si="131"/>
        <v>sun</v>
      </c>
      <c r="V888" t="str">
        <f t="shared" si="132"/>
        <v>thu</v>
      </c>
    </row>
    <row r="889" spans="13:22" x14ac:dyDescent="0.25">
      <c r="M889">
        <f t="shared" si="140"/>
        <v>0.88800000000000068</v>
      </c>
      <c r="N889">
        <f t="shared" si="133"/>
        <v>0.99992595727554523</v>
      </c>
      <c r="O889">
        <f t="shared" si="134"/>
        <v>0.99988224056057584</v>
      </c>
      <c r="P889">
        <f t="shared" si="135"/>
        <v>0.99978358925660649</v>
      </c>
      <c r="Q889">
        <f t="shared" si="136"/>
        <v>0.99947162052262417</v>
      </c>
      <c r="R889">
        <f t="shared" si="137"/>
        <v>0.99909077557464432</v>
      </c>
      <c r="S889">
        <f t="shared" si="138"/>
        <v>0.99909077557464432</v>
      </c>
      <c r="T889">
        <f t="shared" si="139"/>
        <v>0.99976585190383815</v>
      </c>
      <c r="U889" t="str">
        <f t="shared" si="131"/>
        <v>sun</v>
      </c>
      <c r="V889" t="str">
        <f t="shared" si="132"/>
        <v>thu</v>
      </c>
    </row>
    <row r="890" spans="13:22" x14ac:dyDescent="0.25">
      <c r="M890">
        <f t="shared" si="140"/>
        <v>0.88900000000000068</v>
      </c>
      <c r="N890">
        <f t="shared" si="133"/>
        <v>0.99992847753282099</v>
      </c>
      <c r="O890">
        <f t="shared" si="134"/>
        <v>0.999886074416235</v>
      </c>
      <c r="P890">
        <f t="shared" si="135"/>
        <v>0.99979007456413216</v>
      </c>
      <c r="Q890">
        <f t="shared" si="136"/>
        <v>0.99948438461739197</v>
      </c>
      <c r="R890">
        <f t="shared" si="137"/>
        <v>0.99910896932243887</v>
      </c>
      <c r="S890">
        <f t="shared" si="138"/>
        <v>0.99910896932243887</v>
      </c>
      <c r="T890">
        <f t="shared" si="139"/>
        <v>0.99977225278264514</v>
      </c>
      <c r="U890" t="str">
        <f t="shared" si="131"/>
        <v>sun</v>
      </c>
      <c r="V890" t="str">
        <f t="shared" si="132"/>
        <v>thu</v>
      </c>
    </row>
    <row r="891" spans="13:22" x14ac:dyDescent="0.25">
      <c r="M891">
        <f t="shared" si="140"/>
        <v>0.89000000000000068</v>
      </c>
      <c r="N891">
        <f t="shared" si="133"/>
        <v>0.9999309309999993</v>
      </c>
      <c r="O891">
        <f t="shared" si="134"/>
        <v>0.99988981299999935</v>
      </c>
      <c r="P891">
        <f t="shared" si="135"/>
        <v>0.99979641639999883</v>
      </c>
      <c r="Q891">
        <f t="shared" si="136"/>
        <v>0.99949692978181748</v>
      </c>
      <c r="R891">
        <f t="shared" si="137"/>
        <v>0.99912690292712236</v>
      </c>
      <c r="S891">
        <f t="shared" si="138"/>
        <v>0.99912690292712236</v>
      </c>
      <c r="T891">
        <f t="shared" si="139"/>
        <v>0.99977852254545407</v>
      </c>
      <c r="U891" t="str">
        <f t="shared" si="131"/>
        <v>sun</v>
      </c>
      <c r="V891" t="str">
        <f t="shared" si="132"/>
        <v>thu</v>
      </c>
    </row>
    <row r="892" spans="13:22" x14ac:dyDescent="0.25">
      <c r="M892">
        <f t="shared" si="140"/>
        <v>0.89100000000000068</v>
      </c>
      <c r="N892">
        <f t="shared" si="133"/>
        <v>0.99993331895679027</v>
      </c>
      <c r="O892">
        <f t="shared" si="134"/>
        <v>0.99989345796417028</v>
      </c>
      <c r="P892">
        <f t="shared" si="135"/>
        <v>0.99980261685993588</v>
      </c>
      <c r="Q892">
        <f t="shared" si="136"/>
        <v>0.99950925843158434</v>
      </c>
      <c r="R892">
        <f t="shared" si="137"/>
        <v>0.99914457891743957</v>
      </c>
      <c r="S892">
        <f t="shared" si="138"/>
        <v>0.99914457891743957</v>
      </c>
      <c r="T892">
        <f t="shared" si="139"/>
        <v>0.99978466305311953</v>
      </c>
      <c r="U892" t="str">
        <f t="shared" si="131"/>
        <v>sun</v>
      </c>
      <c r="V892" t="str">
        <f t="shared" si="132"/>
        <v>thu</v>
      </c>
    </row>
    <row r="893" spans="13:22" x14ac:dyDescent="0.25">
      <c r="M893">
        <f t="shared" si="140"/>
        <v>0.89200000000000068</v>
      </c>
      <c r="N893">
        <f t="shared" si="133"/>
        <v>0.99993564266732848</v>
      </c>
      <c r="O893">
        <f t="shared" si="134"/>
        <v>0.99989701094408501</v>
      </c>
      <c r="P893">
        <f t="shared" si="135"/>
        <v>0.99980867802304862</v>
      </c>
      <c r="Q893">
        <f t="shared" si="136"/>
        <v>0.9995213729667527</v>
      </c>
      <c r="R893">
        <f t="shared" si="137"/>
        <v>0.9991619998071104</v>
      </c>
      <c r="S893">
        <f t="shared" si="138"/>
        <v>0.9991619998071104</v>
      </c>
      <c r="T893">
        <f t="shared" si="139"/>
        <v>0.99979067615030415</v>
      </c>
      <c r="U893" t="str">
        <f t="shared" si="131"/>
        <v>sun</v>
      </c>
      <c r="V893" t="str">
        <f t="shared" si="132"/>
        <v>thu</v>
      </c>
    </row>
    <row r="894" spans="13:22" x14ac:dyDescent="0.25">
      <c r="M894">
        <f t="shared" si="140"/>
        <v>0.89300000000000068</v>
      </c>
      <c r="N894">
        <f t="shared" si="133"/>
        <v>0.99993790338027644</v>
      </c>
      <c r="O894">
        <f t="shared" si="134"/>
        <v>0.99990047355819378</v>
      </c>
      <c r="P894">
        <f t="shared" si="135"/>
        <v>0.99981460195188232</v>
      </c>
      <c r="Q894">
        <f t="shared" si="136"/>
        <v>0.9995332757718165</v>
      </c>
      <c r="R894">
        <f t="shared" si="137"/>
        <v>0.9991791680948694</v>
      </c>
      <c r="S894">
        <f t="shared" si="138"/>
        <v>0.9991791680948694</v>
      </c>
      <c r="T894">
        <f t="shared" si="139"/>
        <v>0.99979656366554215</v>
      </c>
      <c r="U894" t="str">
        <f t="shared" si="131"/>
        <v>sun</v>
      </c>
      <c r="V894" t="str">
        <f t="shared" si="132"/>
        <v>thu</v>
      </c>
    </row>
    <row r="895" spans="13:22" x14ac:dyDescent="0.25">
      <c r="M895">
        <f t="shared" si="140"/>
        <v>0.89400000000000068</v>
      </c>
      <c r="N895">
        <f t="shared" si="133"/>
        <v>0.9999401023288943</v>
      </c>
      <c r="O895">
        <f t="shared" si="134"/>
        <v>0.9999038474081301</v>
      </c>
      <c r="P895">
        <f t="shared" si="135"/>
        <v>0.99982039069246786</v>
      </c>
      <c r="Q895">
        <f t="shared" si="136"/>
        <v>0.99954496921573677</v>
      </c>
      <c r="R895">
        <f t="shared" si="137"/>
        <v>0.99919608626450884</v>
      </c>
      <c r="S895">
        <f t="shared" si="138"/>
        <v>0.99919608626450884</v>
      </c>
      <c r="T895">
        <f t="shared" si="139"/>
        <v>0.99980232741130726</v>
      </c>
      <c r="U895" t="str">
        <f t="shared" si="131"/>
        <v>sun</v>
      </c>
      <c r="V895" t="str">
        <f t="shared" si="132"/>
        <v>thu</v>
      </c>
    </row>
    <row r="896" spans="13:22" x14ac:dyDescent="0.25">
      <c r="M896">
        <f t="shared" si="140"/>
        <v>0.89500000000000068</v>
      </c>
      <c r="N896">
        <f t="shared" si="133"/>
        <v>0.9999422407311469</v>
      </c>
      <c r="O896">
        <f t="shared" si="134"/>
        <v>0.99990713407877152</v>
      </c>
      <c r="P896">
        <f t="shared" si="135"/>
        <v>0.99982604627437954</v>
      </c>
      <c r="Q896">
        <f t="shared" si="136"/>
        <v>0.99955645565199047</v>
      </c>
      <c r="R896">
        <f t="shared" si="137"/>
        <v>0.99921275678491916</v>
      </c>
      <c r="S896">
        <f t="shared" si="138"/>
        <v>0.99921275678491916</v>
      </c>
      <c r="T896">
        <f t="shared" si="139"/>
        <v>0.99980796918407178</v>
      </c>
      <c r="U896" t="str">
        <f t="shared" si="131"/>
        <v>sun</v>
      </c>
      <c r="V896" t="str">
        <f t="shared" si="132"/>
        <v>thu</v>
      </c>
    </row>
    <row r="897" spans="13:22" x14ac:dyDescent="0.25">
      <c r="M897">
        <f t="shared" si="140"/>
        <v>0.89600000000000068</v>
      </c>
      <c r="N897">
        <f t="shared" si="133"/>
        <v>0.99994431978978326</v>
      </c>
      <c r="O897">
        <f t="shared" si="134"/>
        <v>0.99991033513831695</v>
      </c>
      <c r="P897">
        <f t="shared" si="135"/>
        <v>0.99983157071079853</v>
      </c>
      <c r="Q897">
        <f t="shared" si="136"/>
        <v>0.99956773741862337</v>
      </c>
      <c r="R897">
        <f t="shared" si="137"/>
        <v>0.9992291821101329</v>
      </c>
      <c r="S897">
        <f t="shared" si="138"/>
        <v>0.9992291821101329</v>
      </c>
      <c r="T897">
        <f t="shared" si="139"/>
        <v>0.99981349076438075</v>
      </c>
      <c r="U897" t="str">
        <f t="shared" si="131"/>
        <v>sun</v>
      </c>
      <c r="V897" t="str">
        <f t="shared" si="132"/>
        <v>thu</v>
      </c>
    </row>
    <row r="898" spans="13:22" x14ac:dyDescent="0.25">
      <c r="M898">
        <f t="shared" si="140"/>
        <v>0.89700000000000069</v>
      </c>
      <c r="N898">
        <f t="shared" si="133"/>
        <v>0.99994634069243027</v>
      </c>
      <c r="O898">
        <f t="shared" si="134"/>
        <v>0.99991345213835547</v>
      </c>
      <c r="P898">
        <f t="shared" si="135"/>
        <v>0.99983696599855687</v>
      </c>
      <c r="Q898">
        <f t="shared" si="136"/>
        <v>0.9995788168382842</v>
      </c>
      <c r="R898">
        <f t="shared" si="137"/>
        <v>0.99924536467936198</v>
      </c>
      <c r="S898">
        <f t="shared" si="138"/>
        <v>0.99924536467936198</v>
      </c>
      <c r="T898">
        <f t="shared" si="139"/>
        <v>0.99981889391690748</v>
      </c>
      <c r="U898" t="str">
        <f t="shared" si="131"/>
        <v>sun</v>
      </c>
      <c r="V898" t="str">
        <f t="shared" si="132"/>
        <v>thu</v>
      </c>
    </row>
    <row r="899" spans="13:22" x14ac:dyDescent="0.25">
      <c r="M899">
        <f t="shared" si="140"/>
        <v>0.89800000000000069</v>
      </c>
      <c r="N899">
        <f t="shared" si="133"/>
        <v>0.99994830461167705</v>
      </c>
      <c r="O899">
        <f t="shared" si="134"/>
        <v>0.99991648661393207</v>
      </c>
      <c r="P899">
        <f t="shared" si="135"/>
        <v>0.99984223411819961</v>
      </c>
      <c r="Q899">
        <f t="shared" si="136"/>
        <v>0.99958969621827842</v>
      </c>
      <c r="R899">
        <f t="shared" si="137"/>
        <v>0.99926130691704174</v>
      </c>
      <c r="S899">
        <f t="shared" si="138"/>
        <v>0.99926130691704174</v>
      </c>
      <c r="T899">
        <f t="shared" si="139"/>
        <v>0.99982418039052234</v>
      </c>
      <c r="U899" t="str">
        <f t="shared" ref="U899:U962" si="141">IF(MAX(N899:T899)=N899,N$1,IF(MAX(N899:T899)=O899,O$1,IF(MAX(N899:T899)=P899,P$1,IF(MAX(N899:T899)=Q899,Q$1,IF(MAX(N899:T899)=R899,R898,IF(MAX(N899:T899)=S899,S$1,T$1))))))</f>
        <v>sun</v>
      </c>
      <c r="V899" t="str">
        <f t="shared" ref="V899:V962" si="142">IF(MIN(N899:T899)=N899,N$1,IF(MIN(N899:T899)=O899,O$1,IF(MIN(N899:T899)=P899,P$1,IF(MIN(N899:T899)=Q899,Q$1,IF(MIN(N899:T899)=R899,R$1,IF(MIN(N899:T899)=S899,S$1,T$1))))))</f>
        <v>thu</v>
      </c>
    </row>
    <row r="900" spans="13:22" x14ac:dyDescent="0.25">
      <c r="M900">
        <f t="shared" si="140"/>
        <v>0.89900000000000069</v>
      </c>
      <c r="N900">
        <f t="shared" ref="N900:N963" si="143">B$2*(M900^5)+C$2*(M900^4)+D$2*(M900^3)+E$2*(M900^2)+F$2*M900</f>
        <v>0.9999502127051727</v>
      </c>
      <c r="O900">
        <f t="shared" ref="O900:O963" si="144">B$3*(M900^5)+C$3*(M900^4)+D$3*(M900^3)+E$3*(M900^2)+F$3*M900</f>
        <v>0.99991944008361822</v>
      </c>
      <c r="P900">
        <f t="shared" ref="P900:P963" si="145">B$4*(M900^5)+C$4*(M900^4)+D$4*(M900^3)+E$4*(M900^2)+F$4*M900</f>
        <v>0.99984737703403992</v>
      </c>
      <c r="Q900">
        <f t="shared" ref="Q900:Q963" si="146">B$5*(M900^5)+C$5*(M900^4)+D$5*(M900^3)+E$5*(M900^2)+F$5*M900</f>
        <v>0.99960037785060685</v>
      </c>
      <c r="R900">
        <f t="shared" ref="R900:R963" si="147">B$6*(M900^5)+C$6*(M900^4)+D$6*(M900^3)+E$6*(M900^2)+F$6*M900</f>
        <v>0.99927701123287127</v>
      </c>
      <c r="S900">
        <f t="shared" ref="S900:S963" si="148">B$7*(M900^5)+C$7*(M900^4)+D$7*(M900^3)+E$7*(M900^2)+F$7*M900</f>
        <v>0.99927701123287127</v>
      </c>
      <c r="T900">
        <f t="shared" ref="T900:T963" si="149">B$8*(M900^5)+C$8*(M900^4)+D$8*(M900^3)+E$8*(M900^2)+F$8*M900</f>
        <v>0.99982935191835942</v>
      </c>
      <c r="U900" t="str">
        <f t="shared" si="141"/>
        <v>sun</v>
      </c>
      <c r="V900" t="str">
        <f t="shared" si="142"/>
        <v>thu</v>
      </c>
    </row>
    <row r="901" spans="13:22" x14ac:dyDescent="0.25">
      <c r="M901">
        <f t="shared" si="140"/>
        <v>0.90000000000000069</v>
      </c>
      <c r="N901">
        <f t="shared" si="143"/>
        <v>0.99995206611570353</v>
      </c>
      <c r="O901">
        <f t="shared" si="144"/>
        <v>0.99992231404958698</v>
      </c>
      <c r="P901">
        <f t="shared" si="145"/>
        <v>0.99985239669421455</v>
      </c>
      <c r="Q901">
        <f t="shared" si="146"/>
        <v>0.99961086401202115</v>
      </c>
      <c r="R901">
        <f t="shared" si="147"/>
        <v>0.999292480021857</v>
      </c>
      <c r="S901">
        <f t="shared" si="148"/>
        <v>0.999292480021857</v>
      </c>
      <c r="T901">
        <f t="shared" si="149"/>
        <v>0.99983441021788089</v>
      </c>
      <c r="U901" t="str">
        <f t="shared" si="141"/>
        <v>sun</v>
      </c>
      <c r="V901" t="str">
        <f t="shared" si="142"/>
        <v>thu</v>
      </c>
    </row>
    <row r="902" spans="13:22" x14ac:dyDescent="0.25">
      <c r="M902">
        <f t="shared" si="140"/>
        <v>0.90100000000000069</v>
      </c>
      <c r="N902">
        <f t="shared" si="143"/>
        <v>0.99995386597129032</v>
      </c>
      <c r="O902">
        <f t="shared" si="144"/>
        <v>0.99992510999767115</v>
      </c>
      <c r="P902">
        <f t="shared" si="145"/>
        <v>0.99985729503073628</v>
      </c>
      <c r="Q902">
        <f t="shared" si="146"/>
        <v>0.99962115696405673</v>
      </c>
      <c r="R902">
        <f t="shared" si="147"/>
        <v>0.99930771566434595</v>
      </c>
      <c r="S902">
        <f t="shared" si="148"/>
        <v>0.99930771566434595</v>
      </c>
      <c r="T902">
        <f t="shared" si="149"/>
        <v>0.99983935699093873</v>
      </c>
      <c r="U902" t="str">
        <f t="shared" si="141"/>
        <v>sun</v>
      </c>
      <c r="V902" t="str">
        <f t="shared" si="142"/>
        <v>thu</v>
      </c>
    </row>
    <row r="903" spans="13:22" x14ac:dyDescent="0.25">
      <c r="M903">
        <f t="shared" si="140"/>
        <v>0.90200000000000069</v>
      </c>
      <c r="N903">
        <f t="shared" si="143"/>
        <v>0.99995561338528072</v>
      </c>
      <c r="O903">
        <f t="shared" si="144"/>
        <v>0.99992782939744052</v>
      </c>
      <c r="P903">
        <f t="shared" si="145"/>
        <v>0.99986207395955207</v>
      </c>
      <c r="Q903">
        <f t="shared" si="146"/>
        <v>0.99963125895308869</v>
      </c>
      <c r="R903">
        <f t="shared" si="147"/>
        <v>0.9993227205260804</v>
      </c>
      <c r="S903">
        <f t="shared" si="148"/>
        <v>0.9993227205260804</v>
      </c>
      <c r="T903">
        <f t="shared" si="149"/>
        <v>0.99984419392384005</v>
      </c>
      <c r="U903" t="str">
        <f t="shared" si="141"/>
        <v>sun</v>
      </c>
      <c r="V903" t="str">
        <f t="shared" si="142"/>
        <v>thu</v>
      </c>
    </row>
    <row r="904" spans="13:22" x14ac:dyDescent="0.25">
      <c r="M904">
        <f t="shared" si="140"/>
        <v>0.90300000000000069</v>
      </c>
      <c r="N904">
        <f t="shared" si="143"/>
        <v>0.99995730945642869</v>
      </c>
      <c r="O904">
        <f t="shared" si="144"/>
        <v>0.99993047370227295</v>
      </c>
      <c r="P904">
        <f t="shared" si="145"/>
        <v>0.99986673538059945</v>
      </c>
      <c r="Q904">
        <f t="shared" si="146"/>
        <v>0.99964117221036908</v>
      </c>
      <c r="R904">
        <f t="shared" si="147"/>
        <v>0.99933749695822627</v>
      </c>
      <c r="S904">
        <f t="shared" si="148"/>
        <v>0.99933749695822627</v>
      </c>
      <c r="T904">
        <f t="shared" si="149"/>
        <v>0.99984892268741721</v>
      </c>
      <c r="U904" t="str">
        <f t="shared" si="141"/>
        <v>sun</v>
      </c>
      <c r="V904" t="str">
        <f t="shared" si="142"/>
        <v>thu</v>
      </c>
    </row>
    <row r="905" spans="13:22" x14ac:dyDescent="0.25">
      <c r="M905">
        <f t="shared" si="140"/>
        <v>0.90400000000000069</v>
      </c>
      <c r="N905">
        <f t="shared" si="143"/>
        <v>0.99995895526899226</v>
      </c>
      <c r="O905">
        <f t="shared" si="144"/>
        <v>0.99993304434941876</v>
      </c>
      <c r="P905">
        <f t="shared" si="145"/>
        <v>0.99987128117786161</v>
      </c>
      <c r="Q905">
        <f t="shared" si="146"/>
        <v>0.99965089895208115</v>
      </c>
      <c r="R905">
        <f t="shared" si="147"/>
        <v>0.99935204729742289</v>
      </c>
      <c r="S905">
        <f t="shared" si="148"/>
        <v>0.99935204729742289</v>
      </c>
      <c r="T905">
        <f t="shared" si="149"/>
        <v>0.99985354493708822</v>
      </c>
      <c r="U905" t="str">
        <f t="shared" si="141"/>
        <v>sun</v>
      </c>
      <c r="V905" t="str">
        <f t="shared" si="142"/>
        <v>thu</v>
      </c>
    </row>
    <row r="906" spans="13:22" x14ac:dyDescent="0.25">
      <c r="M906">
        <f t="shared" si="140"/>
        <v>0.90500000000000069</v>
      </c>
      <c r="N906">
        <f t="shared" si="143"/>
        <v>0.99996055189282096</v>
      </c>
      <c r="O906">
        <f t="shared" si="144"/>
        <v>0.99993554276007224</v>
      </c>
      <c r="P906">
        <f t="shared" si="145"/>
        <v>0.9998757132194207</v>
      </c>
      <c r="Q906">
        <f t="shared" si="146"/>
        <v>0.99966044137937615</v>
      </c>
      <c r="R906">
        <f t="shared" si="147"/>
        <v>0.99936637386582117</v>
      </c>
      <c r="S906">
        <f t="shared" si="148"/>
        <v>0.99936637386582117</v>
      </c>
      <c r="T906">
        <f t="shared" si="149"/>
        <v>0.99985806231292251</v>
      </c>
      <c r="U906" t="str">
        <f t="shared" si="141"/>
        <v>sun</v>
      </c>
      <c r="V906" t="str">
        <f t="shared" si="142"/>
        <v>thu</v>
      </c>
    </row>
    <row r="907" spans="13:22" x14ac:dyDescent="0.25">
      <c r="M907">
        <f t="shared" si="140"/>
        <v>0.90600000000000069</v>
      </c>
      <c r="N907">
        <f t="shared" si="143"/>
        <v>0.99996210038343758</v>
      </c>
      <c r="O907">
        <f t="shared" si="144"/>
        <v>0.99993797033944176</v>
      </c>
      <c r="P907">
        <f t="shared" si="145"/>
        <v>0.99988003335751507</v>
      </c>
      <c r="Q907">
        <f t="shared" si="146"/>
        <v>0.99966980167842401</v>
      </c>
      <c r="R907">
        <f t="shared" si="147"/>
        <v>0.99938047897112581</v>
      </c>
      <c r="S907">
        <f t="shared" si="148"/>
        <v>0.99938047897112581</v>
      </c>
      <c r="T907">
        <f t="shared" si="149"/>
        <v>0.99986247643970483</v>
      </c>
      <c r="U907" t="str">
        <f t="shared" si="141"/>
        <v>sun</v>
      </c>
      <c r="V907" t="str">
        <f t="shared" si="142"/>
        <v>thu</v>
      </c>
    </row>
    <row r="908" spans="13:22" x14ac:dyDescent="0.25">
      <c r="M908">
        <f t="shared" si="140"/>
        <v>0.90700000000000069</v>
      </c>
      <c r="N908">
        <f t="shared" si="143"/>
        <v>0.99996360178213717</v>
      </c>
      <c r="O908">
        <f t="shared" si="144"/>
        <v>0.9999403284768138</v>
      </c>
      <c r="P908">
        <f t="shared" si="145"/>
        <v>0.99988424342859661</v>
      </c>
      <c r="Q908">
        <f t="shared" si="146"/>
        <v>0.99967898202045813</v>
      </c>
      <c r="R908">
        <f t="shared" si="147"/>
        <v>0.99939436490663125</v>
      </c>
      <c r="S908">
        <f t="shared" si="148"/>
        <v>0.99939436490663125</v>
      </c>
      <c r="T908">
        <f t="shared" si="149"/>
        <v>0.99986678892700098</v>
      </c>
      <c r="U908" t="str">
        <f t="shared" si="141"/>
        <v>sun</v>
      </c>
      <c r="V908" t="str">
        <f t="shared" si="142"/>
        <v>thu</v>
      </c>
    </row>
    <row r="909" spans="13:22" x14ac:dyDescent="0.25">
      <c r="M909">
        <f t="shared" si="140"/>
        <v>0.9080000000000007</v>
      </c>
      <c r="N909">
        <f t="shared" si="143"/>
        <v>0.99996505711607497</v>
      </c>
      <c r="O909">
        <f t="shared" si="144"/>
        <v>0.9999426185456346</v>
      </c>
      <c r="P909">
        <f t="shared" si="145"/>
        <v>0.99988834525338</v>
      </c>
      <c r="Q909">
        <f t="shared" si="146"/>
        <v>0.99968798456181762</v>
      </c>
      <c r="R909">
        <f t="shared" si="147"/>
        <v>0.99940803395127364</v>
      </c>
      <c r="S909">
        <f t="shared" si="148"/>
        <v>0.99940803395127364</v>
      </c>
      <c r="T909">
        <f t="shared" si="149"/>
        <v>0.99987100136922802</v>
      </c>
      <c r="U909" t="str">
        <f t="shared" si="141"/>
        <v>sun</v>
      </c>
      <c r="V909" t="str">
        <f t="shared" si="142"/>
        <v>thu</v>
      </c>
    </row>
    <row r="910" spans="13:22" x14ac:dyDescent="0.25">
      <c r="M910">
        <f t="shared" si="140"/>
        <v>0.9090000000000007</v>
      </c>
      <c r="N910">
        <f t="shared" si="143"/>
        <v>0.99996646739835082</v>
      </c>
      <c r="O910">
        <f t="shared" si="144"/>
        <v>0.99994484190356614</v>
      </c>
      <c r="P910">
        <f t="shared" si="145"/>
        <v>0.99989234063690624</v>
      </c>
      <c r="Q910">
        <f t="shared" si="146"/>
        <v>0.99969681144399747</v>
      </c>
      <c r="R910">
        <f t="shared" si="147"/>
        <v>0.99942148836966327</v>
      </c>
      <c r="S910">
        <f t="shared" si="148"/>
        <v>0.99942148836966327</v>
      </c>
      <c r="T910">
        <f t="shared" si="149"/>
        <v>0.99987511534570572</v>
      </c>
      <c r="U910" t="str">
        <f t="shared" si="141"/>
        <v>sun</v>
      </c>
      <c r="V910" t="str">
        <f t="shared" si="142"/>
        <v>thu</v>
      </c>
    </row>
    <row r="911" spans="13:22" x14ac:dyDescent="0.25">
      <c r="M911">
        <f t="shared" si="140"/>
        <v>0.9100000000000007</v>
      </c>
      <c r="N911">
        <f t="shared" si="143"/>
        <v>0.99996783362809882</v>
      </c>
      <c r="O911">
        <f t="shared" si="144"/>
        <v>0.99994699989256253</v>
      </c>
      <c r="P911">
        <f t="shared" si="145"/>
        <v>0.99989623136859551</v>
      </c>
      <c r="Q911">
        <f t="shared" si="146"/>
        <v>0.99970546479368894</v>
      </c>
      <c r="R911">
        <f t="shared" si="147"/>
        <v>0.99943473041213071</v>
      </c>
      <c r="S911">
        <f t="shared" si="148"/>
        <v>0.99943473041213071</v>
      </c>
      <c r="T911">
        <f t="shared" si="149"/>
        <v>0.999879132420737</v>
      </c>
      <c r="U911" t="str">
        <f t="shared" si="141"/>
        <v>sun</v>
      </c>
      <c r="V911" t="str">
        <f t="shared" si="142"/>
        <v>thu</v>
      </c>
    </row>
    <row r="912" spans="13:22" x14ac:dyDescent="0.25">
      <c r="M912">
        <f t="shared" si="140"/>
        <v>0.9110000000000007</v>
      </c>
      <c r="N912">
        <f t="shared" si="143"/>
        <v>0.99996915679058329</v>
      </c>
      <c r="O912">
        <f t="shared" si="144"/>
        <v>0.99994909383893749</v>
      </c>
      <c r="P912">
        <f t="shared" si="145"/>
        <v>0.99990001922229554</v>
      </c>
      <c r="Q912">
        <f t="shared" si="146"/>
        <v>0.99971394672283109</v>
      </c>
      <c r="R912">
        <f t="shared" si="147"/>
        <v>0.99944776231476196</v>
      </c>
      <c r="S912">
        <f t="shared" si="148"/>
        <v>0.99944776231476196</v>
      </c>
      <c r="T912">
        <f t="shared" si="149"/>
        <v>0.99988305414366163</v>
      </c>
      <c r="U912" t="str">
        <f t="shared" si="141"/>
        <v>sun</v>
      </c>
      <c r="V912" t="str">
        <f t="shared" si="142"/>
        <v>thu</v>
      </c>
    </row>
    <row r="913" spans="13:22" x14ac:dyDescent="0.25">
      <c r="M913">
        <f t="shared" si="140"/>
        <v>0.9120000000000007</v>
      </c>
      <c r="N913">
        <f t="shared" si="143"/>
        <v>0.99997043785727957</v>
      </c>
      <c r="O913">
        <f t="shared" si="144"/>
        <v>0.99995112505344075</v>
      </c>
      <c r="P913">
        <f t="shared" si="145"/>
        <v>0.99990370595635225</v>
      </c>
      <c r="Q913">
        <f t="shared" si="146"/>
        <v>0.99972225932865166</v>
      </c>
      <c r="R913">
        <f t="shared" si="147"/>
        <v>0.99946058629944812</v>
      </c>
      <c r="S913">
        <f t="shared" si="148"/>
        <v>0.99946058629944812</v>
      </c>
      <c r="T913">
        <f t="shared" si="149"/>
        <v>0.99988688204893128</v>
      </c>
      <c r="U913" t="str">
        <f t="shared" si="141"/>
        <v>sun</v>
      </c>
      <c r="V913" t="str">
        <f t="shared" si="142"/>
        <v>thu</v>
      </c>
    </row>
    <row r="914" spans="13:22" x14ac:dyDescent="0.25">
      <c r="M914">
        <f t="shared" si="140"/>
        <v>0.9130000000000007</v>
      </c>
      <c r="N914">
        <f t="shared" si="143"/>
        <v>0.99997167778597085</v>
      </c>
      <c r="O914">
        <f t="shared" si="144"/>
        <v>0.99995309483131045</v>
      </c>
      <c r="P914">
        <f t="shared" si="145"/>
        <v>0.99990729331364747</v>
      </c>
      <c r="Q914">
        <f t="shared" si="146"/>
        <v>0.99973040469371233</v>
      </c>
      <c r="R914">
        <f t="shared" si="147"/>
        <v>0.99947320457391919</v>
      </c>
      <c r="S914">
        <f t="shared" si="148"/>
        <v>0.99947320457391919</v>
      </c>
      <c r="T914">
        <f t="shared" si="149"/>
        <v>0.99989061765616016</v>
      </c>
      <c r="U914" t="str">
        <f t="shared" si="141"/>
        <v>sun</v>
      </c>
      <c r="V914" t="str">
        <f t="shared" si="142"/>
        <v>thu</v>
      </c>
    </row>
    <row r="915" spans="13:22" x14ac:dyDescent="0.25">
      <c r="M915">
        <f t="shared" si="140"/>
        <v>0.9140000000000007</v>
      </c>
      <c r="N915">
        <f t="shared" si="143"/>
        <v>0.99997287752082809</v>
      </c>
      <c r="O915">
        <f t="shared" si="144"/>
        <v>0.99995500445236107</v>
      </c>
      <c r="P915">
        <f t="shared" si="145"/>
        <v>0.99991078302167002</v>
      </c>
      <c r="Q915">
        <f t="shared" si="146"/>
        <v>0.99973838488595534</v>
      </c>
      <c r="R915">
        <f t="shared" si="147"/>
        <v>0.99948561933179469</v>
      </c>
      <c r="S915">
        <f t="shared" si="148"/>
        <v>0.99948561933179469</v>
      </c>
      <c r="T915">
        <f t="shared" si="149"/>
        <v>0.99989426247020363</v>
      </c>
      <c r="U915" t="str">
        <f t="shared" si="141"/>
        <v>sun</v>
      </c>
      <c r="V915" t="str">
        <f t="shared" si="142"/>
        <v>thu</v>
      </c>
    </row>
    <row r="916" spans="13:22" x14ac:dyDescent="0.25">
      <c r="M916">
        <f t="shared" si="140"/>
        <v>0.9150000000000007</v>
      </c>
      <c r="N916">
        <f t="shared" si="143"/>
        <v>0.99997403799250861</v>
      </c>
      <c r="O916">
        <f t="shared" si="144"/>
        <v>0.99995685518104249</v>
      </c>
      <c r="P916">
        <f t="shared" si="145"/>
        <v>0.99991417679256012</v>
      </c>
      <c r="Q916">
        <f t="shared" si="146"/>
        <v>0.99974620195875286</v>
      </c>
      <c r="R916">
        <f t="shared" si="147"/>
        <v>0.99949783275261161</v>
      </c>
      <c r="S916">
        <f t="shared" si="148"/>
        <v>0.99949783275261161</v>
      </c>
      <c r="T916">
        <f t="shared" si="149"/>
        <v>0.9998978179812168</v>
      </c>
      <c r="U916" t="str">
        <f t="shared" si="141"/>
        <v>sun</v>
      </c>
      <c r="V916" t="str">
        <f t="shared" si="142"/>
        <v>thu</v>
      </c>
    </row>
    <row r="917" spans="13:22" x14ac:dyDescent="0.25">
      <c r="M917">
        <f t="shared" si="140"/>
        <v>0.9160000000000007</v>
      </c>
      <c r="N917">
        <f t="shared" si="143"/>
        <v>0.99997516011824672</v>
      </c>
      <c r="O917">
        <f t="shared" si="144"/>
        <v>0.99995864826651548</v>
      </c>
      <c r="P917">
        <f t="shared" si="145"/>
        <v>0.99991747632317551</v>
      </c>
      <c r="Q917">
        <f t="shared" si="146"/>
        <v>0.99975385795094329</v>
      </c>
      <c r="R917">
        <f t="shared" si="147"/>
        <v>0.9995098470018795</v>
      </c>
      <c r="S917">
        <f t="shared" si="148"/>
        <v>0.9995098470018795</v>
      </c>
      <c r="T917">
        <f t="shared" si="149"/>
        <v>0.99990128566472158</v>
      </c>
      <c r="U917" t="str">
        <f t="shared" si="141"/>
        <v>sun</v>
      </c>
      <c r="V917" t="str">
        <f t="shared" si="142"/>
        <v>thu</v>
      </c>
    </row>
    <row r="918" spans="13:22" x14ac:dyDescent="0.25">
      <c r="M918">
        <f t="shared" si="140"/>
        <v>0.9170000000000007</v>
      </c>
      <c r="N918">
        <f t="shared" si="143"/>
        <v>0.99997624480192648</v>
      </c>
      <c r="O918">
        <f t="shared" si="144"/>
        <v>0.99996038494271122</v>
      </c>
      <c r="P918">
        <f t="shared" si="145"/>
        <v>0.99992068329513195</v>
      </c>
      <c r="Q918">
        <f t="shared" si="146"/>
        <v>0.99976135488688644</v>
      </c>
      <c r="R918">
        <f t="shared" si="147"/>
        <v>0.99952166423110977</v>
      </c>
      <c r="S918">
        <f t="shared" si="148"/>
        <v>0.99952166423110977</v>
      </c>
      <c r="T918">
        <f t="shared" si="149"/>
        <v>0.99990466698166447</v>
      </c>
      <c r="U918" t="str">
        <f t="shared" si="141"/>
        <v>sun</v>
      </c>
      <c r="V918" t="str">
        <f t="shared" si="142"/>
        <v>thu</v>
      </c>
    </row>
    <row r="919" spans="13:22" x14ac:dyDescent="0.25">
      <c r="M919">
        <f t="shared" si="140"/>
        <v>0.9180000000000007</v>
      </c>
      <c r="N919">
        <f t="shared" si="143"/>
        <v>0.99997729293419191</v>
      </c>
      <c r="O919">
        <f t="shared" si="144"/>
        <v>0.99996206642841168</v>
      </c>
      <c r="P919">
        <f t="shared" si="145"/>
        <v>0.99992379937487419</v>
      </c>
      <c r="Q919">
        <f t="shared" si="146"/>
        <v>0.99976869477650432</v>
      </c>
      <c r="R919">
        <f t="shared" si="147"/>
        <v>0.99953328657786722</v>
      </c>
      <c r="S919">
        <f t="shared" si="148"/>
        <v>0.99953328657786722</v>
      </c>
      <c r="T919">
        <f t="shared" si="149"/>
        <v>0.99990796337849552</v>
      </c>
      <c r="U919" t="str">
        <f t="shared" si="141"/>
        <v>sun</v>
      </c>
      <c r="V919" t="str">
        <f t="shared" si="142"/>
        <v>thu</v>
      </c>
    </row>
    <row r="920" spans="13:22" x14ac:dyDescent="0.25">
      <c r="M920">
        <f t="shared" si="140"/>
        <v>0.91900000000000071</v>
      </c>
      <c r="N920">
        <f t="shared" si="143"/>
        <v>0.99997830539251886</v>
      </c>
      <c r="O920">
        <f t="shared" si="144"/>
        <v>0.99996369392731399</v>
      </c>
      <c r="P920">
        <f t="shared" si="145"/>
        <v>0.99992682621372264</v>
      </c>
      <c r="Q920">
        <f t="shared" si="146"/>
        <v>0.99977587961532155</v>
      </c>
      <c r="R920">
        <f t="shared" si="147"/>
        <v>0.99954471616580465</v>
      </c>
      <c r="S920">
        <f t="shared" si="148"/>
        <v>0.99954471616580465</v>
      </c>
      <c r="T920">
        <f t="shared" si="149"/>
        <v>0.99991117628722037</v>
      </c>
      <c r="U920" t="str">
        <f t="shared" si="141"/>
        <v>sun</v>
      </c>
      <c r="V920" t="str">
        <f t="shared" si="142"/>
        <v>thu</v>
      </c>
    </row>
    <row r="921" spans="13:22" x14ac:dyDescent="0.25">
      <c r="M921">
        <f t="shared" si="140"/>
        <v>0.92000000000000071</v>
      </c>
      <c r="N921">
        <f t="shared" si="143"/>
        <v>0.99997928304132255</v>
      </c>
      <c r="O921">
        <f t="shared" si="144"/>
        <v>0.99996526862809887</v>
      </c>
      <c r="P921">
        <f t="shared" si="145"/>
        <v>0.99992976544793377</v>
      </c>
      <c r="Q921">
        <f t="shared" si="146"/>
        <v>0.99978291138452313</v>
      </c>
      <c r="R921">
        <f t="shared" si="147"/>
        <v>0.99955595510470552</v>
      </c>
      <c r="S921">
        <f t="shared" si="148"/>
        <v>0.99955595510470552</v>
      </c>
      <c r="T921">
        <f t="shared" si="149"/>
        <v>0.99991430712547036</v>
      </c>
      <c r="U921" t="str">
        <f t="shared" si="141"/>
        <v>sun</v>
      </c>
      <c r="V921" t="str">
        <f t="shared" si="142"/>
        <v>thu</v>
      </c>
    </row>
    <row r="922" spans="13:22" x14ac:dyDescent="0.25">
      <c r="M922">
        <f t="shared" si="140"/>
        <v>0.92100000000000071</v>
      </c>
      <c r="N922">
        <f t="shared" si="143"/>
        <v>0.99998022673202502</v>
      </c>
      <c r="O922">
        <f t="shared" si="144"/>
        <v>0.99996679170450475</v>
      </c>
      <c r="P922">
        <f t="shared" si="145"/>
        <v>0.99993261869874761</v>
      </c>
      <c r="Q922">
        <f t="shared" si="146"/>
        <v>0.99978979205098728</v>
      </c>
      <c r="R922">
        <f t="shared" si="147"/>
        <v>0.99956700549052924</v>
      </c>
      <c r="S922">
        <f t="shared" si="148"/>
        <v>0.99956700549052924</v>
      </c>
      <c r="T922">
        <f t="shared" si="149"/>
        <v>0.99991735729656694</v>
      </c>
      <c r="U922" t="str">
        <f t="shared" si="141"/>
        <v>sun</v>
      </c>
      <c r="V922" t="str">
        <f t="shared" si="142"/>
        <v>thu</v>
      </c>
    </row>
    <row r="923" spans="13:22" x14ac:dyDescent="0.25">
      <c r="M923">
        <f t="shared" si="140"/>
        <v>0.92200000000000071</v>
      </c>
      <c r="N923">
        <f t="shared" si="143"/>
        <v>0.9999811373031644</v>
      </c>
      <c r="O923">
        <f t="shared" si="144"/>
        <v>0.99996826431539088</v>
      </c>
      <c r="P923">
        <f t="shared" si="145"/>
        <v>0.99993538757245748</v>
      </c>
      <c r="Q923">
        <f t="shared" si="146"/>
        <v>0.9997965235673445</v>
      </c>
      <c r="R923">
        <f t="shared" si="147"/>
        <v>0.99957786940544491</v>
      </c>
      <c r="S923">
        <f t="shared" si="148"/>
        <v>0.99957786940544491</v>
      </c>
      <c r="T923">
        <f t="shared" si="149"/>
        <v>0.99992032818958965</v>
      </c>
      <c r="U923" t="str">
        <f t="shared" si="141"/>
        <v>sun</v>
      </c>
      <c r="V923" t="str">
        <f t="shared" si="142"/>
        <v>thu</v>
      </c>
    </row>
    <row r="924" spans="13:22" x14ac:dyDescent="0.25">
      <c r="M924">
        <f t="shared" si="140"/>
        <v>0.92300000000000071</v>
      </c>
      <c r="N924">
        <f t="shared" si="143"/>
        <v>0.9999820155804704</v>
      </c>
      <c r="O924">
        <f t="shared" si="144"/>
        <v>0.99996968760481009</v>
      </c>
      <c r="P924">
        <f t="shared" si="145"/>
        <v>0.99993807366044729</v>
      </c>
      <c r="Q924">
        <f t="shared" si="146"/>
        <v>0.99980310787200244</v>
      </c>
      <c r="R924">
        <f t="shared" si="147"/>
        <v>0.99958854891788063</v>
      </c>
      <c r="S924">
        <f t="shared" si="148"/>
        <v>0.99958854891788063</v>
      </c>
      <c r="T924">
        <f t="shared" si="149"/>
        <v>0.99992322117943289</v>
      </c>
      <c r="U924" t="str">
        <f t="shared" si="141"/>
        <v>sun</v>
      </c>
      <c r="V924" t="str">
        <f t="shared" si="142"/>
        <v>thu</v>
      </c>
    </row>
    <row r="925" spans="13:22" x14ac:dyDescent="0.25">
      <c r="M925">
        <f t="shared" si="140"/>
        <v>0.92400000000000071</v>
      </c>
      <c r="N925">
        <f t="shared" si="143"/>
        <v>0.9999828623769611</v>
      </c>
      <c r="O925">
        <f t="shared" si="144"/>
        <v>0.99997106270208036</v>
      </c>
      <c r="P925">
        <f t="shared" si="145"/>
        <v>0.99994067853926261</v>
      </c>
      <c r="Q925">
        <f t="shared" si="146"/>
        <v>0.99980954688921697</v>
      </c>
      <c r="R925">
        <f t="shared" si="147"/>
        <v>0.99959904608256034</v>
      </c>
      <c r="S925">
        <f t="shared" si="148"/>
        <v>0.99959904608256034</v>
      </c>
      <c r="T925">
        <f t="shared" si="149"/>
        <v>0.99992603762688015</v>
      </c>
      <c r="U925" t="str">
        <f t="shared" si="141"/>
        <v>sun</v>
      </c>
      <c r="V925" t="str">
        <f t="shared" si="142"/>
        <v>thu</v>
      </c>
    </row>
    <row r="926" spans="13:22" x14ac:dyDescent="0.25">
      <c r="M926">
        <f t="shared" si="140"/>
        <v>0.92500000000000071</v>
      </c>
      <c r="N926">
        <f t="shared" si="143"/>
        <v>0.99998367849302827</v>
      </c>
      <c r="O926">
        <f t="shared" si="144"/>
        <v>0.99997239072185096</v>
      </c>
      <c r="P926">
        <f t="shared" si="145"/>
        <v>0.99994320377066126</v>
      </c>
      <c r="Q926">
        <f t="shared" si="146"/>
        <v>0.99981584252911304</v>
      </c>
      <c r="R926">
        <f t="shared" si="147"/>
        <v>0.99960936294054381</v>
      </c>
      <c r="S926">
        <f t="shared" si="148"/>
        <v>0.99960936294054381</v>
      </c>
      <c r="T926">
        <f t="shared" si="149"/>
        <v>0.99992877887866305</v>
      </c>
      <c r="U926" t="str">
        <f t="shared" si="141"/>
        <v>sun</v>
      </c>
      <c r="V926" t="str">
        <f t="shared" si="142"/>
        <v>thu</v>
      </c>
    </row>
    <row r="927" spans="13:22" x14ac:dyDescent="0.25">
      <c r="M927">
        <f t="shared" si="140"/>
        <v>0.92600000000000071</v>
      </c>
      <c r="N927">
        <f t="shared" si="143"/>
        <v>0.99998446471652702</v>
      </c>
      <c r="O927">
        <f t="shared" si="144"/>
        <v>0.99997367276416727</v>
      </c>
      <c r="P927">
        <f t="shared" si="145"/>
        <v>0.99994565090166088</v>
      </c>
      <c r="Q927">
        <f t="shared" si="146"/>
        <v>0.99982199668775085</v>
      </c>
      <c r="R927">
        <f t="shared" si="147"/>
        <v>0.99961950151927192</v>
      </c>
      <c r="S927">
        <f t="shared" si="148"/>
        <v>0.99961950151927192</v>
      </c>
      <c r="T927">
        <f t="shared" si="149"/>
        <v>0.99993144626752573</v>
      </c>
      <c r="U927" t="str">
        <f t="shared" si="141"/>
        <v>sun</v>
      </c>
      <c r="V927" t="str">
        <f t="shared" si="142"/>
        <v>thu</v>
      </c>
    </row>
    <row r="928" spans="13:22" x14ac:dyDescent="0.25">
      <c r="M928">
        <f t="shared" si="140"/>
        <v>0.92700000000000071</v>
      </c>
      <c r="N928">
        <f t="shared" si="143"/>
        <v>0.99998522182287353</v>
      </c>
      <c r="O928">
        <f t="shared" si="144"/>
        <v>0.99997490991455873</v>
      </c>
      <c r="P928">
        <f t="shared" si="145"/>
        <v>0.99994802146460859</v>
      </c>
      <c r="Q928">
        <f t="shared" si="146"/>
        <v>0.99982801124715781</v>
      </c>
      <c r="R928">
        <f t="shared" si="147"/>
        <v>0.99962946383260753</v>
      </c>
      <c r="S928">
        <f t="shared" si="148"/>
        <v>0.99962946383260753</v>
      </c>
      <c r="T928">
        <f t="shared" si="149"/>
        <v>0.999934041112299</v>
      </c>
      <c r="U928" t="str">
        <f t="shared" si="141"/>
        <v>sun</v>
      </c>
      <c r="V928" t="str">
        <f t="shared" si="142"/>
        <v>thu</v>
      </c>
    </row>
    <row r="929" spans="13:22" x14ac:dyDescent="0.25">
      <c r="M929">
        <f t="shared" si="140"/>
        <v>0.92800000000000071</v>
      </c>
      <c r="N929">
        <f t="shared" si="143"/>
        <v>0.99998595057511608</v>
      </c>
      <c r="O929">
        <f t="shared" si="144"/>
        <v>0.99997610324408059</v>
      </c>
      <c r="P929">
        <f t="shared" si="145"/>
        <v>0.99995031697722769</v>
      </c>
      <c r="Q929">
        <f t="shared" si="146"/>
        <v>0.99983388807537832</v>
      </c>
      <c r="R929">
        <f t="shared" si="147"/>
        <v>0.99963925188087321</v>
      </c>
      <c r="S929">
        <f t="shared" si="148"/>
        <v>0.99963925188087321</v>
      </c>
      <c r="T929">
        <f t="shared" si="149"/>
        <v>0.99993656471795056</v>
      </c>
      <c r="U929" t="str">
        <f t="shared" si="141"/>
        <v>sun</v>
      </c>
      <c r="V929" t="str">
        <f t="shared" si="142"/>
        <v>thu</v>
      </c>
    </row>
    <row r="930" spans="13:22" x14ac:dyDescent="0.25">
      <c r="M930">
        <f t="shared" si="140"/>
        <v>0.92900000000000071</v>
      </c>
      <c r="N930">
        <f t="shared" si="143"/>
        <v>0.99998665172404344</v>
      </c>
      <c r="O930">
        <f t="shared" si="144"/>
        <v>0.9999772538094085</v>
      </c>
      <c r="P930">
        <f t="shared" si="145"/>
        <v>0.99995253894267133</v>
      </c>
      <c r="Q930">
        <f t="shared" si="146"/>
        <v>0.9998396290265199</v>
      </c>
      <c r="R930">
        <f t="shared" si="147"/>
        <v>0.99964886765089567</v>
      </c>
      <c r="S930">
        <f t="shared" si="148"/>
        <v>0.99964886765089567</v>
      </c>
      <c r="T930">
        <f t="shared" si="149"/>
        <v>0.9999390183756609</v>
      </c>
      <c r="U930" t="str">
        <f t="shared" si="141"/>
        <v>sun</v>
      </c>
      <c r="V930" t="str">
        <f t="shared" si="142"/>
        <v>thu</v>
      </c>
    </row>
    <row r="931" spans="13:22" x14ac:dyDescent="0.25">
      <c r="M931">
        <f t="shared" si="140"/>
        <v>0.93000000000000071</v>
      </c>
      <c r="N931">
        <f t="shared" si="143"/>
        <v>0.9999873260082639</v>
      </c>
      <c r="O931">
        <f t="shared" si="144"/>
        <v>0.99997836265289264</v>
      </c>
      <c r="P931">
        <f t="shared" si="145"/>
        <v>0.99995468884958649</v>
      </c>
      <c r="Q931">
        <f t="shared" si="146"/>
        <v>0.99984523594079588</v>
      </c>
      <c r="R931">
        <f t="shared" si="147"/>
        <v>0.99965831311604436</v>
      </c>
      <c r="S931">
        <f t="shared" si="148"/>
        <v>0.99965831311604436</v>
      </c>
      <c r="T931">
        <f t="shared" si="149"/>
        <v>0.99994140336288462</v>
      </c>
      <c r="U931" t="str">
        <f t="shared" si="141"/>
        <v>sun</v>
      </c>
      <c r="V931" t="str">
        <f t="shared" si="142"/>
        <v>thu</v>
      </c>
    </row>
    <row r="932" spans="13:22" x14ac:dyDescent="0.25">
      <c r="M932">
        <f t="shared" si="140"/>
        <v>0.93100000000000072</v>
      </c>
      <c r="N932">
        <f t="shared" si="143"/>
        <v>0.99998797415429319</v>
      </c>
      <c r="O932">
        <f t="shared" si="144"/>
        <v>0.99997943080263241</v>
      </c>
      <c r="P932">
        <f t="shared" si="145"/>
        <v>0.99995676817215973</v>
      </c>
      <c r="Q932">
        <f t="shared" si="146"/>
        <v>0.99985071064457598</v>
      </c>
      <c r="R932">
        <f t="shared" si="147"/>
        <v>0.99966759023627683</v>
      </c>
      <c r="S932">
        <f t="shared" si="148"/>
        <v>0.99966759023627683</v>
      </c>
      <c r="T932">
        <f t="shared" si="149"/>
        <v>0.99994372094341522</v>
      </c>
      <c r="U932" t="str">
        <f t="shared" si="141"/>
        <v>sun</v>
      </c>
      <c r="V932" t="str">
        <f t="shared" si="142"/>
        <v>thu</v>
      </c>
    </row>
    <row r="933" spans="13:22" x14ac:dyDescent="0.25">
      <c r="M933">
        <f t="shared" si="140"/>
        <v>0.93200000000000072</v>
      </c>
      <c r="N933">
        <f t="shared" si="143"/>
        <v>0.99998859687665131</v>
      </c>
      <c r="O933">
        <f t="shared" si="144"/>
        <v>0.99998045927254786</v>
      </c>
      <c r="P933">
        <f t="shared" si="145"/>
        <v>0.99995877837018199</v>
      </c>
      <c r="Q933">
        <f t="shared" si="146"/>
        <v>0.99985605495042673</v>
      </c>
      <c r="R933">
        <f t="shared" si="147"/>
        <v>0.99967670095817729</v>
      </c>
      <c r="S933">
        <f t="shared" si="148"/>
        <v>0.99967670095817729</v>
      </c>
      <c r="T933">
        <f t="shared" si="149"/>
        <v>0.99994597236745264</v>
      </c>
      <c r="U933" t="str">
        <f t="shared" si="141"/>
        <v>sun</v>
      </c>
      <c r="V933" t="str">
        <f t="shared" si="142"/>
        <v>thu</v>
      </c>
    </row>
    <row r="934" spans="13:22" x14ac:dyDescent="0.25">
      <c r="M934">
        <f t="shared" si="140"/>
        <v>0.93300000000000072</v>
      </c>
      <c r="N934">
        <f t="shared" si="143"/>
        <v>0.99998919487794424</v>
      </c>
      <c r="O934">
        <f t="shared" si="144"/>
        <v>0.99998144906244235</v>
      </c>
      <c r="P934">
        <f t="shared" si="145"/>
        <v>0.99996072088909882</v>
      </c>
      <c r="Q934">
        <f t="shared" si="146"/>
        <v>0.99986127065715813</v>
      </c>
      <c r="R934">
        <f t="shared" si="147"/>
        <v>0.99968564721499753</v>
      </c>
      <c r="S934">
        <f t="shared" si="148"/>
        <v>0.99968564721499753</v>
      </c>
      <c r="T934">
        <f t="shared" si="149"/>
        <v>0.99994815887166144</v>
      </c>
      <c r="U934" t="str">
        <f t="shared" si="141"/>
        <v>sun</v>
      </c>
      <c r="V934" t="str">
        <f t="shared" si="142"/>
        <v>thu</v>
      </c>
    </row>
    <row r="935" spans="13:22" x14ac:dyDescent="0.25">
      <c r="M935">
        <f t="shared" si="140"/>
        <v>0.93400000000000072</v>
      </c>
      <c r="N935">
        <f t="shared" si="143"/>
        <v>0.99998976884895896</v>
      </c>
      <c r="O935">
        <f t="shared" si="144"/>
        <v>0.9999824011580789</v>
      </c>
      <c r="P935">
        <f t="shared" si="145"/>
        <v>0.99996259716006408</v>
      </c>
      <c r="Q935">
        <f t="shared" si="146"/>
        <v>0.9998663595498698</v>
      </c>
      <c r="R935">
        <f t="shared" si="147"/>
        <v>0.99969443092670129</v>
      </c>
      <c r="S935">
        <f t="shared" si="148"/>
        <v>0.99969443092670129</v>
      </c>
      <c r="T935">
        <f t="shared" si="149"/>
        <v>0.99995028167924271</v>
      </c>
      <c r="U935" t="str">
        <f t="shared" si="141"/>
        <v>sun</v>
      </c>
      <c r="V935" t="str">
        <f t="shared" si="142"/>
        <v>thu</v>
      </c>
    </row>
    <row r="936" spans="13:22" x14ac:dyDescent="0.25">
      <c r="M936">
        <f t="shared" si="140"/>
        <v>0.93500000000000072</v>
      </c>
      <c r="N936">
        <f t="shared" si="143"/>
        <v>0.99999031946874961</v>
      </c>
      <c r="O936">
        <f t="shared" si="144"/>
        <v>0.99998331653125039</v>
      </c>
      <c r="P936">
        <f t="shared" si="145"/>
        <v>0.99996440859999947</v>
      </c>
      <c r="Q936">
        <f t="shared" si="146"/>
        <v>0.99987132339999985</v>
      </c>
      <c r="R936">
        <f t="shared" si="147"/>
        <v>0.99970305399999937</v>
      </c>
      <c r="S936">
        <f t="shared" si="148"/>
        <v>0.99970305399999937</v>
      </c>
      <c r="T936">
        <f t="shared" si="149"/>
        <v>0.99995234200000116</v>
      </c>
      <c r="U936" t="str">
        <f t="shared" si="141"/>
        <v>sun</v>
      </c>
      <c r="V936" t="str">
        <f t="shared" si="142"/>
        <v>thu</v>
      </c>
    </row>
    <row r="937" spans="13:22" x14ac:dyDescent="0.25">
      <c r="M937">
        <f t="shared" si="140"/>
        <v>0.93600000000000072</v>
      </c>
      <c r="N937">
        <f t="shared" si="143"/>
        <v>0.99999084740472632</v>
      </c>
      <c r="O937">
        <f t="shared" si="144"/>
        <v>0.99998419613983769</v>
      </c>
      <c r="P937">
        <f t="shared" si="145"/>
        <v>0.99996615661165134</v>
      </c>
      <c r="Q937">
        <f t="shared" si="146"/>
        <v>0.99987616396536172</v>
      </c>
      <c r="R937">
        <f t="shared" si="147"/>
        <v>0.99971151832840022</v>
      </c>
      <c r="S937">
        <f t="shared" si="148"/>
        <v>0.99971151832840022</v>
      </c>
      <c r="T937">
        <f t="shared" si="149"/>
        <v>0.99995434103039482</v>
      </c>
      <c r="U937" t="str">
        <f t="shared" si="141"/>
        <v>sun</v>
      </c>
      <c r="V937" t="str">
        <f t="shared" si="142"/>
        <v>thu</v>
      </c>
    </row>
    <row r="938" spans="13:22" x14ac:dyDescent="0.25">
      <c r="M938">
        <f t="shared" si="140"/>
        <v>0.93700000000000072</v>
      </c>
      <c r="N938">
        <f t="shared" si="143"/>
        <v>0.99999135331274402</v>
      </c>
      <c r="O938">
        <f t="shared" si="144"/>
        <v>0.99998504092789142</v>
      </c>
      <c r="P938">
        <f t="shared" si="145"/>
        <v>0.99996784258364091</v>
      </c>
      <c r="Q938">
        <f t="shared" si="146"/>
        <v>0.99988088299019751</v>
      </c>
      <c r="R938">
        <f t="shared" si="147"/>
        <v>0.99971982579224017</v>
      </c>
      <c r="S938">
        <f t="shared" si="148"/>
        <v>0.99971982579224017</v>
      </c>
      <c r="T938">
        <f t="shared" si="149"/>
        <v>0.99995627995361902</v>
      </c>
      <c r="U938" t="str">
        <f t="shared" si="141"/>
        <v>sun</v>
      </c>
      <c r="V938" t="str">
        <f t="shared" si="142"/>
        <v>thu</v>
      </c>
    </row>
    <row r="939" spans="13:22" x14ac:dyDescent="0.25">
      <c r="M939">
        <f t="shared" si="140"/>
        <v>0.93800000000000072</v>
      </c>
      <c r="N939">
        <f t="shared" si="143"/>
        <v>0.99999183783719836</v>
      </c>
      <c r="O939">
        <f t="shared" si="144"/>
        <v>0.99998585182569943</v>
      </c>
      <c r="P939">
        <f t="shared" si="145"/>
        <v>0.99996946789052288</v>
      </c>
      <c r="Q939">
        <f t="shared" si="146"/>
        <v>0.99988548220521922</v>
      </c>
      <c r="R939">
        <f t="shared" si="147"/>
        <v>0.99972797825873405</v>
      </c>
      <c r="S939">
        <f t="shared" si="148"/>
        <v>0.99972797825873405</v>
      </c>
      <c r="T939">
        <f t="shared" si="149"/>
        <v>0.99995815993966097</v>
      </c>
      <c r="U939" t="str">
        <f t="shared" si="141"/>
        <v>sun</v>
      </c>
      <c r="V939" t="str">
        <f t="shared" si="142"/>
        <v>thu</v>
      </c>
    </row>
    <row r="940" spans="13:22" x14ac:dyDescent="0.25">
      <c r="M940">
        <f t="shared" si="140"/>
        <v>0.93900000000000072</v>
      </c>
      <c r="N940">
        <f t="shared" si="143"/>
        <v>0.99999230161110741</v>
      </c>
      <c r="O940">
        <f t="shared" si="144"/>
        <v>0.99998662974985075</v>
      </c>
      <c r="P940">
        <f t="shared" si="145"/>
        <v>0.99997103389284359</v>
      </c>
      <c r="Q940">
        <f t="shared" si="146"/>
        <v>0.99988996332765989</v>
      </c>
      <c r="R940">
        <f t="shared" si="147"/>
        <v>0.9997359775820156</v>
      </c>
      <c r="S940">
        <f t="shared" si="148"/>
        <v>0.9997359775820156</v>
      </c>
      <c r="T940">
        <f t="shared" si="149"/>
        <v>0.99995998214536597</v>
      </c>
      <c r="U940" t="str">
        <f t="shared" si="141"/>
        <v>sun</v>
      </c>
      <c r="V940" t="str">
        <f t="shared" si="142"/>
        <v>thu</v>
      </c>
    </row>
    <row r="941" spans="13:22" x14ac:dyDescent="0.25">
      <c r="M941">
        <f t="shared" si="140"/>
        <v>0.94000000000000072</v>
      </c>
      <c r="N941">
        <f t="shared" si="143"/>
        <v>0.99999274525619786</v>
      </c>
      <c r="O941">
        <f t="shared" si="144"/>
        <v>0.99998737560330575</v>
      </c>
      <c r="P941">
        <f t="shared" si="145"/>
        <v>0.99997254193718899</v>
      </c>
      <c r="Q941">
        <f t="shared" si="146"/>
        <v>0.99989432806130774</v>
      </c>
      <c r="R941">
        <f t="shared" si="147"/>
        <v>0.99974382560316899</v>
      </c>
      <c r="S941">
        <f t="shared" si="148"/>
        <v>0.99974382560316899</v>
      </c>
      <c r="T941">
        <f t="shared" si="149"/>
        <v>0.99996174771449997</v>
      </c>
      <c r="U941" t="str">
        <f t="shared" si="141"/>
        <v>sun</v>
      </c>
      <c r="V941" t="str">
        <f t="shared" si="142"/>
        <v>thu</v>
      </c>
    </row>
    <row r="942" spans="13:22" x14ac:dyDescent="0.25">
      <c r="M942">
        <f t="shared" ref="M942:M1001" si="150">M941+0.001</f>
        <v>0.94100000000000072</v>
      </c>
      <c r="N942">
        <f t="shared" si="143"/>
        <v>0.99999316938300797</v>
      </c>
      <c r="O942">
        <f t="shared" si="144"/>
        <v>0.99998809027547164</v>
      </c>
      <c r="P942">
        <f t="shared" si="145"/>
        <v>0.99997399335624948</v>
      </c>
      <c r="Q942">
        <f t="shared" si="146"/>
        <v>0.99989857809656257</v>
      </c>
      <c r="R942">
        <f t="shared" si="147"/>
        <v>0.99975152415028301</v>
      </c>
      <c r="S942">
        <f t="shared" si="148"/>
        <v>0.99975152415028301</v>
      </c>
      <c r="T942">
        <f t="shared" si="149"/>
        <v>0.99996345777782336</v>
      </c>
      <c r="U942" t="str">
        <f t="shared" si="141"/>
        <v>sun</v>
      </c>
      <c r="V942" t="str">
        <f t="shared" si="142"/>
        <v>thu</v>
      </c>
    </row>
    <row r="943" spans="13:22" x14ac:dyDescent="0.25">
      <c r="M943">
        <f t="shared" si="150"/>
        <v>0.94200000000000073</v>
      </c>
      <c r="N943">
        <f t="shared" si="143"/>
        <v>0.99999357459096494</v>
      </c>
      <c r="O943">
        <f t="shared" si="144"/>
        <v>0.99998877464226776</v>
      </c>
      <c r="P943">
        <f t="shared" si="145"/>
        <v>0.99997538946886699</v>
      </c>
      <c r="Q943">
        <f t="shared" si="146"/>
        <v>0.99990271511047712</v>
      </c>
      <c r="R943">
        <f t="shared" si="147"/>
        <v>0.99975907503848527</v>
      </c>
      <c r="S943">
        <f t="shared" si="148"/>
        <v>0.99975907503848527</v>
      </c>
      <c r="T943">
        <f t="shared" si="149"/>
        <v>0.99996511345314465</v>
      </c>
      <c r="U943" t="str">
        <f t="shared" si="141"/>
        <v>sun</v>
      </c>
      <c r="V943" t="str">
        <f t="shared" si="142"/>
        <v>thu</v>
      </c>
    </row>
    <row r="944" spans="13:22" x14ac:dyDescent="0.25">
      <c r="M944">
        <f t="shared" si="150"/>
        <v>0.94300000000000073</v>
      </c>
      <c r="N944">
        <f t="shared" si="143"/>
        <v>0.99999396146847896</v>
      </c>
      <c r="O944">
        <f t="shared" si="144"/>
        <v>0.99998942956618908</v>
      </c>
      <c r="P944">
        <f t="shared" si="145"/>
        <v>0.9999767315800967</v>
      </c>
      <c r="Q944">
        <f t="shared" si="146"/>
        <v>0.99990674076680186</v>
      </c>
      <c r="R944">
        <f t="shared" si="147"/>
        <v>0.99976648006998392</v>
      </c>
      <c r="S944">
        <f t="shared" si="148"/>
        <v>0.99976648006998392</v>
      </c>
      <c r="T944">
        <f t="shared" si="149"/>
        <v>0.99996671584539198</v>
      </c>
      <c r="U944" t="str">
        <f t="shared" si="141"/>
        <v>sun</v>
      </c>
      <c r="V944" t="str">
        <f t="shared" si="142"/>
        <v>thu</v>
      </c>
    </row>
    <row r="945" spans="13:22" x14ac:dyDescent="0.25">
      <c r="M945">
        <f t="shared" si="150"/>
        <v>0.94400000000000073</v>
      </c>
      <c r="N945">
        <f t="shared" si="143"/>
        <v>0.99999433059302678</v>
      </c>
      <c r="O945">
        <f t="shared" si="144"/>
        <v>0.99999005589639456</v>
      </c>
      <c r="P945">
        <f t="shared" si="145"/>
        <v>0.99997802098126076</v>
      </c>
      <c r="Q945">
        <f t="shared" si="146"/>
        <v>0.99991065671603341</v>
      </c>
      <c r="R945">
        <f t="shared" si="147"/>
        <v>0.99977374103411165</v>
      </c>
      <c r="S945">
        <f t="shared" si="148"/>
        <v>0.99977374103411165</v>
      </c>
      <c r="T945">
        <f t="shared" si="149"/>
        <v>0.99996826604667932</v>
      </c>
      <c r="U945" t="str">
        <f t="shared" si="141"/>
        <v>sun</v>
      </c>
      <c r="V945" t="str">
        <f t="shared" si="142"/>
        <v>thu</v>
      </c>
    </row>
    <row r="946" spans="13:22" x14ac:dyDescent="0.25">
      <c r="M946">
        <f t="shared" si="150"/>
        <v>0.94500000000000073</v>
      </c>
      <c r="N946">
        <f t="shared" si="143"/>
        <v>0.99999468253125023</v>
      </c>
      <c r="O946">
        <f t="shared" si="144"/>
        <v>0.9999906544687498</v>
      </c>
      <c r="P946">
        <f t="shared" si="145"/>
        <v>0.99997925894999984</v>
      </c>
      <c r="Q946">
        <f t="shared" si="146"/>
        <v>0.99991446459545408</v>
      </c>
      <c r="R946">
        <f t="shared" si="147"/>
        <v>0.99978085970736208</v>
      </c>
      <c r="S946">
        <f t="shared" si="148"/>
        <v>0.99978085970736208</v>
      </c>
      <c r="T946">
        <f t="shared" si="149"/>
        <v>0.99996976513636326</v>
      </c>
      <c r="U946" t="str">
        <f t="shared" si="141"/>
        <v>sun</v>
      </c>
      <c r="V946" t="str">
        <f t="shared" si="142"/>
        <v>thu</v>
      </c>
    </row>
    <row r="947" spans="13:22" x14ac:dyDescent="0.25">
      <c r="M947">
        <f t="shared" si="150"/>
        <v>0.94600000000000073</v>
      </c>
      <c r="N947">
        <f t="shared" si="143"/>
        <v>0.99999501783904066</v>
      </c>
      <c r="O947">
        <f t="shared" si="144"/>
        <v>0.99999122610592028</v>
      </c>
      <c r="P947">
        <f t="shared" si="145"/>
        <v>0.99998044675033615</v>
      </c>
      <c r="Q947">
        <f t="shared" si="146"/>
        <v>0.99991816602918426</v>
      </c>
      <c r="R947">
        <f t="shared" si="147"/>
        <v>0.9997878378534395</v>
      </c>
      <c r="S947">
        <f t="shared" si="148"/>
        <v>0.9997878378534395</v>
      </c>
      <c r="T947">
        <f t="shared" si="149"/>
        <v>0.99997121418112123</v>
      </c>
      <c r="U947" t="str">
        <f t="shared" si="141"/>
        <v>sun</v>
      </c>
      <c r="V947" t="str">
        <f t="shared" si="142"/>
        <v>thu</v>
      </c>
    </row>
    <row r="948" spans="13:22" x14ac:dyDescent="0.25">
      <c r="M948">
        <f t="shared" si="150"/>
        <v>0.94700000000000073</v>
      </c>
      <c r="N948">
        <f t="shared" si="143"/>
        <v>0.99999533706162502</v>
      </c>
      <c r="O948">
        <f t="shared" si="144"/>
        <v>0.9999917716174247</v>
      </c>
      <c r="P948">
        <f t="shared" si="145"/>
        <v>0.9999815856327201</v>
      </c>
      <c r="Q948">
        <f t="shared" si="146"/>
        <v>0.99992176262822019</v>
      </c>
      <c r="R948">
        <f t="shared" si="147"/>
        <v>0.99979467722328996</v>
      </c>
      <c r="S948">
        <f t="shared" si="148"/>
        <v>0.99979467722328996</v>
      </c>
      <c r="T948">
        <f t="shared" si="149"/>
        <v>0.99997261423499761</v>
      </c>
      <c r="U948" t="str">
        <f t="shared" si="141"/>
        <v>sun</v>
      </c>
      <c r="V948" t="str">
        <f t="shared" si="142"/>
        <v>thu</v>
      </c>
    </row>
    <row r="949" spans="13:22" x14ac:dyDescent="0.25">
      <c r="M949">
        <f t="shared" si="150"/>
        <v>0.94800000000000073</v>
      </c>
      <c r="N949">
        <f t="shared" si="143"/>
        <v>0.99999564073366187</v>
      </c>
      <c r="O949">
        <f t="shared" si="144"/>
        <v>0.9999922917997166</v>
      </c>
      <c r="P949">
        <f t="shared" si="145"/>
        <v>0.99998267683410003</v>
      </c>
      <c r="Q949">
        <f t="shared" si="146"/>
        <v>0.9999252559904912</v>
      </c>
      <c r="R949">
        <f t="shared" si="147"/>
        <v>0.99980137955515147</v>
      </c>
      <c r="S949">
        <f t="shared" si="148"/>
        <v>0.99980137955515147</v>
      </c>
      <c r="T949">
        <f t="shared" si="149"/>
        <v>0.99997396633949265</v>
      </c>
      <c r="U949" t="str">
        <f t="shared" si="141"/>
        <v>sun</v>
      </c>
      <c r="V949" t="str">
        <f t="shared" si="142"/>
        <v>thu</v>
      </c>
    </row>
    <row r="950" spans="13:22" x14ac:dyDescent="0.25">
      <c r="M950">
        <f t="shared" si="150"/>
        <v>0.94900000000000073</v>
      </c>
      <c r="N950">
        <f t="shared" si="143"/>
        <v>0.99999592937932569</v>
      </c>
      <c r="O950">
        <f t="shared" si="144"/>
        <v>0.9999927874362422</v>
      </c>
      <c r="P950">
        <f t="shared" si="145"/>
        <v>0.99998372157795767</v>
      </c>
      <c r="Q950">
        <f t="shared" si="146"/>
        <v>0.99992864770088952</v>
      </c>
      <c r="R950">
        <f t="shared" si="147"/>
        <v>0.99980794657458727</v>
      </c>
      <c r="S950">
        <f t="shared" si="148"/>
        <v>0.99980794657458727</v>
      </c>
      <c r="T950">
        <f t="shared" si="149"/>
        <v>0.9999752715236041</v>
      </c>
      <c r="U950" t="str">
        <f t="shared" si="141"/>
        <v>sun</v>
      </c>
      <c r="V950" t="str">
        <f t="shared" si="142"/>
        <v>thu</v>
      </c>
    </row>
    <row r="951" spans="13:22" x14ac:dyDescent="0.25">
      <c r="M951">
        <f t="shared" si="150"/>
        <v>0.95000000000000073</v>
      </c>
      <c r="N951">
        <f t="shared" si="143"/>
        <v>0.99999620351239482</v>
      </c>
      <c r="O951">
        <f t="shared" si="144"/>
        <v>0.99999325929752025</v>
      </c>
      <c r="P951">
        <f t="shared" si="145"/>
        <v>0.9999847210743793</v>
      </c>
      <c r="Q951">
        <f t="shared" si="146"/>
        <v>0.99993193933132973</v>
      </c>
      <c r="R951">
        <f t="shared" si="147"/>
        <v>0.9998143799945356</v>
      </c>
      <c r="S951">
        <f t="shared" si="148"/>
        <v>0.9998143799945356</v>
      </c>
      <c r="T951">
        <f t="shared" si="149"/>
        <v>0.99997653080390725</v>
      </c>
      <c r="U951" t="str">
        <f t="shared" si="141"/>
        <v>sun</v>
      </c>
      <c r="V951" t="str">
        <f t="shared" si="142"/>
        <v>thu</v>
      </c>
    </row>
    <row r="952" spans="13:22" x14ac:dyDescent="0.25">
      <c r="M952">
        <f t="shared" si="150"/>
        <v>0.95100000000000073</v>
      </c>
      <c r="N952">
        <f t="shared" si="143"/>
        <v>0.99999646363635275</v>
      </c>
      <c r="O952">
        <f t="shared" si="144"/>
        <v>0.99999370814120514</v>
      </c>
      <c r="P952">
        <f t="shared" si="145"/>
        <v>0.99998567652010717</v>
      </c>
      <c r="Q952">
        <f t="shared" si="146"/>
        <v>0.99993513244078613</v>
      </c>
      <c r="R952">
        <f t="shared" si="147"/>
        <v>0.99982068151534387</v>
      </c>
      <c r="S952">
        <f t="shared" si="148"/>
        <v>0.99982068151534387</v>
      </c>
      <c r="T952">
        <f t="shared" si="149"/>
        <v>0.99997774518461258</v>
      </c>
      <c r="U952" t="str">
        <f t="shared" si="141"/>
        <v>sun</v>
      </c>
      <c r="V952" t="str">
        <f t="shared" si="142"/>
        <v>thu</v>
      </c>
    </row>
    <row r="953" spans="13:22" x14ac:dyDescent="0.25">
      <c r="M953">
        <f t="shared" si="150"/>
        <v>0.95200000000000073</v>
      </c>
      <c r="N953">
        <f t="shared" si="143"/>
        <v>0.9999967102444538</v>
      </c>
      <c r="O953">
        <f t="shared" si="144"/>
        <v>0.99999413471215082</v>
      </c>
      <c r="P953">
        <f t="shared" si="145"/>
        <v>0.99998658909859328</v>
      </c>
      <c r="Q953">
        <f t="shared" si="146"/>
        <v>0.99993822857533843</v>
      </c>
      <c r="R953">
        <f t="shared" si="147"/>
        <v>0.99982685282481309</v>
      </c>
      <c r="S953">
        <f t="shared" si="148"/>
        <v>0.99982685282481309</v>
      </c>
      <c r="T953">
        <f t="shared" si="149"/>
        <v>0.99997891565763508</v>
      </c>
      <c r="U953" t="str">
        <f t="shared" si="141"/>
        <v>sun</v>
      </c>
      <c r="V953" t="str">
        <f t="shared" si="142"/>
        <v>thu</v>
      </c>
    </row>
    <row r="954" spans="13:22" x14ac:dyDescent="0.25">
      <c r="M954">
        <f t="shared" si="150"/>
        <v>0.95300000000000074</v>
      </c>
      <c r="N954">
        <f t="shared" si="143"/>
        <v>0.99999694381983861</v>
      </c>
      <c r="O954">
        <f t="shared" si="144"/>
        <v>0.99999453974249963</v>
      </c>
      <c r="P954">
        <f t="shared" si="145"/>
        <v>0.99998745998005489</v>
      </c>
      <c r="Q954">
        <f t="shared" si="146"/>
        <v>0.9999412292682246</v>
      </c>
      <c r="R954">
        <f t="shared" si="147"/>
        <v>0.99983289559824184</v>
      </c>
      <c r="S954">
        <f t="shared" si="148"/>
        <v>0.99983289559824184</v>
      </c>
      <c r="T954">
        <f t="shared" si="149"/>
        <v>0.9999800432026551</v>
      </c>
      <c r="U954" t="str">
        <f t="shared" si="141"/>
        <v>sun</v>
      </c>
      <c r="V954" t="str">
        <f t="shared" si="142"/>
        <v>thu</v>
      </c>
    </row>
    <row r="955" spans="13:22" x14ac:dyDescent="0.25">
      <c r="M955">
        <f t="shared" si="150"/>
        <v>0.95400000000000074</v>
      </c>
      <c r="N955">
        <f t="shared" si="143"/>
        <v>0.9999971648356043</v>
      </c>
      <c r="O955">
        <f t="shared" si="144"/>
        <v>0.99999492395173295</v>
      </c>
      <c r="P955">
        <f t="shared" si="145"/>
        <v>0.99998829032153047</v>
      </c>
      <c r="Q955">
        <f t="shared" si="146"/>
        <v>0.99994413603987686</v>
      </c>
      <c r="R955">
        <f t="shared" si="147"/>
        <v>0.99983881149845821</v>
      </c>
      <c r="S955">
        <f t="shared" si="148"/>
        <v>0.99983881149845821</v>
      </c>
      <c r="T955">
        <f t="shared" si="149"/>
        <v>0.99998112878718581</v>
      </c>
      <c r="U955" t="str">
        <f t="shared" si="141"/>
        <v>sun</v>
      </c>
      <c r="V955" t="str">
        <f t="shared" si="142"/>
        <v>thu</v>
      </c>
    </row>
    <row r="956" spans="13:22" x14ac:dyDescent="0.25">
      <c r="M956">
        <f t="shared" si="150"/>
        <v>0.95500000000000074</v>
      </c>
      <c r="N956">
        <f t="shared" si="143"/>
        <v>0.99999737375490749</v>
      </c>
      <c r="O956">
        <f t="shared" si="144"/>
        <v>0.99999528804674576</v>
      </c>
      <c r="P956">
        <f t="shared" si="145"/>
        <v>0.99998908126694186</v>
      </c>
      <c r="Q956">
        <f t="shared" si="146"/>
        <v>0.99994695039797143</v>
      </c>
      <c r="R956">
        <f t="shared" si="147"/>
        <v>0.99984460217587579</v>
      </c>
      <c r="S956">
        <f t="shared" si="148"/>
        <v>0.99984460217587579</v>
      </c>
      <c r="T956">
        <f t="shared" si="149"/>
        <v>0.99998217336664164</v>
      </c>
      <c r="U956" t="str">
        <f t="shared" si="141"/>
        <v>sun</v>
      </c>
      <c r="V956" t="str">
        <f t="shared" si="142"/>
        <v>thu</v>
      </c>
    </row>
    <row r="957" spans="13:22" x14ac:dyDescent="0.25">
      <c r="M957">
        <f t="shared" si="150"/>
        <v>0.95600000000000074</v>
      </c>
      <c r="N957">
        <f t="shared" si="143"/>
        <v>0.9999975710310407</v>
      </c>
      <c r="O957">
        <f t="shared" si="144"/>
        <v>0.9999956327219186</v>
      </c>
      <c r="P957">
        <f t="shared" si="145"/>
        <v>0.99998983394713559</v>
      </c>
      <c r="Q957">
        <f t="shared" si="146"/>
        <v>0.99994967383747468</v>
      </c>
      <c r="R957">
        <f t="shared" si="147"/>
        <v>0.99985026926852028</v>
      </c>
      <c r="S957">
        <f t="shared" si="148"/>
        <v>0.99985026926852028</v>
      </c>
      <c r="T957">
        <f t="shared" si="149"/>
        <v>0.99998317788439195</v>
      </c>
      <c r="U957" t="str">
        <f t="shared" si="141"/>
        <v>sun</v>
      </c>
      <c r="V957" t="str">
        <f t="shared" si="142"/>
        <v>thu</v>
      </c>
    </row>
    <row r="958" spans="13:22" x14ac:dyDescent="0.25">
      <c r="M958">
        <f t="shared" si="150"/>
        <v>0.95700000000000074</v>
      </c>
      <c r="N958">
        <f t="shared" si="143"/>
        <v>0.99999775710752914</v>
      </c>
      <c r="O958">
        <f t="shared" si="144"/>
        <v>0.99999595865919044</v>
      </c>
      <c r="P958">
        <f t="shared" si="145"/>
        <v>0.99999054947995036</v>
      </c>
      <c r="Q958">
        <f t="shared" si="146"/>
        <v>0.999952307840688</v>
      </c>
      <c r="R958">
        <f t="shared" si="147"/>
        <v>0.99985581440207882</v>
      </c>
      <c r="S958">
        <f t="shared" si="148"/>
        <v>0.99985581440207882</v>
      </c>
      <c r="T958">
        <f t="shared" si="149"/>
        <v>0.99998414327183882</v>
      </c>
      <c r="U958" t="str">
        <f t="shared" si="141"/>
        <v>sun</v>
      </c>
      <c r="V958" t="str">
        <f t="shared" si="142"/>
        <v>thu</v>
      </c>
    </row>
    <row r="959" spans="13:22" x14ac:dyDescent="0.25">
      <c r="M959">
        <f t="shared" si="150"/>
        <v>0.95800000000000074</v>
      </c>
      <c r="N959">
        <f t="shared" si="143"/>
        <v>0.99999793241822399</v>
      </c>
      <c r="O959">
        <f t="shared" si="144"/>
        <v>0.99999626652811369</v>
      </c>
      <c r="P959">
        <f t="shared" si="145"/>
        <v>0.99999122897027171</v>
      </c>
      <c r="Q959">
        <f t="shared" si="146"/>
        <v>0.99995485387729044</v>
      </c>
      <c r="R959">
        <f t="shared" si="147"/>
        <v>0.99986123918994307</v>
      </c>
      <c r="S959">
        <f t="shared" si="148"/>
        <v>0.99986123918994307</v>
      </c>
      <c r="T959">
        <f t="shared" si="149"/>
        <v>0.99998507044847562</v>
      </c>
      <c r="U959" t="str">
        <f t="shared" si="141"/>
        <v>sun</v>
      </c>
      <c r="V959" t="str">
        <f t="shared" si="142"/>
        <v>thu</v>
      </c>
    </row>
    <row r="960" spans="13:22" x14ac:dyDescent="0.25">
      <c r="M960">
        <f t="shared" si="150"/>
        <v>0.95900000000000074</v>
      </c>
      <c r="N960">
        <f t="shared" si="143"/>
        <v>0.99999809738737877</v>
      </c>
      <c r="O960">
        <f t="shared" si="144"/>
        <v>0.99999655698594125</v>
      </c>
      <c r="P960">
        <f t="shared" si="145"/>
        <v>0.9999918735100799</v>
      </c>
      <c r="Q960">
        <f t="shared" si="146"/>
        <v>0.99995731340439153</v>
      </c>
      <c r="R960">
        <f t="shared" si="147"/>
        <v>0.99986654523324248</v>
      </c>
      <c r="S960">
        <f t="shared" si="148"/>
        <v>0.99986654523324248</v>
      </c>
      <c r="T960">
        <f t="shared" si="149"/>
        <v>0.99998596032194786</v>
      </c>
      <c r="U960" t="str">
        <f t="shared" si="141"/>
        <v>sun</v>
      </c>
      <c r="V960" t="str">
        <f t="shared" si="142"/>
        <v>thu</v>
      </c>
    </row>
    <row r="961" spans="13:22" x14ac:dyDescent="0.25">
      <c r="M961">
        <f t="shared" si="150"/>
        <v>0.96000000000000074</v>
      </c>
      <c r="N961">
        <f t="shared" si="143"/>
        <v>0.99999825242975149</v>
      </c>
      <c r="O961">
        <f t="shared" si="144"/>
        <v>0.99999683067768608</v>
      </c>
      <c r="P961">
        <f t="shared" si="145"/>
        <v>0.99999248417851216</v>
      </c>
      <c r="Q961">
        <f t="shared" si="146"/>
        <v>0.99995968786656642</v>
      </c>
      <c r="R961">
        <f t="shared" si="147"/>
        <v>0.99987173412089358</v>
      </c>
      <c r="S961">
        <f t="shared" si="148"/>
        <v>0.99987173412089358</v>
      </c>
      <c r="T961">
        <f t="shared" si="149"/>
        <v>0.99998681378812915</v>
      </c>
      <c r="U961" t="str">
        <f t="shared" si="141"/>
        <v>sun</v>
      </c>
      <c r="V961" t="str">
        <f t="shared" si="142"/>
        <v>thu</v>
      </c>
    </row>
    <row r="962" spans="13:22" x14ac:dyDescent="0.25">
      <c r="M962">
        <f t="shared" si="150"/>
        <v>0.96100000000000074</v>
      </c>
      <c r="N962">
        <f t="shared" si="143"/>
        <v>0.99999839795068635</v>
      </c>
      <c r="O962">
        <f t="shared" si="144"/>
        <v>0.99999708823619038</v>
      </c>
      <c r="P962">
        <f t="shared" si="145"/>
        <v>0.99999306204191507</v>
      </c>
      <c r="Q962">
        <f t="shared" si="146"/>
        <v>0.99996197869590819</v>
      </c>
      <c r="R962">
        <f t="shared" si="147"/>
        <v>0.99987680742963425</v>
      </c>
      <c r="S962">
        <f t="shared" si="148"/>
        <v>0.99987680742963425</v>
      </c>
      <c r="T962">
        <f t="shared" si="149"/>
        <v>0.99998763173117489</v>
      </c>
      <c r="U962" t="str">
        <f t="shared" si="141"/>
        <v>sun</v>
      </c>
      <c r="V962" t="str">
        <f t="shared" si="142"/>
        <v>thu</v>
      </c>
    </row>
    <row r="963" spans="13:22" x14ac:dyDescent="0.25">
      <c r="M963">
        <f t="shared" si="150"/>
        <v>0.96200000000000074</v>
      </c>
      <c r="N963">
        <f t="shared" si="143"/>
        <v>0.99999853434620611</v>
      </c>
      <c r="O963">
        <f t="shared" si="144"/>
        <v>0.99999733028220028</v>
      </c>
      <c r="P963">
        <f t="shared" si="145"/>
        <v>0.99999360815390492</v>
      </c>
      <c r="Q963">
        <f t="shared" si="146"/>
        <v>0.99996418731207415</v>
      </c>
      <c r="R963">
        <f t="shared" si="147"/>
        <v>0.99988176672407381</v>
      </c>
      <c r="S963">
        <f t="shared" si="148"/>
        <v>0.99988176672407381</v>
      </c>
      <c r="T963">
        <f t="shared" si="149"/>
        <v>0.99998841502359692</v>
      </c>
      <c r="U963" t="str">
        <f t="shared" ref="U963:U1001" si="151">IF(MAX(N963:T963)=N963,N$1,IF(MAX(N963:T963)=O963,O$1,IF(MAX(N963:T963)=P963,P$1,IF(MAX(N963:T963)=Q963,Q$1,IF(MAX(N963:T963)=R963,R962,IF(MAX(N963:T963)=S963,S$1,T$1))))))</f>
        <v>sun</v>
      </c>
      <c r="V963" t="str">
        <f t="shared" ref="V963:V1001" si="152">IF(MIN(N963:T963)=N963,N$1,IF(MIN(N963:T963)=O963,O$1,IF(MIN(N963:T963)=P963,P$1,IF(MIN(N963:T963)=Q963,Q$1,IF(MIN(N963:T963)=R963,R$1,IF(MIN(N963:T963)=S963,S$1,T$1))))))</f>
        <v>thu</v>
      </c>
    </row>
    <row r="964" spans="13:22" x14ac:dyDescent="0.25">
      <c r="M964">
        <f t="shared" si="150"/>
        <v>0.96300000000000074</v>
      </c>
      <c r="N964">
        <f t="shared" ref="N964:N1001" si="153">B$2*(M964^5)+C$2*(M964^4)+D$2*(M964^3)+E$2*(M964^2)+F$2*M964</f>
        <v>0.99999866200309651</v>
      </c>
      <c r="O964">
        <f t="shared" ref="O964:O1001" si="154">B$3*(M964^5)+C$3*(M964^4)+D$3*(M964^3)+E$3*(M964^2)+F$3*M964</f>
        <v>0.99999755742442975</v>
      </c>
      <c r="P964">
        <f t="shared" ref="P964:P1001" si="155">B$4*(M964^5)+C$4*(M964^4)+D$4*(M964^3)+E$4*(M964^2)+F$4*M964</f>
        <v>0.99999412355541573</v>
      </c>
      <c r="Q964">
        <f t="shared" ref="Q964:Q1001" si="156">B$5*(M964^5)+C$5*(M964^4)+D$5*(M964^3)+E$5*(M964^2)+F$5*M964</f>
        <v>0.99996631512232614</v>
      </c>
      <c r="R964">
        <f t="shared" ref="R964:R1001" si="157">B$6*(M964^5)+C$6*(M964^4)+D$6*(M964^3)+E$6*(M964^2)+F$6*M964</f>
        <v>0.99988661355672459</v>
      </c>
      <c r="S964">
        <f t="shared" ref="S964:S1001" si="158">B$7*(M964^5)+C$7*(M964^4)+D$7*(M964^3)+E$7*(M964^2)+F$7*M964</f>
        <v>0.99988661355672459</v>
      </c>
      <c r="T964">
        <f t="shared" ref="T964:T1001" si="159">B$8*(M964^5)+C$8*(M964^4)+D$8*(M964^3)+E$8*(M964^2)+F$8*M964</f>
        <v>0.99998916452631725</v>
      </c>
      <c r="U964" t="str">
        <f t="shared" si="151"/>
        <v>sun</v>
      </c>
      <c r="V964" t="str">
        <f t="shared" si="152"/>
        <v>thu</v>
      </c>
    </row>
    <row r="965" spans="13:22" x14ac:dyDescent="0.25">
      <c r="M965">
        <f t="shared" si="150"/>
        <v>0.96400000000000075</v>
      </c>
      <c r="N965">
        <f t="shared" si="153"/>
        <v>0.9999987812990101</v>
      </c>
      <c r="O965">
        <f t="shared" si="154"/>
        <v>0.99999777025963343</v>
      </c>
      <c r="P965">
        <f t="shared" si="155"/>
        <v>0.99999460927476136</v>
      </c>
      <c r="Q965">
        <f t="shared" si="156"/>
        <v>0.99996836352158081</v>
      </c>
      <c r="R965">
        <f t="shared" si="157"/>
        <v>0.99989134946805303</v>
      </c>
      <c r="S965">
        <f t="shared" si="158"/>
        <v>0.99989134946805303</v>
      </c>
      <c r="T965">
        <f t="shared" si="159"/>
        <v>0.99998988108874709</v>
      </c>
      <c r="U965" t="str">
        <f t="shared" si="151"/>
        <v>sun</v>
      </c>
      <c r="V965" t="str">
        <f t="shared" si="152"/>
        <v>thu</v>
      </c>
    </row>
    <row r="966" spans="13:22" x14ac:dyDescent="0.25">
      <c r="M966">
        <f t="shared" si="150"/>
        <v>0.96500000000000075</v>
      </c>
      <c r="N966">
        <f t="shared" si="153"/>
        <v>0.99999889260253205</v>
      </c>
      <c r="O966">
        <f t="shared" si="154"/>
        <v>0.99999796937267682</v>
      </c>
      <c r="P966">
        <f t="shared" si="155"/>
        <v>0.99999506632768487</v>
      </c>
      <c r="Q966">
        <f t="shared" si="156"/>
        <v>0.99997033389244994</v>
      </c>
      <c r="R966">
        <f t="shared" si="157"/>
        <v>0.9998959759865107</v>
      </c>
      <c r="S966">
        <f t="shared" si="158"/>
        <v>0.9998959759865107</v>
      </c>
      <c r="T966">
        <f t="shared" si="159"/>
        <v>0.99999056554883659</v>
      </c>
      <c r="U966" t="str">
        <f t="shared" si="151"/>
        <v>sun</v>
      </c>
      <c r="V966" t="str">
        <f t="shared" si="152"/>
        <v>thu</v>
      </c>
    </row>
    <row r="967" spans="13:22" x14ac:dyDescent="0.25">
      <c r="M967">
        <f t="shared" si="150"/>
        <v>0.96600000000000075</v>
      </c>
      <c r="N967">
        <f t="shared" si="153"/>
        <v>0.99999899627328848</v>
      </c>
      <c r="O967">
        <f t="shared" si="154"/>
        <v>0.99999815533659753</v>
      </c>
      <c r="P967">
        <f t="shared" si="155"/>
        <v>0.9999954957174233</v>
      </c>
      <c r="Q967">
        <f t="shared" si="156"/>
        <v>0.99997222760529114</v>
      </c>
      <c r="R967">
        <f t="shared" si="157"/>
        <v>0.99990049462858233</v>
      </c>
      <c r="S967">
        <f t="shared" si="158"/>
        <v>0.99990049462858233</v>
      </c>
      <c r="T967">
        <f t="shared" si="159"/>
        <v>0.99999121873314945</v>
      </c>
      <c r="U967" t="str">
        <f t="shared" si="151"/>
        <v>sun</v>
      </c>
      <c r="V967" t="str">
        <f t="shared" si="152"/>
        <v>thu</v>
      </c>
    </row>
    <row r="968" spans="13:22" x14ac:dyDescent="0.25">
      <c r="M968">
        <f t="shared" si="150"/>
        <v>0.96700000000000075</v>
      </c>
      <c r="N968">
        <f t="shared" si="153"/>
        <v>0.99999909266202991</v>
      </c>
      <c r="O968">
        <f t="shared" si="154"/>
        <v>0.99999832871269057</v>
      </c>
      <c r="P968">
        <f t="shared" si="155"/>
        <v>0.99999589843475167</v>
      </c>
      <c r="Q968">
        <f t="shared" si="156"/>
        <v>0.99997404601825091</v>
      </c>
      <c r="R968">
        <f t="shared" si="157"/>
        <v>0.99990490689882749</v>
      </c>
      <c r="S968">
        <f t="shared" si="158"/>
        <v>0.99990490689882749</v>
      </c>
      <c r="T968">
        <f t="shared" si="159"/>
        <v>0.99999184145693132</v>
      </c>
      <c r="U968" t="str">
        <f t="shared" si="151"/>
        <v>sun</v>
      </c>
      <c r="V968" t="str">
        <f t="shared" si="152"/>
        <v>thu</v>
      </c>
    </row>
    <row r="969" spans="13:22" x14ac:dyDescent="0.25">
      <c r="M969">
        <f t="shared" si="150"/>
        <v>0.96800000000000075</v>
      </c>
      <c r="N969">
        <f t="shared" si="153"/>
        <v>0.99999918211071925</v>
      </c>
      <c r="O969">
        <f t="shared" si="154"/>
        <v>0.99999849005055985</v>
      </c>
      <c r="P969">
        <f t="shared" si="155"/>
        <v>0.99999627545804737</v>
      </c>
      <c r="Q969">
        <f t="shared" si="156"/>
        <v>0.99997579047731211</v>
      </c>
      <c r="R969">
        <f t="shared" si="157"/>
        <v>0.9999092142899193</v>
      </c>
      <c r="S969">
        <f t="shared" si="158"/>
        <v>0.9999092142899193</v>
      </c>
      <c r="T969">
        <f t="shared" si="159"/>
        <v>0.99999243452415953</v>
      </c>
      <c r="U969" t="str">
        <f t="shared" si="151"/>
        <v>sun</v>
      </c>
      <c r="V969" t="str">
        <f t="shared" si="152"/>
        <v>thu</v>
      </c>
    </row>
    <row r="970" spans="13:22" x14ac:dyDescent="0.25">
      <c r="M970">
        <f t="shared" si="150"/>
        <v>0.96900000000000075</v>
      </c>
      <c r="N970">
        <f t="shared" si="153"/>
        <v>0.99999926495262237</v>
      </c>
      <c r="O970">
        <f t="shared" si="154"/>
        <v>0.9999986398882017</v>
      </c>
      <c r="P970">
        <f t="shared" si="155"/>
        <v>0.99999662775334208</v>
      </c>
      <c r="Q970">
        <f t="shared" si="156"/>
        <v>0.99997746231633178</v>
      </c>
      <c r="R970">
        <f t="shared" si="157"/>
        <v>0.99991341828268476</v>
      </c>
      <c r="S970">
        <f t="shared" si="158"/>
        <v>0.99991341828268476</v>
      </c>
      <c r="T970">
        <f t="shared" si="159"/>
        <v>0.99999299872762393</v>
      </c>
      <c r="U970" t="str">
        <f t="shared" si="151"/>
        <v>sun</v>
      </c>
      <c r="V970" t="str">
        <f t="shared" si="152"/>
        <v>thu</v>
      </c>
    </row>
    <row r="971" spans="13:22" x14ac:dyDescent="0.25">
      <c r="M971">
        <f t="shared" si="150"/>
        <v>0.97000000000000075</v>
      </c>
      <c r="N971">
        <f t="shared" si="153"/>
        <v>0.99999934151239778</v>
      </c>
      <c r="O971">
        <f t="shared" si="154"/>
        <v>0.99999877875206611</v>
      </c>
      <c r="P971">
        <f t="shared" si="155"/>
        <v>0.99999695627438046</v>
      </c>
      <c r="Q971">
        <f t="shared" si="156"/>
        <v>0.99997906285710059</v>
      </c>
      <c r="R971">
        <f t="shared" si="157"/>
        <v>0.999917520346151</v>
      </c>
      <c r="S971">
        <f t="shared" si="158"/>
        <v>0.999917520346151</v>
      </c>
      <c r="T971">
        <f t="shared" si="159"/>
        <v>0.99999353484898723</v>
      </c>
      <c r="U971" t="str">
        <f t="shared" si="151"/>
        <v>sun</v>
      </c>
      <c r="V971" t="str">
        <f t="shared" si="152"/>
        <v>thu</v>
      </c>
    </row>
    <row r="972" spans="13:22" x14ac:dyDescent="0.25">
      <c r="M972">
        <f t="shared" si="150"/>
        <v>0.97100000000000075</v>
      </c>
      <c r="N972">
        <f t="shared" si="153"/>
        <v>0.99999941210617749</v>
      </c>
      <c r="O972">
        <f t="shared" si="154"/>
        <v>0.99999890715712869</v>
      </c>
      <c r="P972">
        <f t="shared" si="155"/>
        <v>0.99999726196266625</v>
      </c>
      <c r="Q972">
        <f t="shared" si="156"/>
        <v>0.99998059340937084</v>
      </c>
      <c r="R972">
        <f t="shared" si="157"/>
        <v>0.99992152193757899</v>
      </c>
      <c r="S972">
        <f t="shared" si="158"/>
        <v>0.99992152193757899</v>
      </c>
      <c r="T972">
        <f t="shared" si="159"/>
        <v>0.99999404365883571</v>
      </c>
      <c r="U972" t="str">
        <f t="shared" si="151"/>
        <v>sun</v>
      </c>
      <c r="V972" t="str">
        <f t="shared" si="152"/>
        <v>thu</v>
      </c>
    </row>
    <row r="973" spans="13:22" x14ac:dyDescent="0.25">
      <c r="M973">
        <f t="shared" si="150"/>
        <v>0.97200000000000075</v>
      </c>
      <c r="N973">
        <f t="shared" si="153"/>
        <v>0.99999947704167536</v>
      </c>
      <c r="O973">
        <f t="shared" si="154"/>
        <v>0.99999902560696086</v>
      </c>
      <c r="P973">
        <f t="shared" si="155"/>
        <v>0.99999754574753119</v>
      </c>
      <c r="Q973">
        <f t="shared" si="156"/>
        <v>0.99998205527091688</v>
      </c>
      <c r="R973">
        <f t="shared" si="157"/>
        <v>0.99992542450251154</v>
      </c>
      <c r="S973">
        <f t="shared" si="158"/>
        <v>0.99992542450251154</v>
      </c>
      <c r="T973">
        <f t="shared" si="159"/>
        <v>0.99999452591677063</v>
      </c>
      <c r="U973" t="str">
        <f t="shared" si="151"/>
        <v>sun</v>
      </c>
      <c r="V973" t="str">
        <f t="shared" si="152"/>
        <v>thu</v>
      </c>
    </row>
    <row r="974" spans="13:22" x14ac:dyDescent="0.25">
      <c r="M974">
        <f t="shared" si="150"/>
        <v>0.97300000000000075</v>
      </c>
      <c r="N974" s="4">
        <f t="shared" si="153"/>
        <v>0.99999953661825813</v>
      </c>
      <c r="O974" s="4">
        <f t="shared" si="154"/>
        <v>0.99999913459379819</v>
      </c>
      <c r="P974" s="4">
        <f t="shared" si="155"/>
        <v>0.99999780854618203</v>
      </c>
      <c r="Q974" s="4">
        <f t="shared" si="156"/>
        <v>0.99998344972757547</v>
      </c>
      <c r="R974" s="4">
        <f t="shared" si="157"/>
        <v>0.99992922947481366</v>
      </c>
      <c r="S974" s="4">
        <f t="shared" si="158"/>
        <v>0.99992922947481366</v>
      </c>
      <c r="T974" s="4">
        <f t="shared" si="159"/>
        <v>0.99999498237145357</v>
      </c>
      <c r="U974" t="str">
        <f t="shared" si="151"/>
        <v>sun</v>
      </c>
      <c r="V974" t="str">
        <f t="shared" si="152"/>
        <v>thu</v>
      </c>
    </row>
    <row r="975" spans="13:22" x14ac:dyDescent="0.25">
      <c r="M975">
        <f t="shared" si="150"/>
        <v>0.97400000000000075</v>
      </c>
      <c r="N975" s="4">
        <f t="shared" si="153"/>
        <v>0.99999959112704317</v>
      </c>
      <c r="O975" s="4">
        <f t="shared" si="154"/>
        <v>0.99999923459860973</v>
      </c>
      <c r="P975" s="4">
        <f t="shared" si="155"/>
        <v>0.99999805126375918</v>
      </c>
      <c r="Q975" s="4">
        <f t="shared" si="156"/>
        <v>0.99998477805328534</v>
      </c>
      <c r="R975" s="4">
        <f t="shared" si="157"/>
        <v>0.99993293827670948</v>
      </c>
      <c r="S975" s="4">
        <f t="shared" si="158"/>
        <v>0.99993293827670948</v>
      </c>
      <c r="T975" s="4">
        <f t="shared" si="159"/>
        <v>0.99999541376067391</v>
      </c>
      <c r="U975" t="str">
        <f t="shared" si="151"/>
        <v>sun</v>
      </c>
      <c r="V975" t="str">
        <f t="shared" si="152"/>
        <v>thu</v>
      </c>
    </row>
    <row r="976" spans="13:22" x14ac:dyDescent="0.25">
      <c r="M976">
        <f t="shared" si="150"/>
        <v>0.97500000000000075</v>
      </c>
      <c r="N976" s="4">
        <f t="shared" si="153"/>
        <v>0.99999964085098103</v>
      </c>
      <c r="O976" s="4">
        <f t="shared" si="154"/>
        <v>0.99999932609116549</v>
      </c>
      <c r="P976" s="4">
        <f t="shared" si="155"/>
        <v>0.99999827479338732</v>
      </c>
      <c r="Q976" s="4">
        <f t="shared" si="156"/>
        <v>0.9999860415101427</v>
      </c>
      <c r="R976" s="4">
        <f t="shared" si="157"/>
        <v>0.99993655231883105</v>
      </c>
      <c r="S976" s="4">
        <f t="shared" si="158"/>
        <v>0.99993655231883105</v>
      </c>
      <c r="T976" s="4">
        <f t="shared" si="159"/>
        <v>0.9999958208114208</v>
      </c>
      <c r="U976" t="str">
        <f t="shared" si="151"/>
        <v>sun</v>
      </c>
      <c r="V976" t="str">
        <f t="shared" si="152"/>
        <v>thu</v>
      </c>
    </row>
    <row r="977" spans="13:22" x14ac:dyDescent="0.25">
      <c r="M977">
        <f t="shared" si="150"/>
        <v>0.97600000000000076</v>
      </c>
      <c r="N977" s="4">
        <f t="shared" si="153"/>
        <v>0.99999968606495671</v>
      </c>
      <c r="O977" s="4">
        <f t="shared" si="154"/>
        <v>0.99999940953011901</v>
      </c>
      <c r="P977" s="4">
        <f t="shared" si="155"/>
        <v>0.99999848001623937</v>
      </c>
      <c r="Q977" s="4">
        <f t="shared" si="156"/>
        <v>0.99998724134843986</v>
      </c>
      <c r="R977" s="4">
        <f t="shared" si="157"/>
        <v>0.99994007300024812</v>
      </c>
      <c r="S977" s="4">
        <f t="shared" si="158"/>
        <v>0.99994007300024812</v>
      </c>
      <c r="T977" s="4">
        <f t="shared" si="159"/>
        <v>0.99999620423993996</v>
      </c>
      <c r="U977" t="str">
        <f t="shared" si="151"/>
        <v>sun</v>
      </c>
      <c r="V977" t="str">
        <f t="shared" si="152"/>
        <v>thu</v>
      </c>
    </row>
    <row r="978" spans="13:22" x14ac:dyDescent="0.25">
      <c r="M978">
        <f t="shared" si="150"/>
        <v>0.97700000000000076</v>
      </c>
      <c r="N978" s="4">
        <f t="shared" si="153"/>
        <v>0.99999972703586959</v>
      </c>
      <c r="O978" s="4">
        <f t="shared" si="154"/>
        <v>0.99999948536304917</v>
      </c>
      <c r="P978" s="4">
        <f t="shared" si="155"/>
        <v>0.99999866780158531</v>
      </c>
      <c r="Q978" s="4">
        <f t="shared" si="156"/>
        <v>0.99998837880671143</v>
      </c>
      <c r="R978" s="4">
        <f t="shared" si="157"/>
        <v>0.99994350170852231</v>
      </c>
      <c r="S978" s="4">
        <f t="shared" si="158"/>
        <v>0.99994350170852231</v>
      </c>
      <c r="T978" s="4">
        <f t="shared" si="159"/>
        <v>0.99999656475180476</v>
      </c>
      <c r="U978" t="str">
        <f t="shared" si="151"/>
        <v>sun</v>
      </c>
      <c r="V978" t="str">
        <f t="shared" si="152"/>
        <v>thu</v>
      </c>
    </row>
    <row r="979" spans="13:22" x14ac:dyDescent="0.25">
      <c r="M979">
        <f t="shared" si="150"/>
        <v>0.97800000000000076</v>
      </c>
      <c r="N979" s="4">
        <f t="shared" si="153"/>
        <v>0.99999976402272051</v>
      </c>
      <c r="O979" s="4">
        <f t="shared" si="154"/>
        <v>0.9999995540265596</v>
      </c>
      <c r="P979" s="4">
        <f t="shared" si="155"/>
        <v>0.99999883900684772</v>
      </c>
      <c r="Q979" s="4">
        <f t="shared" si="156"/>
        <v>0.99998945511178405</v>
      </c>
      <c r="R979" s="4">
        <f t="shared" si="157"/>
        <v>0.99994683981974086</v>
      </c>
      <c r="S979" s="4">
        <f t="shared" si="158"/>
        <v>0.99994683981974086</v>
      </c>
      <c r="T979" s="4">
        <f t="shared" si="159"/>
        <v>0.99999690304197841</v>
      </c>
      <c r="U979" t="str">
        <f t="shared" si="151"/>
        <v>sun</v>
      </c>
      <c r="V979" t="str">
        <f t="shared" si="152"/>
        <v>thu</v>
      </c>
    </row>
    <row r="980" spans="13:22" x14ac:dyDescent="0.25">
      <c r="M980">
        <f t="shared" si="150"/>
        <v>0.97900000000000076</v>
      </c>
      <c r="N980" s="4">
        <f t="shared" si="153"/>
        <v>0.9999997972767094</v>
      </c>
      <c r="O980" s="4">
        <f t="shared" si="154"/>
        <v>0.99999961594633024</v>
      </c>
      <c r="P980" s="4">
        <f t="shared" si="155"/>
        <v>0.99999899447766305</v>
      </c>
      <c r="Q980" s="4">
        <f t="shared" si="156"/>
        <v>0.99999047147881548</v>
      </c>
      <c r="R980" s="4">
        <f t="shared" si="157"/>
        <v>0.99995008869856017</v>
      </c>
      <c r="S980" s="4">
        <f t="shared" si="158"/>
        <v>0.99995008869856017</v>
      </c>
      <c r="T980" s="4">
        <f t="shared" si="159"/>
        <v>0.99999721979488143</v>
      </c>
      <c r="U980" t="str">
        <f t="shared" si="151"/>
        <v>sun</v>
      </c>
      <c r="V980" t="str">
        <f t="shared" si="152"/>
        <v>thu</v>
      </c>
    </row>
    <row r="981" spans="13:22" x14ac:dyDescent="0.25">
      <c r="M981">
        <f t="shared" si="150"/>
        <v>0.98000000000000076</v>
      </c>
      <c r="N981" s="4">
        <f t="shared" si="153"/>
        <v>0.99999982704132151</v>
      </c>
      <c r="O981" s="4">
        <f t="shared" si="154"/>
        <v>0.99999967153719105</v>
      </c>
      <c r="P981" s="4">
        <f t="shared" si="155"/>
        <v>0.9999991350479327</v>
      </c>
      <c r="Q981" s="4">
        <f t="shared" si="156"/>
        <v>0.99999142911134431</v>
      </c>
      <c r="R981" s="4">
        <f t="shared" si="157"/>
        <v>0.99995324969824484</v>
      </c>
      <c r="S981" s="4">
        <f t="shared" si="158"/>
        <v>0.99995324969824484</v>
      </c>
      <c r="T981" s="4">
        <f t="shared" si="159"/>
        <v>0.9999975156844485</v>
      </c>
      <c r="U981" t="str">
        <f t="shared" si="151"/>
        <v>sun</v>
      </c>
      <c r="V981" t="str">
        <f t="shared" si="152"/>
        <v>thu</v>
      </c>
    </row>
    <row r="982" spans="13:22" x14ac:dyDescent="0.25">
      <c r="M982">
        <f t="shared" si="150"/>
        <v>0.98100000000000076</v>
      </c>
      <c r="N982" s="4">
        <f t="shared" si="153"/>
        <v>0.99999985355241439</v>
      </c>
      <c r="O982" s="4">
        <f t="shared" si="154"/>
        <v>0.99999972120319125</v>
      </c>
      <c r="P982" s="4">
        <f t="shared" si="155"/>
        <v>0.99999926153987984</v>
      </c>
      <c r="Q982" s="4">
        <f t="shared" si="156"/>
        <v>0.99999232920133441</v>
      </c>
      <c r="R982" s="4">
        <f t="shared" si="157"/>
        <v>0.99995632416071167</v>
      </c>
      <c r="S982" s="4">
        <f t="shared" si="158"/>
        <v>0.99995632416071167</v>
      </c>
      <c r="T982" s="4">
        <f t="shared" si="159"/>
        <v>0.99999779137420575</v>
      </c>
      <c r="U982" t="str">
        <f t="shared" si="151"/>
        <v>sun</v>
      </c>
      <c r="V982" t="str">
        <f t="shared" si="152"/>
        <v>thu</v>
      </c>
    </row>
    <row r="983" spans="13:22" x14ac:dyDescent="0.25">
      <c r="M983">
        <f t="shared" si="150"/>
        <v>0.98200000000000076</v>
      </c>
      <c r="N983" s="4">
        <f t="shared" si="153"/>
        <v>0.99999987703830318</v>
      </c>
      <c r="O983" s="4">
        <f t="shared" si="154"/>
        <v>0.99999976533767132</v>
      </c>
      <c r="P983" s="4">
        <f t="shared" si="155"/>
        <v>0.99999937476409961</v>
      </c>
      <c r="Q983" s="4">
        <f t="shared" si="156"/>
        <v>0.99999317292922107</v>
      </c>
      <c r="R983" s="4">
        <f t="shared" si="157"/>
        <v>0.9999593134165714</v>
      </c>
      <c r="S983" s="4">
        <f t="shared" si="158"/>
        <v>0.9999593134165714</v>
      </c>
      <c r="T983" s="4">
        <f t="shared" si="159"/>
        <v>0.99999804751732491</v>
      </c>
      <c r="U983" t="str">
        <f t="shared" si="151"/>
        <v>sun</v>
      </c>
      <c r="V983" t="str">
        <f t="shared" si="152"/>
        <v>thu</v>
      </c>
    </row>
    <row r="984" spans="13:22" x14ac:dyDescent="0.25">
      <c r="M984">
        <f t="shared" si="150"/>
        <v>0.98300000000000076</v>
      </c>
      <c r="N984" s="4">
        <f t="shared" si="153"/>
        <v>0.99999989771986542</v>
      </c>
      <c r="O984" s="4">
        <f t="shared" si="154"/>
        <v>0.99999980432333135</v>
      </c>
      <c r="P984" s="4">
        <f t="shared" si="155"/>
        <v>0.99999947551962709</v>
      </c>
      <c r="Q984" s="4">
        <f t="shared" si="156"/>
        <v>0.99999396146395414</v>
      </c>
      <c r="R984" s="4">
        <f t="shared" si="157"/>
        <v>0.99996221878516733</v>
      </c>
      <c r="S984" s="4">
        <f t="shared" si="158"/>
        <v>0.99996221878516733</v>
      </c>
      <c r="T984" s="4">
        <f t="shared" si="159"/>
        <v>0.99999828475669439</v>
      </c>
      <c r="U984" t="str">
        <f t="shared" si="151"/>
        <v>sun</v>
      </c>
      <c r="V984" t="str">
        <f t="shared" si="152"/>
        <v>thu</v>
      </c>
    </row>
    <row r="985" spans="13:22" x14ac:dyDescent="0.25">
      <c r="M985">
        <f t="shared" si="150"/>
        <v>0.98400000000000076</v>
      </c>
      <c r="N985" s="4">
        <f t="shared" si="153"/>
        <v>0.99999991581061387</v>
      </c>
      <c r="O985" s="4">
        <f t="shared" si="154"/>
        <v>0.99999983853229502</v>
      </c>
      <c r="P985" s="4">
        <f t="shared" si="155"/>
        <v>0.99999956459398032</v>
      </c>
      <c r="Q985" s="4">
        <f t="shared" si="156"/>
        <v>0.99999469596304502</v>
      </c>
      <c r="R985" s="4">
        <f t="shared" si="157"/>
        <v>0.99996504157461752</v>
      </c>
      <c r="S985" s="4">
        <f t="shared" si="158"/>
        <v>0.99996504157461752</v>
      </c>
      <c r="T985" s="4">
        <f t="shared" si="159"/>
        <v>0.99999850372498411</v>
      </c>
      <c r="U985" t="str">
        <f t="shared" si="151"/>
        <v>sun</v>
      </c>
      <c r="V985" t="str">
        <f t="shared" si="152"/>
        <v>thu</v>
      </c>
    </row>
    <row r="986" spans="13:22" x14ac:dyDescent="0.25">
      <c r="M986">
        <f t="shared" si="150"/>
        <v>0.98500000000000076</v>
      </c>
      <c r="N986" s="4">
        <f t="shared" si="153"/>
        <v>0.99999993151678446</v>
      </c>
      <c r="O986" s="4">
        <f t="shared" si="154"/>
        <v>0.9999998683261877</v>
      </c>
      <c r="P986" s="4">
        <f t="shared" si="155"/>
        <v>0.99999964276322206</v>
      </c>
      <c r="Q986" s="4">
        <f t="shared" si="156"/>
        <v>0.99999537757261425</v>
      </c>
      <c r="R986" s="4">
        <f t="shared" si="157"/>
        <v>0.99996778308185874</v>
      </c>
      <c r="S986" s="4">
        <f t="shared" si="158"/>
        <v>0.99996778308185874</v>
      </c>
      <c r="T986" s="4">
        <f t="shared" si="159"/>
        <v>0.99999870504470234</v>
      </c>
      <c r="U986" t="str">
        <f t="shared" si="151"/>
        <v>sun</v>
      </c>
      <c r="V986" t="str">
        <f t="shared" si="152"/>
        <v>thu</v>
      </c>
    </row>
    <row r="987" spans="13:22" x14ac:dyDescent="0.25">
      <c r="M987">
        <f t="shared" si="150"/>
        <v>0.98600000000000076</v>
      </c>
      <c r="N987" s="4">
        <f t="shared" si="153"/>
        <v>0.99999994503745171</v>
      </c>
      <c r="O987" s="4">
        <f t="shared" si="154"/>
        <v>0.99999989405620138</v>
      </c>
      <c r="P987" s="4">
        <f t="shared" si="155"/>
        <v>0.99999971079201444</v>
      </c>
      <c r="Q987" s="4">
        <f t="shared" si="156"/>
        <v>0.99999600742743233</v>
      </c>
      <c r="R987" s="4">
        <f t="shared" si="157"/>
        <v>0.99997044459268203</v>
      </c>
      <c r="S987" s="4">
        <f t="shared" si="158"/>
        <v>0.99997044459268203</v>
      </c>
      <c r="T987" s="4">
        <f t="shared" si="159"/>
        <v>0.99999888932827563</v>
      </c>
      <c r="U987" t="str">
        <f t="shared" si="151"/>
        <v>sun</v>
      </c>
      <c r="V987" t="str">
        <f t="shared" si="152"/>
        <v>thu</v>
      </c>
    </row>
    <row r="988" spans="13:22" x14ac:dyDescent="0.25">
      <c r="M988">
        <f t="shared" si="150"/>
        <v>0.98700000000000077</v>
      </c>
      <c r="N988" s="4">
        <f t="shared" si="153"/>
        <v>0.99999995656458296</v>
      </c>
      <c r="O988" s="4">
        <f t="shared" si="154"/>
        <v>0.99999991606316119</v>
      </c>
      <c r="P988" s="4">
        <f t="shared" si="155"/>
        <v>0.99999976943367397</v>
      </c>
      <c r="Q988" s="4">
        <f t="shared" si="156"/>
        <v>0.99999658665096813</v>
      </c>
      <c r="R988" s="4">
        <f t="shared" si="157"/>
        <v>0.99997302738177973</v>
      </c>
      <c r="S988" s="4">
        <f t="shared" si="158"/>
        <v>0.99997302738177973</v>
      </c>
      <c r="T988" s="4">
        <f t="shared" si="159"/>
        <v>0.99999905717809678</v>
      </c>
      <c r="U988" t="str">
        <f t="shared" si="151"/>
        <v>sun</v>
      </c>
      <c r="V988" t="str">
        <f t="shared" si="152"/>
        <v>thu</v>
      </c>
    </row>
    <row r="989" spans="13:22" x14ac:dyDescent="0.25">
      <c r="M989">
        <f t="shared" si="150"/>
        <v>0.98800000000000077</v>
      </c>
      <c r="N989" s="4">
        <f t="shared" si="153"/>
        <v>0.99999996628314847</v>
      </c>
      <c r="O989" s="4">
        <f t="shared" si="154"/>
        <v>0.99999993467760273</v>
      </c>
      <c r="P989" s="4">
        <f t="shared" si="155"/>
        <v>0.99999981943022664</v>
      </c>
      <c r="Q989" s="4">
        <f t="shared" si="156"/>
        <v>0.99999711635543553</v>
      </c>
      <c r="R989" s="4">
        <f t="shared" si="157"/>
        <v>0.99997553271278505</v>
      </c>
      <c r="S989" s="4">
        <f t="shared" si="158"/>
        <v>0.99997553271278505</v>
      </c>
      <c r="T989" s="4">
        <f t="shared" si="159"/>
        <v>0.99999920918660301</v>
      </c>
      <c r="U989" t="str">
        <f t="shared" si="151"/>
        <v>sun</v>
      </c>
      <c r="V989" t="str">
        <f t="shared" si="152"/>
        <v>thu</v>
      </c>
    </row>
    <row r="990" spans="13:22" x14ac:dyDescent="0.25">
      <c r="M990">
        <f t="shared" si="150"/>
        <v>0.98900000000000077</v>
      </c>
      <c r="N990" s="4">
        <f t="shared" si="153"/>
        <v>0.99999997437121113</v>
      </c>
      <c r="O990" s="4">
        <f t="shared" si="154"/>
        <v>0.99999995021982979</v>
      </c>
      <c r="P990" s="4">
        <f t="shared" si="155"/>
        <v>0.99999986151246212</v>
      </c>
      <c r="Q990" s="4">
        <f t="shared" si="156"/>
        <v>0.99999759764183338</v>
      </c>
      <c r="R990" s="4">
        <f t="shared" si="157"/>
        <v>0.99997796183831245</v>
      </c>
      <c r="S990" s="4">
        <f t="shared" si="158"/>
        <v>0.99997796183831245</v>
      </c>
      <c r="T990" s="4">
        <f t="shared" si="159"/>
        <v>0.99999934593633366</v>
      </c>
      <c r="U990" t="str">
        <f t="shared" si="151"/>
        <v>sun</v>
      </c>
      <c r="V990" t="str">
        <f t="shared" si="152"/>
        <v>thu</v>
      </c>
    </row>
    <row r="991" spans="13:22" x14ac:dyDescent="0.25">
      <c r="M991">
        <f t="shared" si="150"/>
        <v>0.99000000000000077</v>
      </c>
      <c r="N991" s="4">
        <f t="shared" si="153"/>
        <v>0.99999998100000109</v>
      </c>
      <c r="O991" s="4">
        <f t="shared" si="154"/>
        <v>0.99999996300000049</v>
      </c>
      <c r="P991" s="4">
        <f t="shared" si="155"/>
        <v>0.99999989639999942</v>
      </c>
      <c r="Q991" s="4">
        <f t="shared" si="156"/>
        <v>0.99999803159999967</v>
      </c>
      <c r="R991" s="4">
        <f t="shared" si="157"/>
        <v>0.99998031600000026</v>
      </c>
      <c r="S991" s="4">
        <f t="shared" si="158"/>
        <v>0.99998031600000026</v>
      </c>
      <c r="T991" s="4">
        <f t="shared" si="159"/>
        <v>0.9999994679999995</v>
      </c>
      <c r="U991" t="str">
        <f t="shared" si="151"/>
        <v>sun</v>
      </c>
      <c r="V991" t="str">
        <f t="shared" si="152"/>
        <v>thu</v>
      </c>
    </row>
    <row r="992" spans="13:22" x14ac:dyDescent="0.25">
      <c r="M992">
        <f t="shared" si="150"/>
        <v>0.99100000000000077</v>
      </c>
      <c r="N992" s="4">
        <f t="shared" si="153"/>
        <v>0.99999998633402232</v>
      </c>
      <c r="O992" s="4">
        <f t="shared" si="154"/>
        <v>0.9999999733181788</v>
      </c>
      <c r="P992" s="4">
        <f t="shared" si="155"/>
        <v>0.99999992480132249</v>
      </c>
      <c r="Q992" s="4">
        <f t="shared" si="156"/>
        <v>0.99999841930864841</v>
      </c>
      <c r="R992" s="4">
        <f t="shared" si="157"/>
        <v>0.9999825964285467</v>
      </c>
      <c r="S992" s="4">
        <f t="shared" si="158"/>
        <v>0.9999825964285467</v>
      </c>
      <c r="T992" s="4">
        <f t="shared" si="159"/>
        <v>0.99999957594054312</v>
      </c>
      <c r="U992" t="str">
        <f t="shared" si="151"/>
        <v>sun</v>
      </c>
      <c r="V992" t="str">
        <f t="shared" si="152"/>
        <v>thu</v>
      </c>
    </row>
    <row r="993" spans="13:22" x14ac:dyDescent="0.25">
      <c r="M993">
        <f t="shared" si="150"/>
        <v>0.99200000000000077</v>
      </c>
      <c r="N993" s="4">
        <f t="shared" si="153"/>
        <v>0.99999999053113076</v>
      </c>
      <c r="O993" s="4">
        <f t="shared" si="154"/>
        <v>0.99999998146441538</v>
      </c>
      <c r="P993" s="4">
        <f t="shared" si="155"/>
        <v>0.99999994741385834</v>
      </c>
      <c r="Q993" s="4">
        <f t="shared" si="156"/>
        <v>0.99999876183541758</v>
      </c>
      <c r="R993" s="4">
        <f t="shared" si="157"/>
        <v>0.9999848043437618</v>
      </c>
      <c r="S993" s="4">
        <f t="shared" si="158"/>
        <v>0.9999848043437618</v>
      </c>
      <c r="T993" s="4">
        <f t="shared" si="159"/>
        <v>0.99999967031120551</v>
      </c>
      <c r="U993" t="str">
        <f t="shared" si="151"/>
        <v>sun</v>
      </c>
      <c r="V993" t="str">
        <f t="shared" si="152"/>
        <v>thu</v>
      </c>
    </row>
    <row r="994" spans="13:22" x14ac:dyDescent="0.25">
      <c r="M994">
        <f t="shared" si="150"/>
        <v>0.99300000000000077</v>
      </c>
      <c r="N994" s="4">
        <f t="shared" si="153"/>
        <v>0.99999999374263204</v>
      </c>
      <c r="O994" s="4">
        <f t="shared" si="154"/>
        <v>0.99999998771881415</v>
      </c>
      <c r="P994" s="4">
        <f t="shared" si="155"/>
        <v>0.99999996492401433</v>
      </c>
      <c r="Q994" s="4">
        <f t="shared" si="156"/>
        <v>0.99999906023691931</v>
      </c>
      <c r="R994" s="4">
        <f t="shared" si="157"/>
        <v>0.99998694095459939</v>
      </c>
      <c r="S994" s="4">
        <f t="shared" si="158"/>
        <v>0.99998694095459939</v>
      </c>
      <c r="T994" s="4">
        <f t="shared" si="159"/>
        <v>0.9999997516555954</v>
      </c>
      <c r="U994" t="str">
        <f t="shared" si="151"/>
        <v>sun</v>
      </c>
      <c r="V994" t="str">
        <f t="shared" si="152"/>
        <v>thu</v>
      </c>
    </row>
    <row r="995" spans="13:22" x14ac:dyDescent="0.25">
      <c r="M995">
        <f t="shared" si="150"/>
        <v>0.99400000000000077</v>
      </c>
      <c r="N995" s="4">
        <f t="shared" si="153"/>
        <v>0.9999999961133561</v>
      </c>
      <c r="O995" s="4">
        <f t="shared" si="154"/>
        <v>0.99999999235160075</v>
      </c>
      <c r="P995" s="4">
        <f t="shared" si="155"/>
        <v>0.99999997800724305</v>
      </c>
      <c r="Q995" s="4">
        <f t="shared" si="156"/>
        <v>0.99999931555877986</v>
      </c>
      <c r="R995" s="4">
        <f t="shared" si="157"/>
        <v>0.9999890074592015</v>
      </c>
      <c r="S995" s="4">
        <f t="shared" si="158"/>
        <v>0.9999890074592015</v>
      </c>
      <c r="T995" s="4">
        <f t="shared" si="159"/>
        <v>0.99999982050774516</v>
      </c>
      <c r="U995" t="str">
        <f t="shared" si="151"/>
        <v>sun</v>
      </c>
      <c r="V995" t="str">
        <f t="shared" si="152"/>
        <v>thu</v>
      </c>
    </row>
    <row r="996" spans="13:22" x14ac:dyDescent="0.25">
      <c r="M996">
        <f t="shared" si="150"/>
        <v>0.99500000000000077</v>
      </c>
      <c r="N996" s="4">
        <f t="shared" si="153"/>
        <v>0.99999999778176729</v>
      </c>
      <c r="O996" s="4">
        <f t="shared" si="154"/>
        <v>0.99999999562319353</v>
      </c>
      <c r="P996" s="4">
        <f t="shared" si="155"/>
        <v>0.99999998732809914</v>
      </c>
      <c r="Q996" s="4">
        <f t="shared" si="156"/>
        <v>0.99999952883568755</v>
      </c>
      <c r="R996" s="4">
        <f t="shared" si="157"/>
        <v>0.99999100504494276</v>
      </c>
      <c r="S996" s="4">
        <f t="shared" si="158"/>
        <v>0.99999100504494276</v>
      </c>
      <c r="T996" s="4">
        <f t="shared" si="159"/>
        <v>0.99999987739218632</v>
      </c>
      <c r="U996" t="str">
        <f t="shared" si="151"/>
        <v>sun</v>
      </c>
      <c r="V996" t="str">
        <f t="shared" si="152"/>
        <v>thu</v>
      </c>
    </row>
    <row r="997" spans="13:22" x14ac:dyDescent="0.25">
      <c r="M997">
        <f t="shared" si="150"/>
        <v>0.99600000000000077</v>
      </c>
      <c r="N997" s="4">
        <f t="shared" si="153"/>
        <v>0.99999999888003099</v>
      </c>
      <c r="O997" s="4">
        <f t="shared" si="154"/>
        <v>0.99999999778426663</v>
      </c>
      <c r="P997" s="4">
        <f t="shared" si="155"/>
        <v>0.99999999354028635</v>
      </c>
      <c r="Q997" s="4">
        <f t="shared" si="156"/>
        <v>0.99999970109143455</v>
      </c>
      <c r="R997" s="4">
        <f t="shared" si="157"/>
        <v>0.99999293488846153</v>
      </c>
      <c r="S997" s="4">
        <f t="shared" si="158"/>
        <v>0.99999293488846153</v>
      </c>
      <c r="T997" s="4">
        <f t="shared" si="159"/>
        <v>0.99999992282400463</v>
      </c>
      <c r="U997" t="str">
        <f t="shared" si="151"/>
        <v>sun</v>
      </c>
      <c r="V997" t="str">
        <f t="shared" si="152"/>
        <v>thu</v>
      </c>
    </row>
    <row r="998" spans="13:22" x14ac:dyDescent="0.25">
      <c r="M998">
        <f t="shared" si="150"/>
        <v>0.99700000000000077</v>
      </c>
      <c r="N998" s="4">
        <f t="shared" si="153"/>
        <v>0.99999999953412466</v>
      </c>
      <c r="O998" s="4">
        <f t="shared" si="154"/>
        <v>0.99999999907583526</v>
      </c>
      <c r="P998" s="4">
        <f t="shared" si="155"/>
        <v>0.99999999728672151</v>
      </c>
      <c r="Q998" s="4">
        <f t="shared" si="156"/>
        <v>0.9999998333389688</v>
      </c>
      <c r="R998" s="4">
        <f t="shared" si="157"/>
        <v>0.99999479815571668</v>
      </c>
      <c r="S998" s="4">
        <f t="shared" si="158"/>
        <v>0.99999479815571668</v>
      </c>
      <c r="T998" s="4">
        <f t="shared" si="159"/>
        <v>0.999999957308912</v>
      </c>
      <c r="U998" t="str">
        <f t="shared" si="151"/>
        <v>sun</v>
      </c>
      <c r="V998" t="str">
        <f t="shared" si="152"/>
        <v>thu</v>
      </c>
    </row>
    <row r="999" spans="13:22" x14ac:dyDescent="0.25">
      <c r="M999">
        <f t="shared" si="150"/>
        <v>0.99800000000000078</v>
      </c>
      <c r="N999" s="4">
        <f t="shared" si="153"/>
        <v>0.99999999986390975</v>
      </c>
      <c r="O999" s="4">
        <f t="shared" si="154"/>
        <v>0.99999999972930365</v>
      </c>
      <c r="P999" s="4">
        <f t="shared" si="155"/>
        <v>0.99999999919958693</v>
      </c>
      <c r="Q999" s="4">
        <f t="shared" si="156"/>
        <v>0.99999992658043535</v>
      </c>
      <c r="R999" s="4">
        <f t="shared" si="157"/>
        <v>0.99999659600201696</v>
      </c>
      <c r="S999" s="4">
        <f t="shared" si="158"/>
        <v>0.99999659600201696</v>
      </c>
      <c r="T999" s="4">
        <f t="shared" si="159"/>
        <v>0.99999998134330959</v>
      </c>
      <c r="U999" t="str">
        <f t="shared" si="151"/>
        <v>sun</v>
      </c>
      <c r="V999" t="str">
        <f t="shared" si="152"/>
        <v>thu</v>
      </c>
    </row>
    <row r="1000" spans="13:22" x14ac:dyDescent="0.25">
      <c r="M1000">
        <f t="shared" si="150"/>
        <v>0.99900000000000078</v>
      </c>
      <c r="N1000" s="4">
        <f t="shared" si="153"/>
        <v>0.99999999998322942</v>
      </c>
      <c r="O1000" s="4">
        <f t="shared" si="154"/>
        <v>0.99999999996655209</v>
      </c>
      <c r="P1000" s="4">
        <f t="shared" si="155"/>
        <v>0.99999999990038635</v>
      </c>
      <c r="Q1000" s="4">
        <f t="shared" si="156"/>
        <v>0.99999998180722027</v>
      </c>
      <c r="R1000" s="4">
        <f t="shared" si="157"/>
        <v>0.99999832957206447</v>
      </c>
      <c r="S1000" s="4">
        <f t="shared" si="158"/>
        <v>0.99999832957206447</v>
      </c>
      <c r="T1000" s="4">
        <f t="shared" si="159"/>
        <v>0.99999999541434725</v>
      </c>
      <c r="U1000" t="str">
        <f t="shared" si="151"/>
        <v>sun</v>
      </c>
      <c r="V1000" t="str">
        <f t="shared" si="152"/>
        <v>thu</v>
      </c>
    </row>
    <row r="1001" spans="13:22" x14ac:dyDescent="0.25">
      <c r="M1001">
        <f t="shared" si="150"/>
        <v>1.0000000000000007</v>
      </c>
      <c r="N1001" s="4">
        <f t="shared" si="153"/>
        <v>0.99999999999999911</v>
      </c>
      <c r="O1001" s="4">
        <f t="shared" si="154"/>
        <v>1</v>
      </c>
      <c r="P1001" s="4">
        <f t="shared" si="155"/>
        <v>0.99999999999999911</v>
      </c>
      <c r="Q1001" s="4">
        <f t="shared" si="156"/>
        <v>1</v>
      </c>
      <c r="R1001" s="4">
        <f t="shared" si="157"/>
        <v>0.99999999999999956</v>
      </c>
      <c r="S1001" s="4">
        <f t="shared" si="158"/>
        <v>0.99999999999999956</v>
      </c>
      <c r="T1001" s="4">
        <f t="shared" si="159"/>
        <v>1</v>
      </c>
      <c r="U1001" t="str">
        <f t="shared" si="151"/>
        <v>mon</v>
      </c>
      <c r="V1001" t="str">
        <f t="shared" si="152"/>
        <v>sun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5D71-59DC-442B-B93F-60E3AE144F92}">
  <dimension ref="A1:T1001"/>
  <sheetViews>
    <sheetView workbookViewId="0">
      <selection activeCell="C37" sqref="C37"/>
    </sheetView>
  </sheetViews>
  <sheetFormatPr defaultRowHeight="15.75" x14ac:dyDescent="0.25"/>
  <cols>
    <col min="1" max="1" width="12.25" customWidth="1"/>
    <col min="14" max="18" width="10.375" bestFit="1" customWidth="1"/>
  </cols>
  <sheetData>
    <row r="1" spans="1:20" x14ac:dyDescent="0.25">
      <c r="A1" t="s">
        <v>28</v>
      </c>
      <c r="B1">
        <v>5</v>
      </c>
      <c r="C1">
        <v>4</v>
      </c>
      <c r="D1">
        <v>3</v>
      </c>
      <c r="E1">
        <v>2</v>
      </c>
      <c r="F1">
        <v>1</v>
      </c>
      <c r="M1" t="s">
        <v>36</v>
      </c>
      <c r="N1" t="s">
        <v>49</v>
      </c>
      <c r="O1" t="s">
        <v>50</v>
      </c>
      <c r="P1" t="s">
        <v>52</v>
      </c>
      <c r="Q1" t="s">
        <v>53</v>
      </c>
      <c r="R1" t="s">
        <v>54</v>
      </c>
      <c r="S1" t="s">
        <v>56</v>
      </c>
      <c r="T1" t="s">
        <v>57</v>
      </c>
    </row>
    <row r="2" spans="1:20" x14ac:dyDescent="0.25">
      <c r="A2" t="s">
        <v>58</v>
      </c>
      <c r="B2">
        <f>$B$12*90/121</f>
        <v>0.27446578512396697</v>
      </c>
      <c r="C2">
        <f>$B$12*-479/121</f>
        <v>-1.4607679008264463</v>
      </c>
      <c r="D2">
        <f>$B$12*1018/121</f>
        <v>3.1045129917355374</v>
      </c>
      <c r="E2">
        <f>$B$12*-1080/121</f>
        <v>-3.2935894214876034</v>
      </c>
      <c r="F2">
        <f>$B$12*572/121</f>
        <v>1.7443825454545454</v>
      </c>
      <c r="M2">
        <f>0.001</f>
        <v>1E-3</v>
      </c>
      <c r="N2">
        <f>B$2*(M2^5)+C$2*(M2^4)+D$2*(M2^3)+E$2*(M2^2)+F$2*M2</f>
        <v>1.7410920590855562E-3</v>
      </c>
      <c r="O2">
        <f>B$3*(M2^5)+C$3*(M2^4)+D$3*(M2^3)+E$3*(M2^2)+F$3*M2</f>
        <v>2.256833911489823E-3</v>
      </c>
      <c r="P2">
        <f>B$4*(M2^5)+C$4*(M2^4)+D$4*(M2^3)+E$4*(M2^2)+F$4*M2</f>
        <v>2.8338747758940895E-3</v>
      </c>
      <c r="Q2">
        <f>B$5*(M2^5)+C$5*(M2^4)+D$5*(M2^3)+E$5*(M2^2)+F$5*M2</f>
        <v>3.6339209495931022E-3</v>
      </c>
      <c r="R2">
        <f>B$6*(M2^5)+C$6*(M2^4)+D$6*(M2^3)+E$6*(M2^2)+F$6*M2</f>
        <v>4.2562652351007344E-3</v>
      </c>
      <c r="S2" t="str">
        <f>IF(MAX(N2:R2)= N2,N$1,IF(MAX(N2:R2)= O2,O$1,IF(MAX(N2:R2)= P2,P$1,IF(MAX(N2:R2)= Q2,Q$1,R$1))))</f>
        <v>fri</v>
      </c>
      <c r="T2" t="str">
        <f>IF(MIN(N2:R2)= N2,N$1,IF(MIN(N2:R2)= O2,O$1,IF(MIN(N2:R2)= P2,P$1,IF(MIN(N2:R2)= Q2,Q$1,R$1))))</f>
        <v>mon</v>
      </c>
    </row>
    <row r="3" spans="1:20" x14ac:dyDescent="0.25">
      <c r="A3" t="s">
        <v>59</v>
      </c>
      <c r="B3">
        <f>$B$13*90/121</f>
        <v>0.25141090909090913</v>
      </c>
      <c r="C3">
        <f>$B$13*-479/121</f>
        <v>-1.3380647272727273</v>
      </c>
      <c r="D3">
        <f>$B$13*1018/121</f>
        <v>2.8437367272727276</v>
      </c>
      <c r="E3">
        <f>$B$13*-1080/121</f>
        <v>-3.0169309090909096</v>
      </c>
      <c r="F3">
        <f>$B$13*451/121 + 1</f>
        <v>2.2598479999999999</v>
      </c>
      <c r="M3">
        <f>M2+0.001</f>
        <v>2E-3</v>
      </c>
      <c r="N3">
        <f>B$2*(M3^5)+C$2*(M3^4)+D$2*(M3^3)+E$2*(M3^2)+F$2*M3</f>
        <v>3.4756155459635708E-3</v>
      </c>
      <c r="O3">
        <f>B$3*(M3^5)+C$3*(M3^4)+D$3*(M3^3)+E$3*(M3^2)+F$3*M3</f>
        <v>4.5076510048564639E-3</v>
      </c>
      <c r="P3">
        <f>B$4*(M3^5)+C$4*(M3^4)+D$4*(M3^3)+E$4*(M3^2)+F$4*M3</f>
        <v>5.6608985117493566E-3</v>
      </c>
      <c r="Q3">
        <f>B$5*(M3^5)+C$5*(M3^4)+D$5*(M3^3)+E$5*(M3^2)+F$5*M3</f>
        <v>7.2574792485645698E-3</v>
      </c>
      <c r="R3">
        <f>B$6*(M3^5)+C$6*(M3^4)+D$6*(M3^3)+E$6*(M3^2)+F$6*M3</f>
        <v>8.4983406001549328E-3</v>
      </c>
      <c r="S3" t="str">
        <f t="shared" ref="S3:S66" si="0">IF(MAX(N3:R3)= N3,N$1,IF(MAX(N3:R3)= O3,O$1,IF(MAX(N3:R3)= P3,P$1,IF(MAX(N3:R3)= Q3,Q$1,R$1))))</f>
        <v>fri</v>
      </c>
      <c r="T3" t="str">
        <f t="shared" ref="T3:T66" si="1">IF(MIN(N3:R3)= N3,N$1,IF(MIN(N3:R3)= O3,O$1,IF(MIN(N3:R3)= P3,P$1,IF(MIN(N3:R3)= Q3,Q$1,R$1))))</f>
        <v>mon</v>
      </c>
    </row>
    <row r="4" spans="1:20" x14ac:dyDescent="0.25">
      <c r="A4" t="s">
        <v>60</v>
      </c>
      <c r="B4">
        <f>$B$14*90/121</f>
        <v>0.22835603305785124</v>
      </c>
      <c r="C4">
        <f>$B$14*-479/121</f>
        <v>-1.2153615537190083</v>
      </c>
      <c r="D4">
        <f>$B$14*1018/121</f>
        <v>2.5829604628099174</v>
      </c>
      <c r="E4">
        <f>$B$14*-959/121 - 1</f>
        <v>-3.433260396694215</v>
      </c>
      <c r="F4">
        <f>$B$14*330/121 + 2</f>
        <v>2.8373054545454544</v>
      </c>
      <c r="M4">
        <f t="shared" ref="M4:M67" si="2">M3+0.001</f>
        <v>3.0000000000000001E-3</v>
      </c>
      <c r="N4">
        <f t="shared" ref="N4:N67" si="3">B$2*(M4^5)+C$2*(M4^4)+D$2*(M4^3)+E$2*(M4^2)+F$2*M4</f>
        <v>5.2035890351655205E-3</v>
      </c>
      <c r="O4">
        <f t="shared" ref="O4:O67" si="4">B$3*(M4^5)+C$3*(M4^4)+D$3*(M4^3)+E$3*(M4^2)+F$3*M4</f>
        <v>6.7524682943876672E-3</v>
      </c>
      <c r="P4">
        <f t="shared" ref="P4:P67" si="5">B$4*(M4^5)+C$4*(M4^4)+D$4*(M4^3)+E$4*(M4^2)+F$4*M4</f>
        <v>8.4810866616098161E-3</v>
      </c>
      <c r="Q4">
        <f t="shared" ref="Q4:Q67" si="6">B$5*(M4^5)+C$5*(M4^4)+D$5*(M4^3)+E$5*(M4^2)+F$5*M4</f>
        <v>1.0870697302065144E-2</v>
      </c>
      <c r="R4">
        <f t="shared" ref="R4:R67" si="7">B$6*(M4^5)+C$6*(M4^4)+D$6*(M4^3)+E$6*(M4^2)+F$6*M4</f>
        <v>1.272626055295718E-2</v>
      </c>
      <c r="S4" t="str">
        <f t="shared" si="0"/>
        <v>fri</v>
      </c>
      <c r="T4" t="str">
        <f t="shared" si="1"/>
        <v>mon</v>
      </c>
    </row>
    <row r="5" spans="1:20" x14ac:dyDescent="0.25">
      <c r="A5" t="s">
        <v>61</v>
      </c>
      <c r="B5">
        <f>$B$15*90/121</f>
        <v>0.27521472577009765</v>
      </c>
      <c r="C5">
        <f>$B$15*-479/121</f>
        <v>-1.4647539293764087</v>
      </c>
      <c r="D5">
        <f>$B$15*897/121 + 1</f>
        <v>3.7429734335086402</v>
      </c>
      <c r="E5">
        <f>$B$15*-717/121 -3</f>
        <v>-5.1925439819684449</v>
      </c>
      <c r="F5">
        <f>$B$15*19/11 + 3</f>
        <v>3.6391097520661155</v>
      </c>
      <c r="M5">
        <f t="shared" si="2"/>
        <v>4.0000000000000001E-3</v>
      </c>
      <c r="N5">
        <f t="shared" si="3"/>
        <v>6.9250310662303215E-3</v>
      </c>
      <c r="O5">
        <f t="shared" si="4"/>
        <v>8.9913027623179653E-3</v>
      </c>
      <c r="P5">
        <f t="shared" si="5"/>
        <v>1.1294454650405608E-2</v>
      </c>
      <c r="Q5">
        <f t="shared" si="6"/>
        <v>1.4473597480157526E-2</v>
      </c>
      <c r="R5">
        <f t="shared" si="7"/>
        <v>1.6940059497869149E-2</v>
      </c>
      <c r="S5" t="str">
        <f t="shared" si="0"/>
        <v>fri</v>
      </c>
      <c r="T5" t="str">
        <f t="shared" si="1"/>
        <v>mon</v>
      </c>
    </row>
    <row r="6" spans="1:20" x14ac:dyDescent="0.25">
      <c r="A6" t="s">
        <v>62</v>
      </c>
      <c r="B6">
        <f>$B$16*90/121</f>
        <v>0.32207341848234411</v>
      </c>
      <c r="C6">
        <f>$B$16*-369/121 -10/11</f>
        <v>-2.2295919248685201</v>
      </c>
      <c r="D6">
        <f>$B$16*567/121 +41/11</f>
        <v>5.7563352637114953</v>
      </c>
      <c r="E6">
        <f>$B$16*-387/121 -63/11</f>
        <v>-7.1121884267468065</v>
      </c>
      <c r="F6">
        <f>$B$16*9/11 +43/11</f>
        <v>4.2633716694214874</v>
      </c>
      <c r="M6">
        <f t="shared" si="2"/>
        <v>5.0000000000000001E-3</v>
      </c>
      <c r="N6">
        <f t="shared" si="3"/>
        <v>8.6399601437372707E-3</v>
      </c>
      <c r="O6">
        <f t="shared" si="4"/>
        <v>1.1224171358858842E-2</v>
      </c>
      <c r="P6">
        <f t="shared" si="5"/>
        <v>1.4101017873980409E-2</v>
      </c>
      <c r="Q6">
        <f t="shared" si="6"/>
        <v>1.8066202117849397E-2</v>
      </c>
      <c r="R6">
        <f t="shared" si="7"/>
        <v>2.1139771785858259E-2</v>
      </c>
      <c r="S6" t="str">
        <f t="shared" si="0"/>
        <v>fri</v>
      </c>
      <c r="T6" t="str">
        <f t="shared" si="1"/>
        <v>mon</v>
      </c>
    </row>
    <row r="7" spans="1:20" x14ac:dyDescent="0.25">
      <c r="M7">
        <f t="shared" si="2"/>
        <v>6.0000000000000001E-3</v>
      </c>
      <c r="N7">
        <f t="shared" si="3"/>
        <v>1.0348394737338982E-2</v>
      </c>
      <c r="O7">
        <f t="shared" si="4"/>
        <v>1.3451091002228901E-2</v>
      </c>
      <c r="P7">
        <f t="shared" si="5"/>
        <v>1.6900791699118824E-2</v>
      </c>
      <c r="Q7">
        <f t="shared" si="6"/>
        <v>2.1648533515126446E-2</v>
      </c>
      <c r="R7">
        <f t="shared" si="7"/>
        <v>2.5325431714536311E-2</v>
      </c>
      <c r="S7" t="str">
        <f t="shared" si="0"/>
        <v>fri</v>
      </c>
      <c r="T7" t="str">
        <f t="shared" si="1"/>
        <v>mon</v>
      </c>
    </row>
    <row r="8" spans="1:20" x14ac:dyDescent="0.25">
      <c r="M8">
        <f t="shared" si="2"/>
        <v>7.0000000000000001E-3</v>
      </c>
      <c r="N8">
        <f t="shared" si="3"/>
        <v>1.2050353281794308E-2</v>
      </c>
      <c r="O8">
        <f t="shared" si="4"/>
        <v>1.5672078578684051E-2</v>
      </c>
      <c r="P8">
        <f t="shared" si="5"/>
        <v>1.96937914635738E-2</v>
      </c>
      <c r="Q8">
        <f t="shared" si="6"/>
        <v>2.5220613936985398E-2</v>
      </c>
      <c r="R8">
        <f t="shared" si="7"/>
        <v>2.9497073528198147E-2</v>
      </c>
      <c r="S8" t="str">
        <f t="shared" si="0"/>
        <v>fri</v>
      </c>
      <c r="T8" t="str">
        <f t="shared" si="1"/>
        <v>mon</v>
      </c>
    </row>
    <row r="9" spans="1:20" x14ac:dyDescent="0.25">
      <c r="A9" s="2" t="s">
        <v>63</v>
      </c>
      <c r="B9" s="2" t="s">
        <v>36</v>
      </c>
      <c r="C9" s="2" t="s">
        <v>72</v>
      </c>
      <c r="D9" s="2" t="s">
        <v>73</v>
      </c>
      <c r="M9">
        <f t="shared" si="2"/>
        <v>8.0000000000000002E-3</v>
      </c>
      <c r="N9">
        <f t="shared" si="3"/>
        <v>1.3745854177001299E-2</v>
      </c>
      <c r="O9">
        <f t="shared" si="4"/>
        <v>1.7887150942547655E-2</v>
      </c>
      <c r="P9">
        <f t="shared" si="5"/>
        <v>2.2480032476094008E-2</v>
      </c>
      <c r="Q9">
        <f t="shared" si="6"/>
        <v>2.8782465613467045E-2</v>
      </c>
      <c r="R9">
        <f t="shared" si="7"/>
        <v>3.3654731417860302E-2</v>
      </c>
      <c r="S9" t="str">
        <f t="shared" si="0"/>
        <v>fri</v>
      </c>
      <c r="T9" t="str">
        <f t="shared" si="1"/>
        <v>mon</v>
      </c>
    </row>
    <row r="10" spans="1:20" x14ac:dyDescent="0.25">
      <c r="A10" s="2"/>
      <c r="B10" s="2"/>
      <c r="C10" s="2">
        <v>0.4</v>
      </c>
      <c r="D10" s="2">
        <v>3.0995999999999999E-2</v>
      </c>
      <c r="M10">
        <f t="shared" si="2"/>
        <v>9.0000000000000011E-3</v>
      </c>
      <c r="N10">
        <f t="shared" si="3"/>
        <v>1.5434915788030122E-2</v>
      </c>
      <c r="O10">
        <f t="shared" si="4"/>
        <v>2.0096324916240707E-2</v>
      </c>
      <c r="P10">
        <f t="shared" si="5"/>
        <v>2.5259530016451291E-2</v>
      </c>
      <c r="Q10">
        <f t="shared" si="6"/>
        <v>3.2334110739689254E-2</v>
      </c>
      <c r="R10">
        <f t="shared" si="7"/>
        <v>3.7798439521299639E-2</v>
      </c>
      <c r="S10" t="str">
        <f t="shared" si="0"/>
        <v>fri</v>
      </c>
      <c r="T10" t="str">
        <f t="shared" si="1"/>
        <v>mon</v>
      </c>
    </row>
    <row r="11" spans="1:20" x14ac:dyDescent="0.25">
      <c r="A11" s="9" t="s">
        <v>64</v>
      </c>
      <c r="B11" s="9"/>
      <c r="D11" t="s">
        <v>71</v>
      </c>
      <c r="M11">
        <f t="shared" si="2"/>
        <v>1.0000000000000002E-2</v>
      </c>
      <c r="N11">
        <f t="shared" si="3"/>
        <v>1.7117556445156001E-2</v>
      </c>
      <c r="O11">
        <f t="shared" si="4"/>
        <v>2.2299617290312004E-2</v>
      </c>
      <c r="P11">
        <f t="shared" si="5"/>
        <v>2.8032299335468001E-2</v>
      </c>
      <c r="Q11">
        <f t="shared" si="6"/>
        <v>3.5875571475880004E-2</v>
      </c>
      <c r="R11">
        <f t="shared" si="7"/>
        <v>4.1928231923092009E-2</v>
      </c>
      <c r="S11" t="str">
        <f t="shared" si="0"/>
        <v>fri</v>
      </c>
      <c r="T11" t="str">
        <f t="shared" si="1"/>
        <v>mon</v>
      </c>
    </row>
    <row r="12" spans="1:20" x14ac:dyDescent="0.25">
      <c r="A12" s="9" t="s">
        <v>40</v>
      </c>
      <c r="B12" s="9">
        <f>C$10-D$10*1</f>
        <v>0.369004</v>
      </c>
      <c r="M12">
        <f t="shared" si="2"/>
        <v>1.1000000000000003E-2</v>
      </c>
      <c r="N12">
        <f t="shared" si="3"/>
        <v>1.8793794443892158E-2</v>
      </c>
      <c r="O12">
        <f t="shared" si="4"/>
        <v>2.4497044823468313E-2</v>
      </c>
      <c r="P12">
        <f t="shared" si="5"/>
        <v>3.0798355655044466E-2</v>
      </c>
      <c r="Q12">
        <f t="shared" si="6"/>
        <v>3.9406869947410425E-2</v>
      </c>
      <c r="R12">
        <f t="shared" si="7"/>
        <v>4.6044142654650885E-2</v>
      </c>
      <c r="S12" t="str">
        <f t="shared" si="0"/>
        <v>fri</v>
      </c>
      <c r="T12" t="str">
        <f t="shared" si="1"/>
        <v>mon</v>
      </c>
    </row>
    <row r="13" spans="1:20" x14ac:dyDescent="0.25">
      <c r="A13" s="9" t="s">
        <v>41</v>
      </c>
      <c r="B13" s="9">
        <f>C$10-D$10*2</f>
        <v>0.33800800000000003</v>
      </c>
      <c r="M13">
        <f t="shared" si="2"/>
        <v>1.2000000000000004E-2</v>
      </c>
      <c r="N13">
        <f t="shared" si="3"/>
        <v>2.0463648045022733E-2</v>
      </c>
      <c r="O13">
        <f t="shared" si="4"/>
        <v>2.6688624242604538E-2</v>
      </c>
      <c r="P13">
        <f t="shared" si="5"/>
        <v>3.3557714168186342E-2</v>
      </c>
      <c r="Q13">
        <f t="shared" si="6"/>
        <v>4.2928028244827797E-2</v>
      </c>
      <c r="R13">
        <f t="shared" si="7"/>
        <v>5.014620569426604E-2</v>
      </c>
      <c r="S13" t="str">
        <f t="shared" si="0"/>
        <v>fri</v>
      </c>
      <c r="T13" t="str">
        <f t="shared" si="1"/>
        <v>mon</v>
      </c>
    </row>
    <row r="14" spans="1:20" x14ac:dyDescent="0.25">
      <c r="A14" s="9" t="s">
        <v>65</v>
      </c>
      <c r="B14" s="9">
        <f>C$10-D$10*3</f>
        <v>0.30701200000000001</v>
      </c>
      <c r="M14">
        <f t="shared" si="2"/>
        <v>1.3000000000000005E-2</v>
      </c>
      <c r="N14">
        <f t="shared" si="3"/>
        <v>2.2127135474635747E-2</v>
      </c>
      <c r="O14">
        <f t="shared" si="4"/>
        <v>2.8874372242833898E-2</v>
      </c>
      <c r="P14">
        <f t="shared" si="5"/>
        <v>3.6310390039032046E-2</v>
      </c>
      <c r="Q14">
        <f t="shared" si="6"/>
        <v>4.6439068423888598E-2</v>
      </c>
      <c r="R14">
        <f t="shared" si="7"/>
        <v>5.4234454967142152E-2</v>
      </c>
      <c r="S14" t="str">
        <f t="shared" si="0"/>
        <v>fri</v>
      </c>
      <c r="T14" t="str">
        <f t="shared" si="1"/>
        <v>mon</v>
      </c>
    </row>
    <row r="15" spans="1:20" x14ac:dyDescent="0.25">
      <c r="A15" s="9" t="s">
        <v>66</v>
      </c>
      <c r="B15" s="9">
        <f>C$10-D$10*3 + ((1-C$10+3*D$10)/11)*(4-3)</f>
        <v>0.37001090909090911</v>
      </c>
      <c r="M15">
        <f t="shared" si="2"/>
        <v>1.4000000000000005E-2</v>
      </c>
      <c r="N15">
        <f t="shared" si="3"/>
        <v>2.3784274924156003E-2</v>
      </c>
      <c r="O15">
        <f t="shared" si="4"/>
        <v>3.1054305487518086E-2</v>
      </c>
      <c r="P15">
        <f t="shared" si="5"/>
        <v>3.9056398402880173E-2</v>
      </c>
      <c r="Q15">
        <f t="shared" si="6"/>
        <v>4.9940012505591498E-2</v>
      </c>
      <c r="R15">
        <f t="shared" si="7"/>
        <v>5.8308924345437524E-2</v>
      </c>
      <c r="S15" t="str">
        <f t="shared" si="0"/>
        <v>fri</v>
      </c>
      <c r="T15" t="str">
        <f t="shared" si="1"/>
        <v>mon</v>
      </c>
    </row>
    <row r="16" spans="1:20" x14ac:dyDescent="0.25">
      <c r="A16" s="9" t="s">
        <v>67</v>
      </c>
      <c r="B16" s="9">
        <f>C$10-D$10*3 + ((1-C$10+3*D$10)/11)*(5-3)</f>
        <v>0.43300981818181816</v>
      </c>
      <c r="M16">
        <f t="shared" si="2"/>
        <v>1.5000000000000006E-2</v>
      </c>
      <c r="N16">
        <f t="shared" si="3"/>
        <v>2.5435084550378066E-2</v>
      </c>
      <c r="O16">
        <f t="shared" si="4"/>
        <v>3.3228440608297445E-2</v>
      </c>
      <c r="P16">
        <f t="shared" si="5"/>
        <v>4.1795754366216825E-2</v>
      </c>
      <c r="Q16">
        <f t="shared" si="6"/>
        <v>5.3430882476210452E-2</v>
      </c>
      <c r="R16">
        <f t="shared" si="7"/>
        <v>6.2369647648302641E-2</v>
      </c>
      <c r="S16" t="str">
        <f t="shared" si="0"/>
        <v>fri</v>
      </c>
      <c r="T16" t="str">
        <f t="shared" si="1"/>
        <v>mon</v>
      </c>
    </row>
    <row r="17" spans="1:20" x14ac:dyDescent="0.25">
      <c r="A17" s="9" t="s">
        <v>68</v>
      </c>
      <c r="B17" s="9">
        <f>C$10-D$10*3 + ((1-C$10+3*D$10)/11)*(6-3)</f>
        <v>0.49600872727272727</v>
      </c>
      <c r="M17">
        <f t="shared" si="2"/>
        <v>1.6000000000000007E-2</v>
      </c>
      <c r="N17">
        <f t="shared" si="3"/>
        <v>2.7079582475499148E-2</v>
      </c>
      <c r="O17">
        <f t="shared" si="4"/>
        <v>3.5396794205121131E-2</v>
      </c>
      <c r="P17">
        <f t="shared" si="5"/>
        <v>4.4528473006743112E-2</v>
      </c>
      <c r="Q17">
        <f t="shared" si="6"/>
        <v>5.6911700287327643E-2</v>
      </c>
      <c r="R17">
        <f t="shared" si="7"/>
        <v>6.6416658641918869E-2</v>
      </c>
      <c r="S17" t="str">
        <f t="shared" si="0"/>
        <v>fri</v>
      </c>
      <c r="T17" t="str">
        <f t="shared" si="1"/>
        <v>mon</v>
      </c>
    </row>
    <row r="18" spans="1:20" x14ac:dyDescent="0.25">
      <c r="A18" s="9" t="s">
        <v>69</v>
      </c>
      <c r="B18" s="9">
        <f>C$10-D$10*3 + ((1-C$10+3*D$10)/11)*(7-3)</f>
        <v>0.55900763636363637</v>
      </c>
      <c r="M18">
        <f t="shared" si="2"/>
        <v>1.7000000000000008E-2</v>
      </c>
      <c r="N18">
        <f t="shared" si="3"/>
        <v>2.8717786787152089E-2</v>
      </c>
      <c r="O18">
        <f t="shared" si="4"/>
        <v>3.7559382846277287E-2</v>
      </c>
      <c r="P18">
        <f t="shared" si="5"/>
        <v>4.7254569373402486E-2</v>
      </c>
      <c r="Q18">
        <f t="shared" si="6"/>
        <v>6.0382487855866557E-2</v>
      </c>
      <c r="R18">
        <f t="shared" si="7"/>
        <v>7.0449991039537141E-2</v>
      </c>
      <c r="S18" t="str">
        <f t="shared" si="0"/>
        <v>fri</v>
      </c>
      <c r="T18" t="str">
        <f t="shared" si="1"/>
        <v>mon</v>
      </c>
    </row>
    <row r="19" spans="1:20" x14ac:dyDescent="0.25">
      <c r="A19" s="9" t="s">
        <v>70</v>
      </c>
      <c r="B19" s="9">
        <f>C$10-D$10*3 + ((1-C$10+3*D$10)/11)*(8-3)</f>
        <v>0.62200654545454548</v>
      </c>
      <c r="M19">
        <f t="shared" si="2"/>
        <v>1.8000000000000009E-2</v>
      </c>
      <c r="N19">
        <f t="shared" si="3"/>
        <v>3.0349715538438262E-2</v>
      </c>
      <c r="O19">
        <f t="shared" si="4"/>
        <v>3.9716223068423213E-2</v>
      </c>
      <c r="P19">
        <f t="shared" si="5"/>
        <v>4.9974058486408179E-2</v>
      </c>
      <c r="Q19">
        <f t="shared" si="6"/>
        <v>6.3843267064125006E-2</v>
      </c>
      <c r="R19">
        <f t="shared" si="7"/>
        <v>7.446967850151652E-2</v>
      </c>
      <c r="S19" t="str">
        <f t="shared" si="0"/>
        <v>fri</v>
      </c>
      <c r="T19" t="str">
        <f t="shared" si="1"/>
        <v>mon</v>
      </c>
    </row>
    <row r="20" spans="1:20" x14ac:dyDescent="0.25">
      <c r="M20">
        <f t="shared" si="2"/>
        <v>1.900000000000001E-2</v>
      </c>
      <c r="N20">
        <f t="shared" si="3"/>
        <v>3.1975386747960521E-2</v>
      </c>
      <c r="O20">
        <f t="shared" si="4"/>
        <v>4.1867331376615545E-2</v>
      </c>
      <c r="P20">
        <f t="shared" si="5"/>
        <v>5.2686955337270566E-2</v>
      </c>
      <c r="Q20">
        <f t="shared" si="6"/>
        <v>6.7294059759808136E-2</v>
      </c>
      <c r="R20">
        <f t="shared" si="7"/>
        <v>7.8475754635362924E-2</v>
      </c>
      <c r="S20" t="str">
        <f t="shared" si="0"/>
        <v>fri</v>
      </c>
      <c r="T20" t="str">
        <f t="shared" si="1"/>
        <v>mon</v>
      </c>
    </row>
    <row r="21" spans="1:20" x14ac:dyDescent="0.25">
      <c r="M21">
        <f t="shared" si="2"/>
        <v>2.0000000000000011E-2</v>
      </c>
      <c r="N21">
        <f t="shared" si="3"/>
        <v>3.3594818399856147E-2</v>
      </c>
      <c r="O21">
        <f t="shared" si="4"/>
        <v>4.4012724244340384E-2</v>
      </c>
      <c r="P21">
        <f t="shared" si="5"/>
        <v>5.5393274888824617E-2</v>
      </c>
      <c r="Q21">
        <f t="shared" si="6"/>
        <v>7.0734887756061474E-2</v>
      </c>
      <c r="R21">
        <f t="shared" si="7"/>
        <v>8.2468252995767724E-2</v>
      </c>
      <c r="S21" t="str">
        <f t="shared" si="0"/>
        <v>fri</v>
      </c>
      <c r="T21" t="str">
        <f t="shared" si="1"/>
        <v>mon</v>
      </c>
    </row>
    <row r="22" spans="1:20" x14ac:dyDescent="0.25">
      <c r="M22">
        <f t="shared" si="2"/>
        <v>2.1000000000000012E-2</v>
      </c>
      <c r="N22">
        <f t="shared" si="3"/>
        <v>3.5208028443829767E-2</v>
      </c>
      <c r="O22">
        <f t="shared" si="4"/>
        <v>4.6152418113543522E-2</v>
      </c>
      <c r="P22">
        <f t="shared" si="5"/>
        <v>5.8093032075257275E-2</v>
      </c>
      <c r="Q22">
        <f t="shared" si="6"/>
        <v>7.4165772831503912E-2</v>
      </c>
      <c r="R22">
        <f t="shared" si="7"/>
        <v>8.6447207084646399E-2</v>
      </c>
      <c r="S22" t="str">
        <f t="shared" si="0"/>
        <v>fri</v>
      </c>
      <c r="T22" t="str">
        <f t="shared" si="1"/>
        <v>mon</v>
      </c>
    </row>
    <row r="23" spans="1:20" x14ac:dyDescent="0.25">
      <c r="M23">
        <f t="shared" si="2"/>
        <v>2.2000000000000013E-2</v>
      </c>
      <c r="N23">
        <f t="shared" si="3"/>
        <v>3.6815034795186302E-2</v>
      </c>
      <c r="O23">
        <f t="shared" si="4"/>
        <v>4.8286429394660581E-2</v>
      </c>
      <c r="P23">
        <f t="shared" si="5"/>
        <v>6.0786241802134863E-2</v>
      </c>
      <c r="Q23">
        <f t="shared" si="6"/>
        <v>7.7586736730260786E-2</v>
      </c>
      <c r="R23">
        <f t="shared" si="7"/>
        <v>9.0412650351177237E-2</v>
      </c>
      <c r="S23" t="str">
        <f t="shared" si="0"/>
        <v>fri</v>
      </c>
      <c r="T23" t="str">
        <f t="shared" si="1"/>
        <v>mon</v>
      </c>
    </row>
    <row r="24" spans="1:20" x14ac:dyDescent="0.25">
      <c r="M24">
        <f t="shared" si="2"/>
        <v>2.3000000000000013E-2</v>
      </c>
      <c r="N24">
        <f t="shared" si="3"/>
        <v>3.8415855334863871E-2</v>
      </c>
      <c r="O24">
        <f t="shared" si="4"/>
        <v>5.0414774466647161E-2</v>
      </c>
      <c r="P24">
        <f t="shared" si="5"/>
        <v>6.3472918946430451E-2</v>
      </c>
      <c r="Q24">
        <f t="shared" si="6"/>
        <v>8.099780116199691E-2</v>
      </c>
      <c r="R24">
        <f t="shared" si="7"/>
        <v>9.4364616191839931E-2</v>
      </c>
      <c r="S24" t="str">
        <f t="shared" si="0"/>
        <v>fri</v>
      </c>
      <c r="T24" t="str">
        <f t="shared" si="1"/>
        <v>mon</v>
      </c>
    </row>
    <row r="25" spans="1:20" x14ac:dyDescent="0.25">
      <c r="M25">
        <f t="shared" si="2"/>
        <v>2.4000000000000014E-2</v>
      </c>
      <c r="N25">
        <f t="shared" si="3"/>
        <v>4.0010507909466787E-2</v>
      </c>
      <c r="O25">
        <f t="shared" si="4"/>
        <v>5.2537469677009063E-2</v>
      </c>
      <c r="P25">
        <f t="shared" si="5"/>
        <v>6.6153078356551348E-2</v>
      </c>
      <c r="Q25">
        <f t="shared" si="6"/>
        <v>8.4398987801949515E-2</v>
      </c>
      <c r="R25">
        <f t="shared" si="7"/>
        <v>9.8303137950454214E-2</v>
      </c>
      <c r="S25" t="str">
        <f t="shared" si="0"/>
        <v>fri</v>
      </c>
      <c r="T25" t="str">
        <f t="shared" si="1"/>
        <v>mon</v>
      </c>
    </row>
    <row r="26" spans="1:20" x14ac:dyDescent="0.25">
      <c r="M26">
        <f t="shared" si="2"/>
        <v>2.5000000000000015E-2</v>
      </c>
      <c r="N26">
        <f t="shared" si="3"/>
        <v>4.1599010331298446E-2</v>
      </c>
      <c r="O26">
        <f t="shared" si="4"/>
        <v>5.4654531341832416E-2</v>
      </c>
      <c r="P26">
        <f t="shared" si="5"/>
        <v>6.8826734852366386E-2</v>
      </c>
      <c r="Q26">
        <f t="shared" si="6"/>
        <v>8.7790318290961372E-2</v>
      </c>
      <c r="R26">
        <f t="shared" si="7"/>
        <v>0.10222824891821856</v>
      </c>
      <c r="S26" t="str">
        <f t="shared" si="0"/>
        <v>fri</v>
      </c>
      <c r="T26" t="str">
        <f t="shared" si="1"/>
        <v>mon</v>
      </c>
    </row>
    <row r="27" spans="1:20" x14ac:dyDescent="0.25">
      <c r="M27">
        <f t="shared" si="2"/>
        <v>2.6000000000000016E-2</v>
      </c>
      <c r="N27">
        <f t="shared" si="3"/>
        <v>4.3181380378394273E-2</v>
      </c>
      <c r="O27">
        <f t="shared" si="4"/>
        <v>5.6765975745813851E-2</v>
      </c>
      <c r="P27">
        <f t="shared" si="5"/>
        <v>7.1493903225233441E-2</v>
      </c>
      <c r="Q27">
        <f t="shared" si="6"/>
        <v>9.1171814235513737E-2</v>
      </c>
      <c r="R27">
        <f t="shared" si="7"/>
        <v>0.10613998233374881</v>
      </c>
      <c r="S27" t="str">
        <f t="shared" si="0"/>
        <v>fri</v>
      </c>
      <c r="T27" t="str">
        <f t="shared" si="1"/>
        <v>mon</v>
      </c>
    </row>
    <row r="28" spans="1:20" x14ac:dyDescent="0.25">
      <c r="M28">
        <f t="shared" si="2"/>
        <v>2.7000000000000017E-2</v>
      </c>
      <c r="N28">
        <f t="shared" si="3"/>
        <v>4.4757635794554662E-2</v>
      </c>
      <c r="O28">
        <f t="shared" si="4"/>
        <v>5.8871819142290692E-2</v>
      </c>
      <c r="P28">
        <f t="shared" si="5"/>
        <v>7.4154598238026725E-2</v>
      </c>
      <c r="Q28">
        <f t="shared" si="6"/>
        <v>9.4543497207759453E-2</v>
      </c>
      <c r="R28">
        <f t="shared" si="7"/>
        <v>0.11003837138311683</v>
      </c>
      <c r="S28" t="str">
        <f t="shared" si="0"/>
        <v>fri</v>
      </c>
      <c r="T28" t="str">
        <f t="shared" si="1"/>
        <v>mon</v>
      </c>
    </row>
    <row r="29" spans="1:20" x14ac:dyDescent="0.25">
      <c r="M29">
        <f t="shared" si="2"/>
        <v>2.8000000000000018E-2</v>
      </c>
      <c r="N29">
        <f t="shared" si="3"/>
        <v>4.6327794289377916E-2</v>
      </c>
      <c r="O29">
        <f t="shared" si="4"/>
        <v>6.0972077753271112E-2</v>
      </c>
      <c r="P29">
        <f t="shared" si="5"/>
        <v>7.6808834625164302E-2</v>
      </c>
      <c r="Q29">
        <f t="shared" si="6"/>
        <v>9.7905388745555905E-2</v>
      </c>
      <c r="R29">
        <f t="shared" si="7"/>
        <v>0.11392344919988909</v>
      </c>
      <c r="S29" t="str">
        <f t="shared" si="0"/>
        <v>fri</v>
      </c>
      <c r="T29" t="str">
        <f t="shared" si="1"/>
        <v>mon</v>
      </c>
    </row>
    <row r="30" spans="1:20" x14ac:dyDescent="0.25">
      <c r="M30">
        <f t="shared" si="2"/>
        <v>2.9000000000000019E-2</v>
      </c>
      <c r="N30">
        <f t="shared" si="3"/>
        <v>4.7891873538293162E-2</v>
      </c>
      <c r="O30">
        <f t="shared" si="4"/>
        <v>6.3066767769464294E-2</v>
      </c>
      <c r="P30">
        <f t="shared" si="5"/>
        <v>7.9456627092635401E-2</v>
      </c>
      <c r="Q30">
        <f t="shared" si="6"/>
        <v>0.10125751035249811</v>
      </c>
      <c r="R30">
        <f t="shared" si="7"/>
        <v>0.11779524886516546</v>
      </c>
      <c r="S30" t="str">
        <f t="shared" si="0"/>
        <v>fri</v>
      </c>
      <c r="T30" t="str">
        <f t="shared" si="1"/>
        <v>mon</v>
      </c>
    </row>
    <row r="31" spans="1:20" x14ac:dyDescent="0.25">
      <c r="M31">
        <f t="shared" si="2"/>
        <v>3.000000000000002E-2</v>
      </c>
      <c r="N31">
        <f t="shared" si="3"/>
        <v>4.9449891182593318E-2</v>
      </c>
      <c r="O31">
        <f t="shared" si="4"/>
        <v>6.5155905350310586E-2</v>
      </c>
      <c r="P31">
        <f t="shared" si="5"/>
        <v>8.2097990318027836E-2</v>
      </c>
      <c r="Q31">
        <f t="shared" si="6"/>
        <v>0.1045998834979517</v>
      </c>
      <c r="R31">
        <f t="shared" si="7"/>
        <v>0.12165380340761772</v>
      </c>
      <c r="S31" t="str">
        <f t="shared" si="0"/>
        <v>fri</v>
      </c>
      <c r="T31" t="str">
        <f t="shared" si="1"/>
        <v>mon</v>
      </c>
    </row>
    <row r="32" spans="1:20" x14ac:dyDescent="0.25">
      <c r="M32">
        <f t="shared" si="2"/>
        <v>3.1000000000000021E-2</v>
      </c>
      <c r="N32">
        <f t="shared" si="3"/>
        <v>5.1001864829468016E-2</v>
      </c>
      <c r="O32">
        <f t="shared" si="4"/>
        <v>6.7239506624011749E-2</v>
      </c>
      <c r="P32">
        <f t="shared" si="5"/>
        <v>8.4732938950555461E-2</v>
      </c>
      <c r="Q32">
        <f t="shared" si="6"/>
        <v>0.10793252961708596</v>
      </c>
      <c r="R32">
        <f t="shared" si="7"/>
        <v>0.12549914580352822</v>
      </c>
      <c r="S32" t="str">
        <f t="shared" si="0"/>
        <v>fri</v>
      </c>
      <c r="T32" t="str">
        <f t="shared" si="1"/>
        <v>mon</v>
      </c>
    </row>
    <row r="33" spans="13:20" x14ac:dyDescent="0.25">
      <c r="M33">
        <f t="shared" si="2"/>
        <v>3.2000000000000021E-2</v>
      </c>
      <c r="N33">
        <f t="shared" si="3"/>
        <v>5.2547812052036513E-2</v>
      </c>
      <c r="O33">
        <f t="shared" si="4"/>
        <v>6.9317587687561008E-2</v>
      </c>
      <c r="P33">
        <f t="shared" si="5"/>
        <v>8.7361487611085517E-2</v>
      </c>
      <c r="Q33">
        <f t="shared" si="6"/>
        <v>0.11125547011090683</v>
      </c>
      <c r="R33">
        <f t="shared" si="7"/>
        <v>0.12933130897682868</v>
      </c>
      <c r="S33" t="str">
        <f t="shared" si="0"/>
        <v>fri</v>
      </c>
      <c r="T33" t="str">
        <f t="shared" si="1"/>
        <v>mon</v>
      </c>
    </row>
    <row r="34" spans="13:20" x14ac:dyDescent="0.25">
      <c r="M34">
        <f t="shared" si="2"/>
        <v>3.3000000000000022E-2</v>
      </c>
      <c r="N34">
        <f t="shared" si="3"/>
        <v>5.4087750389380684E-2</v>
      </c>
      <c r="O34">
        <f t="shared" si="4"/>
        <v>7.1390164606773346E-2</v>
      </c>
      <c r="P34">
        <f t="shared" si="5"/>
        <v>8.9983650892166006E-2</v>
      </c>
      <c r="Q34">
        <f t="shared" si="6"/>
        <v>0.11456872634629002</v>
      </c>
      <c r="R34">
        <f t="shared" si="7"/>
        <v>0.13315032579913857</v>
      </c>
      <c r="S34" t="str">
        <f t="shared" si="0"/>
        <v>fri</v>
      </c>
      <c r="T34" t="str">
        <f t="shared" si="1"/>
        <v>mon</v>
      </c>
    </row>
    <row r="35" spans="13:20" x14ac:dyDescent="0.25">
      <c r="M35">
        <f t="shared" si="2"/>
        <v>3.4000000000000023E-2</v>
      </c>
      <c r="N35">
        <f t="shared" si="3"/>
        <v>5.5621697346577882E-2</v>
      </c>
      <c r="O35">
        <f t="shared" si="4"/>
        <v>7.3457253416315552E-2</v>
      </c>
      <c r="P35">
        <f t="shared" si="5"/>
        <v>9.2599443358053216E-2</v>
      </c>
      <c r="Q35">
        <f t="shared" si="6"/>
        <v>0.1178723196560139</v>
      </c>
      <c r="R35">
        <f t="shared" si="7"/>
        <v>0.13695622908980407</v>
      </c>
      <c r="S35" t="str">
        <f t="shared" si="0"/>
        <v>fri</v>
      </c>
      <c r="T35" t="str">
        <f t="shared" si="1"/>
        <v>mon</v>
      </c>
    </row>
    <row r="36" spans="13:20" x14ac:dyDescent="0.25">
      <c r="M36">
        <f t="shared" si="2"/>
        <v>3.5000000000000024E-2</v>
      </c>
      <c r="N36">
        <f t="shared" si="3"/>
        <v>5.7149670394733953E-2</v>
      </c>
      <c r="O36">
        <f t="shared" si="4"/>
        <v>7.5518870119736486E-2</v>
      </c>
      <c r="P36">
        <f t="shared" si="5"/>
        <v>9.5208879544739E-2</v>
      </c>
      <c r="Q36">
        <f t="shared" si="6"/>
        <v>0.12116627133879261</v>
      </c>
      <c r="R36">
        <f t="shared" si="7"/>
        <v>0.14074905161593651</v>
      </c>
      <c r="S36" t="str">
        <f t="shared" si="0"/>
        <v>fri</v>
      </c>
      <c r="T36" t="str">
        <f t="shared" si="1"/>
        <v>mon</v>
      </c>
    </row>
    <row r="37" spans="13:20" x14ac:dyDescent="0.25">
      <c r="M37">
        <f t="shared" si="2"/>
        <v>3.6000000000000025E-2</v>
      </c>
      <c r="N37">
        <f t="shared" si="3"/>
        <v>5.8671686971016102E-2</v>
      </c>
      <c r="O37">
        <f t="shared" si="4"/>
        <v>7.7575030689497171E-2</v>
      </c>
      <c r="P37">
        <f t="shared" si="5"/>
        <v>9.7811973959978246E-2</v>
      </c>
      <c r="Q37">
        <f t="shared" si="6"/>
        <v>0.12445060265930913</v>
      </c>
      <c r="R37">
        <f t="shared" si="7"/>
        <v>0.14452882609245102</v>
      </c>
      <c r="S37" t="str">
        <f t="shared" si="0"/>
        <v>fri</v>
      </c>
      <c r="T37" t="str">
        <f t="shared" si="1"/>
        <v>mon</v>
      </c>
    </row>
    <row r="38" spans="13:20" x14ac:dyDescent="0.25">
      <c r="M38">
        <f t="shared" si="2"/>
        <v>3.7000000000000026E-2</v>
      </c>
      <c r="N38">
        <f t="shared" si="3"/>
        <v>6.0187764478685894E-2</v>
      </c>
      <c r="O38">
        <f t="shared" si="4"/>
        <v>7.962575106700108E-2</v>
      </c>
      <c r="P38">
        <f t="shared" si="5"/>
        <v>0.10040874108331627</v>
      </c>
      <c r="Q38">
        <f t="shared" si="6"/>
        <v>0.12772533484824813</v>
      </c>
      <c r="R38">
        <f t="shared" si="7"/>
        <v>0.14829558518210531</v>
      </c>
      <c r="S38" t="str">
        <f t="shared" si="0"/>
        <v>fri</v>
      </c>
      <c r="T38" t="str">
        <f t="shared" si="1"/>
        <v>mon</v>
      </c>
    </row>
    <row r="39" spans="13:20" x14ac:dyDescent="0.25">
      <c r="M39">
        <f t="shared" si="2"/>
        <v>3.8000000000000027E-2</v>
      </c>
      <c r="N39">
        <f t="shared" si="3"/>
        <v>6.169792028713212E-2</v>
      </c>
      <c r="O39">
        <f t="shared" si="4"/>
        <v>8.1671047162624133E-2</v>
      </c>
      <c r="P39">
        <f t="shared" si="5"/>
        <v>0.10299919536611615</v>
      </c>
      <c r="Q39">
        <f t="shared" si="6"/>
        <v>0.13099048910232927</v>
      </c>
      <c r="R39">
        <f t="shared" si="7"/>
        <v>0.15204936149553816</v>
      </c>
      <c r="S39" t="str">
        <f t="shared" si="0"/>
        <v>fri</v>
      </c>
      <c r="T39" t="str">
        <f t="shared" si="1"/>
        <v>mon</v>
      </c>
    </row>
    <row r="40" spans="13:20" x14ac:dyDescent="0.25">
      <c r="M40">
        <f t="shared" si="2"/>
        <v>3.9000000000000028E-2</v>
      </c>
      <c r="N40">
        <f t="shared" si="3"/>
        <v>6.3202171731903789E-2</v>
      </c>
      <c r="O40">
        <f t="shared" si="4"/>
        <v>8.3710934855745045E-2</v>
      </c>
      <c r="P40">
        <f t="shared" si="5"/>
        <v>0.10558335123158628</v>
      </c>
      <c r="Q40">
        <f t="shared" si="6"/>
        <v>0.13424608658433995</v>
      </c>
      <c r="R40">
        <f t="shared" si="7"/>
        <v>0.15579018759130828</v>
      </c>
      <c r="S40" t="str">
        <f t="shared" si="0"/>
        <v>fri</v>
      </c>
      <c r="T40" t="str">
        <f t="shared" si="1"/>
        <v>mon</v>
      </c>
    </row>
    <row r="41" spans="13:20" x14ac:dyDescent="0.25">
      <c r="M41">
        <f t="shared" si="2"/>
        <v>4.0000000000000029E-2</v>
      </c>
      <c r="N41">
        <f t="shared" si="3"/>
        <v>6.4700536114743051E-2</v>
      </c>
      <c r="O41">
        <f t="shared" si="4"/>
        <v>8.574542999477533E-2</v>
      </c>
      <c r="P41">
        <f t="shared" si="5"/>
        <v>0.10816122307480761</v>
      </c>
      <c r="Q41">
        <f t="shared" si="6"/>
        <v>0.13749214842316845</v>
      </c>
      <c r="R41">
        <f t="shared" si="7"/>
        <v>0.15951809597593264</v>
      </c>
      <c r="S41" t="str">
        <f t="shared" si="0"/>
        <v>fri</v>
      </c>
      <c r="T41" t="str">
        <f t="shared" si="1"/>
        <v>mon</v>
      </c>
    </row>
    <row r="42" spans="13:20" x14ac:dyDescent="0.25">
      <c r="M42">
        <f t="shared" si="2"/>
        <v>4.1000000000000029E-2</v>
      </c>
      <c r="N42">
        <f t="shared" si="3"/>
        <v>6.6193030703618108E-2</v>
      </c>
      <c r="O42">
        <f t="shared" si="4"/>
        <v>8.7774548397189622E-2</v>
      </c>
      <c r="P42">
        <f t="shared" si="5"/>
        <v>0.11073282526276113</v>
      </c>
      <c r="Q42">
        <f t="shared" si="6"/>
        <v>0.14072869571383709</v>
      </c>
      <c r="R42">
        <f t="shared" si="7"/>
        <v>0.16323311910392549</v>
      </c>
      <c r="S42" t="str">
        <f t="shared" si="0"/>
        <v>fri</v>
      </c>
      <c r="T42" t="str">
        <f t="shared" si="1"/>
        <v>mon</v>
      </c>
    </row>
    <row r="43" spans="13:20" x14ac:dyDescent="0.25">
      <c r="M43">
        <f t="shared" si="2"/>
        <v>4.200000000000003E-2</v>
      </c>
      <c r="N43">
        <f t="shared" si="3"/>
        <v>6.7679672732756185E-2</v>
      </c>
      <c r="O43">
        <f t="shared" si="4"/>
        <v>8.9798305849555726E-2</v>
      </c>
      <c r="P43">
        <f t="shared" si="5"/>
        <v>0.11329817213435527</v>
      </c>
      <c r="Q43">
        <f t="shared" si="6"/>
        <v>0.14395574951753493</v>
      </c>
      <c r="R43">
        <f t="shared" si="7"/>
        <v>0.16693528937783669</v>
      </c>
      <c r="S43" t="str">
        <f t="shared" si="0"/>
        <v>fri</v>
      </c>
      <c r="T43" t="str">
        <f t="shared" si="1"/>
        <v>mon</v>
      </c>
    </row>
    <row r="44" spans="13:20" x14ac:dyDescent="0.25">
      <c r="M44">
        <f t="shared" si="2"/>
        <v>4.3000000000000031E-2</v>
      </c>
      <c r="N44">
        <f t="shared" si="3"/>
        <v>6.9160479402676445E-2</v>
      </c>
      <c r="O44">
        <f t="shared" si="4"/>
        <v>9.1816718107564879E-2</v>
      </c>
      <c r="P44">
        <f t="shared" si="5"/>
        <v>0.1158572780004533</v>
      </c>
      <c r="Q44">
        <f t="shared" si="6"/>
        <v>0.14717333086165121</v>
      </c>
      <c r="R44">
        <f t="shared" si="7"/>
        <v>0.1706246391482906</v>
      </c>
      <c r="S44" t="str">
        <f t="shared" si="0"/>
        <v>fri</v>
      </c>
      <c r="T44" t="str">
        <f t="shared" si="1"/>
        <v>mon</v>
      </c>
    </row>
    <row r="45" spans="13:20" x14ac:dyDescent="0.25">
      <c r="M45">
        <f t="shared" si="2"/>
        <v>4.4000000000000032E-2</v>
      </c>
      <c r="N45">
        <f t="shared" si="3"/>
        <v>7.063546788022293E-2</v>
      </c>
      <c r="O45">
        <f t="shared" si="4"/>
        <v>9.3829800896061827E-2</v>
      </c>
      <c r="P45">
        <f t="shared" si="5"/>
        <v>0.11841015714390073</v>
      </c>
      <c r="Q45">
        <f t="shared" si="6"/>
        <v>0.15038146073980796</v>
      </c>
      <c r="R45">
        <f t="shared" si="7"/>
        <v>0.17430120071402455</v>
      </c>
      <c r="S45" t="str">
        <f t="shared" si="0"/>
        <v>fri</v>
      </c>
      <c r="T45" t="str">
        <f t="shared" si="1"/>
        <v>mon</v>
      </c>
    </row>
    <row r="46" spans="13:20" x14ac:dyDescent="0.25">
      <c r="M46">
        <f t="shared" si="2"/>
        <v>4.5000000000000033E-2</v>
      </c>
      <c r="N46">
        <f t="shared" si="3"/>
        <v>7.2104655298597484E-2</v>
      </c>
      <c r="O46">
        <f t="shared" si="4"/>
        <v>9.583756990907509E-2</v>
      </c>
      <c r="P46">
        <f t="shared" si="5"/>
        <v>0.12095682381955271</v>
      </c>
      <c r="Q46">
        <f t="shared" si="6"/>
        <v>0.15358016011189335</v>
      </c>
      <c r="R46">
        <f t="shared" si="7"/>
        <v>0.17796500632192758</v>
      </c>
      <c r="S46" t="str">
        <f t="shared" si="0"/>
        <v>fri</v>
      </c>
      <c r="T46" t="str">
        <f t="shared" si="1"/>
        <v>mon</v>
      </c>
    </row>
    <row r="47" spans="13:20" x14ac:dyDescent="0.25">
      <c r="M47">
        <f t="shared" si="2"/>
        <v>4.6000000000000034E-2</v>
      </c>
      <c r="N47">
        <f t="shared" si="3"/>
        <v>7.3568058757392696E-2</v>
      </c>
      <c r="O47">
        <f t="shared" si="4"/>
        <v>9.784004080984704E-2</v>
      </c>
      <c r="P47">
        <f t="shared" si="5"/>
        <v>0.12349729225430138</v>
      </c>
      <c r="Q47">
        <f t="shared" si="6"/>
        <v>0.15676944990409453</v>
      </c>
      <c r="R47">
        <f t="shared" si="7"/>
        <v>0.18161608816707914</v>
      </c>
      <c r="S47" t="str">
        <f t="shared" si="0"/>
        <v>fri</v>
      </c>
      <c r="T47" t="str">
        <f t="shared" si="1"/>
        <v>mon</v>
      </c>
    </row>
    <row r="48" spans="13:20" x14ac:dyDescent="0.25">
      <c r="M48">
        <f t="shared" si="2"/>
        <v>4.7000000000000035E-2</v>
      </c>
      <c r="N48">
        <f t="shared" si="3"/>
        <v>7.5025695322624875E-2</v>
      </c>
      <c r="O48">
        <f t="shared" si="4"/>
        <v>9.9837229230864147E-2</v>
      </c>
      <c r="P48">
        <f t="shared" si="5"/>
        <v>0.12603157664710343</v>
      </c>
      <c r="Q48">
        <f t="shared" si="6"/>
        <v>0.15994935100893076</v>
      </c>
      <c r="R48">
        <f t="shared" si="7"/>
        <v>0.18525447839278752</v>
      </c>
      <c r="S48" t="str">
        <f t="shared" si="0"/>
        <v>fri</v>
      </c>
      <c r="T48" t="str">
        <f t="shared" si="1"/>
        <v>mon</v>
      </c>
    </row>
    <row r="49" spans="13:20" x14ac:dyDescent="0.25">
      <c r="M49">
        <f t="shared" si="2"/>
        <v>4.8000000000000036E-2</v>
      </c>
      <c r="N49">
        <f t="shared" si="3"/>
        <v>7.647758202676691E-2</v>
      </c>
      <c r="O49">
        <f t="shared" si="4"/>
        <v>0.1018291507738871</v>
      </c>
      <c r="P49">
        <f t="shared" si="5"/>
        <v>0.12855969116900728</v>
      </c>
      <c r="Q49">
        <f t="shared" si="6"/>
        <v>0.16311988428528634</v>
      </c>
      <c r="R49">
        <f t="shared" si="7"/>
        <v>0.18888020909062883</v>
      </c>
      <c r="S49" t="str">
        <f t="shared" si="0"/>
        <v>fri</v>
      </c>
      <c r="T49" t="str">
        <f t="shared" si="1"/>
        <v>mon</v>
      </c>
    </row>
    <row r="50" spans="13:20" x14ac:dyDescent="0.25">
      <c r="M50">
        <f t="shared" si="2"/>
        <v>4.9000000000000037E-2</v>
      </c>
      <c r="N50">
        <f t="shared" si="3"/>
        <v>7.7923735868781277E-2</v>
      </c>
      <c r="O50">
        <f t="shared" si="4"/>
        <v>0.103815821009981</v>
      </c>
      <c r="P50">
        <f t="shared" si="5"/>
        <v>0.13108164996318072</v>
      </c>
      <c r="Q50">
        <f t="shared" si="6"/>
        <v>0.16628107055844377</v>
      </c>
      <c r="R50">
        <f t="shared" si="7"/>
        <v>0.19249331230048533</v>
      </c>
      <c r="S50" t="str">
        <f t="shared" si="0"/>
        <v>fri</v>
      </c>
      <c r="T50" t="str">
        <f t="shared" si="1"/>
        <v>mon</v>
      </c>
    </row>
    <row r="51" spans="13:20" x14ac:dyDescent="0.25">
      <c r="M51">
        <f t="shared" si="2"/>
        <v>5.0000000000000037E-2</v>
      </c>
      <c r="N51">
        <f t="shared" si="3"/>
        <v>7.936417381415295E-2</v>
      </c>
      <c r="O51">
        <f t="shared" si="4"/>
        <v>0.10579725547954552</v>
      </c>
      <c r="P51">
        <f t="shared" si="5"/>
        <v>0.13359746714493809</v>
      </c>
      <c r="Q51">
        <f t="shared" si="6"/>
        <v>0.16943293062011655</v>
      </c>
      <c r="R51">
        <f t="shared" si="7"/>
        <v>0.19609382001058429</v>
      </c>
      <c r="S51" t="str">
        <f t="shared" si="0"/>
        <v>fri</v>
      </c>
      <c r="T51" t="str">
        <f t="shared" si="1"/>
        <v>mon</v>
      </c>
    </row>
    <row r="52" spans="13:20" x14ac:dyDescent="0.25">
      <c r="M52">
        <f t="shared" si="2"/>
        <v>5.1000000000000038E-2</v>
      </c>
      <c r="N52">
        <f t="shared" si="3"/>
        <v>8.0798912794922281E-2</v>
      </c>
      <c r="O52">
        <f t="shared" si="4"/>
        <v>0.10777346969234508</v>
      </c>
      <c r="P52">
        <f t="shared" si="5"/>
        <v>0.13610715680176785</v>
      </c>
      <c r="Q52">
        <f t="shared" si="6"/>
        <v>0.17257548522848251</v>
      </c>
      <c r="R52">
        <f t="shared" si="7"/>
        <v>0.19968176415753647</v>
      </c>
      <c r="S52" t="str">
        <f t="shared" si="0"/>
        <v>fri</v>
      </c>
      <c r="T52" t="str">
        <f t="shared" si="1"/>
        <v>mon</v>
      </c>
    </row>
    <row r="53" spans="13:20" x14ac:dyDescent="0.25">
      <c r="M53">
        <f t="shared" si="2"/>
        <v>5.2000000000000039E-2</v>
      </c>
      <c r="N53">
        <f t="shared" si="3"/>
        <v>8.222796970971806E-2</v>
      </c>
      <c r="O53">
        <f t="shared" si="4"/>
        <v>0.10974447912753897</v>
      </c>
      <c r="P53">
        <f t="shared" si="5"/>
        <v>0.13861073299335991</v>
      </c>
      <c r="Q53">
        <f t="shared" si="6"/>
        <v>0.17570875510821654</v>
      </c>
      <c r="R53">
        <f t="shared" si="7"/>
        <v>0.20325717662637505</v>
      </c>
      <c r="S53" t="str">
        <f t="shared" si="0"/>
        <v>fri</v>
      </c>
      <c r="T53" t="str">
        <f t="shared" si="1"/>
        <v>mon</v>
      </c>
    </row>
    <row r="54" spans="13:20" x14ac:dyDescent="0.25">
      <c r="M54">
        <f t="shared" si="2"/>
        <v>5.300000000000004E-2</v>
      </c>
      <c r="N54">
        <f t="shared" si="3"/>
        <v>8.365136142379033E-2</v>
      </c>
      <c r="O54">
        <f t="shared" si="4"/>
        <v>0.11171029923371165</v>
      </c>
      <c r="P54">
        <f t="shared" si="5"/>
        <v>0.14110820975163296</v>
      </c>
      <c r="Q54">
        <f t="shared" si="6"/>
        <v>0.17883276095052386</v>
      </c>
      <c r="R54">
        <f t="shared" si="7"/>
        <v>0.20682008925059386</v>
      </c>
      <c r="S54" t="str">
        <f t="shared" si="0"/>
        <v>fri</v>
      </c>
      <c r="T54" t="str">
        <f t="shared" si="1"/>
        <v>mon</v>
      </c>
    </row>
    <row r="55" spans="13:20" x14ac:dyDescent="0.25">
      <c r="M55">
        <f t="shared" si="2"/>
        <v>5.4000000000000041E-2</v>
      </c>
      <c r="N55">
        <f t="shared" si="3"/>
        <v>8.5069104769043391E-2</v>
      </c>
      <c r="O55">
        <f t="shared" si="4"/>
        <v>0.11367094542890273</v>
      </c>
      <c r="P55">
        <f t="shared" si="5"/>
        <v>0.14359960108076208</v>
      </c>
      <c r="Q55">
        <f t="shared" si="6"/>
        <v>0.18194752341317283</v>
      </c>
      <c r="R55">
        <f t="shared" si="7"/>
        <v>0.21037053381218648</v>
      </c>
      <c r="S55" t="str">
        <f t="shared" si="0"/>
        <v>fri</v>
      </c>
      <c r="T55" t="str">
        <f t="shared" si="1"/>
        <v>mon</v>
      </c>
    </row>
    <row r="56" spans="13:20" x14ac:dyDescent="0.25">
      <c r="M56">
        <f t="shared" si="2"/>
        <v>5.5000000000000042E-2</v>
      </c>
      <c r="N56">
        <f t="shared" si="3"/>
        <v>8.6481216544068679E-2</v>
      </c>
      <c r="O56">
        <f t="shared" si="4"/>
        <v>0.11562643310063733</v>
      </c>
      <c r="P56">
        <f t="shared" si="5"/>
        <v>0.14608492095720596</v>
      </c>
      <c r="Q56">
        <f t="shared" si="6"/>
        <v>0.18505306312052819</v>
      </c>
      <c r="R56">
        <f t="shared" si="7"/>
        <v>0.2139085420416845</v>
      </c>
      <c r="S56" t="str">
        <f t="shared" si="0"/>
        <v>fri</v>
      </c>
      <c r="T56" t="str">
        <f t="shared" si="1"/>
        <v>mon</v>
      </c>
    </row>
    <row r="57" spans="13:20" x14ac:dyDescent="0.25">
      <c r="M57">
        <f t="shared" si="2"/>
        <v>5.6000000000000043E-2</v>
      </c>
      <c r="N57">
        <f t="shared" si="3"/>
        <v>8.788771351417779E-2</v>
      </c>
      <c r="O57">
        <f t="shared" si="4"/>
        <v>0.11757677760595608</v>
      </c>
      <c r="P57">
        <f t="shared" si="5"/>
        <v>0.14856418332973437</v>
      </c>
      <c r="Q57">
        <f t="shared" si="6"/>
        <v>0.18814940066358388</v>
      </c>
      <c r="R57">
        <f t="shared" si="7"/>
        <v>0.21743414561819641</v>
      </c>
      <c r="S57" t="str">
        <f t="shared" si="0"/>
        <v>fri</v>
      </c>
      <c r="T57" t="str">
        <f t="shared" si="1"/>
        <v>mon</v>
      </c>
    </row>
    <row r="58" spans="13:20" x14ac:dyDescent="0.25">
      <c r="M58">
        <f t="shared" si="2"/>
        <v>5.7000000000000044E-2</v>
      </c>
      <c r="N58">
        <f t="shared" si="3"/>
        <v>8.9288612411435347E-2</v>
      </c>
      <c r="O58">
        <f t="shared" si="4"/>
        <v>0.11952199427144541</v>
      </c>
      <c r="P58">
        <f t="shared" si="5"/>
        <v>0.15103740211945549</v>
      </c>
      <c r="Q58">
        <f t="shared" si="6"/>
        <v>0.19123655659999622</v>
      </c>
      <c r="R58">
        <f t="shared" si="7"/>
        <v>0.22094737616944626</v>
      </c>
      <c r="S58" t="str">
        <f t="shared" si="0"/>
        <v>fri</v>
      </c>
      <c r="T58" t="str">
        <f t="shared" si="1"/>
        <v>mon</v>
      </c>
    </row>
    <row r="59" spans="13:20" x14ac:dyDescent="0.25">
      <c r="M59">
        <f t="shared" si="2"/>
        <v>5.8000000000000045E-2</v>
      </c>
      <c r="N59">
        <f t="shared" si="3"/>
        <v>9.0683929934691918E-2</v>
      </c>
      <c r="O59">
        <f t="shared" si="4"/>
        <v>0.1214620983932677</v>
      </c>
      <c r="P59">
        <f t="shared" si="5"/>
        <v>0.1535045912198435</v>
      </c>
      <c r="Q59">
        <f t="shared" si="6"/>
        <v>0.19431455145411686</v>
      </c>
      <c r="R59">
        <f t="shared" si="7"/>
        <v>0.22444826527181205</v>
      </c>
      <c r="S59" t="str">
        <f t="shared" si="0"/>
        <v>fri</v>
      </c>
      <c r="T59" t="str">
        <f t="shared" si="1"/>
        <v>mon</v>
      </c>
    </row>
    <row r="60" spans="13:20" x14ac:dyDescent="0.25">
      <c r="M60">
        <f t="shared" si="2"/>
        <v>5.9000000000000045E-2</v>
      </c>
      <c r="N60">
        <f t="shared" si="3"/>
        <v>9.2073682749617053E-2</v>
      </c>
      <c r="O60">
        <f t="shared" si="4"/>
        <v>0.12339710523719138</v>
      </c>
      <c r="P60">
        <f t="shared" si="5"/>
        <v>0.15596576449676569</v>
      </c>
      <c r="Q60">
        <f t="shared" si="6"/>
        <v>0.19738340571702584</v>
      </c>
      <c r="R60">
        <f t="shared" si="7"/>
        <v>0.22793684445036472</v>
      </c>
      <c r="S60" t="str">
        <f t="shared" si="0"/>
        <v>fri</v>
      </c>
      <c r="T60" t="str">
        <f t="shared" si="1"/>
        <v>mon</v>
      </c>
    </row>
    <row r="61" spans="13:20" x14ac:dyDescent="0.25">
      <c r="M61">
        <f t="shared" si="2"/>
        <v>6.0000000000000046E-2</v>
      </c>
      <c r="N61">
        <f t="shared" si="3"/>
        <v>9.3457887488732086E-2</v>
      </c>
      <c r="O61">
        <f t="shared" si="4"/>
        <v>0.12532703003862117</v>
      </c>
      <c r="P61">
        <f t="shared" si="5"/>
        <v>0.15842093578851024</v>
      </c>
      <c r="Q61">
        <f t="shared" si="6"/>
        <v>0.20044313984656459</v>
      </c>
      <c r="R61">
        <f t="shared" si="7"/>
        <v>0.23141314517890649</v>
      </c>
      <c r="S61" t="str">
        <f t="shared" si="0"/>
        <v>fri</v>
      </c>
      <c r="T61" t="str">
        <f t="shared" si="1"/>
        <v>mon</v>
      </c>
    </row>
    <row r="62" spans="13:20" x14ac:dyDescent="0.25">
      <c r="M62">
        <f t="shared" si="2"/>
        <v>6.1000000000000047E-2</v>
      </c>
      <c r="N62">
        <f t="shared" si="3"/>
        <v>9.48365607514432E-2</v>
      </c>
      <c r="O62">
        <f t="shared" si="4"/>
        <v>0.12725188800262821</v>
      </c>
      <c r="P62">
        <f t="shared" si="5"/>
        <v>0.16087011890581326</v>
      </c>
      <c r="Q62">
        <f t="shared" si="6"/>
        <v>0.20349377426736895</v>
      </c>
      <c r="R62">
        <f t="shared" si="7"/>
        <v>0.2348771988800098</v>
      </c>
      <c r="S62" t="str">
        <f t="shared" si="0"/>
        <v>fri</v>
      </c>
      <c r="T62" t="str">
        <f t="shared" si="1"/>
        <v>mon</v>
      </c>
    </row>
    <row r="63" spans="13:20" x14ac:dyDescent="0.25">
      <c r="M63">
        <f t="shared" si="2"/>
        <v>6.2000000000000048E-2</v>
      </c>
      <c r="N63">
        <f t="shared" si="3"/>
        <v>9.6209719104074276E-2</v>
      </c>
      <c r="O63">
        <f t="shared" si="4"/>
        <v>0.12917169430398029</v>
      </c>
      <c r="P63">
        <f t="shared" si="5"/>
        <v>0.16331332763188633</v>
      </c>
      <c r="Q63">
        <f t="shared" si="6"/>
        <v>0.20653532937090219</v>
      </c>
      <c r="R63">
        <f t="shared" si="7"/>
        <v>0.23832903692505575</v>
      </c>
      <c r="S63" t="str">
        <f t="shared" si="0"/>
        <v>fri</v>
      </c>
      <c r="T63" t="str">
        <f t="shared" si="1"/>
        <v>mon</v>
      </c>
    </row>
    <row r="64" spans="13:20" x14ac:dyDescent="0.25">
      <c r="M64">
        <f t="shared" si="2"/>
        <v>6.3000000000000042E-2</v>
      </c>
      <c r="N64">
        <f t="shared" si="3"/>
        <v>9.7577379079899801E-2</v>
      </c>
      <c r="O64">
        <f t="shared" si="4"/>
        <v>0.13108646408717189</v>
      </c>
      <c r="P64">
        <f t="shared" si="5"/>
        <v>0.165750575722444</v>
      </c>
      <c r="Q64">
        <f t="shared" si="6"/>
        <v>0.20956782551548814</v>
      </c>
      <c r="R64">
        <f t="shared" si="7"/>
        <v>0.2417686906342727</v>
      </c>
      <c r="S64" t="str">
        <f t="shared" si="0"/>
        <v>fri</v>
      </c>
      <c r="T64" t="str">
        <f t="shared" si="1"/>
        <v>mon</v>
      </c>
    </row>
    <row r="65" spans="13:20" x14ac:dyDescent="0.25">
      <c r="M65">
        <f t="shared" si="2"/>
        <v>6.4000000000000043E-2</v>
      </c>
      <c r="N65">
        <f t="shared" si="3"/>
        <v>9.8939557179177975E-2</v>
      </c>
      <c r="O65">
        <f t="shared" si="4"/>
        <v>0.13299621246645454</v>
      </c>
      <c r="P65">
        <f t="shared" si="5"/>
        <v>0.16818187690573114</v>
      </c>
      <c r="Q65">
        <f t="shared" si="6"/>
        <v>0.21259128302634411</v>
      </c>
      <c r="R65">
        <f t="shared" si="7"/>
        <v>0.24519619127677528</v>
      </c>
      <c r="S65" t="str">
        <f t="shared" si="0"/>
        <v>fri</v>
      </c>
      <c r="T65" t="str">
        <f t="shared" si="1"/>
        <v>mon</v>
      </c>
    </row>
    <row r="66" spans="13:20" x14ac:dyDescent="0.25">
      <c r="M66">
        <f t="shared" si="2"/>
        <v>6.5000000000000044E-2</v>
      </c>
      <c r="N66">
        <f t="shared" si="3"/>
        <v>0.10029626986918343</v>
      </c>
      <c r="O66">
        <f t="shared" si="4"/>
        <v>0.13490095452586684</v>
      </c>
      <c r="P66">
        <f t="shared" si="5"/>
        <v>0.17060724488255022</v>
      </c>
      <c r="Q66">
        <f t="shared" si="6"/>
        <v>0.21560572219561389</v>
      </c>
      <c r="R66">
        <f t="shared" si="7"/>
        <v>0.24861157007060253</v>
      </c>
      <c r="S66" t="str">
        <f t="shared" si="0"/>
        <v>fri</v>
      </c>
      <c r="T66" t="str">
        <f t="shared" si="1"/>
        <v>mon</v>
      </c>
    </row>
    <row r="67" spans="13:20" x14ac:dyDescent="0.25">
      <c r="M67">
        <f t="shared" si="2"/>
        <v>6.6000000000000045E-2</v>
      </c>
      <c r="N67">
        <f t="shared" si="3"/>
        <v>0.10164753358424031</v>
      </c>
      <c r="O67">
        <f t="shared" si="4"/>
        <v>0.13680070531926458</v>
      </c>
      <c r="P67">
        <f t="shared" si="5"/>
        <v>0.17302669332628887</v>
      </c>
      <c r="Q67">
        <f t="shared" si="6"/>
        <v>0.21861116328240082</v>
      </c>
      <c r="R67">
        <f t="shared" si="7"/>
        <v>0.25201485818275693</v>
      </c>
      <c r="S67" t="str">
        <f t="shared" ref="S67:S130" si="8">IF(MAX(N67:R67)= N67,N$1,IF(MAX(N67:R67)= O67,O$1,IF(MAX(N67:R67)= P67,P$1,IF(MAX(N67:R67)= Q67,Q$1,R$1))))</f>
        <v>fri</v>
      </c>
      <c r="T67" t="str">
        <f t="shared" ref="T67:T130" si="9">IF(MIN(N67:R67)= N67,N$1,IF(MIN(N67:R67)= O67,O$1,IF(MIN(N67:R67)= P67,P$1,IF(MIN(N67:R67)= Q67,Q$1,R$1))))</f>
        <v>mon</v>
      </c>
    </row>
    <row r="68" spans="13:20" x14ac:dyDescent="0.25">
      <c r="M68">
        <f t="shared" ref="M68:M131" si="10">M67+0.001</f>
        <v>6.7000000000000046E-2</v>
      </c>
      <c r="N68">
        <f t="shared" ref="N68:N131" si="11">B$2*(M68^5)+C$2*(M68^4)+D$2*(M68^3)+E$2*(M68^2)+F$2*M68</f>
        <v>0.10299336472575514</v>
      </c>
      <c r="O68">
        <f t="shared" ref="O68:O131" si="12">B$3*(M68^5)+C$3*(M68^4)+D$3*(M68^3)+E$3*(M68^2)+F$3*M68</f>
        <v>0.13869547987035113</v>
      </c>
      <c r="P68">
        <f t="shared" ref="P68:P131" si="13">B$4*(M68^5)+C$4*(M68^4)+D$4*(M68^3)+E$4*(M68^2)+F$4*M68</f>
        <v>0.17544023588294713</v>
      </c>
      <c r="Q68">
        <f t="shared" ref="Q68:Q131" si="14">B$5*(M68^5)+C$5*(M68^4)+D$5*(M68^3)+E$5*(M68^2)+F$5*M68</f>
        <v>0.22160762651280089</v>
      </c>
      <c r="R68">
        <f t="shared" ref="R68:R131" si="15">B$6*(M68^5)+C$6*(M68^4)+D$6*(M68^3)+E$6*(M68^2)+F$6*M68</f>
        <v>0.25540608672924298</v>
      </c>
      <c r="S68" t="str">
        <f t="shared" si="8"/>
        <v>fri</v>
      </c>
      <c r="T68" t="str">
        <f t="shared" si="9"/>
        <v>mon</v>
      </c>
    </row>
    <row r="69" spans="13:20" x14ac:dyDescent="0.25">
      <c r="M69">
        <f t="shared" si="10"/>
        <v>6.8000000000000047E-2</v>
      </c>
      <c r="N69">
        <f t="shared" si="11"/>
        <v>0.10433377966224981</v>
      </c>
      <c r="O69">
        <f t="shared" si="12"/>
        <v>0.14058529317270746</v>
      </c>
      <c r="P69">
        <f t="shared" si="13"/>
        <v>0.17784788617116512</v>
      </c>
      <c r="Q69">
        <f t="shared" si="14"/>
        <v>0.22459513207993562</v>
      </c>
      <c r="R69">
        <f t="shared" si="15"/>
        <v>0.25878528677510571</v>
      </c>
      <c r="S69" t="str">
        <f t="shared" si="8"/>
        <v>fri</v>
      </c>
      <c r="T69" t="str">
        <f t="shared" si="9"/>
        <v>mon</v>
      </c>
    </row>
    <row r="70" spans="13:20" x14ac:dyDescent="0.25">
      <c r="M70">
        <f t="shared" si="10"/>
        <v>6.9000000000000047E-2</v>
      </c>
      <c r="N70">
        <f t="shared" si="11"/>
        <v>0.10566879472939449</v>
      </c>
      <c r="O70">
        <f t="shared" si="12"/>
        <v>0.14247016018982228</v>
      </c>
      <c r="P70">
        <f t="shared" si="13"/>
        <v>0.18024965778225005</v>
      </c>
      <c r="Q70">
        <f t="shared" si="14"/>
        <v>0.22757370014398526</v>
      </c>
      <c r="R70">
        <f t="shared" si="15"/>
        <v>0.26215248933446944</v>
      </c>
      <c r="S70" t="str">
        <f t="shared" si="8"/>
        <v>fri</v>
      </c>
      <c r="T70" t="str">
        <f t="shared" si="9"/>
        <v>mon</v>
      </c>
    </row>
    <row r="71" spans="13:20" x14ac:dyDescent="0.25">
      <c r="M71">
        <f t="shared" si="10"/>
        <v>7.0000000000000048E-2</v>
      </c>
      <c r="N71">
        <f t="shared" si="11"/>
        <v>0.10699842623004049</v>
      </c>
      <c r="O71">
        <f t="shared" si="12"/>
        <v>0.14435009585512226</v>
      </c>
      <c r="P71">
        <f t="shared" si="13"/>
        <v>0.18264556428020404</v>
      </c>
      <c r="Q71">
        <f t="shared" si="14"/>
        <v>0.23054335083222158</v>
      </c>
      <c r="R71">
        <f t="shared" si="15"/>
        <v>0.26550772537057632</v>
      </c>
      <c r="S71" t="str">
        <f t="shared" si="8"/>
        <v>fri</v>
      </c>
      <c r="T71" t="str">
        <f t="shared" si="9"/>
        <v>mon</v>
      </c>
    </row>
    <row r="72" spans="13:20" x14ac:dyDescent="0.25">
      <c r="M72">
        <f t="shared" si="10"/>
        <v>7.1000000000000049E-2</v>
      </c>
      <c r="N72">
        <f t="shared" si="11"/>
        <v>0.10832269043425337</v>
      </c>
      <c r="O72">
        <f t="shared" si="12"/>
        <v>0.14622511507200225</v>
      </c>
      <c r="P72">
        <f t="shared" si="13"/>
        <v>0.18503561920175116</v>
      </c>
      <c r="Q72">
        <f t="shared" si="14"/>
        <v>0.23350410423904117</v>
      </c>
      <c r="R72">
        <f t="shared" si="15"/>
        <v>0.2688510257958252</v>
      </c>
      <c r="S72" t="str">
        <f t="shared" si="8"/>
        <v>fri</v>
      </c>
      <c r="T72" t="str">
        <f t="shared" si="9"/>
        <v>mon</v>
      </c>
    </row>
    <row r="73" spans="13:20" x14ac:dyDescent="0.25">
      <c r="M73">
        <f t="shared" si="10"/>
        <v>7.200000000000005E-2</v>
      </c>
      <c r="N73">
        <f t="shared" si="11"/>
        <v>0.10964160357934569</v>
      </c>
      <c r="O73">
        <f t="shared" si="12"/>
        <v>0.14809523271385536</v>
      </c>
      <c r="P73">
        <f t="shared" si="13"/>
        <v>0.18741983605636506</v>
      </c>
      <c r="Q73">
        <f t="shared" si="14"/>
        <v>0.2364559804259983</v>
      </c>
      <c r="R73">
        <f t="shared" si="15"/>
        <v>0.2721824214718101</v>
      </c>
      <c r="S73" t="str">
        <f t="shared" si="8"/>
        <v>fri</v>
      </c>
      <c r="T73" t="str">
        <f t="shared" si="9"/>
        <v>mon</v>
      </c>
    </row>
    <row r="74" spans="13:20" x14ac:dyDescent="0.25">
      <c r="M74">
        <f t="shared" si="10"/>
        <v>7.3000000000000051E-2</v>
      </c>
      <c r="N74">
        <f t="shared" si="11"/>
        <v>0.11095518186991007</v>
      </c>
      <c r="O74">
        <f t="shared" si="12"/>
        <v>0.1499604636241032</v>
      </c>
      <c r="P74">
        <f t="shared" si="13"/>
        <v>0.18979822832629634</v>
      </c>
      <c r="Q74">
        <f t="shared" si="14"/>
        <v>0.23939899942183782</v>
      </c>
      <c r="R74">
        <f t="shared" si="15"/>
        <v>0.27550194320935895</v>
      </c>
      <c r="S74" t="str">
        <f t="shared" si="8"/>
        <v>fri</v>
      </c>
      <c r="T74" t="str">
        <f t="shared" si="9"/>
        <v>mon</v>
      </c>
    </row>
    <row r="75" spans="13:20" x14ac:dyDescent="0.25">
      <c r="M75">
        <f t="shared" si="10"/>
        <v>7.4000000000000052E-2</v>
      </c>
      <c r="N75">
        <f t="shared" si="11"/>
        <v>0.11226344147785212</v>
      </c>
      <c r="O75">
        <f t="shared" si="12"/>
        <v>0.15182082261622598</v>
      </c>
      <c r="P75">
        <f t="shared" si="13"/>
        <v>0.19217080946659981</v>
      </c>
      <c r="Q75">
        <f t="shared" si="14"/>
        <v>0.24233318122252856</v>
      </c>
      <c r="R75">
        <f t="shared" si="15"/>
        <v>0.27880962176857194</v>
      </c>
      <c r="S75" t="str">
        <f t="shared" si="8"/>
        <v>fri</v>
      </c>
      <c r="T75" t="str">
        <f t="shared" si="9"/>
        <v>mon</v>
      </c>
    </row>
    <row r="76" spans="13:20" x14ac:dyDescent="0.25">
      <c r="M76">
        <f t="shared" si="10"/>
        <v>7.5000000000000053E-2</v>
      </c>
      <c r="N76">
        <f t="shared" si="11"/>
        <v>0.11356639854242323</v>
      </c>
      <c r="O76">
        <f t="shared" si="12"/>
        <v>0.1536763244737927</v>
      </c>
      <c r="P76">
        <f t="shared" si="13"/>
        <v>0.19453759290516218</v>
      </c>
      <c r="Q76">
        <f t="shared" si="14"/>
        <v>0.24525854579129602</v>
      </c>
      <c r="R76">
        <f t="shared" si="15"/>
        <v>0.28210548785886069</v>
      </c>
      <c r="S76" t="str">
        <f t="shared" si="8"/>
        <v>fri</v>
      </c>
      <c r="T76" t="str">
        <f t="shared" si="9"/>
        <v>mon</v>
      </c>
    </row>
    <row r="77" spans="13:20" x14ac:dyDescent="0.25">
      <c r="M77">
        <f t="shared" si="10"/>
        <v>7.6000000000000054E-2</v>
      </c>
      <c r="N77">
        <f t="shared" si="11"/>
        <v>0.11486406917025374</v>
      </c>
      <c r="O77">
        <f t="shared" si="12"/>
        <v>0.15552698395049142</v>
      </c>
      <c r="P77">
        <f t="shared" si="13"/>
        <v>0.19689859204272908</v>
      </c>
      <c r="Q77">
        <f t="shared" si="14"/>
        <v>0.24817511305865556</v>
      </c>
      <c r="R77">
        <f t="shared" si="15"/>
        <v>0.28538957213898652</v>
      </c>
      <c r="S77" t="str">
        <f t="shared" si="8"/>
        <v>fri</v>
      </c>
      <c r="T77" t="str">
        <f t="shared" si="9"/>
        <v>mon</v>
      </c>
    </row>
    <row r="78" spans="13:20" x14ac:dyDescent="0.25">
      <c r="M78">
        <f t="shared" si="10"/>
        <v>7.7000000000000055E-2</v>
      </c>
      <c r="N78">
        <f t="shared" si="11"/>
        <v>0.11615646943538563</v>
      </c>
      <c r="O78">
        <f t="shared" si="12"/>
        <v>0.15737281577015924</v>
      </c>
      <c r="P78">
        <f t="shared" si="13"/>
        <v>0.19925382025293284</v>
      </c>
      <c r="Q78">
        <f t="shared" si="14"/>
        <v>0.25108290292244539</v>
      </c>
      <c r="R78">
        <f t="shared" si="15"/>
        <v>0.28866190521709928</v>
      </c>
      <c r="S78" t="str">
        <f t="shared" si="8"/>
        <v>fri</v>
      </c>
      <c r="T78" t="str">
        <f t="shared" si="9"/>
        <v>mon</v>
      </c>
    </row>
    <row r="79" spans="13:20" x14ac:dyDescent="0.25">
      <c r="M79">
        <f t="shared" si="10"/>
        <v>7.8000000000000055E-2</v>
      </c>
      <c r="N79">
        <f t="shared" si="11"/>
        <v>0.11744361537930573</v>
      </c>
      <c r="O79">
        <f t="shared" si="12"/>
        <v>0.15921383462681268</v>
      </c>
      <c r="P79">
        <f t="shared" si="13"/>
        <v>0.2016032908823196</v>
      </c>
      <c r="Q79">
        <f t="shared" si="14"/>
        <v>0.25398193524785939</v>
      </c>
      <c r="R79">
        <f t="shared" si="15"/>
        <v>0.29192251765077576</v>
      </c>
      <c r="S79" t="str">
        <f t="shared" si="8"/>
        <v>fri</v>
      </c>
      <c r="T79" t="str">
        <f t="shared" si="9"/>
        <v>mon</v>
      </c>
    </row>
    <row r="80" spans="13:20" x14ac:dyDescent="0.25">
      <c r="M80">
        <f t="shared" si="10"/>
        <v>7.9000000000000056E-2</v>
      </c>
      <c r="N80">
        <f t="shared" si="11"/>
        <v>0.11872552301097836</v>
      </c>
      <c r="O80">
        <f t="shared" si="12"/>
        <v>0.16105005518467763</v>
      </c>
      <c r="P80">
        <f t="shared" si="13"/>
        <v>0.20394701725037689</v>
      </c>
      <c r="Q80">
        <f t="shared" si="14"/>
        <v>0.25687222986748065</v>
      </c>
      <c r="R80">
        <f t="shared" si="15"/>
        <v>0.29517143994705863</v>
      </c>
      <c r="S80" t="str">
        <f t="shared" si="8"/>
        <v>fri</v>
      </c>
      <c r="T80" t="str">
        <f t="shared" si="9"/>
        <v>mon</v>
      </c>
    </row>
    <row r="81" spans="13:20" x14ac:dyDescent="0.25">
      <c r="M81">
        <f t="shared" si="10"/>
        <v>8.0000000000000057E-2</v>
      </c>
      <c r="N81">
        <f t="shared" si="11"/>
        <v>0.12000220830687849</v>
      </c>
      <c r="O81">
        <f t="shared" si="12"/>
        <v>0.16288149207821973</v>
      </c>
      <c r="P81">
        <f t="shared" si="13"/>
        <v>0.20628501264956098</v>
      </c>
      <c r="Q81">
        <f t="shared" si="14"/>
        <v>0.25975380658131392</v>
      </c>
      <c r="R81">
        <f t="shared" si="15"/>
        <v>0.29840870256249497</v>
      </c>
      <c r="S81" t="str">
        <f t="shared" si="8"/>
        <v>fri</v>
      </c>
      <c r="T81" t="str">
        <f t="shared" si="9"/>
        <v>mon</v>
      </c>
    </row>
    <row r="82" spans="13:20" x14ac:dyDescent="0.25">
      <c r="M82">
        <f t="shared" si="10"/>
        <v>8.1000000000000058E-2</v>
      </c>
      <c r="N82">
        <f t="shared" si="11"/>
        <v>0.12127368721102455</v>
      </c>
      <c r="O82">
        <f t="shared" si="12"/>
        <v>0.16470815991217438</v>
      </c>
      <c r="P82">
        <f t="shared" si="13"/>
        <v>0.20861729034532422</v>
      </c>
      <c r="Q82">
        <f t="shared" si="14"/>
        <v>0.26262668515681908</v>
      </c>
      <c r="R82">
        <f t="shared" si="15"/>
        <v>0.30163433590317479</v>
      </c>
      <c r="S82" t="str">
        <f t="shared" si="8"/>
        <v>fri</v>
      </c>
      <c r="T82" t="str">
        <f t="shared" si="9"/>
        <v>mon</v>
      </c>
    </row>
    <row r="83" spans="13:20" x14ac:dyDescent="0.25">
      <c r="M83">
        <f t="shared" si="10"/>
        <v>8.2000000000000059E-2</v>
      </c>
      <c r="N83">
        <f t="shared" si="11"/>
        <v>0.12253997563501148</v>
      </c>
      <c r="O83">
        <f t="shared" si="12"/>
        <v>0.16653007326157704</v>
      </c>
      <c r="P83">
        <f t="shared" si="13"/>
        <v>0.21094386357614259</v>
      </c>
      <c r="Q83">
        <f t="shared" si="14"/>
        <v>0.26549088532894372</v>
      </c>
      <c r="R83">
        <f t="shared" si="15"/>
        <v>0.30484837032477008</v>
      </c>
      <c r="S83" t="str">
        <f t="shared" si="8"/>
        <v>fri</v>
      </c>
      <c r="T83" t="str">
        <f t="shared" si="9"/>
        <v>mon</v>
      </c>
    </row>
    <row r="84" spans="13:20" x14ac:dyDescent="0.25">
      <c r="M84">
        <f t="shared" si="10"/>
        <v>8.300000000000006E-2</v>
      </c>
      <c r="N84">
        <f t="shared" si="11"/>
        <v>0.12380108945804355</v>
      </c>
      <c r="O84">
        <f t="shared" si="12"/>
        <v>0.16834724667179321</v>
      </c>
      <c r="P84">
        <f t="shared" si="13"/>
        <v>0.21326474555354291</v>
      </c>
      <c r="Q84">
        <f t="shared" si="14"/>
        <v>0.26834642680015675</v>
      </c>
      <c r="R84">
        <f t="shared" si="15"/>
        <v>0.30805083613257273</v>
      </c>
      <c r="S84" t="str">
        <f t="shared" si="8"/>
        <v>fri</v>
      </c>
      <c r="T84" t="str">
        <f t="shared" si="9"/>
        <v>mon</v>
      </c>
    </row>
    <row r="85" spans="13:20" x14ac:dyDescent="0.25">
      <c r="M85">
        <f t="shared" si="10"/>
        <v>8.4000000000000061E-2</v>
      </c>
      <c r="N85">
        <f t="shared" si="11"/>
        <v>0.12505704452696728</v>
      </c>
      <c r="O85">
        <f t="shared" si="12"/>
        <v>0.17015969465854888</v>
      </c>
      <c r="P85">
        <f t="shared" si="13"/>
        <v>0.21557994946213047</v>
      </c>
      <c r="Q85">
        <f t="shared" si="14"/>
        <v>0.27119332924048084</v>
      </c>
      <c r="R85">
        <f t="shared" si="15"/>
        <v>0.31124176358153399</v>
      </c>
      <c r="S85" t="str">
        <f t="shared" si="8"/>
        <v>fri</v>
      </c>
      <c r="T85" t="str">
        <f t="shared" si="9"/>
        <v>mon</v>
      </c>
    </row>
    <row r="86" spans="13:20" x14ac:dyDescent="0.25">
      <c r="M86">
        <f t="shared" si="10"/>
        <v>8.5000000000000062E-2</v>
      </c>
      <c r="N86">
        <f t="shared" si="11"/>
        <v>0.12630785665630462</v>
      </c>
      <c r="O86">
        <f t="shared" si="12"/>
        <v>0.17196743170796039</v>
      </c>
      <c r="P86">
        <f t="shared" si="13"/>
        <v>0.21788948845961617</v>
      </c>
      <c r="Q86">
        <f t="shared" si="14"/>
        <v>0.27403161228752587</v>
      </c>
      <c r="R86">
        <f t="shared" si="15"/>
        <v>0.31442118287630261</v>
      </c>
      <c r="S86" t="str">
        <f t="shared" si="8"/>
        <v>fri</v>
      </c>
      <c r="T86" t="str">
        <f t="shared" si="9"/>
        <v>mon</v>
      </c>
    </row>
    <row r="87" spans="13:20" x14ac:dyDescent="0.25">
      <c r="M87">
        <f t="shared" si="10"/>
        <v>8.6000000000000063E-2</v>
      </c>
      <c r="N87">
        <f t="shared" si="11"/>
        <v>0.12755354162828547</v>
      </c>
      <c r="O87">
        <f t="shared" si="12"/>
        <v>0.17377047227656484</v>
      </c>
      <c r="P87">
        <f t="shared" si="13"/>
        <v>0.22019337567684419</v>
      </c>
      <c r="Q87">
        <f t="shared" si="14"/>
        <v>0.27686129554652161</v>
      </c>
      <c r="R87">
        <f t="shared" si="15"/>
        <v>0.31758912417126378</v>
      </c>
      <c r="S87" t="str">
        <f t="shared" si="8"/>
        <v>fri</v>
      </c>
      <c r="T87" t="str">
        <f t="shared" si="9"/>
        <v>mon</v>
      </c>
    </row>
    <row r="88" spans="13:20" x14ac:dyDescent="0.25">
      <c r="M88">
        <f t="shared" si="10"/>
        <v>8.7000000000000063E-2</v>
      </c>
      <c r="N88">
        <f t="shared" si="11"/>
        <v>0.12879411519288109</v>
      </c>
      <c r="O88">
        <f t="shared" si="12"/>
        <v>0.17556883079135011</v>
      </c>
      <c r="P88">
        <f t="shared" si="13"/>
        <v>0.22249162421781918</v>
      </c>
      <c r="Q88">
        <f t="shared" si="14"/>
        <v>0.2796823985903511</v>
      </c>
      <c r="R88">
        <f t="shared" si="15"/>
        <v>0.32074561757057735</v>
      </c>
      <c r="S88" t="str">
        <f t="shared" si="8"/>
        <v>fri</v>
      </c>
      <c r="T88" t="str">
        <f t="shared" si="9"/>
        <v>mon</v>
      </c>
    </row>
    <row r="89" spans="13:20" x14ac:dyDescent="0.25">
      <c r="M89">
        <f t="shared" si="10"/>
        <v>8.8000000000000064E-2</v>
      </c>
      <c r="N89">
        <f t="shared" si="11"/>
        <v>0.1300295930678366</v>
      </c>
      <c r="O89">
        <f t="shared" si="12"/>
        <v>0.17736252164978517</v>
      </c>
      <c r="P89">
        <f t="shared" si="13"/>
        <v>0.22478424715973375</v>
      </c>
      <c r="Q89">
        <f t="shared" si="14"/>
        <v>0.28249494095958344</v>
      </c>
      <c r="R89">
        <f t="shared" si="15"/>
        <v>0.32389069312821694</v>
      </c>
      <c r="S89" t="str">
        <f t="shared" si="8"/>
        <v>fri</v>
      </c>
      <c r="T89" t="str">
        <f t="shared" si="9"/>
        <v>mon</v>
      </c>
    </row>
    <row r="90" spans="13:20" x14ac:dyDescent="0.25">
      <c r="M90">
        <f t="shared" si="10"/>
        <v>8.9000000000000065E-2</v>
      </c>
      <c r="N90">
        <f t="shared" si="11"/>
        <v>0.13125999093870425</v>
      </c>
      <c r="O90">
        <f t="shared" si="12"/>
        <v>0.1791515592198501</v>
      </c>
      <c r="P90">
        <f t="shared" si="13"/>
        <v>0.22707125755299593</v>
      </c>
      <c r="Q90">
        <f t="shared" si="14"/>
        <v>0.2852989421625069</v>
      </c>
      <c r="R90">
        <f t="shared" si="15"/>
        <v>0.32702438084800856</v>
      </c>
      <c r="S90" t="str">
        <f t="shared" si="8"/>
        <v>fri</v>
      </c>
      <c r="T90" t="str">
        <f t="shared" si="9"/>
        <v>mon</v>
      </c>
    </row>
    <row r="91" spans="13:20" x14ac:dyDescent="0.25">
      <c r="M91">
        <f t="shared" si="10"/>
        <v>9.0000000000000066E-2</v>
      </c>
      <c r="N91">
        <f t="shared" si="11"/>
        <v>0.13248532445887615</v>
      </c>
      <c r="O91">
        <f t="shared" si="12"/>
        <v>0.1809359578400663</v>
      </c>
      <c r="P91">
        <f t="shared" si="13"/>
        <v>0.22935266842125646</v>
      </c>
      <c r="Q91">
        <f t="shared" si="14"/>
        <v>0.2880944216751618</v>
      </c>
      <c r="R91">
        <f t="shared" si="15"/>
        <v>0.33014671068366874</v>
      </c>
      <c r="S91" t="str">
        <f t="shared" si="8"/>
        <v>fri</v>
      </c>
      <c r="T91" t="str">
        <f t="shared" si="9"/>
        <v>mon</v>
      </c>
    </row>
    <row r="92" spans="13:20" x14ac:dyDescent="0.25">
      <c r="M92">
        <f t="shared" si="10"/>
        <v>9.1000000000000067E-2</v>
      </c>
      <c r="N92">
        <f t="shared" si="11"/>
        <v>0.13370560924961725</v>
      </c>
      <c r="O92">
        <f t="shared" si="12"/>
        <v>0.18271573181952672</v>
      </c>
      <c r="P92">
        <f t="shared" si="13"/>
        <v>0.23162849276143618</v>
      </c>
      <c r="Q92">
        <f t="shared" si="14"/>
        <v>0.29088139894137383</v>
      </c>
      <c r="R92">
        <f t="shared" si="15"/>
        <v>0.33325771253884395</v>
      </c>
      <c r="S92" t="str">
        <f t="shared" si="8"/>
        <v>fri</v>
      </c>
      <c r="T92" t="str">
        <f t="shared" si="9"/>
        <v>mon</v>
      </c>
    </row>
    <row r="93" spans="13:20" x14ac:dyDescent="0.25">
      <c r="M93">
        <f t="shared" si="10"/>
        <v>9.2000000000000068E-2</v>
      </c>
      <c r="N93">
        <f t="shared" si="11"/>
        <v>0.13492086090009842</v>
      </c>
      <c r="O93">
        <f t="shared" si="12"/>
        <v>0.18449089543792607</v>
      </c>
      <c r="P93">
        <f t="shared" si="13"/>
        <v>0.23389874354375373</v>
      </c>
      <c r="Q93">
        <f t="shared" si="14"/>
        <v>0.29365989337278675</v>
      </c>
      <c r="R93">
        <f t="shared" si="15"/>
        <v>0.33635741626714855</v>
      </c>
      <c r="S93" t="str">
        <f t="shared" si="8"/>
        <v>fri</v>
      </c>
      <c r="T93" t="str">
        <f t="shared" si="9"/>
        <v>mon</v>
      </c>
    </row>
    <row r="94" spans="13:20" x14ac:dyDescent="0.25">
      <c r="M94">
        <f t="shared" si="10"/>
        <v>9.3000000000000069E-2</v>
      </c>
      <c r="N94">
        <f t="shared" si="11"/>
        <v>0.13613109496742909</v>
      </c>
      <c r="O94">
        <f t="shared" si="12"/>
        <v>0.18626146294559079</v>
      </c>
      <c r="P94">
        <f t="shared" si="13"/>
        <v>0.2361634337117525</v>
      </c>
      <c r="Q94">
        <f t="shared" si="14"/>
        <v>0.29642992434889581</v>
      </c>
      <c r="R94">
        <f t="shared" si="15"/>
        <v>0.33944585167220381</v>
      </c>
      <c r="S94" t="str">
        <f t="shared" si="8"/>
        <v>fri</v>
      </c>
      <c r="T94" t="str">
        <f t="shared" si="9"/>
        <v>mon</v>
      </c>
    </row>
    <row r="95" spans="13:20" x14ac:dyDescent="0.25">
      <c r="M95">
        <f t="shared" si="10"/>
        <v>9.400000000000007E-2</v>
      </c>
      <c r="N95">
        <f t="shared" si="11"/>
        <v>0.13733632697669054</v>
      </c>
      <c r="O95">
        <f t="shared" si="12"/>
        <v>0.18802744856350942</v>
      </c>
      <c r="P95">
        <f t="shared" si="13"/>
        <v>0.23842257618232832</v>
      </c>
      <c r="Q95">
        <f t="shared" si="14"/>
        <v>0.29919151121708021</v>
      </c>
      <c r="R95">
        <f t="shared" si="15"/>
        <v>0.34252304850767656</v>
      </c>
      <c r="S95" t="str">
        <f t="shared" si="8"/>
        <v>fri</v>
      </c>
      <c r="T95" t="str">
        <f t="shared" si="9"/>
        <v>mon</v>
      </c>
    </row>
    <row r="96" spans="13:20" x14ac:dyDescent="0.25">
      <c r="M96">
        <f t="shared" si="10"/>
        <v>9.500000000000007E-2</v>
      </c>
      <c r="N96">
        <f t="shared" si="11"/>
        <v>0.13853657242096851</v>
      </c>
      <c r="O96">
        <f t="shared" si="12"/>
        <v>0.18978886648336263</v>
      </c>
      <c r="P96">
        <f t="shared" si="13"/>
        <v>0.24067618384575676</v>
      </c>
      <c r="Q96">
        <f t="shared" si="14"/>
        <v>0.30194467329263669</v>
      </c>
      <c r="R96">
        <f t="shared" si="15"/>
        <v>0.34558903647731776</v>
      </c>
      <c r="S96" t="str">
        <f t="shared" si="8"/>
        <v>fri</v>
      </c>
      <c r="T96" t="str">
        <f t="shared" si="9"/>
        <v>mon</v>
      </c>
    </row>
    <row r="97" spans="13:20" x14ac:dyDescent="0.25">
      <c r="M97">
        <f t="shared" si="10"/>
        <v>9.6000000000000071E-2</v>
      </c>
      <c r="N97">
        <f t="shared" si="11"/>
        <v>0.13973184676138645</v>
      </c>
      <c r="O97">
        <f t="shared" si="12"/>
        <v>0.19154573086755353</v>
      </c>
      <c r="P97">
        <f t="shared" si="13"/>
        <v>0.24292426956572061</v>
      </c>
      <c r="Q97">
        <f t="shared" si="14"/>
        <v>0.30468942985881226</v>
      </c>
      <c r="R97">
        <f t="shared" si="15"/>
        <v>0.34864384523500097</v>
      </c>
      <c r="S97" t="str">
        <f t="shared" si="8"/>
        <v>fri</v>
      </c>
      <c r="T97" t="str">
        <f t="shared" si="9"/>
        <v>mon</v>
      </c>
    </row>
    <row r="98" spans="13:20" x14ac:dyDescent="0.25">
      <c r="M98">
        <f t="shared" si="10"/>
        <v>9.7000000000000072E-2</v>
      </c>
      <c r="N98">
        <f t="shared" si="11"/>
        <v>0.14092216542713809</v>
      </c>
      <c r="O98">
        <f t="shared" si="12"/>
        <v>0.1932980558492377</v>
      </c>
      <c r="P98">
        <f t="shared" si="13"/>
        <v>0.24516684617933729</v>
      </c>
      <c r="Q98">
        <f t="shared" si="14"/>
        <v>0.30742580016683729</v>
      </c>
      <c r="R98">
        <f t="shared" si="15"/>
        <v>0.35168750438476137</v>
      </c>
      <c r="S98" t="str">
        <f t="shared" si="8"/>
        <v>fri</v>
      </c>
      <c r="T98" t="str">
        <f t="shared" si="9"/>
        <v>mon</v>
      </c>
    </row>
    <row r="99" spans="13:20" x14ac:dyDescent="0.25">
      <c r="M99">
        <f t="shared" si="10"/>
        <v>9.8000000000000073E-2</v>
      </c>
      <c r="N99">
        <f t="shared" si="11"/>
        <v>0.14210754381552074</v>
      </c>
      <c r="O99">
        <f t="shared" si="12"/>
        <v>0.19504585553235346</v>
      </c>
      <c r="P99">
        <f t="shared" si="13"/>
        <v>0.24740392649718615</v>
      </c>
      <c r="Q99">
        <f t="shared" si="14"/>
        <v>0.31015380343595839</v>
      </c>
      <c r="R99">
        <f t="shared" si="15"/>
        <v>0.35472004348083425</v>
      </c>
      <c r="S99" t="str">
        <f t="shared" si="8"/>
        <v>fri</v>
      </c>
      <c r="T99" t="str">
        <f t="shared" si="9"/>
        <v>mon</v>
      </c>
    </row>
    <row r="100" spans="13:20" x14ac:dyDescent="0.25">
      <c r="M100">
        <f t="shared" si="10"/>
        <v>9.9000000000000074E-2</v>
      </c>
      <c r="N100">
        <f t="shared" si="11"/>
        <v>0.14328799729196801</v>
      </c>
      <c r="O100">
        <f t="shared" si="12"/>
        <v>0.19678914399165193</v>
      </c>
      <c r="P100">
        <f t="shared" si="13"/>
        <v>0.24963552330333591</v>
      </c>
      <c r="Q100">
        <f t="shared" si="14"/>
        <v>0.31287345885347173</v>
      </c>
      <c r="R100">
        <f t="shared" si="15"/>
        <v>0.35774149202769351</v>
      </c>
      <c r="S100" t="str">
        <f t="shared" si="8"/>
        <v>fri</v>
      </c>
      <c r="T100" t="str">
        <f t="shared" si="9"/>
        <v>mon</v>
      </c>
    </row>
    <row r="101" spans="13:20" x14ac:dyDescent="0.25">
      <c r="M101">
        <f t="shared" si="10"/>
        <v>0.10000000000000007</v>
      </c>
      <c r="N101">
        <f t="shared" si="11"/>
        <v>0.14446354119008273</v>
      </c>
      <c r="O101">
        <f t="shared" si="12"/>
        <v>0.19852793527272738</v>
      </c>
      <c r="P101">
        <f t="shared" si="13"/>
        <v>0.25186164935537203</v>
      </c>
      <c r="Q101">
        <f t="shared" si="14"/>
        <v>0.315584785574756</v>
      </c>
      <c r="R101">
        <f t="shared" si="15"/>
        <v>0.36075187948009035</v>
      </c>
      <c r="S101" t="str">
        <f t="shared" si="8"/>
        <v>fri</v>
      </c>
      <c r="T101" t="str">
        <f t="shared" si="9"/>
        <v>mon</v>
      </c>
    </row>
    <row r="102" spans="13:20" x14ac:dyDescent="0.25">
      <c r="M102">
        <f t="shared" si="10"/>
        <v>0.10100000000000008</v>
      </c>
      <c r="N102">
        <f t="shared" si="11"/>
        <v>0.14563419081167006</v>
      </c>
      <c r="O102">
        <f t="shared" si="12"/>
        <v>0.20026224339204721</v>
      </c>
      <c r="P102">
        <f t="shared" si="13"/>
        <v>0.25408231738442433</v>
      </c>
      <c r="Q102">
        <f t="shared" si="14"/>
        <v>0.31828780272330515</v>
      </c>
      <c r="R102">
        <f t="shared" si="15"/>
        <v>0.36375123524309227</v>
      </c>
      <c r="S102" t="str">
        <f t="shared" si="8"/>
        <v>fri</v>
      </c>
      <c r="T102" t="str">
        <f t="shared" si="9"/>
        <v>mon</v>
      </c>
    </row>
    <row r="103" spans="13:20" x14ac:dyDescent="0.25">
      <c r="M103">
        <f t="shared" si="10"/>
        <v>0.10200000000000008</v>
      </c>
      <c r="N103">
        <f t="shared" si="11"/>
        <v>0.14679996142677026</v>
      </c>
      <c r="O103">
        <f t="shared" si="12"/>
        <v>0.20199208233698221</v>
      </c>
      <c r="P103">
        <f t="shared" si="13"/>
        <v>0.25629754009519412</v>
      </c>
      <c r="Q103">
        <f t="shared" si="14"/>
        <v>0.32098252939076161</v>
      </c>
      <c r="R103">
        <f t="shared" si="15"/>
        <v>0.3667395886721212</v>
      </c>
      <c r="S103" t="str">
        <f t="shared" si="8"/>
        <v>fri</v>
      </c>
      <c r="T103" t="str">
        <f t="shared" si="9"/>
        <v>mon</v>
      </c>
    </row>
    <row r="104" spans="13:20" x14ac:dyDescent="0.25">
      <c r="M104">
        <f t="shared" si="10"/>
        <v>0.10300000000000008</v>
      </c>
      <c r="N104">
        <f t="shared" si="11"/>
        <v>0.1479608682736917</v>
      </c>
      <c r="O104">
        <f t="shared" si="12"/>
        <v>0.20371746606583668</v>
      </c>
      <c r="P104">
        <f t="shared" si="13"/>
        <v>0.25850733016598171</v>
      </c>
      <c r="Q104">
        <f t="shared" si="14"/>
        <v>0.32366898463694943</v>
      </c>
      <c r="R104">
        <f t="shared" si="15"/>
        <v>0.36971696907299245</v>
      </c>
      <c r="S104" t="str">
        <f t="shared" si="8"/>
        <v>fri</v>
      </c>
      <c r="T104" t="str">
        <f t="shared" si="9"/>
        <v>mon</v>
      </c>
    </row>
    <row r="105" spans="13:20" x14ac:dyDescent="0.25">
      <c r="M105">
        <f t="shared" si="10"/>
        <v>0.10400000000000008</v>
      </c>
      <c r="N105">
        <f t="shared" si="11"/>
        <v>0.14911692655904379</v>
      </c>
      <c r="O105">
        <f t="shared" si="12"/>
        <v>0.20543840850787876</v>
      </c>
      <c r="P105">
        <f t="shared" si="13"/>
        <v>0.26071170024871371</v>
      </c>
      <c r="Q105">
        <f t="shared" si="14"/>
        <v>0.32634718748990721</v>
      </c>
      <c r="R105">
        <f t="shared" si="15"/>
        <v>0.37268340570195346</v>
      </c>
      <c r="S105" t="str">
        <f t="shared" si="8"/>
        <v>fri</v>
      </c>
      <c r="T105" t="str">
        <f t="shared" si="9"/>
        <v>mon</v>
      </c>
    </row>
    <row r="106" spans="13:20" x14ac:dyDescent="0.25">
      <c r="M106">
        <f t="shared" si="10"/>
        <v>0.10500000000000008</v>
      </c>
      <c r="N106">
        <f t="shared" si="11"/>
        <v>0.15026815145776989</v>
      </c>
      <c r="O106">
        <f t="shared" si="12"/>
        <v>0.20715492356337031</v>
      </c>
      <c r="P106">
        <f t="shared" si="13"/>
        <v>0.2629106629689707</v>
      </c>
      <c r="Q106">
        <f t="shared" si="14"/>
        <v>0.3290171569459211</v>
      </c>
      <c r="R106">
        <f t="shared" si="15"/>
        <v>0.37563892776572194</v>
      </c>
      <c r="S106" t="str">
        <f t="shared" si="8"/>
        <v>fri</v>
      </c>
      <c r="T106" t="str">
        <f t="shared" si="9"/>
        <v>mon</v>
      </c>
    </row>
    <row r="107" spans="13:20" x14ac:dyDescent="0.25">
      <c r="M107">
        <f t="shared" si="10"/>
        <v>0.10600000000000008</v>
      </c>
      <c r="N107">
        <f t="shared" si="11"/>
        <v>0.15141455811318028</v>
      </c>
      <c r="O107">
        <f t="shared" si="12"/>
        <v>0.20886702510359742</v>
      </c>
      <c r="P107">
        <f t="shared" si="13"/>
        <v>0.26510423092601454</v>
      </c>
      <c r="Q107">
        <f t="shared" si="14"/>
        <v>0.33167891196955762</v>
      </c>
      <c r="R107">
        <f t="shared" si="15"/>
        <v>0.3785835644215253</v>
      </c>
      <c r="S107" t="str">
        <f t="shared" si="8"/>
        <v>fri</v>
      </c>
      <c r="T107" t="str">
        <f t="shared" si="9"/>
        <v>mon</v>
      </c>
    </row>
    <row r="108" spans="13:20" x14ac:dyDescent="0.25">
      <c r="M108">
        <f t="shared" si="10"/>
        <v>0.10700000000000008</v>
      </c>
      <c r="N108">
        <f t="shared" si="11"/>
        <v>0.15255616163698504</v>
      </c>
      <c r="O108">
        <f t="shared" si="12"/>
        <v>0.21057472697090018</v>
      </c>
      <c r="P108">
        <f t="shared" si="13"/>
        <v>0.26729241669281534</v>
      </c>
      <c r="Q108">
        <f t="shared" si="14"/>
        <v>0.33433247149369716</v>
      </c>
      <c r="R108">
        <f t="shared" si="15"/>
        <v>0.38151734477713856</v>
      </c>
      <c r="S108" t="str">
        <f t="shared" si="8"/>
        <v>fri</v>
      </c>
      <c r="T108" t="str">
        <f t="shared" si="9"/>
        <v>mon</v>
      </c>
    </row>
    <row r="109" spans="13:20" x14ac:dyDescent="0.25">
      <c r="M109">
        <f t="shared" si="10"/>
        <v>0.10800000000000008</v>
      </c>
      <c r="N109">
        <f t="shared" si="11"/>
        <v>0.15369297710932711</v>
      </c>
      <c r="O109">
        <f t="shared" si="12"/>
        <v>0.21227804297870334</v>
      </c>
      <c r="P109">
        <f t="shared" si="13"/>
        <v>0.2694752328160796</v>
      </c>
      <c r="Q109">
        <f t="shared" si="14"/>
        <v>0.33697785441956668</v>
      </c>
      <c r="R109">
        <f t="shared" si="15"/>
        <v>0.38444029789092349</v>
      </c>
      <c r="S109" t="str">
        <f t="shared" si="8"/>
        <v>fri</v>
      </c>
      <c r="T109" t="str">
        <f t="shared" si="9"/>
        <v>mon</v>
      </c>
    </row>
    <row r="110" spans="13:20" x14ac:dyDescent="0.25">
      <c r="M110">
        <f t="shared" si="10"/>
        <v>0.10900000000000008</v>
      </c>
      <c r="N110">
        <f t="shared" si="11"/>
        <v>0.15482501957881503</v>
      </c>
      <c r="O110">
        <f t="shared" si="12"/>
        <v>0.21397698691154601</v>
      </c>
      <c r="P110">
        <f t="shared" si="13"/>
        <v>0.27165269181627699</v>
      </c>
      <c r="Q110">
        <f t="shared" si="14"/>
        <v>0.33961507961677273</v>
      </c>
      <c r="R110">
        <f t="shared" si="15"/>
        <v>0.38735245277186681</v>
      </c>
      <c r="S110" t="str">
        <f t="shared" si="8"/>
        <v>fri</v>
      </c>
      <c r="T110" t="str">
        <f t="shared" si="9"/>
        <v>mon</v>
      </c>
    </row>
    <row r="111" spans="13:20" x14ac:dyDescent="0.25">
      <c r="M111">
        <f t="shared" si="10"/>
        <v>0.11000000000000008</v>
      </c>
      <c r="N111">
        <f t="shared" si="11"/>
        <v>0.15595230406255611</v>
      </c>
      <c r="O111">
        <f t="shared" si="12"/>
        <v>0.21567157252511213</v>
      </c>
      <c r="P111">
        <f t="shared" si="13"/>
        <v>0.27382480618766813</v>
      </c>
      <c r="Q111">
        <f t="shared" si="14"/>
        <v>0.34224416592333473</v>
      </c>
      <c r="R111">
        <f t="shared" si="15"/>
        <v>0.39025383837961947</v>
      </c>
      <c r="S111" t="str">
        <f t="shared" si="8"/>
        <v>fri</v>
      </c>
      <c r="T111" t="str">
        <f t="shared" si="9"/>
        <v>mon</v>
      </c>
    </row>
    <row r="112" spans="13:20" x14ac:dyDescent="0.25">
      <c r="M112">
        <f t="shared" si="10"/>
        <v>0.11100000000000008</v>
      </c>
      <c r="N112">
        <f t="shared" si="11"/>
        <v>0.15707484554618908</v>
      </c>
      <c r="O112">
        <f t="shared" si="12"/>
        <v>0.21736181354626047</v>
      </c>
      <c r="P112">
        <f t="shared" si="13"/>
        <v>0.27599158839833182</v>
      </c>
      <c r="Q112">
        <f t="shared" si="14"/>
        <v>0.34486513214571757</v>
      </c>
      <c r="R112">
        <f t="shared" si="15"/>
        <v>0.39314448362453469</v>
      </c>
      <c r="S112" t="str">
        <f t="shared" si="8"/>
        <v>fri</v>
      </c>
      <c r="T112" t="str">
        <f t="shared" si="9"/>
        <v>mon</v>
      </c>
    </row>
    <row r="113" spans="13:20" x14ac:dyDescent="0.25">
      <c r="M113">
        <f t="shared" si="10"/>
        <v>0.11200000000000009</v>
      </c>
      <c r="N113">
        <f t="shared" si="11"/>
        <v>0.15819265898391738</v>
      </c>
      <c r="O113">
        <f t="shared" si="12"/>
        <v>0.21904772367305494</v>
      </c>
      <c r="P113">
        <f t="shared" si="13"/>
        <v>0.27815305089019249</v>
      </c>
      <c r="Q113">
        <f t="shared" si="14"/>
        <v>0.34747799705886495</v>
      </c>
      <c r="R113">
        <f t="shared" si="15"/>
        <v>0.39602441736770694</v>
      </c>
      <c r="S113" t="str">
        <f t="shared" si="8"/>
        <v>fri</v>
      </c>
      <c r="T113" t="str">
        <f t="shared" si="9"/>
        <v>mon</v>
      </c>
    </row>
    <row r="114" spans="13:20" x14ac:dyDescent="0.25">
      <c r="M114">
        <f t="shared" si="10"/>
        <v>0.11300000000000009</v>
      </c>
      <c r="N114">
        <f t="shared" si="11"/>
        <v>0.15930575929854174</v>
      </c>
      <c r="O114">
        <f t="shared" si="12"/>
        <v>0.22072931657479461</v>
      </c>
      <c r="P114">
        <f t="shared" si="13"/>
        <v>0.28030920607904752</v>
      </c>
      <c r="Q114">
        <f t="shared" si="14"/>
        <v>0.3500827794062325</v>
      </c>
      <c r="R114">
        <f t="shared" si="15"/>
        <v>0.39889366842101048</v>
      </c>
      <c r="S114" t="str">
        <f t="shared" si="8"/>
        <v>fri</v>
      </c>
      <c r="T114" t="str">
        <f t="shared" si="9"/>
        <v>mon</v>
      </c>
    </row>
    <row r="115" spans="13:20" x14ac:dyDescent="0.25">
      <c r="M115">
        <f t="shared" si="10"/>
        <v>0.11400000000000009</v>
      </c>
      <c r="N115">
        <f t="shared" si="11"/>
        <v>0.16041416138149342</v>
      </c>
      <c r="O115">
        <f t="shared" si="12"/>
        <v>0.22240660589204408</v>
      </c>
      <c r="P115">
        <f t="shared" si="13"/>
        <v>0.28246006635459475</v>
      </c>
      <c r="Q115">
        <f t="shared" si="14"/>
        <v>0.3526794978998205</v>
      </c>
      <c r="R115">
        <f t="shared" si="15"/>
        <v>0.40175226554713794</v>
      </c>
      <c r="S115" t="str">
        <f t="shared" si="8"/>
        <v>fri</v>
      </c>
      <c r="T115" t="str">
        <f t="shared" si="9"/>
        <v>mon</v>
      </c>
    </row>
    <row r="116" spans="13:20" x14ac:dyDescent="0.25">
      <c r="M116">
        <f t="shared" si="10"/>
        <v>0.11500000000000009</v>
      </c>
      <c r="N116">
        <f t="shared" si="11"/>
        <v>0.16151788009286688</v>
      </c>
      <c r="O116">
        <f t="shared" si="12"/>
        <v>0.22407960523666345</v>
      </c>
      <c r="P116">
        <f t="shared" si="13"/>
        <v>0.28460564408046007</v>
      </c>
      <c r="Q116">
        <f t="shared" si="14"/>
        <v>0.35526817122020699</v>
      </c>
      <c r="R116">
        <f t="shared" si="15"/>
        <v>0.40460023745963924</v>
      </c>
      <c r="S116" t="str">
        <f t="shared" si="8"/>
        <v>fri</v>
      </c>
      <c r="T116" t="str">
        <f t="shared" si="9"/>
        <v>mon</v>
      </c>
    </row>
    <row r="117" spans="13:20" x14ac:dyDescent="0.25">
      <c r="M117">
        <f t="shared" si="10"/>
        <v>0.11600000000000009</v>
      </c>
      <c r="N117">
        <f t="shared" si="11"/>
        <v>0.16261693026145294</v>
      </c>
      <c r="O117">
        <f t="shared" si="12"/>
        <v>0.22574832819183857</v>
      </c>
      <c r="P117">
        <f t="shared" si="13"/>
        <v>0.28674595159422422</v>
      </c>
      <c r="Q117">
        <f t="shared" si="14"/>
        <v>0.35784881801658097</v>
      </c>
      <c r="R117">
        <f t="shared" si="15"/>
        <v>0.40743761282295987</v>
      </c>
      <c r="S117" t="str">
        <f t="shared" si="8"/>
        <v>fri</v>
      </c>
      <c r="T117" t="str">
        <f t="shared" si="9"/>
        <v>mon</v>
      </c>
    </row>
    <row r="118" spans="13:20" x14ac:dyDescent="0.25">
      <c r="M118">
        <f t="shared" si="10"/>
        <v>0.11700000000000009</v>
      </c>
      <c r="N118">
        <f t="shared" si="11"/>
        <v>0.16371132668477154</v>
      </c>
      <c r="O118">
        <f t="shared" si="12"/>
        <v>0.22741278831211117</v>
      </c>
      <c r="P118">
        <f t="shared" si="13"/>
        <v>0.28888100120745086</v>
      </c>
      <c r="Q118">
        <f t="shared" si="14"/>
        <v>0.36042145690677529</v>
      </c>
      <c r="R118">
        <f t="shared" si="15"/>
        <v>0.41026442025248</v>
      </c>
      <c r="S118" t="str">
        <f t="shared" si="8"/>
        <v>fri</v>
      </c>
      <c r="T118" t="str">
        <f t="shared" si="9"/>
        <v>mon</v>
      </c>
    </row>
    <row r="119" spans="13:20" x14ac:dyDescent="0.25">
      <c r="M119">
        <f t="shared" si="10"/>
        <v>0.11800000000000009</v>
      </c>
      <c r="N119">
        <f t="shared" si="11"/>
        <v>0.1648010841291048</v>
      </c>
      <c r="O119">
        <f t="shared" si="12"/>
        <v>0.22907299912340917</v>
      </c>
      <c r="P119">
        <f t="shared" si="13"/>
        <v>0.29101080520571349</v>
      </c>
      <c r="Q119">
        <f t="shared" si="14"/>
        <v>0.36298610647729973</v>
      </c>
      <c r="R119">
        <f t="shared" si="15"/>
        <v>0.41308068831455252</v>
      </c>
      <c r="S119" t="str">
        <f t="shared" si="8"/>
        <v>fri</v>
      </c>
      <c r="T119" t="str">
        <f t="shared" si="9"/>
        <v>mon</v>
      </c>
    </row>
    <row r="120" spans="13:20" x14ac:dyDescent="0.25">
      <c r="M120">
        <f t="shared" si="10"/>
        <v>0.11900000000000009</v>
      </c>
      <c r="N120">
        <f t="shared" si="11"/>
        <v>0.16588621732952993</v>
      </c>
      <c r="O120">
        <f t="shared" si="12"/>
        <v>0.23072897412307664</v>
      </c>
      <c r="P120">
        <f t="shared" si="13"/>
        <v>0.29313537584862331</v>
      </c>
      <c r="Q120">
        <f t="shared" si="14"/>
        <v>0.36554278528337381</v>
      </c>
      <c r="R120">
        <f t="shared" si="15"/>
        <v>0.41588644552654219</v>
      </c>
      <c r="S120" t="str">
        <f t="shared" si="8"/>
        <v>fri</v>
      </c>
      <c r="T120" t="str">
        <f t="shared" si="9"/>
        <v>mon</v>
      </c>
    </row>
    <row r="121" spans="13:20" x14ac:dyDescent="0.25">
      <c r="M121">
        <f t="shared" si="10"/>
        <v>0.12000000000000009</v>
      </c>
      <c r="N121">
        <f t="shared" si="11"/>
        <v>0.16696674098995207</v>
      </c>
      <c r="O121">
        <f t="shared" si="12"/>
        <v>0.23238072677990415</v>
      </c>
      <c r="P121">
        <f t="shared" si="13"/>
        <v>0.2952547253698562</v>
      </c>
      <c r="Q121">
        <f t="shared" si="14"/>
        <v>0.36809151184896022</v>
      </c>
      <c r="R121">
        <f t="shared" si="15"/>
        <v>0.41868172035686424</v>
      </c>
      <c r="S121" t="str">
        <f t="shared" si="8"/>
        <v>fri</v>
      </c>
      <c r="T121" t="str">
        <f t="shared" si="9"/>
        <v>mon</v>
      </c>
    </row>
    <row r="122" spans="13:20" x14ac:dyDescent="0.25">
      <c r="M122">
        <f t="shared" si="10"/>
        <v>0.12100000000000009</v>
      </c>
      <c r="N122">
        <f t="shared" si="11"/>
        <v>0.16804266978313742</v>
      </c>
      <c r="O122">
        <f t="shared" si="12"/>
        <v>0.23402827053415876</v>
      </c>
      <c r="P122">
        <f t="shared" si="13"/>
        <v>0.29736886597718015</v>
      </c>
      <c r="Q122">
        <f t="shared" si="14"/>
        <v>0.37063230466679747</v>
      </c>
      <c r="R122">
        <f t="shared" si="15"/>
        <v>0.42146654122502264</v>
      </c>
      <c r="S122" t="str">
        <f t="shared" si="8"/>
        <v>fri</v>
      </c>
      <c r="T122" t="str">
        <f t="shared" si="9"/>
        <v>mon</v>
      </c>
    </row>
    <row r="123" spans="13:20" x14ac:dyDescent="0.25">
      <c r="M123">
        <f t="shared" si="10"/>
        <v>0.12200000000000009</v>
      </c>
      <c r="N123">
        <f t="shared" si="11"/>
        <v>0.16911401835074591</v>
      </c>
      <c r="O123">
        <f t="shared" si="12"/>
        <v>0.2356716187976145</v>
      </c>
      <c r="P123">
        <f t="shared" si="13"/>
        <v>0.29947780985248312</v>
      </c>
      <c r="Q123">
        <f t="shared" si="14"/>
        <v>0.3731651821984332</v>
      </c>
      <c r="R123">
        <f t="shared" si="15"/>
        <v>0.42424093650164918</v>
      </c>
      <c r="S123" t="str">
        <f t="shared" si="8"/>
        <v>fri</v>
      </c>
      <c r="T123" t="str">
        <f t="shared" si="9"/>
        <v>mon</v>
      </c>
    </row>
    <row r="124" spans="13:20" x14ac:dyDescent="0.25">
      <c r="M124">
        <f t="shared" si="10"/>
        <v>0.1230000000000001</v>
      </c>
      <c r="N124">
        <f t="shared" si="11"/>
        <v>0.17018080130336444</v>
      </c>
      <c r="O124">
        <f t="shared" si="12"/>
        <v>0.23731078495358213</v>
      </c>
      <c r="P124">
        <f t="shared" si="13"/>
        <v>0.30158156915179984</v>
      </c>
      <c r="Q124">
        <f t="shared" si="14"/>
        <v>0.37569016287425688</v>
      </c>
      <c r="R124">
        <f t="shared" si="15"/>
        <v>0.42700493450854216</v>
      </c>
      <c r="S124" t="str">
        <f t="shared" si="8"/>
        <v>fri</v>
      </c>
      <c r="T124" t="str">
        <f t="shared" si="9"/>
        <v>mon</v>
      </c>
    </row>
    <row r="125" spans="13:20" x14ac:dyDescent="0.25">
      <c r="M125">
        <f t="shared" si="10"/>
        <v>0.1240000000000001</v>
      </c>
      <c r="N125">
        <f t="shared" si="11"/>
        <v>0.17124303322053952</v>
      </c>
      <c r="O125">
        <f t="shared" si="12"/>
        <v>0.23894578235693958</v>
      </c>
      <c r="P125">
        <f t="shared" si="13"/>
        <v>0.30368015600533965</v>
      </c>
      <c r="Q125">
        <f t="shared" si="14"/>
        <v>0.37820726509353325</v>
      </c>
      <c r="R125">
        <f t="shared" si="15"/>
        <v>0.42975856351870417</v>
      </c>
      <c r="S125" t="str">
        <f t="shared" si="8"/>
        <v>fri</v>
      </c>
      <c r="T125" t="str">
        <f t="shared" si="9"/>
        <v>mon</v>
      </c>
    </row>
    <row r="126" spans="13:20" x14ac:dyDescent="0.25">
      <c r="M126">
        <f t="shared" si="10"/>
        <v>0.12500000000000008</v>
      </c>
      <c r="N126">
        <f t="shared" si="11"/>
        <v>0.17230072865081036</v>
      </c>
      <c r="O126">
        <f t="shared" si="12"/>
        <v>0.24057662433416202</v>
      </c>
      <c r="P126">
        <f t="shared" si="13"/>
        <v>0.30577358251751369</v>
      </c>
      <c r="Q126">
        <f t="shared" si="14"/>
        <v>0.3807165072244349</v>
      </c>
      <c r="R126">
        <f t="shared" si="15"/>
        <v>0.43250185175638195</v>
      </c>
      <c r="S126" t="str">
        <f t="shared" si="8"/>
        <v>fri</v>
      </c>
      <c r="T126" t="str">
        <f t="shared" si="9"/>
        <v>mon</v>
      </c>
    </row>
    <row r="127" spans="13:20" x14ac:dyDescent="0.25">
      <c r="M127">
        <f t="shared" si="10"/>
        <v>0.12600000000000008</v>
      </c>
      <c r="N127">
        <f t="shared" si="11"/>
        <v>0.17335390211174198</v>
      </c>
      <c r="O127">
        <f t="shared" si="12"/>
        <v>0.24220332418335219</v>
      </c>
      <c r="P127">
        <f t="shared" si="13"/>
        <v>0.30786186076696243</v>
      </c>
      <c r="Q127">
        <f t="shared" si="14"/>
        <v>0.38321790760407581</v>
      </c>
      <c r="R127">
        <f t="shared" si="15"/>
        <v>0.43523482739710451</v>
      </c>
      <c r="S127" t="str">
        <f t="shared" si="8"/>
        <v>fri</v>
      </c>
      <c r="T127" t="str">
        <f t="shared" si="9"/>
        <v>mon</v>
      </c>
    </row>
    <row r="128" spans="13:20" x14ac:dyDescent="0.25">
      <c r="M128">
        <f t="shared" si="10"/>
        <v>0.12700000000000009</v>
      </c>
      <c r="N128">
        <f t="shared" si="11"/>
        <v>0.17440256808995769</v>
      </c>
      <c r="O128">
        <f t="shared" si="12"/>
        <v>0.24382589517427028</v>
      </c>
      <c r="P128">
        <f t="shared" si="13"/>
        <v>0.30994500280658288</v>
      </c>
      <c r="Q128">
        <f t="shared" si="14"/>
        <v>0.38571148453854387</v>
      </c>
      <c r="R128">
        <f t="shared" si="15"/>
        <v>0.43795751856772158</v>
      </c>
      <c r="S128" t="str">
        <f t="shared" si="8"/>
        <v>fri</v>
      </c>
      <c r="T128" t="str">
        <f t="shared" si="9"/>
        <v>mon</v>
      </c>
    </row>
    <row r="129" spans="13:20" x14ac:dyDescent="0.25">
      <c r="M129">
        <f t="shared" si="10"/>
        <v>0.12800000000000009</v>
      </c>
      <c r="N129">
        <f t="shared" si="11"/>
        <v>0.17544674104117247</v>
      </c>
      <c r="O129">
        <f t="shared" si="12"/>
        <v>0.24544435054836436</v>
      </c>
      <c r="P129">
        <f t="shared" si="13"/>
        <v>0.31202302066355625</v>
      </c>
      <c r="Q129">
        <f t="shared" si="14"/>
        <v>0.388197256302934</v>
      </c>
      <c r="R129">
        <f t="shared" si="15"/>
        <v>0.44066995334644243</v>
      </c>
      <c r="S129" t="str">
        <f t="shared" si="8"/>
        <v>fri</v>
      </c>
      <c r="T129" t="str">
        <f t="shared" si="9"/>
        <v>mon</v>
      </c>
    </row>
    <row r="130" spans="13:20" x14ac:dyDescent="0.25">
      <c r="M130">
        <f t="shared" si="10"/>
        <v>0.12900000000000009</v>
      </c>
      <c r="N130">
        <f t="shared" si="11"/>
        <v>0.17648643539022568</v>
      </c>
      <c r="O130">
        <f t="shared" si="12"/>
        <v>0.24705870351880038</v>
      </c>
      <c r="P130">
        <f t="shared" si="13"/>
        <v>0.31409592633937505</v>
      </c>
      <c r="Q130">
        <f t="shared" si="14"/>
        <v>0.39067524114138169</v>
      </c>
      <c r="R130">
        <f t="shared" si="15"/>
        <v>0.44337215976287436</v>
      </c>
      <c r="S130" t="str">
        <f t="shared" si="8"/>
        <v>fri</v>
      </c>
      <c r="T130" t="str">
        <f t="shared" si="9"/>
        <v>mon</v>
      </c>
    </row>
    <row r="131" spans="13:20" x14ac:dyDescent="0.25">
      <c r="M131">
        <f t="shared" si="10"/>
        <v>0.13000000000000009</v>
      </c>
      <c r="N131">
        <f t="shared" si="11"/>
        <v>0.17752166553111404</v>
      </c>
      <c r="O131">
        <f t="shared" si="12"/>
        <v>0.24866896727049248</v>
      </c>
      <c r="P131">
        <f t="shared" si="13"/>
        <v>0.3161637318098709</v>
      </c>
      <c r="Q131">
        <f t="shared" si="14"/>
        <v>0.39314545726709538</v>
      </c>
      <c r="R131">
        <f t="shared" si="15"/>
        <v>0.44606416579806191</v>
      </c>
      <c r="S131" t="str">
        <f t="shared" ref="S131:S194" si="16">IF(MAX(N131:R131)= N131,N$1,IF(MAX(N131:R131)= O131,O$1,IF(MAX(N131:R131)= P131,P$1,IF(MAX(N131:R131)= Q131,Q$1,R$1))))</f>
        <v>fri</v>
      </c>
      <c r="T131" t="str">
        <f t="shared" ref="T131:T194" si="17">IF(MIN(N131:R131)= N131,N$1,IF(MIN(N131:R131)= O131,O$1,IF(MIN(N131:R131)= P131,P$1,IF(MIN(N131:R131)= Q131,Q$1,R$1))))</f>
        <v>mon</v>
      </c>
    </row>
    <row r="132" spans="13:20" x14ac:dyDescent="0.25">
      <c r="M132">
        <f t="shared" ref="M132:M195" si="18">M131+0.001</f>
        <v>0.13100000000000009</v>
      </c>
      <c r="N132">
        <f t="shared" ref="N132:N195" si="19">B$2*(M132^5)+C$2*(M132^4)+D$2*(M132^3)+E$2*(M132^2)+F$2*M132</f>
        <v>0.17855244582702454</v>
      </c>
      <c r="O132">
        <f t="shared" ref="O132:O195" si="20">B$3*(M132^5)+C$3*(M132^4)+D$3*(M132^3)+E$3*(M132^2)+F$3*M132</f>
        <v>0.25027515496013303</v>
      </c>
      <c r="P132">
        <f t="shared" ref="P132:P195" si="21">B$4*(M132^5)+C$4*(M132^4)+D$4*(M132^3)+E$4*(M132^2)+F$4*M132</f>
        <v>0.3182264490252415</v>
      </c>
      <c r="Q132">
        <f t="shared" ref="Q132:Q195" si="22">B$5*(M132^5)+C$5*(M132^4)+D$5*(M132^3)+E$5*(M132^2)+F$5*M132</f>
        <v>0.3956079228623896</v>
      </c>
      <c r="R132">
        <f t="shared" ref="R132:R195" si="23">B$6*(M132^5)+C$6*(M132^4)+D$6*(M132^3)+E$6*(M132^2)+F$6*M132</f>
        <v>0.44874599938452475</v>
      </c>
      <c r="S132" t="str">
        <f t="shared" si="16"/>
        <v>fri</v>
      </c>
      <c r="T132" t="str">
        <f t="shared" si="17"/>
        <v>mon</v>
      </c>
    </row>
    <row r="133" spans="13:20" x14ac:dyDescent="0.25">
      <c r="M133">
        <f t="shared" si="18"/>
        <v>0.13200000000000009</v>
      </c>
      <c r="N133">
        <f t="shared" si="19"/>
        <v>0.17957879061036744</v>
      </c>
      <c r="O133">
        <f t="shared" si="20"/>
        <v>0.25187727971622287</v>
      </c>
      <c r="P133">
        <f t="shared" si="21"/>
        <v>0.32028408991007828</v>
      </c>
      <c r="Q133">
        <f t="shared" si="22"/>
        <v>0.39806265607871849</v>
      </c>
      <c r="R133">
        <f t="shared" si="23"/>
        <v>0.45141768840629698</v>
      </c>
      <c r="S133" t="str">
        <f t="shared" si="16"/>
        <v>fri</v>
      </c>
      <c r="T133" t="str">
        <f t="shared" si="17"/>
        <v>mon</v>
      </c>
    </row>
    <row r="134" spans="13:20" x14ac:dyDescent="0.25">
      <c r="M134">
        <f t="shared" si="18"/>
        <v>0.13300000000000009</v>
      </c>
      <c r="N134">
        <f t="shared" si="19"/>
        <v>0.18060071418280921</v>
      </c>
      <c r="O134">
        <f t="shared" si="20"/>
        <v>0.25347535463910142</v>
      </c>
      <c r="P134">
        <f t="shared" si="21"/>
        <v>0.3223366663633937</v>
      </c>
      <c r="Q134">
        <f t="shared" si="22"/>
        <v>0.40050967503670815</v>
      </c>
      <c r="R134">
        <f t="shared" si="23"/>
        <v>0.4540792606989652</v>
      </c>
      <c r="S134" t="str">
        <f t="shared" si="16"/>
        <v>fri</v>
      </c>
      <c r="T134" t="str">
        <f t="shared" si="17"/>
        <v>mon</v>
      </c>
    </row>
    <row r="135" spans="13:20" x14ac:dyDescent="0.25">
      <c r="M135">
        <f t="shared" si="18"/>
        <v>0.13400000000000009</v>
      </c>
      <c r="N135">
        <f t="shared" si="19"/>
        <v>0.18161823081530537</v>
      </c>
      <c r="O135">
        <f t="shared" si="20"/>
        <v>0.25506939280097707</v>
      </c>
      <c r="P135">
        <f t="shared" si="21"/>
        <v>0.32438419025864884</v>
      </c>
      <c r="Q135">
        <f t="shared" si="22"/>
        <v>0.40294899782619031</v>
      </c>
      <c r="R135">
        <f t="shared" si="23"/>
        <v>0.45673074404970765</v>
      </c>
      <c r="S135" t="str">
        <f t="shared" si="16"/>
        <v>fri</v>
      </c>
      <c r="T135" t="str">
        <f t="shared" si="17"/>
        <v>mon</v>
      </c>
    </row>
    <row r="136" spans="13:20" x14ac:dyDescent="0.25">
      <c r="M136">
        <f t="shared" si="18"/>
        <v>0.13500000000000009</v>
      </c>
      <c r="N136">
        <f t="shared" si="19"/>
        <v>0.1826313547481335</v>
      </c>
      <c r="O136">
        <f t="shared" si="20"/>
        <v>0.25665940724595698</v>
      </c>
      <c r="P136">
        <f t="shared" si="21"/>
        <v>0.32642667344378051</v>
      </c>
      <c r="Q136">
        <f t="shared" si="22"/>
        <v>0.40538064250623462</v>
      </c>
      <c r="R136">
        <f t="shared" si="23"/>
        <v>0.45937216619733262</v>
      </c>
      <c r="S136" t="str">
        <f t="shared" si="16"/>
        <v>fri</v>
      </c>
      <c r="T136" t="str">
        <f t="shared" si="17"/>
        <v>mon</v>
      </c>
    </row>
    <row r="137" spans="13:20" x14ac:dyDescent="0.25">
      <c r="M137">
        <f t="shared" si="18"/>
        <v>0.13600000000000009</v>
      </c>
      <c r="N137">
        <f t="shared" si="19"/>
        <v>0.18364010019092614</v>
      </c>
      <c r="O137">
        <f t="shared" si="20"/>
        <v>0.25824541099007758</v>
      </c>
      <c r="P137">
        <f t="shared" si="21"/>
        <v>0.32846412774122902</v>
      </c>
      <c r="Q137">
        <f t="shared" si="22"/>
        <v>0.40780462710518245</v>
      </c>
      <c r="R137">
        <f t="shared" si="23"/>
        <v>0.46200355483231709</v>
      </c>
      <c r="S137" t="str">
        <f t="shared" si="16"/>
        <v>fri</v>
      </c>
      <c r="T137" t="str">
        <f t="shared" si="17"/>
        <v>mon</v>
      </c>
    </row>
    <row r="138" spans="13:20" x14ac:dyDescent="0.25">
      <c r="M138">
        <f t="shared" si="18"/>
        <v>0.13700000000000009</v>
      </c>
      <c r="N138">
        <f t="shared" si="19"/>
        <v>0.18464448132270384</v>
      </c>
      <c r="O138">
        <f t="shared" si="20"/>
        <v>0.25982741702133444</v>
      </c>
      <c r="P138">
        <f t="shared" si="21"/>
        <v>0.33049656494796503</v>
      </c>
      <c r="Q138">
        <f t="shared" si="22"/>
        <v>0.41022096962067944</v>
      </c>
      <c r="R138">
        <f t="shared" si="23"/>
        <v>0.46462493759684559</v>
      </c>
      <c r="S138" t="str">
        <f t="shared" si="16"/>
        <v>fri</v>
      </c>
      <c r="T138" t="str">
        <f t="shared" si="17"/>
        <v>mon</v>
      </c>
    </row>
    <row r="139" spans="13:20" x14ac:dyDescent="0.25">
      <c r="M139">
        <f t="shared" si="18"/>
        <v>0.13800000000000009</v>
      </c>
      <c r="N139">
        <f t="shared" si="19"/>
        <v>0.18564451229190784</v>
      </c>
      <c r="O139">
        <f t="shared" si="20"/>
        <v>0.26140543829971274</v>
      </c>
      <c r="P139">
        <f t="shared" si="21"/>
        <v>0.33252399683551764</v>
      </c>
      <c r="Q139">
        <f t="shared" si="22"/>
        <v>0.41262968801970856</v>
      </c>
      <c r="R139">
        <f t="shared" si="23"/>
        <v>0.46723634208484821</v>
      </c>
      <c r="S139" t="str">
        <f t="shared" si="16"/>
        <v>fri</v>
      </c>
      <c r="T139" t="str">
        <f t="shared" si="17"/>
        <v>mon</v>
      </c>
    </row>
    <row r="140" spans="13:20" x14ac:dyDescent="0.25">
      <c r="M140">
        <f t="shared" si="18"/>
        <v>0.1390000000000001</v>
      </c>
      <c r="N140">
        <f t="shared" si="19"/>
        <v>0.18664020721643332</v>
      </c>
      <c r="O140">
        <f t="shared" si="20"/>
        <v>0.2629794877572173</v>
      </c>
      <c r="P140">
        <f t="shared" si="21"/>
        <v>0.33454643515000126</v>
      </c>
      <c r="Q140">
        <f t="shared" si="22"/>
        <v>0.41503080023862327</v>
      </c>
      <c r="R140">
        <f t="shared" si="23"/>
        <v>0.46983779584204027</v>
      </c>
      <c r="S140" t="str">
        <f t="shared" si="16"/>
        <v>fri</v>
      </c>
      <c r="T140" t="str">
        <f t="shared" si="17"/>
        <v>mon</v>
      </c>
    </row>
    <row r="141" spans="13:20" x14ac:dyDescent="0.25">
      <c r="M141">
        <f t="shared" si="18"/>
        <v>0.1400000000000001</v>
      </c>
      <c r="N141">
        <f t="shared" si="19"/>
        <v>0.18763158018366211</v>
      </c>
      <c r="O141">
        <f t="shared" si="20"/>
        <v>0.26454957829790271</v>
      </c>
      <c r="P141">
        <f t="shared" si="21"/>
        <v>0.33656389161214323</v>
      </c>
      <c r="Q141">
        <f t="shared" si="22"/>
        <v>0.4174243241831806</v>
      </c>
      <c r="R141">
        <f t="shared" si="23"/>
        <v>0.47242932636596013</v>
      </c>
      <c r="S141" t="str">
        <f t="shared" si="16"/>
        <v>fri</v>
      </c>
      <c r="T141" t="str">
        <f t="shared" si="17"/>
        <v>mon</v>
      </c>
    </row>
    <row r="142" spans="13:20" x14ac:dyDescent="0.25">
      <c r="M142">
        <f t="shared" si="18"/>
        <v>0.1410000000000001</v>
      </c>
      <c r="N142">
        <f t="shared" si="19"/>
        <v>0.18861864525049571</v>
      </c>
      <c r="O142">
        <f t="shared" si="20"/>
        <v>0.26611572279790341</v>
      </c>
      <c r="P142">
        <f t="shared" si="21"/>
        <v>0.33857637791731121</v>
      </c>
      <c r="Q142">
        <f t="shared" si="22"/>
        <v>0.41981027772857393</v>
      </c>
      <c r="R142">
        <f t="shared" si="23"/>
        <v>0.47501096110600821</v>
      </c>
      <c r="S142" t="str">
        <f t="shared" si="16"/>
        <v>fri</v>
      </c>
      <c r="T142" t="str">
        <f t="shared" si="17"/>
        <v>mon</v>
      </c>
    </row>
    <row r="143" spans="13:20" x14ac:dyDescent="0.25">
      <c r="M143">
        <f t="shared" si="18"/>
        <v>0.1420000000000001</v>
      </c>
      <c r="N143">
        <f t="shared" si="19"/>
        <v>0.18960141644338824</v>
      </c>
      <c r="O143">
        <f t="shared" si="20"/>
        <v>0.26767793410546437</v>
      </c>
      <c r="P143">
        <f t="shared" si="21"/>
        <v>0.34058390573554059</v>
      </c>
      <c r="Q143">
        <f t="shared" si="22"/>
        <v>0.42218867871946597</v>
      </c>
      <c r="R143">
        <f t="shared" si="23"/>
        <v>0.47758272746348551</v>
      </c>
      <c r="S143" t="str">
        <f t="shared" si="16"/>
        <v>fri</v>
      </c>
      <c r="T143" t="str">
        <f t="shared" si="17"/>
        <v>mon</v>
      </c>
    </row>
    <row r="144" spans="13:20" x14ac:dyDescent="0.25">
      <c r="M144">
        <f t="shared" si="18"/>
        <v>0.1430000000000001</v>
      </c>
      <c r="N144">
        <f t="shared" si="19"/>
        <v>0.19057990775837927</v>
      </c>
      <c r="O144">
        <f t="shared" si="20"/>
        <v>0.2692362250409705</v>
      </c>
      <c r="P144">
        <f t="shared" si="21"/>
        <v>0.34258648671156172</v>
      </c>
      <c r="Q144">
        <f t="shared" si="22"/>
        <v>0.42455954497002257</v>
      </c>
      <c r="R144">
        <f t="shared" si="23"/>
        <v>0.48014465279163243</v>
      </c>
      <c r="S144" t="str">
        <f t="shared" si="16"/>
        <v>fri</v>
      </c>
      <c r="T144" t="str">
        <f t="shared" si="17"/>
        <v>mon</v>
      </c>
    </row>
    <row r="145" spans="13:20" x14ac:dyDescent="0.25">
      <c r="M145">
        <f t="shared" si="18"/>
        <v>0.1440000000000001</v>
      </c>
      <c r="N145">
        <f t="shared" si="19"/>
        <v>0.19155413316112696</v>
      </c>
      <c r="O145">
        <f t="shared" si="20"/>
        <v>0.27079060839697733</v>
      </c>
      <c r="P145">
        <f t="shared" si="21"/>
        <v>0.34458413246482766</v>
      </c>
      <c r="Q145">
        <f t="shared" si="22"/>
        <v>0.42692289426394447</v>
      </c>
      <c r="R145">
        <f t="shared" si="23"/>
        <v>0.48269676439566711</v>
      </c>
      <c r="S145" t="str">
        <f t="shared" si="16"/>
        <v>fri</v>
      </c>
      <c r="T145" t="str">
        <f t="shared" si="17"/>
        <v>mon</v>
      </c>
    </row>
    <row r="146" spans="13:20" x14ac:dyDescent="0.25">
      <c r="M146">
        <f t="shared" si="18"/>
        <v>0.1450000000000001</v>
      </c>
      <c r="N146">
        <f t="shared" si="19"/>
        <v>0.1925241065869408</v>
      </c>
      <c r="O146">
        <f t="shared" si="20"/>
        <v>0.27234109693824105</v>
      </c>
      <c r="P146">
        <f t="shared" si="21"/>
        <v>0.34657685458954135</v>
      </c>
      <c r="Q146">
        <f t="shared" si="22"/>
        <v>0.42927874435450136</v>
      </c>
      <c r="R146">
        <f t="shared" si="23"/>
        <v>0.48523908953282435</v>
      </c>
      <c r="S146" t="str">
        <f t="shared" si="16"/>
        <v>fri</v>
      </c>
      <c r="T146" t="str">
        <f t="shared" si="17"/>
        <v>mon</v>
      </c>
    </row>
    <row r="147" spans="13:20" x14ac:dyDescent="0.25">
      <c r="M147">
        <f t="shared" si="18"/>
        <v>0.1460000000000001</v>
      </c>
      <c r="N147">
        <f t="shared" si="19"/>
        <v>0.19348984194081462</v>
      </c>
      <c r="O147">
        <f t="shared" si="20"/>
        <v>0.27388770340174873</v>
      </c>
      <c r="P147">
        <f t="shared" si="21"/>
        <v>0.34856466465468283</v>
      </c>
      <c r="Q147">
        <f t="shared" si="22"/>
        <v>0.43162711296456457</v>
      </c>
      <c r="R147">
        <f t="shared" si="23"/>
        <v>0.48777165541239437</v>
      </c>
      <c r="S147" t="str">
        <f t="shared" si="16"/>
        <v>fri</v>
      </c>
      <c r="T147" t="str">
        <f t="shared" si="17"/>
        <v>mon</v>
      </c>
    </row>
    <row r="148" spans="13:20" x14ac:dyDescent="0.25">
      <c r="M148">
        <f t="shared" si="18"/>
        <v>0.1470000000000001</v>
      </c>
      <c r="N148">
        <f t="shared" si="19"/>
        <v>0.19445135309745953</v>
      </c>
      <c r="O148">
        <f t="shared" si="20"/>
        <v>0.27543044049674831</v>
      </c>
      <c r="P148">
        <f t="shared" si="21"/>
        <v>0.35054757420403709</v>
      </c>
      <c r="Q148">
        <f t="shared" si="22"/>
        <v>0.43396801778663985</v>
      </c>
      <c r="R148">
        <f t="shared" si="23"/>
        <v>0.4902944891957608</v>
      </c>
      <c r="S148" t="str">
        <f t="shared" si="16"/>
        <v>fri</v>
      </c>
      <c r="T148" t="str">
        <f t="shared" si="17"/>
        <v>mon</v>
      </c>
    </row>
    <row r="149" spans="13:20" x14ac:dyDescent="0.25">
      <c r="M149">
        <f t="shared" si="18"/>
        <v>0.1480000000000001</v>
      </c>
      <c r="N149">
        <f t="shared" si="19"/>
        <v>0.19540865390133688</v>
      </c>
      <c r="O149">
        <f t="shared" si="20"/>
        <v>0.27696932090477905</v>
      </c>
      <c r="P149">
        <f t="shared" si="21"/>
        <v>0.35252559475622119</v>
      </c>
      <c r="Q149">
        <f t="shared" si="22"/>
        <v>0.43630147648290085</v>
      </c>
      <c r="R149">
        <f t="shared" si="23"/>
        <v>0.49280761799644013</v>
      </c>
      <c r="S149" t="str">
        <f t="shared" si="16"/>
        <v>fri</v>
      </c>
      <c r="T149" t="str">
        <f t="shared" si="17"/>
        <v>mon</v>
      </c>
    </row>
    <row r="150" spans="13:20" x14ac:dyDescent="0.25">
      <c r="M150">
        <f t="shared" si="18"/>
        <v>0.1490000000000001</v>
      </c>
      <c r="N150">
        <f t="shared" si="19"/>
        <v>0.19636175816669105</v>
      </c>
      <c r="O150">
        <f t="shared" si="20"/>
        <v>0.27850435727970135</v>
      </c>
      <c r="P150">
        <f t="shared" si="21"/>
        <v>0.35449873780471175</v>
      </c>
      <c r="Q150">
        <f t="shared" si="22"/>
        <v>0.43862750668522182</v>
      </c>
      <c r="R150">
        <f t="shared" si="23"/>
        <v>0.49531106888012</v>
      </c>
      <c r="S150" t="str">
        <f t="shared" si="16"/>
        <v>fri</v>
      </c>
      <c r="T150" t="str">
        <f t="shared" si="17"/>
        <v>mon</v>
      </c>
    </row>
    <row r="151" spans="13:20" x14ac:dyDescent="0.25">
      <c r="M151">
        <f t="shared" si="18"/>
        <v>0.15000000000000011</v>
      </c>
      <c r="N151">
        <f t="shared" si="19"/>
        <v>0.19731067967758276</v>
      </c>
      <c r="O151">
        <f t="shared" si="20"/>
        <v>0.28003556224772741</v>
      </c>
      <c r="P151">
        <f t="shared" si="21"/>
        <v>0.35646701481787207</v>
      </c>
      <c r="Q151">
        <f t="shared" si="22"/>
        <v>0.44094612599521055</v>
      </c>
      <c r="R151">
        <f t="shared" si="23"/>
        <v>0.49780486886469782</v>
      </c>
      <c r="S151" t="str">
        <f t="shared" si="16"/>
        <v>fri</v>
      </c>
      <c r="T151" t="str">
        <f t="shared" si="17"/>
        <v>mon</v>
      </c>
    </row>
    <row r="152" spans="13:20" x14ac:dyDescent="0.25">
      <c r="M152">
        <f t="shared" si="18"/>
        <v>0.15100000000000011</v>
      </c>
      <c r="N152">
        <f t="shared" si="19"/>
        <v>0.19825543218792144</v>
      </c>
      <c r="O152">
        <f t="shared" si="20"/>
        <v>0.28156294840745077</v>
      </c>
      <c r="P152">
        <f t="shared" si="21"/>
        <v>0.35843043723898016</v>
      </c>
      <c r="Q152">
        <f t="shared" si="22"/>
        <v>0.44325735198424199</v>
      </c>
      <c r="R152">
        <f t="shared" si="23"/>
        <v>0.50028904492031945</v>
      </c>
      <c r="S152" t="str">
        <f t="shared" si="16"/>
        <v>fri</v>
      </c>
      <c r="T152" t="str">
        <f t="shared" si="17"/>
        <v>mon</v>
      </c>
    </row>
    <row r="153" spans="13:20" x14ac:dyDescent="0.25">
      <c r="M153">
        <f t="shared" si="18"/>
        <v>0.15200000000000011</v>
      </c>
      <c r="N153">
        <f t="shared" si="19"/>
        <v>0.19919602942149869</v>
      </c>
      <c r="O153">
        <f t="shared" si="20"/>
        <v>0.28308652832987702</v>
      </c>
      <c r="P153">
        <f t="shared" si="21"/>
        <v>0.36038901648625532</v>
      </c>
      <c r="Q153">
        <f t="shared" si="22"/>
        <v>0.44556120219349038</v>
      </c>
      <c r="R153">
        <f t="shared" si="23"/>
        <v>0.50276362396941787</v>
      </c>
      <c r="S153" t="str">
        <f t="shared" si="16"/>
        <v>fri</v>
      </c>
      <c r="T153" t="str">
        <f t="shared" si="17"/>
        <v>mon</v>
      </c>
    </row>
    <row r="154" spans="13:20" x14ac:dyDescent="0.25">
      <c r="M154">
        <f t="shared" si="18"/>
        <v>0.15300000000000011</v>
      </c>
      <c r="N154">
        <f t="shared" si="19"/>
        <v>0.20013248507202086</v>
      </c>
      <c r="O154">
        <f t="shared" si="20"/>
        <v>0.2846063145584537</v>
      </c>
      <c r="P154">
        <f t="shared" si="21"/>
        <v>0.3623427639528865</v>
      </c>
      <c r="Q154">
        <f t="shared" si="22"/>
        <v>0.44785769413396326</v>
      </c>
      <c r="R154">
        <f t="shared" si="23"/>
        <v>0.50522863288675179</v>
      </c>
      <c r="S154" t="str">
        <f t="shared" si="16"/>
        <v>fri</v>
      </c>
      <c r="T154" t="str">
        <f t="shared" si="17"/>
        <v>mon</v>
      </c>
    </row>
    <row r="155" spans="13:20" x14ac:dyDescent="0.25">
      <c r="M155">
        <f t="shared" si="18"/>
        <v>0.15400000000000011</v>
      </c>
      <c r="N155">
        <f t="shared" si="19"/>
        <v>0.20106481280314228</v>
      </c>
      <c r="O155">
        <f t="shared" si="20"/>
        <v>0.28612231960910056</v>
      </c>
      <c r="P155">
        <f t="shared" si="21"/>
        <v>0.36429169100705883</v>
      </c>
      <c r="Q155">
        <f t="shared" si="22"/>
        <v>0.45014684528653359</v>
      </c>
      <c r="R155">
        <f t="shared" si="23"/>
        <v>0.50768409849944462</v>
      </c>
      <c r="S155" t="str">
        <f t="shared" si="16"/>
        <v>fri</v>
      </c>
      <c r="T155" t="str">
        <f t="shared" si="17"/>
        <v>mon</v>
      </c>
    </row>
    <row r="156" spans="13:20" x14ac:dyDescent="0.25">
      <c r="M156">
        <f t="shared" si="18"/>
        <v>0.15500000000000011</v>
      </c>
      <c r="N156">
        <f t="shared" si="19"/>
        <v>0.20199302624849796</v>
      </c>
      <c r="O156">
        <f t="shared" si="20"/>
        <v>0.28763455597023968</v>
      </c>
      <c r="P156">
        <f t="shared" si="21"/>
        <v>0.36623580899198138</v>
      </c>
      <c r="Q156">
        <f t="shared" si="22"/>
        <v>0.4524286731019731</v>
      </c>
      <c r="R156">
        <f t="shared" si="23"/>
        <v>0.5101300475870223</v>
      </c>
      <c r="S156" t="str">
        <f t="shared" si="16"/>
        <v>fri</v>
      </c>
      <c r="T156" t="str">
        <f t="shared" si="17"/>
        <v>mon</v>
      </c>
    </row>
    <row r="157" spans="13:20" x14ac:dyDescent="0.25">
      <c r="M157">
        <f t="shared" si="18"/>
        <v>0.15600000000000011</v>
      </c>
      <c r="N157">
        <f t="shared" si="19"/>
        <v>0.20291713901173652</v>
      </c>
      <c r="O157">
        <f t="shared" si="20"/>
        <v>0.28914303610282566</v>
      </c>
      <c r="P157">
        <f t="shared" si="21"/>
        <v>0.36817512922591467</v>
      </c>
      <c r="Q157">
        <f t="shared" si="22"/>
        <v>0.45470319500098599</v>
      </c>
      <c r="R157">
        <f t="shared" si="23"/>
        <v>0.51256650688145267</v>
      </c>
      <c r="S157" t="str">
        <f t="shared" si="16"/>
        <v>fri</v>
      </c>
      <c r="T157" t="str">
        <f t="shared" si="17"/>
        <v>mon</v>
      </c>
    </row>
    <row r="158" spans="13:20" x14ac:dyDescent="0.25">
      <c r="M158">
        <f t="shared" si="18"/>
        <v>0.15700000000000011</v>
      </c>
      <c r="N158">
        <f t="shared" si="19"/>
        <v>0.20383716466655338</v>
      </c>
      <c r="O158">
        <f t="shared" si="20"/>
        <v>0.29064777244037565</v>
      </c>
      <c r="P158">
        <f t="shared" si="21"/>
        <v>0.370109663002198</v>
      </c>
      <c r="Q158">
        <f t="shared" si="22"/>
        <v>0.45697042837424079</v>
      </c>
      <c r="R158">
        <f t="shared" si="23"/>
        <v>0.51499350306718439</v>
      </c>
      <c r="S158" t="str">
        <f t="shared" si="16"/>
        <v>fri</v>
      </c>
      <c r="T158" t="str">
        <f t="shared" si="17"/>
        <v>mon</v>
      </c>
    </row>
    <row r="159" spans="13:20" x14ac:dyDescent="0.25">
      <c r="M159">
        <f t="shared" si="18"/>
        <v>0.15800000000000011</v>
      </c>
      <c r="N159">
        <f t="shared" si="19"/>
        <v>0.20475311675672339</v>
      </c>
      <c r="O159">
        <f t="shared" si="20"/>
        <v>0.29214877738900003</v>
      </c>
      <c r="P159">
        <f t="shared" si="21"/>
        <v>0.37203942158927672</v>
      </c>
      <c r="Q159">
        <f t="shared" si="22"/>
        <v>0.459230390582404</v>
      </c>
      <c r="R159">
        <f t="shared" si="23"/>
        <v>0.51741106278118454</v>
      </c>
      <c r="S159" t="str">
        <f t="shared" si="16"/>
        <v>fri</v>
      </c>
      <c r="T159" t="str">
        <f t="shared" si="17"/>
        <v>mon</v>
      </c>
    </row>
    <row r="160" spans="13:20" x14ac:dyDescent="0.25">
      <c r="M160">
        <f t="shared" si="18"/>
        <v>0.15900000000000011</v>
      </c>
      <c r="N160">
        <f t="shared" si="19"/>
        <v>0.205665008796134</v>
      </c>
      <c r="O160">
        <f t="shared" si="20"/>
        <v>0.29364606332743193</v>
      </c>
      <c r="P160">
        <f t="shared" si="21"/>
        <v>0.37396441623072985</v>
      </c>
      <c r="Q160">
        <f t="shared" si="22"/>
        <v>0.46148309895617357</v>
      </c>
      <c r="R160">
        <f t="shared" si="23"/>
        <v>0.51981921261297803</v>
      </c>
      <c r="S160" t="str">
        <f t="shared" si="16"/>
        <v>fri</v>
      </c>
      <c r="T160" t="str">
        <f t="shared" si="17"/>
        <v>mon</v>
      </c>
    </row>
    <row r="161" spans="13:20" x14ac:dyDescent="0.25">
      <c r="M161">
        <f t="shared" si="18"/>
        <v>0.16000000000000011</v>
      </c>
      <c r="N161">
        <f t="shared" si="19"/>
        <v>0.20657285426881811</v>
      </c>
      <c r="O161">
        <f t="shared" si="20"/>
        <v>0.29513964260705761</v>
      </c>
      <c r="P161">
        <f t="shared" si="21"/>
        <v>0.37588465814529715</v>
      </c>
      <c r="Q161">
        <f t="shared" si="22"/>
        <v>0.46372857079631069</v>
      </c>
      <c r="R161">
        <f t="shared" si="23"/>
        <v>0.52221797910468626</v>
      </c>
      <c r="S161" t="str">
        <f t="shared" si="16"/>
        <v>fri</v>
      </c>
      <c r="T161" t="str">
        <f t="shared" si="17"/>
        <v>mon</v>
      </c>
    </row>
    <row r="162" spans="13:20" x14ac:dyDescent="0.25">
      <c r="M162">
        <f t="shared" si="18"/>
        <v>0.16100000000000012</v>
      </c>
      <c r="N162">
        <f t="shared" si="19"/>
        <v>0.20747666662898684</v>
      </c>
      <c r="O162">
        <f t="shared" si="20"/>
        <v>0.29662952755194688</v>
      </c>
      <c r="P162">
        <f t="shared" si="21"/>
        <v>0.37780015852690685</v>
      </c>
      <c r="Q162">
        <f t="shared" si="22"/>
        <v>0.46596682337367423</v>
      </c>
      <c r="R162">
        <f t="shared" si="23"/>
        <v>0.5246073887510655</v>
      </c>
      <c r="S162" t="str">
        <f t="shared" si="16"/>
        <v>fri</v>
      </c>
      <c r="T162" t="str">
        <f t="shared" si="17"/>
        <v>mon</v>
      </c>
    </row>
    <row r="163" spans="13:20" x14ac:dyDescent="0.25">
      <c r="M163">
        <f t="shared" si="18"/>
        <v>0.16200000000000012</v>
      </c>
      <c r="N163">
        <f t="shared" si="19"/>
        <v>0.20837645930106277</v>
      </c>
      <c r="O163">
        <f t="shared" si="20"/>
        <v>0.29811573045888295</v>
      </c>
      <c r="P163">
        <f t="shared" si="21"/>
        <v>0.37971092854470312</v>
      </c>
      <c r="Q163">
        <f t="shared" si="22"/>
        <v>0.46819787392925261</v>
      </c>
      <c r="R163">
        <f t="shared" si="23"/>
        <v>0.52698746799954543</v>
      </c>
      <c r="S163" t="str">
        <f t="shared" si="16"/>
        <v>fri</v>
      </c>
      <c r="T163" t="str">
        <f t="shared" si="17"/>
        <v>mon</v>
      </c>
    </row>
    <row r="164" spans="13:20" x14ac:dyDescent="0.25">
      <c r="M164">
        <f t="shared" si="18"/>
        <v>0.16300000000000012</v>
      </c>
      <c r="N164">
        <f t="shared" si="19"/>
        <v>0.20927224567971281</v>
      </c>
      <c r="O164">
        <f t="shared" si="20"/>
        <v>0.29959826359739294</v>
      </c>
      <c r="P164">
        <f t="shared" si="21"/>
        <v>0.38161697934307309</v>
      </c>
      <c r="Q164">
        <f t="shared" si="22"/>
        <v>0.47042173967419754</v>
      </c>
      <c r="R164">
        <f t="shared" si="23"/>
        <v>0.52935824325026837</v>
      </c>
      <c r="S164" t="str">
        <f t="shared" si="16"/>
        <v>fri</v>
      </c>
      <c r="T164" t="str">
        <f t="shared" si="17"/>
        <v>mon</v>
      </c>
    </row>
    <row r="165" spans="13:20" x14ac:dyDescent="0.25">
      <c r="M165">
        <f t="shared" si="18"/>
        <v>0.16400000000000012</v>
      </c>
      <c r="N165">
        <f t="shared" si="19"/>
        <v>0.21016403912988085</v>
      </c>
      <c r="O165">
        <f t="shared" si="20"/>
        <v>0.30107713920977763</v>
      </c>
      <c r="P165">
        <f t="shared" si="21"/>
        <v>0.38351832204167446</v>
      </c>
      <c r="Q165">
        <f t="shared" si="22"/>
        <v>0.47263843778985681</v>
      </c>
      <c r="R165">
        <f t="shared" si="23"/>
        <v>0.53171974085612694</v>
      </c>
      <c r="S165" t="str">
        <f t="shared" si="16"/>
        <v>fri</v>
      </c>
      <c r="T165" t="str">
        <f t="shared" si="17"/>
        <v>mon</v>
      </c>
    </row>
    <row r="166" spans="13:20" x14ac:dyDescent="0.25">
      <c r="M166">
        <f t="shared" si="18"/>
        <v>0.16500000000000012</v>
      </c>
      <c r="N166">
        <f t="shared" si="19"/>
        <v>0.21105185298682097</v>
      </c>
      <c r="O166">
        <f t="shared" si="20"/>
        <v>0.30255236951114184</v>
      </c>
      <c r="P166">
        <f t="shared" si="21"/>
        <v>0.38541496773546285</v>
      </c>
      <c r="Q166">
        <f t="shared" si="22"/>
        <v>0.47484798542780721</v>
      </c>
      <c r="R166">
        <f t="shared" si="23"/>
        <v>0.53407198712280379</v>
      </c>
      <c r="S166" t="str">
        <f t="shared" si="16"/>
        <v>fri</v>
      </c>
      <c r="T166" t="str">
        <f t="shared" si="17"/>
        <v>mon</v>
      </c>
    </row>
    <row r="167" spans="13:20" x14ac:dyDescent="0.25">
      <c r="M167">
        <f t="shared" si="18"/>
        <v>0.16600000000000012</v>
      </c>
      <c r="N167">
        <f t="shared" si="19"/>
        <v>0.21193570055613042</v>
      </c>
      <c r="O167">
        <f t="shared" si="20"/>
        <v>0.30402396668942488</v>
      </c>
      <c r="P167">
        <f t="shared" si="21"/>
        <v>0.3873069274947194</v>
      </c>
      <c r="Q167">
        <f t="shared" si="22"/>
        <v>0.47705039970988761</v>
      </c>
      <c r="R167">
        <f t="shared" si="23"/>
        <v>0.53641500830880973</v>
      </c>
      <c r="S167" t="str">
        <f t="shared" si="16"/>
        <v>fri</v>
      </c>
      <c r="T167" t="str">
        <f t="shared" si="17"/>
        <v>mon</v>
      </c>
    </row>
    <row r="168" spans="13:20" x14ac:dyDescent="0.25">
      <c r="M168">
        <f t="shared" si="18"/>
        <v>0.16700000000000012</v>
      </c>
      <c r="N168">
        <f t="shared" si="19"/>
        <v>0.2128155951137822</v>
      </c>
      <c r="O168">
        <f t="shared" si="20"/>
        <v>0.30549194290543008</v>
      </c>
      <c r="P168">
        <f t="shared" si="21"/>
        <v>0.38919421236507795</v>
      </c>
      <c r="Q168">
        <f t="shared" si="22"/>
        <v>0.47924569772823233</v>
      </c>
      <c r="R168">
        <f t="shared" si="23"/>
        <v>0.53874883062552237</v>
      </c>
      <c r="S168" t="str">
        <f t="shared" si="16"/>
        <v>fri</v>
      </c>
      <c r="T168" t="str">
        <f t="shared" si="17"/>
        <v>mon</v>
      </c>
    </row>
    <row r="169" spans="13:20" x14ac:dyDescent="0.25">
      <c r="M169">
        <f t="shared" si="18"/>
        <v>0.16800000000000012</v>
      </c>
      <c r="N169">
        <f t="shared" si="19"/>
        <v>0.21369154990615857</v>
      </c>
      <c r="O169">
        <f t="shared" si="20"/>
        <v>0.30695631029285553</v>
      </c>
      <c r="P169">
        <f t="shared" si="21"/>
        <v>0.3910768333675525</v>
      </c>
      <c r="Q169">
        <f t="shared" si="22"/>
        <v>0.48143389654530355</v>
      </c>
      <c r="R169">
        <f t="shared" si="23"/>
        <v>0.54107348023722468</v>
      </c>
      <c r="S169" t="str">
        <f t="shared" si="16"/>
        <v>fri</v>
      </c>
      <c r="T169" t="str">
        <f t="shared" si="17"/>
        <v>mon</v>
      </c>
    </row>
    <row r="170" spans="13:20" x14ac:dyDescent="0.25">
      <c r="M170">
        <f t="shared" si="18"/>
        <v>0.16900000000000012</v>
      </c>
      <c r="N170">
        <f t="shared" si="19"/>
        <v>0.21456357815008339</v>
      </c>
      <c r="O170">
        <f t="shared" si="20"/>
        <v>0.30841708095832404</v>
      </c>
      <c r="P170">
        <f t="shared" si="21"/>
        <v>0.39295480149856471</v>
      </c>
      <c r="Q170">
        <f t="shared" si="22"/>
        <v>0.48361501319392497</v>
      </c>
      <c r="R170">
        <f t="shared" si="23"/>
        <v>0.54338898326114393</v>
      </c>
      <c r="S170" t="str">
        <f t="shared" si="16"/>
        <v>fri</v>
      </c>
      <c r="T170" t="str">
        <f t="shared" si="17"/>
        <v>mon</v>
      </c>
    </row>
    <row r="171" spans="13:20" x14ac:dyDescent="0.25">
      <c r="M171">
        <f t="shared" si="18"/>
        <v>0.17000000000000012</v>
      </c>
      <c r="N171">
        <f t="shared" si="19"/>
        <v>0.21543169303285542</v>
      </c>
      <c r="O171">
        <f t="shared" si="20"/>
        <v>0.30987426698141324</v>
      </c>
      <c r="P171">
        <f t="shared" si="21"/>
        <v>0.39482812772997106</v>
      </c>
      <c r="Q171">
        <f t="shared" si="22"/>
        <v>0.48578906467731414</v>
      </c>
      <c r="R171">
        <f t="shared" si="23"/>
        <v>0.54569536576749011</v>
      </c>
      <c r="S171" t="str">
        <f t="shared" si="16"/>
        <v>fri</v>
      </c>
      <c r="T171" t="str">
        <f t="shared" si="17"/>
        <v>mon</v>
      </c>
    </row>
    <row r="172" spans="13:20" x14ac:dyDescent="0.25">
      <c r="M172">
        <f t="shared" si="18"/>
        <v>0.17100000000000012</v>
      </c>
      <c r="N172">
        <f t="shared" si="19"/>
        <v>0.21629590771228108</v>
      </c>
      <c r="O172">
        <f t="shared" si="20"/>
        <v>0.31132788041468584</v>
      </c>
      <c r="P172">
        <f t="shared" si="21"/>
        <v>0.39669682300909059</v>
      </c>
      <c r="Q172">
        <f t="shared" si="22"/>
        <v>0.48795606796911606</v>
      </c>
      <c r="R172">
        <f t="shared" si="23"/>
        <v>0.54799265377949469</v>
      </c>
      <c r="S172" t="str">
        <f t="shared" si="16"/>
        <v>fri</v>
      </c>
      <c r="T172" t="str">
        <f t="shared" si="17"/>
        <v>mon</v>
      </c>
    </row>
    <row r="173" spans="13:20" x14ac:dyDescent="0.25">
      <c r="M173">
        <f t="shared" si="18"/>
        <v>0.17200000000000013</v>
      </c>
      <c r="N173">
        <f t="shared" si="19"/>
        <v>0.21715623531670764</v>
      </c>
      <c r="O173">
        <f t="shared" si="20"/>
        <v>0.31277793328371983</v>
      </c>
      <c r="P173">
        <f t="shared" si="21"/>
        <v>0.39856089825873198</v>
      </c>
      <c r="Q173">
        <f t="shared" si="22"/>
        <v>0.49011604001343623</v>
      </c>
      <c r="R173">
        <f t="shared" si="23"/>
        <v>0.55028087327344932</v>
      </c>
      <c r="S173" t="str">
        <f t="shared" si="16"/>
        <v>fri</v>
      </c>
      <c r="T173" t="str">
        <f t="shared" si="17"/>
        <v>mon</v>
      </c>
    </row>
    <row r="174" spans="13:20" x14ac:dyDescent="0.25">
      <c r="M174">
        <f t="shared" si="18"/>
        <v>0.17300000000000013</v>
      </c>
      <c r="N174">
        <f t="shared" si="19"/>
        <v>0.21801268894505582</v>
      </c>
      <c r="O174">
        <f t="shared" si="20"/>
        <v>0.31422443758713847</v>
      </c>
      <c r="P174">
        <f t="shared" si="21"/>
        <v>0.40042036437722117</v>
      </c>
      <c r="Q174">
        <f t="shared" si="22"/>
        <v>0.4922689977248732</v>
      </c>
      <c r="R174">
        <f t="shared" si="23"/>
        <v>0.5525600501787441</v>
      </c>
      <c r="S174" t="str">
        <f t="shared" si="16"/>
        <v>fri</v>
      </c>
      <c r="T174" t="str">
        <f t="shared" si="17"/>
        <v>mon</v>
      </c>
    </row>
    <row r="175" spans="13:20" x14ac:dyDescent="0.25">
      <c r="M175">
        <f t="shared" si="18"/>
        <v>0.17400000000000013</v>
      </c>
      <c r="N175">
        <f t="shared" si="19"/>
        <v>0.21886528166685293</v>
      </c>
      <c r="O175">
        <f t="shared" si="20"/>
        <v>0.31566740529664078</v>
      </c>
      <c r="P175">
        <f t="shared" si="21"/>
        <v>0.4022752322384287</v>
      </c>
      <c r="Q175">
        <f t="shared" si="22"/>
        <v>0.49441495798855184</v>
      </c>
      <c r="R175">
        <f t="shared" si="23"/>
        <v>0.5548302103779067</v>
      </c>
      <c r="S175" t="str">
        <f t="shared" si="16"/>
        <v>fri</v>
      </c>
      <c r="T175" t="str">
        <f t="shared" si="17"/>
        <v>mon</v>
      </c>
    </row>
    <row r="176" spans="13:20" x14ac:dyDescent="0.25">
      <c r="M176">
        <f t="shared" si="18"/>
        <v>0.17500000000000013</v>
      </c>
      <c r="N176">
        <f t="shared" si="19"/>
        <v>0.21971402652226574</v>
      </c>
      <c r="O176">
        <f t="shared" si="20"/>
        <v>0.3171068483570314</v>
      </c>
      <c r="P176">
        <f t="shared" si="21"/>
        <v>0.40412551269179708</v>
      </c>
      <c r="Q176">
        <f t="shared" si="22"/>
        <v>0.49655393766015654</v>
      </c>
      <c r="R176">
        <f t="shared" si="23"/>
        <v>0.55709137970664091</v>
      </c>
      <c r="S176" t="str">
        <f t="shared" si="16"/>
        <v>fri</v>
      </c>
      <c r="T176" t="str">
        <f t="shared" si="17"/>
        <v>mon</v>
      </c>
    </row>
    <row r="177" spans="13:20" x14ac:dyDescent="0.25">
      <c r="M177">
        <f t="shared" si="18"/>
        <v>0.17600000000000013</v>
      </c>
      <c r="N177">
        <f t="shared" si="19"/>
        <v>0.22055893652213343</v>
      </c>
      <c r="O177">
        <f t="shared" si="20"/>
        <v>0.3185427786862508</v>
      </c>
      <c r="P177">
        <f t="shared" si="21"/>
        <v>0.40597121656236823</v>
      </c>
      <c r="Q177">
        <f t="shared" si="22"/>
        <v>0.49868595356596385</v>
      </c>
      <c r="R177">
        <f t="shared" si="23"/>
        <v>0.55934358395386519</v>
      </c>
      <c r="S177" t="str">
        <f t="shared" si="16"/>
        <v>fri</v>
      </c>
      <c r="T177" t="str">
        <f t="shared" si="17"/>
        <v>mon</v>
      </c>
    </row>
    <row r="178" spans="13:20" x14ac:dyDescent="0.25">
      <c r="M178">
        <f t="shared" si="18"/>
        <v>0.17700000000000013</v>
      </c>
      <c r="N178">
        <f t="shared" si="19"/>
        <v>0.22140002464800063</v>
      </c>
      <c r="O178">
        <f t="shared" si="20"/>
        <v>0.31997520817540576</v>
      </c>
      <c r="P178">
        <f t="shared" si="21"/>
        <v>0.40781235465081078</v>
      </c>
      <c r="Q178">
        <f t="shared" si="22"/>
        <v>0.50081102250287612</v>
      </c>
      <c r="R178">
        <f t="shared" si="23"/>
        <v>0.56158684886175103</v>
      </c>
      <c r="S178" t="str">
        <f t="shared" si="16"/>
        <v>fri</v>
      </c>
      <c r="T178" t="str">
        <f t="shared" si="17"/>
        <v>mon</v>
      </c>
    </row>
    <row r="179" spans="13:20" x14ac:dyDescent="0.25">
      <c r="M179">
        <f t="shared" si="18"/>
        <v>0.17800000000000013</v>
      </c>
      <c r="N179">
        <f t="shared" si="19"/>
        <v>0.22223730385215013</v>
      </c>
      <c r="O179">
        <f t="shared" si="20"/>
        <v>0.32140414868879902</v>
      </c>
      <c r="P179">
        <f t="shared" si="21"/>
        <v>0.4096489377334479</v>
      </c>
      <c r="Q179">
        <f t="shared" si="22"/>
        <v>0.50292916123845388</v>
      </c>
      <c r="R179">
        <f t="shared" si="23"/>
        <v>0.56382120012576253</v>
      </c>
      <c r="S179" t="str">
        <f t="shared" si="16"/>
        <v>fri</v>
      </c>
      <c r="T179" t="str">
        <f t="shared" si="17"/>
        <v>mon</v>
      </c>
    </row>
    <row r="180" spans="13:20" x14ac:dyDescent="0.25">
      <c r="M180">
        <f t="shared" si="18"/>
        <v>0.17900000000000013</v>
      </c>
      <c r="N180">
        <f t="shared" si="19"/>
        <v>0.22307078705763606</v>
      </c>
      <c r="O180">
        <f t="shared" si="20"/>
        <v>0.32282961206395988</v>
      </c>
      <c r="P180">
        <f t="shared" si="21"/>
        <v>0.41148097656228377</v>
      </c>
      <c r="Q180">
        <f t="shared" si="22"/>
        <v>0.50504038651094896</v>
      </c>
      <c r="R180">
        <f t="shared" si="23"/>
        <v>0.56604666339469367</v>
      </c>
      <c r="S180" t="str">
        <f t="shared" si="16"/>
        <v>fri</v>
      </c>
      <c r="T180" t="str">
        <f t="shared" si="17"/>
        <v>mon</v>
      </c>
    </row>
    <row r="181" spans="13:20" x14ac:dyDescent="0.25">
      <c r="M181">
        <f t="shared" si="18"/>
        <v>0.18000000000000013</v>
      </c>
      <c r="N181">
        <f t="shared" si="19"/>
        <v>0.22390048715831656</v>
      </c>
      <c r="O181">
        <f t="shared" si="20"/>
        <v>0.32425161011167436</v>
      </c>
      <c r="P181">
        <f t="shared" si="21"/>
        <v>0.41330848186503216</v>
      </c>
      <c r="Q181">
        <f t="shared" si="22"/>
        <v>0.50714471502933811</v>
      </c>
      <c r="R181">
        <f t="shared" si="23"/>
        <v>0.56826326427070839</v>
      </c>
      <c r="S181" t="str">
        <f t="shared" si="16"/>
        <v>fri</v>
      </c>
      <c r="T181" t="str">
        <f t="shared" si="17"/>
        <v>mon</v>
      </c>
    </row>
    <row r="182" spans="13:20" x14ac:dyDescent="0.25">
      <c r="M182">
        <f t="shared" si="18"/>
        <v>0.18100000000000013</v>
      </c>
      <c r="N182">
        <f t="shared" si="19"/>
        <v>0.22472641701888696</v>
      </c>
      <c r="O182">
        <f t="shared" si="20"/>
        <v>0.3256701546160149</v>
      </c>
      <c r="P182">
        <f t="shared" si="21"/>
        <v>0.41513146434514286</v>
      </c>
      <c r="Q182">
        <f t="shared" si="22"/>
        <v>0.50924216347335527</v>
      </c>
      <c r="R182">
        <f t="shared" si="23"/>
        <v>0.57047102830937813</v>
      </c>
      <c r="S182" t="str">
        <f t="shared" si="16"/>
        <v>fri</v>
      </c>
      <c r="T182" t="str">
        <f t="shared" si="17"/>
        <v>mon</v>
      </c>
    </row>
    <row r="183" spans="13:20" x14ac:dyDescent="0.25">
      <c r="M183">
        <f t="shared" si="18"/>
        <v>0.18200000000000013</v>
      </c>
      <c r="N183">
        <f t="shared" si="19"/>
        <v>0.22554858947491269</v>
      </c>
      <c r="O183">
        <f t="shared" si="20"/>
        <v>0.32708525733437122</v>
      </c>
      <c r="P183">
        <f t="shared" si="21"/>
        <v>0.41694993468182967</v>
      </c>
      <c r="Q183">
        <f t="shared" si="22"/>
        <v>0.51133274849352484</v>
      </c>
      <c r="R183">
        <f t="shared" si="23"/>
        <v>0.572669981019721</v>
      </c>
      <c r="S183" t="str">
        <f t="shared" si="16"/>
        <v>fri</v>
      </c>
      <c r="T183" t="str">
        <f t="shared" si="17"/>
        <v>mon</v>
      </c>
    </row>
    <row r="184" spans="13:20" x14ac:dyDescent="0.25">
      <c r="M184">
        <f t="shared" si="18"/>
        <v>0.18300000000000013</v>
      </c>
      <c r="N184">
        <f t="shared" si="19"/>
        <v>0.22636701733286207</v>
      </c>
      <c r="O184">
        <f t="shared" si="20"/>
        <v>0.32849692999747987</v>
      </c>
      <c r="P184">
        <f t="shared" si="21"/>
        <v>0.41876390353009774</v>
      </c>
      <c r="Q184">
        <f t="shared" si="22"/>
        <v>0.51341648671119533</v>
      </c>
      <c r="R184">
        <f t="shared" si="23"/>
        <v>0.57486014786424033</v>
      </c>
      <c r="S184" t="str">
        <f t="shared" si="16"/>
        <v>fri</v>
      </c>
      <c r="T184" t="str">
        <f t="shared" si="17"/>
        <v>mon</v>
      </c>
    </row>
    <row r="185" spans="13:20" x14ac:dyDescent="0.25">
      <c r="M185">
        <f t="shared" si="18"/>
        <v>0.18400000000000014</v>
      </c>
      <c r="N185">
        <f t="shared" si="19"/>
        <v>0.22718171337013926</v>
      </c>
      <c r="O185">
        <f t="shared" si="20"/>
        <v>0.32990518430945476</v>
      </c>
      <c r="P185">
        <f t="shared" si="21"/>
        <v>0.42057338152077028</v>
      </c>
      <c r="Q185">
        <f t="shared" si="22"/>
        <v>0.51549339471857114</v>
      </c>
      <c r="R185">
        <f t="shared" si="23"/>
        <v>0.57704155425896342</v>
      </c>
      <c r="S185" t="str">
        <f t="shared" si="16"/>
        <v>fri</v>
      </c>
      <c r="T185" t="str">
        <f t="shared" si="17"/>
        <v>mon</v>
      </c>
    </row>
    <row r="186" spans="13:20" x14ac:dyDescent="0.25">
      <c r="M186">
        <f t="shared" si="18"/>
        <v>0.18500000000000014</v>
      </c>
      <c r="N186">
        <f t="shared" si="19"/>
        <v>0.22799269033511729</v>
      </c>
      <c r="O186">
        <f t="shared" si="20"/>
        <v>0.33131003194781727</v>
      </c>
      <c r="P186">
        <f t="shared" si="21"/>
        <v>0.42237837926051724</v>
      </c>
      <c r="Q186">
        <f t="shared" si="22"/>
        <v>0.51756348907874683</v>
      </c>
      <c r="R186">
        <f t="shared" si="23"/>
        <v>0.57921422557348001</v>
      </c>
      <c r="S186" t="str">
        <f t="shared" si="16"/>
        <v>fri</v>
      </c>
      <c r="T186" t="str">
        <f t="shared" si="17"/>
        <v>mon</v>
      </c>
    </row>
    <row r="187" spans="13:20" x14ac:dyDescent="0.25">
      <c r="M187">
        <f t="shared" si="18"/>
        <v>0.18600000000000014</v>
      </c>
      <c r="N187">
        <f t="shared" si="19"/>
        <v>0.22879996094717114</v>
      </c>
      <c r="O187">
        <f t="shared" si="20"/>
        <v>0.33271148456352628</v>
      </c>
      <c r="P187">
        <f t="shared" si="21"/>
        <v>0.42417890733188141</v>
      </c>
      <c r="Q187">
        <f t="shared" si="22"/>
        <v>0.51962678632573955</v>
      </c>
      <c r="R187">
        <f t="shared" si="23"/>
        <v>0.58137818713098133</v>
      </c>
      <c r="S187" t="str">
        <f t="shared" si="16"/>
        <v>fri</v>
      </c>
      <c r="T187" t="str">
        <f t="shared" si="17"/>
        <v>mon</v>
      </c>
    </row>
    <row r="188" spans="13:20" x14ac:dyDescent="0.25">
      <c r="M188">
        <f t="shared" si="18"/>
        <v>0.18700000000000014</v>
      </c>
      <c r="N188">
        <f t="shared" si="19"/>
        <v>0.22960353789671031</v>
      </c>
      <c r="O188">
        <f t="shared" si="20"/>
        <v>0.33410955378100859</v>
      </c>
      <c r="P188">
        <f t="shared" si="21"/>
        <v>0.42597497629330677</v>
      </c>
      <c r="Q188">
        <f t="shared" si="22"/>
        <v>0.5216833029645217</v>
      </c>
      <c r="R188">
        <f t="shared" si="23"/>
        <v>0.58353346420829777</v>
      </c>
      <c r="S188" t="str">
        <f t="shared" si="16"/>
        <v>fri</v>
      </c>
      <c r="T188" t="str">
        <f t="shared" si="17"/>
        <v>mon</v>
      </c>
    </row>
    <row r="189" spans="13:20" x14ac:dyDescent="0.25">
      <c r="M189">
        <f t="shared" si="18"/>
        <v>0.18800000000000014</v>
      </c>
      <c r="N189">
        <f t="shared" si="19"/>
        <v>0.23040343384521195</v>
      </c>
      <c r="O189">
        <f t="shared" si="20"/>
        <v>0.33550425119818872</v>
      </c>
      <c r="P189">
        <f t="shared" si="21"/>
        <v>0.42776659667916545</v>
      </c>
      <c r="Q189">
        <f t="shared" si="22"/>
        <v>0.52373305547105486</v>
      </c>
      <c r="R189">
        <f t="shared" si="23"/>
        <v>0.58568008203593869</v>
      </c>
      <c r="S189" t="str">
        <f t="shared" si="16"/>
        <v>fri</v>
      </c>
      <c r="T189" t="str">
        <f t="shared" si="17"/>
        <v>mon</v>
      </c>
    </row>
    <row r="190" spans="13:20" x14ac:dyDescent="0.25">
      <c r="M190">
        <f t="shared" si="18"/>
        <v>0.18900000000000014</v>
      </c>
      <c r="N190">
        <f t="shared" si="19"/>
        <v>0.23119966142525383</v>
      </c>
      <c r="O190">
        <f t="shared" si="20"/>
        <v>0.3368955883865194</v>
      </c>
      <c r="P190">
        <f t="shared" si="21"/>
        <v>0.42955377899978497</v>
      </c>
      <c r="Q190">
        <f t="shared" si="22"/>
        <v>0.52577606029232182</v>
      </c>
      <c r="R190">
        <f t="shared" si="23"/>
        <v>0.58781806579813067</v>
      </c>
      <c r="S190" t="str">
        <f t="shared" si="16"/>
        <v>fri</v>
      </c>
      <c r="T190" t="str">
        <f t="shared" si="17"/>
        <v>mon</v>
      </c>
    </row>
    <row r="191" spans="13:20" x14ac:dyDescent="0.25">
      <c r="M191">
        <f t="shared" si="18"/>
        <v>0.19000000000000014</v>
      </c>
      <c r="N191">
        <f t="shared" si="19"/>
        <v>0.23199223324054724</v>
      </c>
      <c r="O191">
        <f t="shared" si="20"/>
        <v>0.33828357689101174</v>
      </c>
      <c r="P191">
        <f t="shared" si="21"/>
        <v>0.4313365337414764</v>
      </c>
      <c r="Q191">
        <f t="shared" si="22"/>
        <v>0.52781233384636095</v>
      </c>
      <c r="R191">
        <f t="shared" si="23"/>
        <v>0.58994744063285554</v>
      </c>
      <c r="S191" t="str">
        <f t="shared" si="16"/>
        <v>fri</v>
      </c>
      <c r="T191" t="str">
        <f t="shared" si="17"/>
        <v>mon</v>
      </c>
    </row>
    <row r="192" spans="13:20" x14ac:dyDescent="0.25">
      <c r="M192">
        <f t="shared" si="18"/>
        <v>0.19100000000000014</v>
      </c>
      <c r="N192">
        <f t="shared" si="19"/>
        <v>0.23278116186597</v>
      </c>
      <c r="O192">
        <f t="shared" si="20"/>
        <v>0.33966822823026527</v>
      </c>
      <c r="P192">
        <f t="shared" si="21"/>
        <v>0.43311487136656057</v>
      </c>
      <c r="Q192">
        <f t="shared" si="22"/>
        <v>0.52984189252229763</v>
      </c>
      <c r="R192">
        <f t="shared" si="23"/>
        <v>0.59206823163189004</v>
      </c>
      <c r="S192" t="str">
        <f t="shared" si="16"/>
        <v>fri</v>
      </c>
      <c r="T192" t="str">
        <f t="shared" si="17"/>
        <v>mon</v>
      </c>
    </row>
    <row r="193" spans="13:20" x14ac:dyDescent="0.25">
      <c r="M193">
        <f t="shared" si="18"/>
        <v>0.19200000000000014</v>
      </c>
      <c r="N193">
        <f t="shared" si="19"/>
        <v>0.23356645984759922</v>
      </c>
      <c r="O193">
        <f t="shared" si="20"/>
        <v>0.34104955389649799</v>
      </c>
      <c r="P193">
        <f t="shared" si="21"/>
        <v>0.43488880231339672</v>
      </c>
      <c r="Q193">
        <f t="shared" si="22"/>
        <v>0.53186475268037814</v>
      </c>
      <c r="R193">
        <f t="shared" si="23"/>
        <v>0.59418046384084366</v>
      </c>
      <c r="S193" t="str">
        <f t="shared" si="16"/>
        <v>fri</v>
      </c>
      <c r="T193" t="str">
        <f t="shared" si="17"/>
        <v>mon</v>
      </c>
    </row>
    <row r="194" spans="13:20" x14ac:dyDescent="0.25">
      <c r="M194">
        <f t="shared" si="18"/>
        <v>0.19300000000000014</v>
      </c>
      <c r="N194">
        <f t="shared" si="19"/>
        <v>0.23434813970274443</v>
      </c>
      <c r="O194">
        <f t="shared" si="20"/>
        <v>0.34242756535557678</v>
      </c>
      <c r="P194">
        <f t="shared" si="21"/>
        <v>0.43665833699640921</v>
      </c>
      <c r="Q194">
        <f t="shared" si="22"/>
        <v>0.53388093065200293</v>
      </c>
      <c r="R194">
        <f t="shared" si="23"/>
        <v>0.59628416225919789</v>
      </c>
      <c r="S194" t="str">
        <f t="shared" si="16"/>
        <v>fri</v>
      </c>
      <c r="T194" t="str">
        <f t="shared" si="17"/>
        <v>mon</v>
      </c>
    </row>
    <row r="195" spans="13:20" x14ac:dyDescent="0.25">
      <c r="M195">
        <f t="shared" si="18"/>
        <v>0.19400000000000014</v>
      </c>
      <c r="N195">
        <f t="shared" si="19"/>
        <v>0.23512621391998018</v>
      </c>
      <c r="O195">
        <f t="shared" si="20"/>
        <v>0.34380227404704744</v>
      </c>
      <c r="P195">
        <f t="shared" si="21"/>
        <v>0.43842348580611468</v>
      </c>
      <c r="Q195">
        <f t="shared" si="22"/>
        <v>0.53589044273975905</v>
      </c>
      <c r="R195">
        <f t="shared" si="23"/>
        <v>0.59837935184034441</v>
      </c>
      <c r="S195" t="str">
        <f t="shared" ref="S195:S258" si="24">IF(MAX(N195:R195)= N195,N$1,IF(MAX(N195:R195)= O195,O$1,IF(MAX(N195:R195)= P195,P$1,IF(MAX(N195:R195)= Q195,Q$1,R$1))))</f>
        <v>fri</v>
      </c>
      <c r="T195" t="str">
        <f t="shared" ref="T195:T258" si="25">IF(MIN(N195:R195)= N195,N$1,IF(MIN(N195:R195)= O195,O$1,IF(MIN(N195:R195)= P195,P$1,IF(MIN(N195:R195)= Q195,Q$1,R$1))))</f>
        <v>mon</v>
      </c>
    </row>
    <row r="196" spans="13:20" x14ac:dyDescent="0.25">
      <c r="M196">
        <f t="shared" ref="M196:M259" si="26">M195+0.001</f>
        <v>0.19500000000000015</v>
      </c>
      <c r="N196">
        <f t="shared" ref="N196:N259" si="27">B$2*(M196^5)+C$2*(M196^4)+D$2*(M196^3)+E$2*(M196^2)+F$2*M196</f>
        <v>0.23590069495917959</v>
      </c>
      <c r="O196">
        <f t="shared" ref="O196:O259" si="28">B$3*(M196^5)+C$3*(M196^4)+D$3*(M196^3)+E$3*(M196^2)+F$3*M196</f>
        <v>0.34517369138416498</v>
      </c>
      <c r="P196">
        <f t="shared" ref="P196:P259" si="29">B$4*(M196^5)+C$4*(M196^4)+D$4*(M196^3)+E$4*(M196^2)+F$4*M196</f>
        <v>0.44018425910915027</v>
      </c>
      <c r="Q196">
        <f t="shared" ref="Q196:Q259" si="30">B$5*(M196^5)+C$5*(M196^4)+D$5*(M196^3)+E$5*(M196^2)+F$5*M196</f>
        <v>0.53789330521745349</v>
      </c>
      <c r="R196">
        <f t="shared" ref="R196:R259" si="31">B$6*(M196^5)+C$6*(M196^4)+D$6*(M196^3)+E$6*(M196^2)+F$6*M196</f>
        <v>0.60046605749162396</v>
      </c>
      <c r="S196" t="str">
        <f t="shared" si="24"/>
        <v>fri</v>
      </c>
      <c r="T196" t="str">
        <f t="shared" si="25"/>
        <v>mon</v>
      </c>
    </row>
    <row r="197" spans="13:20" x14ac:dyDescent="0.25">
      <c r="M197">
        <f t="shared" si="26"/>
        <v>0.19600000000000015</v>
      </c>
      <c r="N197">
        <f t="shared" si="27"/>
        <v>0.23667159525154666</v>
      </c>
      <c r="O197">
        <f t="shared" si="28"/>
        <v>0.34654182875392359</v>
      </c>
      <c r="P197">
        <f t="shared" si="29"/>
        <v>0.4419406672483005</v>
      </c>
      <c r="Q197">
        <f t="shared" si="30"/>
        <v>0.53988953433014641</v>
      </c>
      <c r="R197">
        <f t="shared" si="31"/>
        <v>0.60254430407436477</v>
      </c>
      <c r="S197" t="str">
        <f t="shared" si="24"/>
        <v>fri</v>
      </c>
      <c r="T197" t="str">
        <f t="shared" si="25"/>
        <v>mon</v>
      </c>
    </row>
    <row r="198" spans="13:20" x14ac:dyDescent="0.25">
      <c r="M198">
        <f t="shared" si="26"/>
        <v>0.19700000000000015</v>
      </c>
      <c r="N198">
        <f t="shared" si="27"/>
        <v>0.23743892719964949</v>
      </c>
      <c r="O198">
        <f t="shared" si="28"/>
        <v>0.34790669751708692</v>
      </c>
      <c r="P198">
        <f t="shared" si="29"/>
        <v>0.44369272054252434</v>
      </c>
      <c r="Q198">
        <f t="shared" si="30"/>
        <v>0.5418791462941831</v>
      </c>
      <c r="R198">
        <f t="shared" si="31"/>
        <v>0.60461411640392171</v>
      </c>
      <c r="S198" t="str">
        <f t="shared" si="24"/>
        <v>fri</v>
      </c>
      <c r="T198" t="str">
        <f t="shared" si="25"/>
        <v>mon</v>
      </c>
    </row>
    <row r="199" spans="13:20" x14ac:dyDescent="0.25">
      <c r="M199">
        <f t="shared" si="26"/>
        <v>0.19800000000000015</v>
      </c>
      <c r="N199">
        <f t="shared" si="27"/>
        <v>0.23820270317745329</v>
      </c>
      <c r="O199">
        <f t="shared" si="28"/>
        <v>0.34926830900821842</v>
      </c>
      <c r="P199">
        <f t="shared" si="29"/>
        <v>0.44544042928698369</v>
      </c>
      <c r="Q199">
        <f t="shared" si="30"/>
        <v>0.54386215729722887</v>
      </c>
      <c r="R199">
        <f t="shared" si="31"/>
        <v>0.60667551924971441</v>
      </c>
      <c r="S199" t="str">
        <f t="shared" si="24"/>
        <v>fri</v>
      </c>
      <c r="T199" t="str">
        <f t="shared" si="25"/>
        <v>mon</v>
      </c>
    </row>
    <row r="200" spans="13:20" x14ac:dyDescent="0.25">
      <c r="M200">
        <f t="shared" si="26"/>
        <v>0.19900000000000015</v>
      </c>
      <c r="N200">
        <f t="shared" si="27"/>
        <v>0.23896293553035297</v>
      </c>
      <c r="O200">
        <f t="shared" si="28"/>
        <v>0.35062667453571117</v>
      </c>
      <c r="P200">
        <f t="shared" si="29"/>
        <v>0.44718380375306943</v>
      </c>
      <c r="Q200">
        <f t="shared" si="30"/>
        <v>0.54583858349830017</v>
      </c>
      <c r="R200">
        <f t="shared" si="31"/>
        <v>0.60872853733526611</v>
      </c>
      <c r="S200" t="str">
        <f t="shared" si="24"/>
        <v>fri</v>
      </c>
      <c r="T200" t="str">
        <f t="shared" si="25"/>
        <v>mon</v>
      </c>
    </row>
    <row r="201" spans="13:20" x14ac:dyDescent="0.25">
      <c r="M201">
        <f t="shared" si="26"/>
        <v>0.20000000000000015</v>
      </c>
      <c r="N201">
        <f t="shared" si="27"/>
        <v>0.23971963657520673</v>
      </c>
      <c r="O201">
        <f t="shared" si="28"/>
        <v>0.35198180538181834</v>
      </c>
      <c r="P201">
        <f t="shared" si="29"/>
        <v>0.44892285418842992</v>
      </c>
      <c r="Q201">
        <f t="shared" si="30"/>
        <v>0.5478084410277988</v>
      </c>
      <c r="R201">
        <f t="shared" si="31"/>
        <v>0.61077319533824226</v>
      </c>
      <c r="S201" t="str">
        <f t="shared" si="24"/>
        <v>fri</v>
      </c>
      <c r="T201" t="str">
        <f t="shared" si="25"/>
        <v>mon</v>
      </c>
    </row>
    <row r="202" spans="13:20" x14ac:dyDescent="0.25">
      <c r="M202">
        <f t="shared" si="26"/>
        <v>0.20100000000000015</v>
      </c>
      <c r="N202">
        <f t="shared" si="27"/>
        <v>0.24047281860036818</v>
      </c>
      <c r="O202">
        <f t="shared" si="28"/>
        <v>0.35333371280268305</v>
      </c>
      <c r="P202">
        <f t="shared" si="29"/>
        <v>0.45065759081699802</v>
      </c>
      <c r="Q202">
        <f t="shared" si="30"/>
        <v>0.54977174598754486</v>
      </c>
      <c r="R202">
        <f t="shared" si="31"/>
        <v>0.61280951789048932</v>
      </c>
      <c r="S202" t="str">
        <f t="shared" si="24"/>
        <v>fri</v>
      </c>
      <c r="T202" t="str">
        <f t="shared" si="25"/>
        <v>mon</v>
      </c>
    </row>
    <row r="203" spans="13:20" x14ac:dyDescent="0.25">
      <c r="M203">
        <f t="shared" si="26"/>
        <v>0.20200000000000015</v>
      </c>
      <c r="N203">
        <f t="shared" si="27"/>
        <v>0.24122249386571984</v>
      </c>
      <c r="O203">
        <f t="shared" si="28"/>
        <v>0.35468240802836892</v>
      </c>
      <c r="P203">
        <f t="shared" si="29"/>
        <v>0.45238802383901799</v>
      </c>
      <c r="Q203">
        <f t="shared" si="30"/>
        <v>0.55172851445080895</v>
      </c>
      <c r="R203">
        <f t="shared" si="31"/>
        <v>0.61483752957807336</v>
      </c>
      <c r="S203" t="str">
        <f t="shared" si="24"/>
        <v>fri</v>
      </c>
      <c r="T203" t="str">
        <f t="shared" si="25"/>
        <v>mon</v>
      </c>
    </row>
    <row r="204" spans="13:20" x14ac:dyDescent="0.25">
      <c r="M204">
        <f t="shared" si="26"/>
        <v>0.20300000000000015</v>
      </c>
      <c r="N204">
        <f t="shared" si="27"/>
        <v>0.24196867460270594</v>
      </c>
      <c r="O204">
        <f t="shared" si="28"/>
        <v>0.35602790226288999</v>
      </c>
      <c r="P204">
        <f t="shared" si="29"/>
        <v>0.45411416343107408</v>
      </c>
      <c r="Q204">
        <f t="shared" si="30"/>
        <v>0.55367876246234593</v>
      </c>
      <c r="R204">
        <f t="shared" si="31"/>
        <v>0.61685725494131849</v>
      </c>
      <c r="S204" t="str">
        <f t="shared" si="24"/>
        <v>fri</v>
      </c>
      <c r="T204" t="str">
        <f t="shared" si="25"/>
        <v>mon</v>
      </c>
    </row>
    <row r="205" spans="13:20" x14ac:dyDescent="0.25">
      <c r="M205">
        <f t="shared" si="26"/>
        <v>0.20400000000000015</v>
      </c>
      <c r="N205">
        <f t="shared" si="27"/>
        <v>0.24271137301436535</v>
      </c>
      <c r="O205">
        <f t="shared" si="28"/>
        <v>0.35737020668424097</v>
      </c>
      <c r="P205">
        <f t="shared" si="29"/>
        <v>0.45583601974611643</v>
      </c>
      <c r="Q205">
        <f t="shared" si="30"/>
        <v>0.55562250603842822</v>
      </c>
      <c r="R205">
        <f t="shared" si="31"/>
        <v>0.61886871847484581</v>
      </c>
      <c r="S205" t="str">
        <f t="shared" si="24"/>
        <v>fri</v>
      </c>
      <c r="T205" t="str">
        <f t="shared" si="25"/>
        <v>mon</v>
      </c>
    </row>
    <row r="206" spans="13:20" x14ac:dyDescent="0.25">
      <c r="M206">
        <f t="shared" si="26"/>
        <v>0.20500000000000015</v>
      </c>
      <c r="N206">
        <f t="shared" si="27"/>
        <v>0.24345060127536444</v>
      </c>
      <c r="O206">
        <f t="shared" si="28"/>
        <v>0.35870933244442715</v>
      </c>
      <c r="P206">
        <f t="shared" si="29"/>
        <v>0.4575536029134899</v>
      </c>
      <c r="Q206">
        <f t="shared" si="30"/>
        <v>0.55755976116687767</v>
      </c>
      <c r="R206">
        <f t="shared" si="31"/>
        <v>0.62087194462761186</v>
      </c>
      <c r="S206" t="str">
        <f t="shared" si="24"/>
        <v>fri</v>
      </c>
      <c r="T206" t="str">
        <f t="shared" si="25"/>
        <v>mon</v>
      </c>
    </row>
    <row r="207" spans="13:20" x14ac:dyDescent="0.25">
      <c r="M207">
        <f t="shared" si="26"/>
        <v>0.20600000000000016</v>
      </c>
      <c r="N207">
        <f t="shared" si="27"/>
        <v>0.24418637153203004</v>
      </c>
      <c r="O207">
        <f t="shared" si="28"/>
        <v>0.36004529066949525</v>
      </c>
      <c r="P207">
        <f t="shared" si="29"/>
        <v>0.45926692303896055</v>
      </c>
      <c r="Q207">
        <f t="shared" si="30"/>
        <v>0.55949054380709984</v>
      </c>
      <c r="R207">
        <f t="shared" si="31"/>
        <v>0.62286695780294721</v>
      </c>
      <c r="S207" t="str">
        <f t="shared" si="24"/>
        <v>fri</v>
      </c>
      <c r="T207" t="str">
        <f t="shared" si="25"/>
        <v>mon</v>
      </c>
    </row>
    <row r="208" spans="13:20" x14ac:dyDescent="0.25">
      <c r="M208">
        <f t="shared" si="26"/>
        <v>0.20700000000000016</v>
      </c>
      <c r="N208">
        <f t="shared" si="27"/>
        <v>0.24491869590238249</v>
      </c>
      <c r="O208">
        <f t="shared" si="28"/>
        <v>0.36137809245956282</v>
      </c>
      <c r="P208">
        <f t="shared" si="29"/>
        <v>0.46097599020474317</v>
      </c>
      <c r="Q208">
        <f t="shared" si="30"/>
        <v>0.56141486989011613</v>
      </c>
      <c r="R208">
        <f t="shared" si="31"/>
        <v>0.62485378235859568</v>
      </c>
      <c r="S208" t="str">
        <f t="shared" si="24"/>
        <v>fri</v>
      </c>
      <c r="T208" t="str">
        <f t="shared" si="25"/>
        <v>mon</v>
      </c>
    </row>
    <row r="209" spans="13:20" x14ac:dyDescent="0.25">
      <c r="M209">
        <f t="shared" si="26"/>
        <v>0.20800000000000016</v>
      </c>
      <c r="N209">
        <f t="shared" si="27"/>
        <v>0.24564758647616841</v>
      </c>
      <c r="O209">
        <f t="shared" si="28"/>
        <v>0.36270774888884882</v>
      </c>
      <c r="P209">
        <f t="shared" si="29"/>
        <v>0.46268081446952919</v>
      </c>
      <c r="Q209">
        <f t="shared" si="30"/>
        <v>0.56333275531859739</v>
      </c>
      <c r="R209">
        <f t="shared" si="31"/>
        <v>0.62683244260675186</v>
      </c>
      <c r="S209" t="str">
        <f t="shared" si="24"/>
        <v>fri</v>
      </c>
      <c r="T209" t="str">
        <f t="shared" si="25"/>
        <v>mon</v>
      </c>
    </row>
    <row r="210" spans="13:20" x14ac:dyDescent="0.25">
      <c r="M210">
        <f t="shared" si="26"/>
        <v>0.20900000000000016</v>
      </c>
      <c r="N210">
        <f t="shared" si="27"/>
        <v>0.24637305531489384</v>
      </c>
      <c r="O210">
        <f t="shared" si="28"/>
        <v>0.36403427100570362</v>
      </c>
      <c r="P210">
        <f t="shared" si="29"/>
        <v>0.4643814058685134</v>
      </c>
      <c r="Q210">
        <f t="shared" si="30"/>
        <v>0.56524421596689678</v>
      </c>
      <c r="R210">
        <f t="shared" si="31"/>
        <v>0.62880296281410097</v>
      </c>
      <c r="S210" t="str">
        <f t="shared" si="24"/>
        <v>fri</v>
      </c>
      <c r="T210" t="str">
        <f t="shared" si="25"/>
        <v>mon</v>
      </c>
    </row>
    <row r="211" spans="13:20" x14ac:dyDescent="0.25">
      <c r="M211">
        <f t="shared" si="26"/>
        <v>0.21000000000000016</v>
      </c>
      <c r="N211">
        <f t="shared" si="27"/>
        <v>0.24709511445185692</v>
      </c>
      <c r="O211">
        <f t="shared" si="28"/>
        <v>0.3653576698326394</v>
      </c>
      <c r="P211">
        <f t="shared" si="29"/>
        <v>0.46607777441342191</v>
      </c>
      <c r="Q211">
        <f t="shared" si="30"/>
        <v>0.56714926768108243</v>
      </c>
      <c r="R211">
        <f t="shared" si="31"/>
        <v>0.63076536720185683</v>
      </c>
      <c r="S211" t="str">
        <f t="shared" si="24"/>
        <v>fri</v>
      </c>
      <c r="T211" t="str">
        <f t="shared" si="25"/>
        <v>mon</v>
      </c>
    </row>
    <row r="212" spans="13:20" x14ac:dyDescent="0.25">
      <c r="M212">
        <f t="shared" si="26"/>
        <v>0.21100000000000016</v>
      </c>
      <c r="N212">
        <f t="shared" si="27"/>
        <v>0.24781377589218112</v>
      </c>
      <c r="O212">
        <f t="shared" si="28"/>
        <v>0.36667795636636019</v>
      </c>
      <c r="P212">
        <f t="shared" si="29"/>
        <v>0.46776993009253931</v>
      </c>
      <c r="Q212">
        <f t="shared" si="30"/>
        <v>0.56904792627897072</v>
      </c>
      <c r="R212">
        <f t="shared" si="31"/>
        <v>0.63271967994580058</v>
      </c>
      <c r="S212" t="str">
        <f t="shared" si="24"/>
        <v>fri</v>
      </c>
      <c r="T212" t="str">
        <f t="shared" si="25"/>
        <v>mon</v>
      </c>
    </row>
    <row r="213" spans="13:20" x14ac:dyDescent="0.25">
      <c r="M213">
        <f t="shared" si="26"/>
        <v>0.21200000000000016</v>
      </c>
      <c r="N213">
        <f t="shared" si="27"/>
        <v>0.24852905161284777</v>
      </c>
      <c r="O213">
        <f t="shared" si="28"/>
        <v>0.36799514157779178</v>
      </c>
      <c r="P213">
        <f t="shared" si="29"/>
        <v>0.46945788287073575</v>
      </c>
      <c r="Q213">
        <f t="shared" si="30"/>
        <v>0.57094020755015984</v>
      </c>
      <c r="R213">
        <f t="shared" si="31"/>
        <v>0.63466592517631937</v>
      </c>
      <c r="S213" t="str">
        <f t="shared" si="24"/>
        <v>fri</v>
      </c>
      <c r="T213" t="str">
        <f t="shared" si="25"/>
        <v>mon</v>
      </c>
    </row>
    <row r="214" spans="13:20" x14ac:dyDescent="0.25">
      <c r="M214">
        <f t="shared" si="26"/>
        <v>0.21300000000000016</v>
      </c>
      <c r="N214">
        <f t="shared" si="27"/>
        <v>0.24924095356272952</v>
      </c>
      <c r="O214">
        <f t="shared" si="28"/>
        <v>0.36930923641211233</v>
      </c>
      <c r="P214">
        <f t="shared" si="29"/>
        <v>0.47114164268949527</v>
      </c>
      <c r="Q214">
        <f t="shared" si="30"/>
        <v>0.57282612725606175</v>
      </c>
      <c r="R214">
        <f t="shared" si="31"/>
        <v>0.63660412697844515</v>
      </c>
      <c r="S214" t="str">
        <f t="shared" si="24"/>
        <v>fri</v>
      </c>
      <c r="T214" t="str">
        <f t="shared" si="25"/>
        <v>mon</v>
      </c>
    </row>
    <row r="215" spans="13:20" x14ac:dyDescent="0.25">
      <c r="M215">
        <f t="shared" si="26"/>
        <v>0.21400000000000016</v>
      </c>
      <c r="N215">
        <f t="shared" si="27"/>
        <v>0.2499494936626229</v>
      </c>
      <c r="O215">
        <f t="shared" si="28"/>
        <v>0.37062025178878238</v>
      </c>
      <c r="P215">
        <f t="shared" si="29"/>
        <v>0.47282121946694194</v>
      </c>
      <c r="Q215">
        <f t="shared" si="30"/>
        <v>0.57470570112993613</v>
      </c>
      <c r="R215">
        <f t="shared" si="31"/>
        <v>0.63853430939189337</v>
      </c>
      <c r="S215" t="str">
        <f t="shared" si="24"/>
        <v>fri</v>
      </c>
      <c r="T215" t="str">
        <f t="shared" si="25"/>
        <v>mon</v>
      </c>
    </row>
    <row r="216" spans="13:20" x14ac:dyDescent="0.25">
      <c r="M216">
        <f t="shared" si="26"/>
        <v>0.21500000000000016</v>
      </c>
      <c r="N216">
        <f t="shared" si="27"/>
        <v>0.25065468380528128</v>
      </c>
      <c r="O216">
        <f t="shared" si="28"/>
        <v>0.37192819860157489</v>
      </c>
      <c r="P216">
        <f t="shared" si="29"/>
        <v>0.47449662309786844</v>
      </c>
      <c r="Q216">
        <f t="shared" si="30"/>
        <v>0.57657894487692318</v>
      </c>
      <c r="R216">
        <f t="shared" si="31"/>
        <v>0.64045649641110103</v>
      </c>
      <c r="S216" t="str">
        <f t="shared" si="24"/>
        <v>fri</v>
      </c>
      <c r="T216" t="str">
        <f t="shared" si="25"/>
        <v>mon</v>
      </c>
    </row>
    <row r="217" spans="13:20" x14ac:dyDescent="0.25">
      <c r="M217">
        <f t="shared" si="26"/>
        <v>0.21600000000000016</v>
      </c>
      <c r="N217">
        <f t="shared" si="27"/>
        <v>0.25135653585544793</v>
      </c>
      <c r="O217">
        <f t="shared" si="28"/>
        <v>0.37323308771860536</v>
      </c>
      <c r="P217">
        <f t="shared" si="29"/>
        <v>0.47616786345376289</v>
      </c>
      <c r="Q217">
        <f t="shared" si="30"/>
        <v>0.57844587417407589</v>
      </c>
      <c r="R217">
        <f t="shared" si="31"/>
        <v>0.64237071198526641</v>
      </c>
      <c r="S217" t="str">
        <f t="shared" si="24"/>
        <v>fri</v>
      </c>
      <c r="T217" t="str">
        <f t="shared" si="25"/>
        <v>mon</v>
      </c>
    </row>
    <row r="218" spans="13:20" x14ac:dyDescent="0.25">
      <c r="M218">
        <f t="shared" si="26"/>
        <v>0.21700000000000016</v>
      </c>
      <c r="N218">
        <f t="shared" si="27"/>
        <v>0.25205506164988889</v>
      </c>
      <c r="O218">
        <f t="shared" si="28"/>
        <v>0.37453492998236243</v>
      </c>
      <c r="P218">
        <f t="shared" si="29"/>
        <v>0.47783495038283597</v>
      </c>
      <c r="Q218">
        <f t="shared" si="30"/>
        <v>0.58030650467039446</v>
      </c>
      <c r="R218">
        <f t="shared" si="31"/>
        <v>0.64427698001838607</v>
      </c>
      <c r="S218" t="str">
        <f t="shared" si="24"/>
        <v>fri</v>
      </c>
      <c r="T218" t="str">
        <f t="shared" si="25"/>
        <v>mon</v>
      </c>
    </row>
    <row r="219" spans="13:20" x14ac:dyDescent="0.25">
      <c r="M219">
        <f t="shared" si="26"/>
        <v>0.21800000000000017</v>
      </c>
      <c r="N219">
        <f t="shared" si="27"/>
        <v>0.25275027299742603</v>
      </c>
      <c r="O219">
        <f t="shared" si="28"/>
        <v>0.37583373620973759</v>
      </c>
      <c r="P219">
        <f t="shared" si="29"/>
        <v>0.47949789371004903</v>
      </c>
      <c r="Q219">
        <f t="shared" si="30"/>
        <v>0.58216085198685796</v>
      </c>
      <c r="R219">
        <f t="shared" si="31"/>
        <v>0.64617532436929559</v>
      </c>
      <c r="S219" t="str">
        <f t="shared" si="24"/>
        <v>fri</v>
      </c>
      <c r="T219" t="str">
        <f t="shared" si="25"/>
        <v>mon</v>
      </c>
    </row>
    <row r="220" spans="13:20" x14ac:dyDescent="0.25">
      <c r="M220">
        <f t="shared" si="26"/>
        <v>0.21900000000000017</v>
      </c>
      <c r="N220">
        <f t="shared" si="27"/>
        <v>0.25344218167896976</v>
      </c>
      <c r="O220">
        <f t="shared" si="28"/>
        <v>0.37712951719205545</v>
      </c>
      <c r="P220">
        <f t="shared" si="29"/>
        <v>0.48115670323714121</v>
      </c>
      <c r="Q220">
        <f t="shared" si="30"/>
        <v>0.5840089317164584</v>
      </c>
      <c r="R220">
        <f t="shared" si="31"/>
        <v>0.64806576885170664</v>
      </c>
      <c r="S220" t="str">
        <f t="shared" si="24"/>
        <v>fri</v>
      </c>
      <c r="T220" t="str">
        <f t="shared" si="25"/>
        <v>mon</v>
      </c>
    </row>
    <row r="221" spans="13:20" x14ac:dyDescent="0.25">
      <c r="M221">
        <f t="shared" si="26"/>
        <v>0.22000000000000017</v>
      </c>
      <c r="N221">
        <f t="shared" si="27"/>
        <v>0.25413079944755212</v>
      </c>
      <c r="O221">
        <f t="shared" si="28"/>
        <v>0.37842228369510422</v>
      </c>
      <c r="P221">
        <f t="shared" si="29"/>
        <v>0.48281138874265617</v>
      </c>
      <c r="Q221">
        <f t="shared" si="30"/>
        <v>0.58585075942423304</v>
      </c>
      <c r="R221">
        <f t="shared" si="31"/>
        <v>0.64994833723424605</v>
      </c>
      <c r="S221" t="str">
        <f t="shared" si="24"/>
        <v>fri</v>
      </c>
      <c r="T221" t="str">
        <f t="shared" si="25"/>
        <v>mon</v>
      </c>
    </row>
    <row r="222" spans="13:20" x14ac:dyDescent="0.25">
      <c r="M222">
        <f t="shared" si="26"/>
        <v>0.22100000000000017</v>
      </c>
      <c r="N222">
        <f t="shared" si="27"/>
        <v>0.25481613802835967</v>
      </c>
      <c r="O222">
        <f t="shared" si="28"/>
        <v>0.37971204645916529</v>
      </c>
      <c r="P222">
        <f t="shared" si="29"/>
        <v>0.48446195998197095</v>
      </c>
      <c r="Q222">
        <f t="shared" si="30"/>
        <v>0.58768635064729757</v>
      </c>
      <c r="R222">
        <f t="shared" si="31"/>
        <v>0.65182305324049472</v>
      </c>
      <c r="S222" t="str">
        <f t="shared" si="24"/>
        <v>fri</v>
      </c>
      <c r="T222" t="str">
        <f t="shared" si="25"/>
        <v>mon</v>
      </c>
    </row>
    <row r="223" spans="13:20" x14ac:dyDescent="0.25">
      <c r="M223">
        <f t="shared" si="26"/>
        <v>0.22200000000000017</v>
      </c>
      <c r="N223">
        <f t="shared" si="27"/>
        <v>0.25549820911876642</v>
      </c>
      <c r="O223">
        <f t="shared" si="28"/>
        <v>0.38099881619904408</v>
      </c>
      <c r="P223">
        <f t="shared" si="29"/>
        <v>0.48610842668732157</v>
      </c>
      <c r="Q223">
        <f t="shared" si="30"/>
        <v>0.5895157208948798</v>
      </c>
      <c r="R223">
        <f t="shared" si="31"/>
        <v>0.65368994054902596</v>
      </c>
      <c r="S223" t="str">
        <f t="shared" si="24"/>
        <v>fri</v>
      </c>
      <c r="T223" t="str">
        <f t="shared" si="25"/>
        <v>mon</v>
      </c>
    </row>
    <row r="224" spans="13:20" x14ac:dyDescent="0.25">
      <c r="M224">
        <f t="shared" si="26"/>
        <v>0.22300000000000017</v>
      </c>
      <c r="N224">
        <f t="shared" si="27"/>
        <v>0.25617702438836698</v>
      </c>
      <c r="O224">
        <f t="shared" si="28"/>
        <v>0.3822826036040996</v>
      </c>
      <c r="P224">
        <f t="shared" si="29"/>
        <v>0.48775079856783221</v>
      </c>
      <c r="Q224">
        <f t="shared" si="30"/>
        <v>0.59133888564835169</v>
      </c>
      <c r="R224">
        <f t="shared" si="31"/>
        <v>0.65554902279344418</v>
      </c>
      <c r="S224" t="str">
        <f t="shared" si="24"/>
        <v>fri</v>
      </c>
      <c r="T224" t="str">
        <f t="shared" si="25"/>
        <v>mon</v>
      </c>
    </row>
    <row r="225" spans="13:20" x14ac:dyDescent="0.25">
      <c r="M225">
        <f t="shared" si="26"/>
        <v>0.22400000000000017</v>
      </c>
      <c r="N225">
        <f t="shared" si="27"/>
        <v>0.25685259547900896</v>
      </c>
      <c r="O225">
        <f t="shared" si="28"/>
        <v>0.3835634193382752</v>
      </c>
      <c r="P225">
        <f t="shared" si="29"/>
        <v>0.48938908530954139</v>
      </c>
      <c r="Q225">
        <f t="shared" si="30"/>
        <v>0.59315586036126278</v>
      </c>
      <c r="R225">
        <f t="shared" si="31"/>
        <v>0.65740032356242395</v>
      </c>
      <c r="S225" t="str">
        <f t="shared" si="24"/>
        <v>fri</v>
      </c>
      <c r="T225" t="str">
        <f t="shared" si="25"/>
        <v>mon</v>
      </c>
    </row>
    <row r="226" spans="13:20" x14ac:dyDescent="0.25">
      <c r="M226">
        <f t="shared" si="26"/>
        <v>0.22500000000000017</v>
      </c>
      <c r="N226">
        <f t="shared" si="27"/>
        <v>0.25752493400482646</v>
      </c>
      <c r="O226">
        <f t="shared" si="28"/>
        <v>0.38484127404012808</v>
      </c>
      <c r="P226">
        <f t="shared" si="29"/>
        <v>0.49102329657542954</v>
      </c>
      <c r="Q226">
        <f t="shared" si="30"/>
        <v>0.59496666045937352</v>
      </c>
      <c r="R226">
        <f t="shared" si="31"/>
        <v>0.65924386639974819</v>
      </c>
      <c r="S226" t="str">
        <f t="shared" si="24"/>
        <v>fri</v>
      </c>
      <c r="T226" t="str">
        <f t="shared" si="25"/>
        <v>mon</v>
      </c>
    </row>
    <row r="227" spans="13:20" x14ac:dyDescent="0.25">
      <c r="M227">
        <f t="shared" si="26"/>
        <v>0.22600000000000017</v>
      </c>
      <c r="N227">
        <f t="shared" si="27"/>
        <v>0.25819405155227271</v>
      </c>
      <c r="O227">
        <f t="shared" si="28"/>
        <v>0.38611617832285994</v>
      </c>
      <c r="P227">
        <f t="shared" si="29"/>
        <v>0.49265344200544725</v>
      </c>
      <c r="Q227">
        <f t="shared" si="30"/>
        <v>0.59677130134068779</v>
      </c>
      <c r="R227">
        <f t="shared" si="31"/>
        <v>0.6610796748043466</v>
      </c>
      <c r="S227" t="str">
        <f t="shared" si="24"/>
        <v>fri</v>
      </c>
      <c r="T227" t="str">
        <f t="shared" si="25"/>
        <v>mon</v>
      </c>
    </row>
    <row r="228" spans="13:20" x14ac:dyDescent="0.25">
      <c r="M228">
        <f t="shared" si="26"/>
        <v>0.22700000000000017</v>
      </c>
      <c r="N228">
        <f t="shared" si="27"/>
        <v>0.25885995968015318</v>
      </c>
      <c r="O228">
        <f t="shared" si="28"/>
        <v>0.3873881427743473</v>
      </c>
      <c r="P228">
        <f t="shared" si="29"/>
        <v>0.49427953121654145</v>
      </c>
      <c r="Q228">
        <f t="shared" si="30"/>
        <v>0.59856979837548663</v>
      </c>
      <c r="R228">
        <f t="shared" si="31"/>
        <v>0.66290777223033504</v>
      </c>
      <c r="S228" t="str">
        <f t="shared" si="24"/>
        <v>fri</v>
      </c>
      <c r="T228" t="str">
        <f t="shared" si="25"/>
        <v>mon</v>
      </c>
    </row>
    <row r="229" spans="13:20" x14ac:dyDescent="0.25">
      <c r="M229">
        <f t="shared" si="26"/>
        <v>0.22800000000000017</v>
      </c>
      <c r="N229">
        <f t="shared" si="27"/>
        <v>0.25952266991965844</v>
      </c>
      <c r="O229">
        <f t="shared" si="28"/>
        <v>0.38865717795717103</v>
      </c>
      <c r="P229">
        <f t="shared" si="29"/>
        <v>0.49590157380268363</v>
      </c>
      <c r="Q229">
        <f t="shared" si="30"/>
        <v>0.60036216690636024</v>
      </c>
      <c r="R229">
        <f t="shared" si="31"/>
        <v>0.66472818208705364</v>
      </c>
      <c r="S229" t="str">
        <f t="shared" si="24"/>
        <v>fri</v>
      </c>
      <c r="T229" t="str">
        <f t="shared" si="25"/>
        <v>mon</v>
      </c>
    </row>
    <row r="230" spans="13:20" x14ac:dyDescent="0.25">
      <c r="M230">
        <f t="shared" si="26"/>
        <v>0.22900000000000018</v>
      </c>
      <c r="N230">
        <f t="shared" si="27"/>
        <v>0.26018219377439694</v>
      </c>
      <c r="O230">
        <f t="shared" si="28"/>
        <v>0.38992329440864698</v>
      </c>
      <c r="P230">
        <f t="shared" si="29"/>
        <v>0.49751957933489716</v>
      </c>
      <c r="Q230">
        <f t="shared" si="30"/>
        <v>0.60214842224824172</v>
      </c>
      <c r="R230">
        <f t="shared" si="31"/>
        <v>0.66654092773910578</v>
      </c>
      <c r="S230" t="str">
        <f t="shared" si="24"/>
        <v>fri</v>
      </c>
      <c r="T230" t="str">
        <f t="shared" si="25"/>
        <v>mon</v>
      </c>
    </row>
    <row r="231" spans="13:20" x14ac:dyDescent="0.25">
      <c r="M231">
        <f t="shared" si="26"/>
        <v>0.23000000000000018</v>
      </c>
      <c r="N231">
        <f t="shared" si="27"/>
        <v>0.26083854272042811</v>
      </c>
      <c r="O231">
        <f t="shared" si="28"/>
        <v>0.39118650264085619</v>
      </c>
      <c r="P231">
        <f t="shared" si="29"/>
        <v>0.49913355736128423</v>
      </c>
      <c r="Q231">
        <f t="shared" si="30"/>
        <v>0.60392857968844027</v>
      </c>
      <c r="R231">
        <f t="shared" si="31"/>
        <v>0.66834603250639635</v>
      </c>
      <c r="S231" t="str">
        <f t="shared" si="24"/>
        <v>fri</v>
      </c>
      <c r="T231" t="str">
        <f t="shared" si="25"/>
        <v>mon</v>
      </c>
    </row>
    <row r="232" spans="13:20" x14ac:dyDescent="0.25">
      <c r="M232">
        <f t="shared" si="26"/>
        <v>0.23100000000000018</v>
      </c>
      <c r="N232">
        <f t="shared" si="27"/>
        <v>0.26149172820629529</v>
      </c>
      <c r="O232">
        <f t="shared" si="28"/>
        <v>0.39244681314067464</v>
      </c>
      <c r="P232">
        <f t="shared" si="29"/>
        <v>0.50074351740705403</v>
      </c>
      <c r="Q232">
        <f t="shared" si="30"/>
        <v>0.60570265448667371</v>
      </c>
      <c r="R232">
        <f t="shared" si="31"/>
        <v>0.67014351966417052</v>
      </c>
      <c r="S232" t="str">
        <f t="shared" si="24"/>
        <v>fri</v>
      </c>
      <c r="T232" t="str">
        <f t="shared" si="25"/>
        <v>mon</v>
      </c>
    </row>
    <row r="233" spans="13:20" x14ac:dyDescent="0.25">
      <c r="M233">
        <f t="shared" si="26"/>
        <v>0.23200000000000018</v>
      </c>
      <c r="N233">
        <f t="shared" si="27"/>
        <v>0.2621417616530588</v>
      </c>
      <c r="O233">
        <f t="shared" si="28"/>
        <v>0.39370423636980389</v>
      </c>
      <c r="P233">
        <f t="shared" si="29"/>
        <v>0.50234946897454913</v>
      </c>
      <c r="Q233">
        <f t="shared" si="30"/>
        <v>0.60747066187510135</v>
      </c>
      <c r="R233">
        <f t="shared" si="31"/>
        <v>0.67193341244305294</v>
      </c>
      <c r="S233" t="str">
        <f t="shared" si="24"/>
        <v>fri</v>
      </c>
      <c r="T233" t="str">
        <f t="shared" si="25"/>
        <v>mon</v>
      </c>
    </row>
    <row r="234" spans="13:20" x14ac:dyDescent="0.25">
      <c r="M234">
        <f t="shared" si="26"/>
        <v>0.23300000000000018</v>
      </c>
      <c r="N234">
        <f t="shared" si="27"/>
        <v>0.26278865445432853</v>
      </c>
      <c r="O234">
        <f t="shared" si="28"/>
        <v>0.39495878276480118</v>
      </c>
      <c r="P234">
        <f t="shared" si="29"/>
        <v>0.50395142154327388</v>
      </c>
      <c r="Q234">
        <f t="shared" si="30"/>
        <v>0.60923261705835807</v>
      </c>
      <c r="R234">
        <f t="shared" si="31"/>
        <v>0.67371573402908558</v>
      </c>
      <c r="S234" t="str">
        <f t="shared" si="24"/>
        <v>fri</v>
      </c>
      <c r="T234" t="str">
        <f t="shared" si="25"/>
        <v>mon</v>
      </c>
    </row>
    <row r="235" spans="13:20" x14ac:dyDescent="0.25">
      <c r="M235">
        <f t="shared" si="26"/>
        <v>0.23400000000000018</v>
      </c>
      <c r="N235">
        <f t="shared" si="27"/>
        <v>0.26343241797629702</v>
      </c>
      <c r="O235">
        <f t="shared" si="28"/>
        <v>0.39621046273710919</v>
      </c>
      <c r="P235">
        <f t="shared" si="29"/>
        <v>0.50554938456992138</v>
      </c>
      <c r="Q235">
        <f t="shared" si="30"/>
        <v>0.61098853521358598</v>
      </c>
      <c r="R235">
        <f t="shared" si="31"/>
        <v>0.67549050756376661</v>
      </c>
      <c r="S235" t="str">
        <f t="shared" si="24"/>
        <v>fri</v>
      </c>
      <c r="T235" t="str">
        <f t="shared" si="25"/>
        <v>mon</v>
      </c>
    </row>
    <row r="236" spans="13:20" x14ac:dyDescent="0.25">
      <c r="M236">
        <f t="shared" si="26"/>
        <v>0.23500000000000018</v>
      </c>
      <c r="N236">
        <f t="shared" si="27"/>
        <v>0.2640730635577726</v>
      </c>
      <c r="O236">
        <f t="shared" si="28"/>
        <v>0.39745928667308661</v>
      </c>
      <c r="P236">
        <f t="shared" si="29"/>
        <v>0.5071433674884005</v>
      </c>
      <c r="Q236">
        <f t="shared" si="30"/>
        <v>0.61273843149046847</v>
      </c>
      <c r="R236">
        <f t="shared" si="31"/>
        <v>0.67725775614408934</v>
      </c>
      <c r="S236" t="str">
        <f t="shared" si="24"/>
        <v>fri</v>
      </c>
      <c r="T236" t="str">
        <f t="shared" si="25"/>
        <v>mon</v>
      </c>
    </row>
    <row r="237" spans="13:20" x14ac:dyDescent="0.25">
      <c r="M237">
        <f t="shared" si="26"/>
        <v>0.23600000000000018</v>
      </c>
      <c r="N237">
        <f t="shared" si="27"/>
        <v>0.26471060251021228</v>
      </c>
      <c r="O237">
        <f t="shared" si="28"/>
        <v>0.39870526493403829</v>
      </c>
      <c r="P237">
        <f t="shared" si="29"/>
        <v>0.50873337970986421</v>
      </c>
      <c r="Q237">
        <f t="shared" si="30"/>
        <v>0.61448232101126266</v>
      </c>
      <c r="R237">
        <f t="shared" si="31"/>
        <v>0.679017502822581</v>
      </c>
      <c r="S237" t="str">
        <f t="shared" si="24"/>
        <v>fri</v>
      </c>
      <c r="T237" t="str">
        <f t="shared" si="25"/>
        <v>mon</v>
      </c>
    </row>
    <row r="238" spans="13:20" x14ac:dyDescent="0.25">
      <c r="M238">
        <f t="shared" si="26"/>
        <v>0.23700000000000018</v>
      </c>
      <c r="N238">
        <f t="shared" si="27"/>
        <v>0.26534504611775422</v>
      </c>
      <c r="O238">
        <f t="shared" si="28"/>
        <v>0.39994840785624519</v>
      </c>
      <c r="P238">
        <f t="shared" si="29"/>
        <v>0.5103194306227361</v>
      </c>
      <c r="Q238">
        <f t="shared" si="30"/>
        <v>0.61622021887083267</v>
      </c>
      <c r="R238">
        <f t="shared" si="31"/>
        <v>0.68076977060734034</v>
      </c>
      <c r="S238" t="str">
        <f t="shared" si="24"/>
        <v>fri</v>
      </c>
      <c r="T238" t="str">
        <f t="shared" si="25"/>
        <v>mon</v>
      </c>
    </row>
    <row r="239" spans="13:20" x14ac:dyDescent="0.25">
      <c r="M239">
        <f t="shared" si="26"/>
        <v>0.23800000000000018</v>
      </c>
      <c r="N239">
        <f t="shared" si="27"/>
        <v>0.26597640563725133</v>
      </c>
      <c r="O239">
        <f t="shared" si="28"/>
        <v>0.40118872575099479</v>
      </c>
      <c r="P239">
        <f t="shared" si="29"/>
        <v>0.51190152959273816</v>
      </c>
      <c r="Q239">
        <f t="shared" si="30"/>
        <v>0.61795214013668298</v>
      </c>
      <c r="R239">
        <f t="shared" si="31"/>
        <v>0.68251458246207797</v>
      </c>
      <c r="S239" t="str">
        <f t="shared" si="24"/>
        <v>fri</v>
      </c>
      <c r="T239" t="str">
        <f t="shared" si="25"/>
        <v>mon</v>
      </c>
    </row>
    <row r="240" spans="13:20" x14ac:dyDescent="0.25">
      <c r="M240">
        <f t="shared" si="26"/>
        <v>0.23900000000000018</v>
      </c>
      <c r="N240">
        <f t="shared" si="27"/>
        <v>0.26660469229830375</v>
      </c>
      <c r="O240">
        <f t="shared" si="28"/>
        <v>0.40242622890461099</v>
      </c>
      <c r="P240">
        <f t="shared" si="29"/>
        <v>0.51347968596291826</v>
      </c>
      <c r="Q240">
        <f t="shared" si="30"/>
        <v>0.61967809984899036</v>
      </c>
      <c r="R240">
        <f t="shared" si="31"/>
        <v>0.68425196130615329</v>
      </c>
      <c r="S240" t="str">
        <f t="shared" si="24"/>
        <v>fri</v>
      </c>
      <c r="T240" t="str">
        <f t="shared" si="25"/>
        <v>mon</v>
      </c>
    </row>
    <row r="241" spans="13:20" x14ac:dyDescent="0.25">
      <c r="M241">
        <f t="shared" si="26"/>
        <v>0.24000000000000019</v>
      </c>
      <c r="N241">
        <f t="shared" si="27"/>
        <v>0.26722991730329182</v>
      </c>
      <c r="O241">
        <f t="shared" si="28"/>
        <v>0.4036609275784846</v>
      </c>
      <c r="P241">
        <f t="shared" si="29"/>
        <v>0.51505390905367721</v>
      </c>
      <c r="Q241">
        <f t="shared" si="30"/>
        <v>0.6213981130206383</v>
      </c>
      <c r="R241">
        <f t="shared" si="31"/>
        <v>0.68598193001461416</v>
      </c>
      <c r="S241" t="str">
        <f t="shared" si="24"/>
        <v>fri</v>
      </c>
      <c r="T241" t="str">
        <f t="shared" si="25"/>
        <v>mon</v>
      </c>
    </row>
    <row r="242" spans="13:20" x14ac:dyDescent="0.25">
      <c r="M242">
        <f t="shared" si="26"/>
        <v>0.24100000000000019</v>
      </c>
      <c r="N242">
        <f t="shared" si="27"/>
        <v>0.26785209182740954</v>
      </c>
      <c r="O242">
        <f t="shared" si="28"/>
        <v>0.4048928320091032</v>
      </c>
      <c r="P242">
        <f t="shared" si="29"/>
        <v>0.51662420816279653</v>
      </c>
      <c r="Q242">
        <f t="shared" si="30"/>
        <v>0.62311219463724887</v>
      </c>
      <c r="R242">
        <f t="shared" si="31"/>
        <v>0.6877045114182353</v>
      </c>
      <c r="S242" t="str">
        <f t="shared" si="24"/>
        <v>fri</v>
      </c>
      <c r="T242" t="str">
        <f t="shared" si="25"/>
        <v>mon</v>
      </c>
    </row>
    <row r="243" spans="13:20" x14ac:dyDescent="0.25">
      <c r="M243">
        <f t="shared" si="26"/>
        <v>0.24200000000000019</v>
      </c>
      <c r="N243">
        <f t="shared" si="27"/>
        <v>0.26847122701869675</v>
      </c>
      <c r="O243">
        <f t="shared" si="28"/>
        <v>0.40612195240808135</v>
      </c>
      <c r="P243">
        <f t="shared" si="29"/>
        <v>0.51819059256546607</v>
      </c>
      <c r="Q243">
        <f t="shared" si="30"/>
        <v>0.62482035965721638</v>
      </c>
      <c r="R243">
        <f t="shared" si="31"/>
        <v>0.68941972830355691</v>
      </c>
      <c r="S243" t="str">
        <f t="shared" si="24"/>
        <v>fri</v>
      </c>
      <c r="T243" t="str">
        <f t="shared" si="25"/>
        <v>mon</v>
      </c>
    </row>
    <row r="244" spans="13:20" x14ac:dyDescent="0.25">
      <c r="M244">
        <f t="shared" si="26"/>
        <v>0.24300000000000019</v>
      </c>
      <c r="N244">
        <f t="shared" si="27"/>
        <v>0.26908733399807239</v>
      </c>
      <c r="O244">
        <f t="shared" si="28"/>
        <v>0.40734829896219132</v>
      </c>
      <c r="P244">
        <f t="shared" si="29"/>
        <v>0.51975307151431038</v>
      </c>
      <c r="Q244">
        <f t="shared" si="30"/>
        <v>0.62652262301174066</v>
      </c>
      <c r="R244">
        <f t="shared" si="31"/>
        <v>0.69112760341292367</v>
      </c>
      <c r="S244" t="str">
        <f t="shared" si="24"/>
        <v>fri</v>
      </c>
      <c r="T244" t="str">
        <f t="shared" si="25"/>
        <v>mon</v>
      </c>
    </row>
    <row r="245" spans="13:20" x14ac:dyDescent="0.25">
      <c r="M245">
        <f t="shared" si="26"/>
        <v>0.24400000000000019</v>
      </c>
      <c r="N245">
        <f t="shared" si="27"/>
        <v>0.26970042385936754</v>
      </c>
      <c r="O245">
        <f t="shared" si="28"/>
        <v>0.40857188183339244</v>
      </c>
      <c r="P245">
        <f t="shared" si="29"/>
        <v>0.52131165423941739</v>
      </c>
      <c r="Q245">
        <f t="shared" si="30"/>
        <v>0.62821899960485916</v>
      </c>
      <c r="R245">
        <f t="shared" si="31"/>
        <v>0.69282815944452247</v>
      </c>
      <c r="S245" t="str">
        <f t="shared" si="24"/>
        <v>fri</v>
      </c>
      <c r="T245" t="str">
        <f t="shared" si="25"/>
        <v>mon</v>
      </c>
    </row>
    <row r="246" spans="13:20" x14ac:dyDescent="0.25">
      <c r="M246">
        <f t="shared" si="26"/>
        <v>0.24500000000000019</v>
      </c>
      <c r="N246">
        <f t="shared" si="27"/>
        <v>0.27031050766935849</v>
      </c>
      <c r="O246">
        <f t="shared" si="28"/>
        <v>0.40979271115886151</v>
      </c>
      <c r="P246">
        <f t="shared" si="29"/>
        <v>0.52286634994836456</v>
      </c>
      <c r="Q246">
        <f t="shared" si="30"/>
        <v>0.62990950431348047</v>
      </c>
      <c r="R246">
        <f t="shared" si="31"/>
        <v>0.69452141905242215</v>
      </c>
      <c r="S246" t="str">
        <f t="shared" si="24"/>
        <v>fri</v>
      </c>
      <c r="T246" t="str">
        <f t="shared" si="25"/>
        <v>mon</v>
      </c>
    </row>
    <row r="247" spans="13:20" x14ac:dyDescent="0.25">
      <c r="M247">
        <f t="shared" si="26"/>
        <v>0.24600000000000019</v>
      </c>
      <c r="N247">
        <f t="shared" si="27"/>
        <v>0.27091759646779912</v>
      </c>
      <c r="O247">
        <f t="shared" si="28"/>
        <v>0.41101079705102345</v>
      </c>
      <c r="P247">
        <f t="shared" si="29"/>
        <v>0.52441716782624781</v>
      </c>
      <c r="Q247">
        <f t="shared" si="30"/>
        <v>0.63159415198741775</v>
      </c>
      <c r="R247">
        <f t="shared" si="31"/>
        <v>0.69620740484661159</v>
      </c>
      <c r="S247" t="str">
        <f t="shared" si="24"/>
        <v>fri</v>
      </c>
      <c r="T247" t="str">
        <f t="shared" si="25"/>
        <v>mon</v>
      </c>
    </row>
    <row r="248" spans="13:20" x14ac:dyDescent="0.25">
      <c r="M248">
        <f t="shared" si="26"/>
        <v>0.24700000000000019</v>
      </c>
      <c r="N248">
        <f t="shared" si="27"/>
        <v>0.27152170126745429</v>
      </c>
      <c r="O248">
        <f t="shared" si="28"/>
        <v>0.4122261495975808</v>
      </c>
      <c r="P248">
        <f t="shared" si="29"/>
        <v>0.52596411703570745</v>
      </c>
      <c r="Q248">
        <f t="shared" si="30"/>
        <v>0.63327295744942125</v>
      </c>
      <c r="R248">
        <f t="shared" si="31"/>
        <v>0.69788613939303779</v>
      </c>
      <c r="S248" t="str">
        <f t="shared" si="24"/>
        <v>fri</v>
      </c>
      <c r="T248" t="str">
        <f t="shared" si="25"/>
        <v>mon</v>
      </c>
    </row>
    <row r="249" spans="13:20" x14ac:dyDescent="0.25">
      <c r="M249">
        <f t="shared" si="26"/>
        <v>0.24800000000000019</v>
      </c>
      <c r="N249">
        <f t="shared" si="27"/>
        <v>0.27212283305413276</v>
      </c>
      <c r="O249">
        <f t="shared" si="28"/>
        <v>0.4134387788615444</v>
      </c>
      <c r="P249">
        <f t="shared" si="29"/>
        <v>0.52750720671695606</v>
      </c>
      <c r="Q249">
        <f t="shared" si="30"/>
        <v>0.63494593549521128</v>
      </c>
      <c r="R249">
        <f t="shared" si="31"/>
        <v>0.69955764521364638</v>
      </c>
      <c r="S249" t="str">
        <f t="shared" si="24"/>
        <v>fri</v>
      </c>
      <c r="T249" t="str">
        <f t="shared" si="25"/>
        <v>mon</v>
      </c>
    </row>
    <row r="250" spans="13:20" x14ac:dyDescent="0.25">
      <c r="M250">
        <f t="shared" si="26"/>
        <v>0.24900000000000019</v>
      </c>
      <c r="N250">
        <f t="shared" si="27"/>
        <v>0.2727210027867199</v>
      </c>
      <c r="O250">
        <f t="shared" si="28"/>
        <v>0.41464869488126321</v>
      </c>
      <c r="P250">
        <f t="shared" si="29"/>
        <v>0.52904644598780659</v>
      </c>
      <c r="Q250">
        <f t="shared" si="30"/>
        <v>0.63661310089351164</v>
      </c>
      <c r="R250">
        <f t="shared" si="31"/>
        <v>0.70122194478641764</v>
      </c>
      <c r="S250" t="str">
        <f t="shared" si="24"/>
        <v>fri</v>
      </c>
      <c r="T250" t="str">
        <f t="shared" si="25"/>
        <v>mon</v>
      </c>
    </row>
    <row r="251" spans="13:20" x14ac:dyDescent="0.25">
      <c r="M251">
        <f t="shared" si="26"/>
        <v>0.25000000000000017</v>
      </c>
      <c r="N251">
        <f t="shared" si="27"/>
        <v>0.27331622139721079</v>
      </c>
      <c r="O251">
        <f t="shared" si="28"/>
        <v>0.41585590767045466</v>
      </c>
      <c r="P251">
        <f t="shared" si="29"/>
        <v>0.53058184394369856</v>
      </c>
      <c r="Q251">
        <f t="shared" si="30"/>
        <v>0.63827446838608204</v>
      </c>
      <c r="R251">
        <f t="shared" si="31"/>
        <v>0.70287906054540783</v>
      </c>
      <c r="S251" t="str">
        <f t="shared" si="24"/>
        <v>fri</v>
      </c>
      <c r="T251" t="str">
        <f t="shared" si="25"/>
        <v>mon</v>
      </c>
    </row>
    <row r="252" spans="13:20" x14ac:dyDescent="0.25">
      <c r="M252">
        <f t="shared" si="26"/>
        <v>0.25100000000000017</v>
      </c>
      <c r="N252">
        <f t="shared" si="27"/>
        <v>0.27390849979074328</v>
      </c>
      <c r="O252">
        <f t="shared" si="28"/>
        <v>0.41706042721823494</v>
      </c>
      <c r="P252">
        <f t="shared" si="29"/>
        <v>0.53211340965772669</v>
      </c>
      <c r="Q252">
        <f t="shared" si="30"/>
        <v>0.63993005268775227</v>
      </c>
      <c r="R252">
        <f t="shared" si="31"/>
        <v>0.70452901488078568</v>
      </c>
      <c r="S252" t="str">
        <f t="shared" si="24"/>
        <v>fri</v>
      </c>
      <c r="T252" t="str">
        <f t="shared" si="25"/>
        <v>mon</v>
      </c>
    </row>
    <row r="253" spans="13:20" x14ac:dyDescent="0.25">
      <c r="M253">
        <f t="shared" si="26"/>
        <v>0.25200000000000017</v>
      </c>
      <c r="N253">
        <f t="shared" si="27"/>
        <v>0.27449784884563044</v>
      </c>
      <c r="O253">
        <f t="shared" si="28"/>
        <v>0.4182622634891488</v>
      </c>
      <c r="P253">
        <f t="shared" si="29"/>
        <v>0.53364115218066721</v>
      </c>
      <c r="Q253">
        <f t="shared" si="30"/>
        <v>0.64157986848645399</v>
      </c>
      <c r="R253">
        <f t="shared" si="31"/>
        <v>0.70617183013887219</v>
      </c>
      <c r="S253" t="str">
        <f t="shared" si="24"/>
        <v>fri</v>
      </c>
      <c r="T253" t="str">
        <f t="shared" si="25"/>
        <v>mon</v>
      </c>
    </row>
    <row r="254" spans="13:20" x14ac:dyDescent="0.25">
      <c r="M254">
        <f t="shared" si="26"/>
        <v>0.25300000000000017</v>
      </c>
      <c r="N254">
        <f t="shared" si="27"/>
        <v>0.27508427941339408</v>
      </c>
      <c r="O254">
        <f t="shared" si="28"/>
        <v>0.41946142642320006</v>
      </c>
      <c r="P254">
        <f t="shared" si="29"/>
        <v>0.53516508054100609</v>
      </c>
      <c r="Q254">
        <f t="shared" si="30"/>
        <v>0.64322393044325377</v>
      </c>
      <c r="R254">
        <f t="shared" si="31"/>
        <v>0.70780752862217922</v>
      </c>
      <c r="S254" t="str">
        <f t="shared" si="24"/>
        <v>fri</v>
      </c>
      <c r="T254" t="str">
        <f t="shared" si="25"/>
        <v>mon</v>
      </c>
    </row>
    <row r="255" spans="13:20" x14ac:dyDescent="0.25">
      <c r="M255">
        <f t="shared" si="26"/>
        <v>0.25400000000000017</v>
      </c>
      <c r="N255">
        <f t="shared" si="27"/>
        <v>0.27566780231879728</v>
      </c>
      <c r="O255">
        <f t="shared" si="28"/>
        <v>0.42065792593588158</v>
      </c>
      <c r="P255">
        <f t="shared" si="29"/>
        <v>0.53668520374496587</v>
      </c>
      <c r="Q255">
        <f t="shared" si="30"/>
        <v>0.64486225319238755</v>
      </c>
      <c r="R255">
        <f t="shared" si="31"/>
        <v>0.70943613258944727</v>
      </c>
      <c r="S255" t="str">
        <f t="shared" si="24"/>
        <v>fri</v>
      </c>
      <c r="T255" t="str">
        <f t="shared" si="25"/>
        <v>mon</v>
      </c>
    </row>
    <row r="256" spans="13:20" x14ac:dyDescent="0.25">
      <c r="M256">
        <f t="shared" si="26"/>
        <v>0.25500000000000017</v>
      </c>
      <c r="N256">
        <f t="shared" si="27"/>
        <v>0.27624842835987762</v>
      </c>
      <c r="O256">
        <f t="shared" si="28"/>
        <v>0.42185177191820555</v>
      </c>
      <c r="P256">
        <f t="shared" si="29"/>
        <v>0.53820153077653354</v>
      </c>
      <c r="Q256">
        <f t="shared" si="30"/>
        <v>0.64649485134129181</v>
      </c>
      <c r="R256">
        <f t="shared" si="31"/>
        <v>0.71105766425568584</v>
      </c>
      <c r="S256" t="str">
        <f t="shared" si="24"/>
        <v>fri</v>
      </c>
      <c r="T256" t="str">
        <f t="shared" si="25"/>
        <v>mon</v>
      </c>
    </row>
    <row r="257" spans="13:20" x14ac:dyDescent="0.25">
      <c r="M257">
        <f t="shared" si="26"/>
        <v>0.25600000000000017</v>
      </c>
      <c r="N257">
        <f t="shared" si="27"/>
        <v>0.27682616830797979</v>
      </c>
      <c r="O257">
        <f t="shared" si="28"/>
        <v>0.42304297423673365</v>
      </c>
      <c r="P257">
        <f t="shared" si="29"/>
        <v>0.53971407059748744</v>
      </c>
      <c r="Q257">
        <f t="shared" si="30"/>
        <v>0.64812173947063811</v>
      </c>
      <c r="R257">
        <f t="shared" si="31"/>
        <v>0.71267214579221005</v>
      </c>
      <c r="S257" t="str">
        <f t="shared" si="24"/>
        <v>fri</v>
      </c>
      <c r="T257" t="str">
        <f t="shared" si="25"/>
        <v>mon</v>
      </c>
    </row>
    <row r="258" spans="13:20" x14ac:dyDescent="0.25">
      <c r="M258">
        <f t="shared" si="26"/>
        <v>0.25700000000000017</v>
      </c>
      <c r="N258">
        <f t="shared" si="27"/>
        <v>0.27740103290778884</v>
      </c>
      <c r="O258">
        <f t="shared" si="28"/>
        <v>0.42423154273360697</v>
      </c>
      <c r="P258">
        <f t="shared" si="29"/>
        <v>0.54122283214742506</v>
      </c>
      <c r="Q258">
        <f t="shared" si="30"/>
        <v>0.64974293213436529</v>
      </c>
      <c r="R258">
        <f t="shared" si="31"/>
        <v>0.7142795993266805</v>
      </c>
      <c r="S258" t="str">
        <f t="shared" si="24"/>
        <v>fri</v>
      </c>
      <c r="T258" t="str">
        <f t="shared" si="25"/>
        <v>mon</v>
      </c>
    </row>
    <row r="259" spans="13:20" x14ac:dyDescent="0.25">
      <c r="M259">
        <f t="shared" si="26"/>
        <v>0.25800000000000017</v>
      </c>
      <c r="N259">
        <f t="shared" si="27"/>
        <v>0.27797303287736291</v>
      </c>
      <c r="O259">
        <f t="shared" si="28"/>
        <v>0.42541748722657674</v>
      </c>
      <c r="P259">
        <f t="shared" si="29"/>
        <v>0.54272782434379052</v>
      </c>
      <c r="Q259">
        <f t="shared" si="30"/>
        <v>0.65135844385971253</v>
      </c>
      <c r="R259">
        <f t="shared" si="31"/>
        <v>0.71588004694314222</v>
      </c>
      <c r="S259" t="str">
        <f t="shared" ref="S259:S322" si="32">IF(MAX(N259:R259)= N259,N$1,IF(MAX(N259:R259)= O259,O$1,IF(MAX(N259:R259)= P259,P$1,IF(MAX(N259:R259)= Q259,Q$1,R$1))))</f>
        <v>fri</v>
      </c>
      <c r="T259" t="str">
        <f t="shared" ref="T259:T322" si="33">IF(MIN(N259:R259)= N259,N$1,IF(MIN(N259:R259)= O259,O$1,IF(MIN(N259:R259)= P259,P$1,IF(MIN(N259:R259)= Q259,Q$1,R$1))))</f>
        <v>mon</v>
      </c>
    </row>
    <row r="260" spans="13:20" x14ac:dyDescent="0.25">
      <c r="M260">
        <f t="shared" ref="M260:M323" si="34">M259+0.001</f>
        <v>0.25900000000000017</v>
      </c>
      <c r="N260">
        <f t="shared" ref="N260:N323" si="35">B$2*(M260^5)+C$2*(M260^4)+D$2*(M260^3)+E$2*(M260^2)+F$2*M260</f>
        <v>0.27854217890816635</v>
      </c>
      <c r="O260">
        <f t="shared" ref="O260:O323" si="36">B$3*(M260^5)+C$3*(M260^4)+D$3*(M260^3)+E$3*(M260^2)+F$3*M260</f>
        <v>0.42660081750903389</v>
      </c>
      <c r="P260">
        <f t="shared" ref="P260:P323" si="37">B$4*(M260^5)+C$4*(M260^4)+D$4*(M260^3)+E$4*(M260^2)+F$4*M260</f>
        <v>0.54422905608190131</v>
      </c>
      <c r="Q260">
        <f t="shared" ref="Q260:Q323" si="38">B$5*(M260^5)+C$5*(M260^4)+D$5*(M260^3)+E$5*(M260^2)+F$5*M260</f>
        <v>0.6529682891472528</v>
      </c>
      <c r="R260">
        <f t="shared" ref="R260:R323" si="39">B$6*(M260^5)+C$6*(M260^4)+D$6*(M260^3)+E$6*(M260^2)+F$6*M260</f>
        <v>0.717473510682062</v>
      </c>
      <c r="S260" t="str">
        <f t="shared" si="32"/>
        <v>fri</v>
      </c>
      <c r="T260" t="str">
        <f t="shared" si="33"/>
        <v>mon</v>
      </c>
    </row>
    <row r="261" spans="13:20" x14ac:dyDescent="0.25">
      <c r="M261">
        <f t="shared" si="34"/>
        <v>0.26000000000000018</v>
      </c>
      <c r="N261">
        <f t="shared" si="35"/>
        <v>0.27910848166510238</v>
      </c>
      <c r="O261">
        <f t="shared" si="36"/>
        <v>0.42778154335003948</v>
      </c>
      <c r="P261">
        <f t="shared" si="37"/>
        <v>0.54572653623497647</v>
      </c>
      <c r="Q261">
        <f t="shared" si="38"/>
        <v>0.65457248247092537</v>
      </c>
      <c r="R261">
        <f t="shared" si="39"/>
        <v>0.71906001254036844</v>
      </c>
      <c r="S261" t="str">
        <f t="shared" si="32"/>
        <v>fri</v>
      </c>
      <c r="T261" t="str">
        <f t="shared" si="33"/>
        <v>mon</v>
      </c>
    </row>
    <row r="262" spans="13:20" x14ac:dyDescent="0.25">
      <c r="M262">
        <f t="shared" si="34"/>
        <v>0.26100000000000018</v>
      </c>
      <c r="N262">
        <f t="shared" si="35"/>
        <v>0.27967195178654625</v>
      </c>
      <c r="O262">
        <f t="shared" si="36"/>
        <v>0.4289596744943549</v>
      </c>
      <c r="P262">
        <f t="shared" si="37"/>
        <v>0.54722027365416359</v>
      </c>
      <c r="Q262">
        <f t="shared" si="38"/>
        <v>0.656171038278069</v>
      </c>
      <c r="R262">
        <f t="shared" si="39"/>
        <v>0.7206395744714893</v>
      </c>
      <c r="S262" t="str">
        <f t="shared" si="32"/>
        <v>fri</v>
      </c>
      <c r="T262" t="str">
        <f t="shared" si="33"/>
        <v>mon</v>
      </c>
    </row>
    <row r="263" spans="13:20" x14ac:dyDescent="0.25">
      <c r="M263">
        <f t="shared" si="34"/>
        <v>0.26200000000000018</v>
      </c>
      <c r="N263">
        <f t="shared" si="35"/>
        <v>0.2802325998843781</v>
      </c>
      <c r="O263">
        <f t="shared" si="36"/>
        <v>0.43013522066247223</v>
      </c>
      <c r="P263">
        <f t="shared" si="37"/>
        <v>0.54871027716856635</v>
      </c>
      <c r="Q263">
        <f t="shared" si="38"/>
        <v>0.65776397098945583</v>
      </c>
      <c r="R263">
        <f t="shared" si="39"/>
        <v>0.72221221838539185</v>
      </c>
      <c r="S263" t="str">
        <f t="shared" si="32"/>
        <v>fri</v>
      </c>
      <c r="T263" t="str">
        <f t="shared" si="33"/>
        <v>mon</v>
      </c>
    </row>
    <row r="264" spans="13:20" x14ac:dyDescent="0.25">
      <c r="M264">
        <f t="shared" si="34"/>
        <v>0.26300000000000018</v>
      </c>
      <c r="N264">
        <f t="shared" si="35"/>
        <v>0.28079043654401592</v>
      </c>
      <c r="O264">
        <f t="shared" si="36"/>
        <v>0.43130819155064382</v>
      </c>
      <c r="P264">
        <f t="shared" si="37"/>
        <v>0.55019655558527159</v>
      </c>
      <c r="Q264">
        <f t="shared" si="38"/>
        <v>0.65935129499932255</v>
      </c>
      <c r="R264">
        <f t="shared" si="39"/>
        <v>0.72377796614861944</v>
      </c>
      <c r="S264" t="str">
        <f t="shared" si="32"/>
        <v>fri</v>
      </c>
      <c r="T264" t="str">
        <f t="shared" si="33"/>
        <v>mon</v>
      </c>
    </row>
    <row r="265" spans="13:20" x14ac:dyDescent="0.25">
      <c r="M265">
        <f t="shared" si="34"/>
        <v>0.26400000000000018</v>
      </c>
      <c r="N265">
        <f t="shared" si="35"/>
        <v>0.28134547232444851</v>
      </c>
      <c r="O265">
        <f t="shared" si="36"/>
        <v>0.43247859683091305</v>
      </c>
      <c r="P265">
        <f t="shared" si="37"/>
        <v>0.5516791176893775</v>
      </c>
      <c r="Q265">
        <f t="shared" si="38"/>
        <v>0.66093302467540505</v>
      </c>
      <c r="R265">
        <f t="shared" si="39"/>
        <v>0.72533683958433193</v>
      </c>
      <c r="S265" t="str">
        <f t="shared" si="32"/>
        <v>fri</v>
      </c>
      <c r="T265" t="str">
        <f t="shared" si="33"/>
        <v>mon</v>
      </c>
    </row>
    <row r="266" spans="13:20" x14ac:dyDescent="0.25">
      <c r="M266">
        <f t="shared" si="34"/>
        <v>0.26500000000000018</v>
      </c>
      <c r="N266">
        <f t="shared" si="35"/>
        <v>0.28189771775826838</v>
      </c>
      <c r="O266">
        <f t="shared" si="36"/>
        <v>0.43364644615114412</v>
      </c>
      <c r="P266">
        <f t="shared" si="37"/>
        <v>0.55315797224401997</v>
      </c>
      <c r="Q266">
        <f t="shared" si="38"/>
        <v>0.66250917435897105</v>
      </c>
      <c r="R266">
        <f t="shared" si="39"/>
        <v>0.72688886047234313</v>
      </c>
      <c r="S266" t="str">
        <f t="shared" si="32"/>
        <v>fri</v>
      </c>
      <c r="T266" t="str">
        <f t="shared" si="33"/>
        <v>mon</v>
      </c>
    </row>
    <row r="267" spans="13:20" x14ac:dyDescent="0.25">
      <c r="M267">
        <f t="shared" si="34"/>
        <v>0.26600000000000018</v>
      </c>
      <c r="N267">
        <f t="shared" si="35"/>
        <v>0.2824471833517046</v>
      </c>
      <c r="O267">
        <f t="shared" si="36"/>
        <v>0.43481174913505272</v>
      </c>
      <c r="P267">
        <f t="shared" si="37"/>
        <v>0.55463312799040088</v>
      </c>
      <c r="Q267">
        <f t="shared" si="38"/>
        <v>0.66407975836485278</v>
      </c>
      <c r="R267">
        <f t="shared" si="39"/>
        <v>0.72843405054915988</v>
      </c>
      <c r="S267" t="str">
        <f t="shared" si="32"/>
        <v>fri</v>
      </c>
      <c r="T267" t="str">
        <f t="shared" si="33"/>
        <v>mon</v>
      </c>
    </row>
    <row r="268" spans="13:20" x14ac:dyDescent="0.25">
      <c r="M268">
        <f t="shared" si="34"/>
        <v>0.26700000000000018</v>
      </c>
      <c r="N268">
        <f t="shared" si="35"/>
        <v>0.28299387958465594</v>
      </c>
      <c r="O268">
        <f t="shared" si="36"/>
        <v>0.43597451538223542</v>
      </c>
      <c r="P268">
        <f t="shared" si="37"/>
        <v>0.55610459364781506</v>
      </c>
      <c r="Q268">
        <f t="shared" si="38"/>
        <v>0.66564479098148011</v>
      </c>
      <c r="R268">
        <f t="shared" si="39"/>
        <v>0.7299724315080216</v>
      </c>
      <c r="S268" t="str">
        <f t="shared" si="32"/>
        <v>fri</v>
      </c>
      <c r="T268" t="str">
        <f t="shared" si="33"/>
        <v>mon</v>
      </c>
    </row>
    <row r="269" spans="13:20" x14ac:dyDescent="0.25">
      <c r="M269">
        <f t="shared" si="34"/>
        <v>0.26800000000000018</v>
      </c>
      <c r="N269">
        <f t="shared" si="35"/>
        <v>0.28353781691072366</v>
      </c>
      <c r="O269">
        <f t="shared" si="36"/>
        <v>0.4371347544682006</v>
      </c>
      <c r="P269">
        <f t="shared" si="37"/>
        <v>0.55757237791367764</v>
      </c>
      <c r="Q269">
        <f t="shared" si="38"/>
        <v>0.66720428647091401</v>
      </c>
      <c r="R269">
        <f t="shared" si="39"/>
        <v>0.73150402499893696</v>
      </c>
      <c r="S269" t="str">
        <f t="shared" si="32"/>
        <v>fri</v>
      </c>
      <c r="T269" t="str">
        <f t="shared" si="33"/>
        <v>mon</v>
      </c>
    </row>
    <row r="270" spans="13:20" x14ac:dyDescent="0.25">
      <c r="M270">
        <f t="shared" si="34"/>
        <v>0.26900000000000018</v>
      </c>
      <c r="N270">
        <f t="shared" si="35"/>
        <v>0.28407900575724443</v>
      </c>
      <c r="O270">
        <f t="shared" si="36"/>
        <v>0.43829247594439813</v>
      </c>
      <c r="P270">
        <f t="shared" si="37"/>
        <v>0.55903648946355189</v>
      </c>
      <c r="Q270">
        <f t="shared" si="38"/>
        <v>0.66875825906887876</v>
      </c>
      <c r="R270">
        <f t="shared" si="39"/>
        <v>0.73302885262872475</v>
      </c>
      <c r="S270" t="str">
        <f t="shared" si="32"/>
        <v>fri</v>
      </c>
      <c r="T270" t="str">
        <f t="shared" si="33"/>
        <v>mon</v>
      </c>
    </row>
    <row r="271" spans="13:20" x14ac:dyDescent="0.25">
      <c r="M271">
        <f t="shared" si="34"/>
        <v>0.27000000000000018</v>
      </c>
      <c r="N271">
        <f t="shared" si="35"/>
        <v>0.28461745652532316</v>
      </c>
      <c r="O271">
        <f t="shared" si="36"/>
        <v>0.43944768933824957</v>
      </c>
      <c r="P271">
        <f t="shared" si="37"/>
        <v>0.56049693695117608</v>
      </c>
      <c r="Q271">
        <f t="shared" si="38"/>
        <v>0.67030672298479566</v>
      </c>
      <c r="R271">
        <f t="shared" si="39"/>
        <v>0.73454693596104992</v>
      </c>
      <c r="S271" t="str">
        <f t="shared" si="32"/>
        <v>fri</v>
      </c>
      <c r="T271" t="str">
        <f t="shared" si="33"/>
        <v>mon</v>
      </c>
    </row>
    <row r="272" spans="13:20" x14ac:dyDescent="0.25">
      <c r="M272">
        <f t="shared" si="34"/>
        <v>0.27100000000000019</v>
      </c>
      <c r="N272">
        <f t="shared" si="35"/>
        <v>0.28515317958986641</v>
      </c>
      <c r="O272">
        <f t="shared" si="36"/>
        <v>0.4406004041531788</v>
      </c>
      <c r="P272">
        <f t="shared" si="37"/>
        <v>0.56195372900849117</v>
      </c>
      <c r="Q272">
        <f t="shared" si="38"/>
        <v>0.67184969240181625</v>
      </c>
      <c r="R272">
        <f t="shared" si="39"/>
        <v>0.7360582965164657</v>
      </c>
      <c r="S272" t="str">
        <f t="shared" si="32"/>
        <v>fri</v>
      </c>
      <c r="T272" t="str">
        <f t="shared" si="33"/>
        <v>mon</v>
      </c>
    </row>
    <row r="273" spans="13:20" x14ac:dyDescent="0.25">
      <c r="M273">
        <f t="shared" si="34"/>
        <v>0.27200000000000019</v>
      </c>
      <c r="N273">
        <f t="shared" si="35"/>
        <v>0.28568618529961481</v>
      </c>
      <c r="O273">
        <f t="shared" si="36"/>
        <v>0.44175062986864166</v>
      </c>
      <c r="P273">
        <f t="shared" si="37"/>
        <v>0.56340687424566849</v>
      </c>
      <c r="Q273">
        <f t="shared" si="38"/>
        <v>0.67338718147685406</v>
      </c>
      <c r="R273">
        <f t="shared" si="39"/>
        <v>0.73756295577244857</v>
      </c>
      <c r="S273" t="str">
        <f t="shared" si="32"/>
        <v>fri</v>
      </c>
      <c r="T273" t="str">
        <f t="shared" si="33"/>
        <v>mon</v>
      </c>
    </row>
    <row r="274" spans="13:20" x14ac:dyDescent="0.25">
      <c r="M274">
        <f t="shared" si="34"/>
        <v>0.27300000000000019</v>
      </c>
      <c r="N274">
        <f t="shared" si="35"/>
        <v>0.28621648397717631</v>
      </c>
      <c r="O274">
        <f t="shared" si="36"/>
        <v>0.4428983759401563</v>
      </c>
      <c r="P274">
        <f t="shared" si="37"/>
        <v>0.56485638125113624</v>
      </c>
      <c r="Q274">
        <f t="shared" si="38"/>
        <v>0.67491920434061958</v>
      </c>
      <c r="R274">
        <f t="shared" si="39"/>
        <v>0.73906093516344007</v>
      </c>
      <c r="S274" t="str">
        <f t="shared" si="32"/>
        <v>fri</v>
      </c>
      <c r="T274" t="str">
        <f t="shared" si="33"/>
        <v>mon</v>
      </c>
    </row>
    <row r="275" spans="13:20" x14ac:dyDescent="0.25">
      <c r="M275">
        <f t="shared" si="34"/>
        <v>0.27400000000000019</v>
      </c>
      <c r="N275">
        <f t="shared" si="35"/>
        <v>0.28674408591905876</v>
      </c>
      <c r="O275">
        <f t="shared" si="36"/>
        <v>0.44404365179933342</v>
      </c>
      <c r="P275">
        <f t="shared" si="37"/>
        <v>0.5663022585916081</v>
      </c>
      <c r="Q275">
        <f t="shared" si="38"/>
        <v>0.67644577509765103</v>
      </c>
      <c r="R275">
        <f t="shared" si="39"/>
        <v>0.7405522560808826</v>
      </c>
      <c r="S275" t="str">
        <f t="shared" si="32"/>
        <v>fri</v>
      </c>
      <c r="T275" t="str">
        <f t="shared" si="33"/>
        <v>mon</v>
      </c>
    </row>
    <row r="276" spans="13:20" x14ac:dyDescent="0.25">
      <c r="M276">
        <f t="shared" si="34"/>
        <v>0.27500000000000019</v>
      </c>
      <c r="N276">
        <f t="shared" si="35"/>
        <v>0.28726900139570322</v>
      </c>
      <c r="O276">
        <f t="shared" si="36"/>
        <v>0.44518646685390639</v>
      </c>
      <c r="P276">
        <f t="shared" si="37"/>
        <v>0.56774451481210964</v>
      </c>
      <c r="Q276">
        <f t="shared" si="38"/>
        <v>0.6779669078263495</v>
      </c>
      <c r="R276">
        <f t="shared" si="39"/>
        <v>0.74203693987326014</v>
      </c>
      <c r="S276" t="str">
        <f t="shared" si="32"/>
        <v>fri</v>
      </c>
      <c r="T276" t="str">
        <f t="shared" si="33"/>
        <v>mon</v>
      </c>
    </row>
    <row r="277" spans="13:20" x14ac:dyDescent="0.25">
      <c r="M277">
        <f t="shared" si="34"/>
        <v>0.27600000000000019</v>
      </c>
      <c r="N277">
        <f t="shared" si="35"/>
        <v>0.28779124065151684</v>
      </c>
      <c r="O277">
        <f t="shared" si="36"/>
        <v>0.44632683048776151</v>
      </c>
      <c r="P277">
        <f t="shared" si="37"/>
        <v>0.56918315843600609</v>
      </c>
      <c r="Q277">
        <f t="shared" si="38"/>
        <v>0.6794826165790111</v>
      </c>
      <c r="R277">
        <f t="shared" si="39"/>
        <v>0.74351500784613678</v>
      </c>
      <c r="S277" t="str">
        <f t="shared" si="32"/>
        <v>fri</v>
      </c>
      <c r="T277" t="str">
        <f t="shared" si="33"/>
        <v>mon</v>
      </c>
    </row>
    <row r="278" spans="13:20" x14ac:dyDescent="0.25">
      <c r="M278">
        <f t="shared" si="34"/>
        <v>0.27700000000000019</v>
      </c>
      <c r="N278">
        <f t="shared" si="35"/>
        <v>0.28831081390490565</v>
      </c>
      <c r="O278">
        <f t="shared" si="36"/>
        <v>0.44746475206096781</v>
      </c>
      <c r="P278">
        <f t="shared" si="37"/>
        <v>0.57061819796502999</v>
      </c>
      <c r="Q278">
        <f t="shared" si="38"/>
        <v>0.68099291538185902</v>
      </c>
      <c r="R278">
        <f t="shared" si="39"/>
        <v>0.74498648126219391</v>
      </c>
      <c r="S278" t="str">
        <f t="shared" si="32"/>
        <v>fri</v>
      </c>
      <c r="T278" t="str">
        <f t="shared" si="33"/>
        <v>mon</v>
      </c>
    </row>
    <row r="279" spans="13:20" x14ac:dyDescent="0.25">
      <c r="M279">
        <f t="shared" si="34"/>
        <v>0.27800000000000019</v>
      </c>
      <c r="N279">
        <f t="shared" si="35"/>
        <v>0.28882773134830741</v>
      </c>
      <c r="O279">
        <f t="shared" si="36"/>
        <v>0.44860024090980788</v>
      </c>
      <c r="P279">
        <f t="shared" si="37"/>
        <v>0.57204964187930818</v>
      </c>
      <c r="Q279">
        <f t="shared" si="38"/>
        <v>0.68249781823507805</v>
      </c>
      <c r="R279">
        <f t="shared" si="39"/>
        <v>0.74645138134127043</v>
      </c>
      <c r="S279" t="str">
        <f t="shared" si="32"/>
        <v>fri</v>
      </c>
      <c r="T279" t="str">
        <f t="shared" si="33"/>
        <v>mon</v>
      </c>
    </row>
    <row r="280" spans="13:20" x14ac:dyDescent="0.25">
      <c r="M280">
        <f t="shared" si="34"/>
        <v>0.27900000000000019</v>
      </c>
      <c r="N280">
        <f t="shared" si="35"/>
        <v>0.28934200314822495</v>
      </c>
      <c r="O280">
        <f t="shared" si="36"/>
        <v>0.44973330634680725</v>
      </c>
      <c r="P280">
        <f t="shared" si="37"/>
        <v>0.5734774986373895</v>
      </c>
      <c r="Q280">
        <f t="shared" si="38"/>
        <v>0.68399733911284755</v>
      </c>
      <c r="R280">
        <f t="shared" si="39"/>
        <v>0.74790972926040022</v>
      </c>
      <c r="S280" t="str">
        <f t="shared" si="32"/>
        <v>fri</v>
      </c>
      <c r="T280" t="str">
        <f t="shared" si="33"/>
        <v>mon</v>
      </c>
    </row>
    <row r="281" spans="13:20" x14ac:dyDescent="0.25">
      <c r="M281">
        <f t="shared" si="34"/>
        <v>0.28000000000000019</v>
      </c>
      <c r="N281">
        <f t="shared" si="35"/>
        <v>0.28985363944525872</v>
      </c>
      <c r="O281">
        <f t="shared" si="36"/>
        <v>0.45086395766076531</v>
      </c>
      <c r="P281">
        <f t="shared" si="37"/>
        <v>0.57490177667627185</v>
      </c>
      <c r="Q281">
        <f t="shared" si="38"/>
        <v>0.68549149196337256</v>
      </c>
      <c r="R281">
        <f t="shared" si="39"/>
        <v>0.74936154615385198</v>
      </c>
      <c r="S281" t="str">
        <f t="shared" si="32"/>
        <v>fri</v>
      </c>
      <c r="T281" t="str">
        <f t="shared" si="33"/>
        <v>mon</v>
      </c>
    </row>
    <row r="282" spans="13:20" x14ac:dyDescent="0.25">
      <c r="M282">
        <f t="shared" si="34"/>
        <v>0.28100000000000019</v>
      </c>
      <c r="N282">
        <f t="shared" si="35"/>
        <v>0.29036265035413966</v>
      </c>
      <c r="O282">
        <f t="shared" si="36"/>
        <v>0.45199220411678476</v>
      </c>
      <c r="P282">
        <f t="shared" si="37"/>
        <v>0.57632248441142986</v>
      </c>
      <c r="Q282">
        <f t="shared" si="38"/>
        <v>0.68698029070891964</v>
      </c>
      <c r="R282">
        <f t="shared" si="39"/>
        <v>0.75080685311316619</v>
      </c>
      <c r="S282" t="str">
        <f t="shared" si="32"/>
        <v>fri</v>
      </c>
      <c r="T282" t="str">
        <f t="shared" si="33"/>
        <v>mon</v>
      </c>
    </row>
    <row r="283" spans="13:20" x14ac:dyDescent="0.25">
      <c r="M283">
        <f t="shared" si="34"/>
        <v>0.28200000000000019</v>
      </c>
      <c r="N283">
        <f t="shared" si="35"/>
        <v>0.29086904596376278</v>
      </c>
      <c r="O283">
        <f t="shared" si="36"/>
        <v>0.45311805495630275</v>
      </c>
      <c r="P283">
        <f t="shared" si="37"/>
        <v>0.57773963023684283</v>
      </c>
      <c r="Q283">
        <f t="shared" si="38"/>
        <v>0.68846374924584786</v>
      </c>
      <c r="R283">
        <f t="shared" si="39"/>
        <v>0.75224567118719654</v>
      </c>
      <c r="S283" t="str">
        <f t="shared" si="32"/>
        <v>fri</v>
      </c>
      <c r="T283" t="str">
        <f t="shared" si="33"/>
        <v>mon</v>
      </c>
    </row>
    <row r="284" spans="13:20" x14ac:dyDescent="0.25">
      <c r="M284">
        <f t="shared" si="34"/>
        <v>0.2830000000000002</v>
      </c>
      <c r="N284">
        <f t="shared" si="35"/>
        <v>0.29137283633721928</v>
      </c>
      <c r="O284">
        <f t="shared" si="36"/>
        <v>0.45424151939711988</v>
      </c>
      <c r="P284">
        <f t="shared" si="37"/>
        <v>0.57915322252502055</v>
      </c>
      <c r="Q284">
        <f t="shared" si="38"/>
        <v>0.68994188144464208</v>
      </c>
      <c r="R284">
        <f t="shared" si="39"/>
        <v>0.75367802138214479</v>
      </c>
      <c r="S284" t="str">
        <f t="shared" si="32"/>
        <v>fri</v>
      </c>
      <c r="T284" t="str">
        <f t="shared" si="33"/>
        <v>mon</v>
      </c>
    </row>
    <row r="285" spans="13:20" x14ac:dyDescent="0.25">
      <c r="M285">
        <f t="shared" si="34"/>
        <v>0.2840000000000002</v>
      </c>
      <c r="N285">
        <f t="shared" si="35"/>
        <v>0.29187403151182989</v>
      </c>
      <c r="O285">
        <f t="shared" si="36"/>
        <v>0.45536260663343109</v>
      </c>
      <c r="P285">
        <f t="shared" si="37"/>
        <v>0.58056326962703242</v>
      </c>
      <c r="Q285">
        <f t="shared" si="38"/>
        <v>0.69141470114994674</v>
      </c>
      <c r="R285">
        <f t="shared" si="39"/>
        <v>0.75510392466160259</v>
      </c>
      <c r="S285" t="str">
        <f t="shared" si="32"/>
        <v>fri</v>
      </c>
      <c r="T285" t="str">
        <f t="shared" si="33"/>
        <v>mon</v>
      </c>
    </row>
    <row r="286" spans="13:20" x14ac:dyDescent="0.25">
      <c r="M286">
        <f t="shared" si="34"/>
        <v>0.2850000000000002</v>
      </c>
      <c r="N286">
        <f t="shared" si="35"/>
        <v>0.29237264149917797</v>
      </c>
      <c r="O286">
        <f t="shared" si="36"/>
        <v>0.45648132583585588</v>
      </c>
      <c r="P286">
        <f t="shared" si="37"/>
        <v>0.58196977987253384</v>
      </c>
      <c r="Q286">
        <f t="shared" si="38"/>
        <v>0.69288222218059903</v>
      </c>
      <c r="R286">
        <f t="shared" si="39"/>
        <v>0.75652340194658918</v>
      </c>
      <c r="S286" t="str">
        <f t="shared" si="32"/>
        <v>fri</v>
      </c>
      <c r="T286" t="str">
        <f t="shared" si="33"/>
        <v>mon</v>
      </c>
    </row>
    <row r="287" spans="13:20" x14ac:dyDescent="0.25">
      <c r="M287">
        <f t="shared" si="34"/>
        <v>0.2860000000000002</v>
      </c>
      <c r="N287">
        <f t="shared" si="35"/>
        <v>0.29286867628514202</v>
      </c>
      <c r="O287">
        <f t="shared" si="36"/>
        <v>0.45759768615146801</v>
      </c>
      <c r="P287">
        <f t="shared" si="37"/>
        <v>0.58337276156979401</v>
      </c>
      <c r="Q287">
        <f t="shared" si="38"/>
        <v>0.69434445832966007</v>
      </c>
      <c r="R287">
        <f t="shared" si="39"/>
        <v>0.75793647411558895</v>
      </c>
      <c r="S287" t="str">
        <f t="shared" si="32"/>
        <v>fri</v>
      </c>
      <c r="T287" t="str">
        <f t="shared" si="33"/>
        <v>mon</v>
      </c>
    </row>
    <row r="288" spans="13:20" x14ac:dyDescent="0.25">
      <c r="M288">
        <f t="shared" si="34"/>
        <v>0.2870000000000002</v>
      </c>
      <c r="N288">
        <f t="shared" si="35"/>
        <v>0.29336214582992903</v>
      </c>
      <c r="O288">
        <f t="shared" si="36"/>
        <v>0.45871169670382617</v>
      </c>
      <c r="P288">
        <f t="shared" si="37"/>
        <v>0.5847722230057234</v>
      </c>
      <c r="Q288">
        <f t="shared" si="38"/>
        <v>0.69580142336445028</v>
      </c>
      <c r="R288">
        <f t="shared" si="39"/>
        <v>0.75934316200459218</v>
      </c>
      <c r="S288" t="str">
        <f t="shared" si="32"/>
        <v>fri</v>
      </c>
      <c r="T288" t="str">
        <f t="shared" si="33"/>
        <v>mon</v>
      </c>
    </row>
    <row r="289" spans="13:20" x14ac:dyDescent="0.25">
      <c r="M289">
        <f t="shared" si="34"/>
        <v>0.2880000000000002</v>
      </c>
      <c r="N289">
        <f t="shared" si="35"/>
        <v>0.29385306006810696</v>
      </c>
      <c r="O289">
        <f t="shared" si="36"/>
        <v>0.45982336659300371</v>
      </c>
      <c r="P289">
        <f t="shared" si="37"/>
        <v>0.58616817244590047</v>
      </c>
      <c r="Q289">
        <f t="shared" si="38"/>
        <v>0.69725313102658104</v>
      </c>
      <c r="R289">
        <f t="shared" si="39"/>
        <v>0.76074348640713119</v>
      </c>
      <c r="S289" t="str">
        <f t="shared" si="32"/>
        <v>fri</v>
      </c>
      <c r="T289" t="str">
        <f t="shared" si="33"/>
        <v>mon</v>
      </c>
    </row>
    <row r="290" spans="13:20" x14ac:dyDescent="0.25">
      <c r="M290">
        <f t="shared" si="34"/>
        <v>0.2890000000000002</v>
      </c>
      <c r="N290">
        <f t="shared" si="35"/>
        <v>0.2943414289086384</v>
      </c>
      <c r="O290">
        <f t="shared" si="36"/>
        <v>0.46093270489561922</v>
      </c>
      <c r="P290">
        <f t="shared" si="37"/>
        <v>0.58756061813459992</v>
      </c>
      <c r="Q290">
        <f t="shared" si="38"/>
        <v>0.69869959503198764</v>
      </c>
      <c r="R290">
        <f t="shared" si="39"/>
        <v>0.76213746807432159</v>
      </c>
      <c r="S290" t="str">
        <f t="shared" si="32"/>
        <v>fri</v>
      </c>
      <c r="T290" t="str">
        <f t="shared" si="33"/>
        <v>mon</v>
      </c>
    </row>
    <row r="291" spans="13:20" x14ac:dyDescent="0.25">
      <c r="M291">
        <f t="shared" si="34"/>
        <v>0.2900000000000002</v>
      </c>
      <c r="N291">
        <f t="shared" si="35"/>
        <v>0.29482726223491251</v>
      </c>
      <c r="O291">
        <f t="shared" si="36"/>
        <v>0.46203972066486637</v>
      </c>
      <c r="P291">
        <f t="shared" si="37"/>
        <v>0.58894956829482015</v>
      </c>
      <c r="Q291">
        <f t="shared" si="38"/>
        <v>0.70014082907096342</v>
      </c>
      <c r="R291">
        <f t="shared" si="39"/>
        <v>0.76352512771489844</v>
      </c>
      <c r="S291" t="str">
        <f t="shared" si="32"/>
        <v>fri</v>
      </c>
      <c r="T291" t="str">
        <f t="shared" si="33"/>
        <v>mon</v>
      </c>
    </row>
    <row r="292" spans="13:20" x14ac:dyDescent="0.25">
      <c r="M292">
        <f t="shared" si="34"/>
        <v>0.2910000000000002</v>
      </c>
      <c r="N292">
        <f t="shared" si="35"/>
        <v>0.29531056990477889</v>
      </c>
      <c r="O292">
        <f t="shared" si="36"/>
        <v>0.4631444229305442</v>
      </c>
      <c r="P292">
        <f t="shared" si="37"/>
        <v>0.59033503112830943</v>
      </c>
      <c r="Q292">
        <f t="shared" si="38"/>
        <v>0.70157684680819155</v>
      </c>
      <c r="R292">
        <f t="shared" si="39"/>
        <v>0.76490648599525723</v>
      </c>
      <c r="S292" t="str">
        <f t="shared" si="32"/>
        <v>fri</v>
      </c>
      <c r="T292" t="str">
        <f t="shared" si="33"/>
        <v>mon</v>
      </c>
    </row>
    <row r="293" spans="13:20" x14ac:dyDescent="0.25">
      <c r="M293">
        <f t="shared" si="34"/>
        <v>0.2920000000000002</v>
      </c>
      <c r="N293">
        <f t="shared" si="35"/>
        <v>0.2957913617505798</v>
      </c>
      <c r="O293">
        <f t="shared" si="36"/>
        <v>0.46424682069908729</v>
      </c>
      <c r="P293">
        <f t="shared" si="37"/>
        <v>0.5917170148155948</v>
      </c>
      <c r="Q293">
        <f t="shared" si="38"/>
        <v>0.70300766188277908</v>
      </c>
      <c r="R293">
        <f t="shared" si="39"/>
        <v>0.76628156353949073</v>
      </c>
      <c r="S293" t="str">
        <f t="shared" si="32"/>
        <v>fri</v>
      </c>
      <c r="T293" t="str">
        <f t="shared" si="33"/>
        <v>mon</v>
      </c>
    </row>
    <row r="294" spans="13:20" x14ac:dyDescent="0.25">
      <c r="M294">
        <f t="shared" si="34"/>
        <v>0.2930000000000002</v>
      </c>
      <c r="N294">
        <f t="shared" si="35"/>
        <v>0.29626964757918384</v>
      </c>
      <c r="O294">
        <f t="shared" si="36"/>
        <v>0.46534692295359614</v>
      </c>
      <c r="P294">
        <f t="shared" si="37"/>
        <v>0.59309552751600847</v>
      </c>
      <c r="Q294">
        <f t="shared" si="38"/>
        <v>0.70443328790828852</v>
      </c>
      <c r="R294">
        <f t="shared" si="39"/>
        <v>0.76765038092942783</v>
      </c>
      <c r="S294" t="str">
        <f t="shared" si="32"/>
        <v>fri</v>
      </c>
      <c r="T294" t="str">
        <f t="shared" si="33"/>
        <v>mon</v>
      </c>
    </row>
    <row r="295" spans="13:20" x14ac:dyDescent="0.25">
      <c r="M295">
        <f t="shared" si="34"/>
        <v>0.29400000000000021</v>
      </c>
      <c r="N295">
        <f t="shared" si="35"/>
        <v>0.29674543717201801</v>
      </c>
      <c r="O295">
        <f t="shared" si="36"/>
        <v>0.46644473865386687</v>
      </c>
      <c r="P295">
        <f t="shared" si="37"/>
        <v>0.59447057736771569</v>
      </c>
      <c r="Q295">
        <f t="shared" si="38"/>
        <v>0.70585373847277266</v>
      </c>
      <c r="R295">
        <f t="shared" si="39"/>
        <v>0.76901295870467412</v>
      </c>
      <c r="S295" t="str">
        <f t="shared" si="32"/>
        <v>fri</v>
      </c>
      <c r="T295" t="str">
        <f t="shared" si="33"/>
        <v>mon</v>
      </c>
    </row>
    <row r="296" spans="13:20" x14ac:dyDescent="0.25">
      <c r="M296">
        <f t="shared" si="34"/>
        <v>0.29500000000000021</v>
      </c>
      <c r="N296">
        <f t="shared" si="35"/>
        <v>0.29721874028510137</v>
      </c>
      <c r="O296">
        <f t="shared" si="36"/>
        <v>0.46754027673642184</v>
      </c>
      <c r="P296">
        <f t="shared" si="37"/>
        <v>0.59584217248774218</v>
      </c>
      <c r="Q296">
        <f t="shared" si="38"/>
        <v>0.70726902713880679</v>
      </c>
      <c r="R296">
        <f t="shared" si="39"/>
        <v>0.77036931736264758</v>
      </c>
      <c r="S296" t="str">
        <f t="shared" si="32"/>
        <v>fri</v>
      </c>
      <c r="T296" t="str">
        <f t="shared" si="33"/>
        <v>mon</v>
      </c>
    </row>
    <row r="297" spans="13:20" x14ac:dyDescent="0.25">
      <c r="M297">
        <f t="shared" si="34"/>
        <v>0.29600000000000021</v>
      </c>
      <c r="N297">
        <f t="shared" si="35"/>
        <v>0.2976895666490777</v>
      </c>
      <c r="O297">
        <f t="shared" si="36"/>
        <v>0.46863354611453933</v>
      </c>
      <c r="P297">
        <f t="shared" si="37"/>
        <v>0.597210320972001</v>
      </c>
      <c r="Q297">
        <f t="shared" si="38"/>
        <v>0.70867916744352089</v>
      </c>
      <c r="R297">
        <f t="shared" si="39"/>
        <v>0.77171947735861979</v>
      </c>
      <c r="S297" t="str">
        <f t="shared" si="32"/>
        <v>fri</v>
      </c>
      <c r="T297" t="str">
        <f t="shared" si="33"/>
        <v>mon</v>
      </c>
    </row>
    <row r="298" spans="13:20" x14ac:dyDescent="0.25">
      <c r="M298">
        <f t="shared" si="34"/>
        <v>0.29700000000000021</v>
      </c>
      <c r="N298">
        <f t="shared" si="35"/>
        <v>0.29815792596924828</v>
      </c>
      <c r="O298">
        <f t="shared" si="36"/>
        <v>0.46972455567828447</v>
      </c>
      <c r="P298">
        <f t="shared" si="37"/>
        <v>0.59857503089532083</v>
      </c>
      <c r="Q298">
        <f t="shared" si="38"/>
        <v>0.71008417289863424</v>
      </c>
      <c r="R298">
        <f t="shared" si="39"/>
        <v>0.7730634591057528</v>
      </c>
      <c r="S298" t="str">
        <f t="shared" si="32"/>
        <v>fri</v>
      </c>
      <c r="T298" t="str">
        <f t="shared" si="33"/>
        <v>mon</v>
      </c>
    </row>
    <row r="299" spans="13:20" x14ac:dyDescent="0.25">
      <c r="M299">
        <f t="shared" si="34"/>
        <v>0.29800000000000021</v>
      </c>
      <c r="N299">
        <f t="shared" si="35"/>
        <v>0.29862382792560505</v>
      </c>
      <c r="O299">
        <f t="shared" si="36"/>
        <v>0.47081331429453865</v>
      </c>
      <c r="P299">
        <f t="shared" si="37"/>
        <v>0.59993631031147232</v>
      </c>
      <c r="Q299">
        <f t="shared" si="38"/>
        <v>0.71148405699048756</v>
      </c>
      <c r="R299">
        <f t="shared" si="39"/>
        <v>0.77440128297513922</v>
      </c>
      <c r="S299" t="str">
        <f t="shared" si="32"/>
        <v>fri</v>
      </c>
      <c r="T299" t="str">
        <f t="shared" si="33"/>
        <v>mon</v>
      </c>
    </row>
    <row r="300" spans="13:20" x14ac:dyDescent="0.25">
      <c r="M300">
        <f t="shared" si="34"/>
        <v>0.29900000000000021</v>
      </c>
      <c r="N300">
        <f t="shared" si="35"/>
        <v>0.29908728217286373</v>
      </c>
      <c r="O300">
        <f t="shared" si="36"/>
        <v>0.47189983080703002</v>
      </c>
      <c r="P300">
        <f t="shared" si="37"/>
        <v>0.60129416725319651</v>
      </c>
      <c r="Q300">
        <f t="shared" si="38"/>
        <v>0.71287883318007528</v>
      </c>
      <c r="R300">
        <f t="shared" si="39"/>
        <v>0.77573296929583935</v>
      </c>
      <c r="S300" t="str">
        <f t="shared" si="32"/>
        <v>fri</v>
      </c>
      <c r="T300" t="str">
        <f t="shared" si="33"/>
        <v>mon</v>
      </c>
    </row>
    <row r="301" spans="13:20" x14ac:dyDescent="0.25">
      <c r="M301">
        <f t="shared" si="34"/>
        <v>0.30000000000000021</v>
      </c>
      <c r="N301">
        <f t="shared" si="35"/>
        <v>0.29954829834049596</v>
      </c>
      <c r="O301">
        <f t="shared" si="36"/>
        <v>0.47298411403636376</v>
      </c>
      <c r="P301">
        <f t="shared" si="37"/>
        <v>0.60264860973223167</v>
      </c>
      <c r="Q301">
        <f t="shared" si="38"/>
        <v>0.71426851490308063</v>
      </c>
      <c r="R301">
        <f t="shared" si="39"/>
        <v>0.77705853835492134</v>
      </c>
      <c r="S301" t="str">
        <f t="shared" si="32"/>
        <v>fri</v>
      </c>
      <c r="T301" t="str">
        <f t="shared" si="33"/>
        <v>mon</v>
      </c>
    </row>
    <row r="302" spans="13:20" x14ac:dyDescent="0.25">
      <c r="M302">
        <f t="shared" si="34"/>
        <v>0.30100000000000021</v>
      </c>
      <c r="N302">
        <f t="shared" si="35"/>
        <v>0.30000688603276338</v>
      </c>
      <c r="O302">
        <f t="shared" si="36"/>
        <v>0.47406617278005192</v>
      </c>
      <c r="P302">
        <f t="shared" si="37"/>
        <v>0.60399964573934062</v>
      </c>
      <c r="Q302">
        <f t="shared" si="38"/>
        <v>0.71565311556990674</v>
      </c>
      <c r="R302">
        <f t="shared" si="39"/>
        <v>0.77837801039749865</v>
      </c>
      <c r="S302" t="str">
        <f t="shared" si="32"/>
        <v>fri</v>
      </c>
      <c r="T302" t="str">
        <f t="shared" si="33"/>
        <v>mon</v>
      </c>
    </row>
    <row r="303" spans="13:20" x14ac:dyDescent="0.25">
      <c r="M303">
        <f t="shared" si="34"/>
        <v>0.30200000000000021</v>
      </c>
      <c r="N303">
        <f t="shared" si="35"/>
        <v>0.30046305482874952</v>
      </c>
      <c r="O303">
        <f t="shared" si="36"/>
        <v>0.47514601581254395</v>
      </c>
      <c r="P303">
        <f t="shared" si="37"/>
        <v>0.60534728324433851</v>
      </c>
      <c r="Q303">
        <f t="shared" si="38"/>
        <v>0.71703264856571025</v>
      </c>
      <c r="R303">
        <f t="shared" si="39"/>
        <v>0.7796914056267692</v>
      </c>
      <c r="S303" t="str">
        <f t="shared" si="32"/>
        <v>fri</v>
      </c>
      <c r="T303" t="str">
        <f t="shared" si="33"/>
        <v>mon</v>
      </c>
    </row>
    <row r="304" spans="13:20" x14ac:dyDescent="0.25">
      <c r="M304">
        <f t="shared" si="34"/>
        <v>0.30300000000000021</v>
      </c>
      <c r="N304">
        <f t="shared" si="35"/>
        <v>0.30091681428239336</v>
      </c>
      <c r="O304">
        <f t="shared" si="36"/>
        <v>0.47622365188525673</v>
      </c>
      <c r="P304">
        <f t="shared" si="37"/>
        <v>0.60669153019611999</v>
      </c>
      <c r="Q304">
        <f t="shared" si="38"/>
        <v>0.7184071272504351</v>
      </c>
      <c r="R304">
        <f t="shared" si="39"/>
        <v>0.78099874420405468</v>
      </c>
      <c r="S304" t="str">
        <f t="shared" si="32"/>
        <v>fri</v>
      </c>
      <c r="T304" t="str">
        <f t="shared" si="33"/>
        <v>mon</v>
      </c>
    </row>
    <row r="305" spans="13:20" x14ac:dyDescent="0.25">
      <c r="M305">
        <f t="shared" si="34"/>
        <v>0.30400000000000021</v>
      </c>
      <c r="N305">
        <f t="shared" si="35"/>
        <v>0.30136817392252241</v>
      </c>
      <c r="O305">
        <f t="shared" si="36"/>
        <v>0.47729908972660445</v>
      </c>
      <c r="P305">
        <f t="shared" si="37"/>
        <v>0.60803239452268654</v>
      </c>
      <c r="Q305">
        <f t="shared" si="38"/>
        <v>0.71977656495884412</v>
      </c>
      <c r="R305">
        <f t="shared" si="39"/>
        <v>0.7823000462488372</v>
      </c>
      <c r="S305" t="str">
        <f t="shared" si="32"/>
        <v>fri</v>
      </c>
      <c r="T305" t="str">
        <f t="shared" si="33"/>
        <v>mon</v>
      </c>
    </row>
    <row r="306" spans="13:20" x14ac:dyDescent="0.25">
      <c r="M306">
        <f t="shared" si="34"/>
        <v>0.30500000000000022</v>
      </c>
      <c r="N306">
        <f t="shared" si="35"/>
        <v>0.30181714325288456</v>
      </c>
      <c r="O306">
        <f t="shared" si="36"/>
        <v>0.47837233804202944</v>
      </c>
      <c r="P306">
        <f t="shared" si="37"/>
        <v>0.60936988413117432</v>
      </c>
      <c r="Q306">
        <f t="shared" si="38"/>
        <v>0.72114097500055396</v>
      </c>
      <c r="R306">
        <f t="shared" si="39"/>
        <v>0.78359533183880059</v>
      </c>
      <c r="S306" t="str">
        <f t="shared" si="32"/>
        <v>fri</v>
      </c>
      <c r="T306" t="str">
        <f t="shared" si="33"/>
        <v>mon</v>
      </c>
    </row>
    <row r="307" spans="13:20" x14ac:dyDescent="0.25">
      <c r="M307">
        <f t="shared" si="34"/>
        <v>0.30600000000000022</v>
      </c>
      <c r="N307">
        <f t="shared" si="35"/>
        <v>0.30226373175218241</v>
      </c>
      <c r="O307">
        <f t="shared" si="36"/>
        <v>0.47944340551403164</v>
      </c>
      <c r="P307">
        <f t="shared" si="37"/>
        <v>0.61070400690788074</v>
      </c>
      <c r="Q307">
        <f t="shared" si="38"/>
        <v>0.72250037066006556</v>
      </c>
      <c r="R307">
        <f t="shared" si="39"/>
        <v>0.784884621009867</v>
      </c>
      <c r="S307" t="str">
        <f t="shared" si="32"/>
        <v>fri</v>
      </c>
      <c r="T307" t="str">
        <f t="shared" si="33"/>
        <v>mon</v>
      </c>
    </row>
    <row r="308" spans="13:20" x14ac:dyDescent="0.25">
      <c r="M308">
        <f t="shared" si="34"/>
        <v>0.30700000000000022</v>
      </c>
      <c r="N308">
        <f t="shared" si="35"/>
        <v>0.30270794887410557</v>
      </c>
      <c r="O308">
        <f t="shared" si="36"/>
        <v>0.4805123008021992</v>
      </c>
      <c r="P308">
        <f t="shared" si="37"/>
        <v>0.61203477071829293</v>
      </c>
      <c r="Q308">
        <f t="shared" si="38"/>
        <v>0.7238547651967997</v>
      </c>
      <c r="R308">
        <f t="shared" si="39"/>
        <v>0.78616793375623639</v>
      </c>
      <c r="S308" t="str">
        <f t="shared" si="32"/>
        <v>fri</v>
      </c>
      <c r="T308" t="str">
        <f t="shared" si="33"/>
        <v>mon</v>
      </c>
    </row>
    <row r="309" spans="13:20" x14ac:dyDescent="0.25">
      <c r="M309">
        <f t="shared" si="34"/>
        <v>0.30800000000000022</v>
      </c>
      <c r="N309">
        <f t="shared" si="35"/>
        <v>0.30314980404736325</v>
      </c>
      <c r="O309">
        <f t="shared" si="36"/>
        <v>0.48157903254323858</v>
      </c>
      <c r="P309">
        <f t="shared" si="37"/>
        <v>0.61336218340711379</v>
      </c>
      <c r="Q309">
        <f t="shared" si="38"/>
        <v>0.72520417184512898</v>
      </c>
      <c r="R309">
        <f t="shared" si="39"/>
        <v>0.78744529003042518</v>
      </c>
      <c r="S309" t="str">
        <f t="shared" si="32"/>
        <v>fri</v>
      </c>
      <c r="T309" t="str">
        <f t="shared" si="33"/>
        <v>mon</v>
      </c>
    </row>
    <row r="310" spans="13:20" x14ac:dyDescent="0.25">
      <c r="M310">
        <f t="shared" si="34"/>
        <v>0.30900000000000022</v>
      </c>
      <c r="N310">
        <f t="shared" si="35"/>
        <v>0.30358930667571782</v>
      </c>
      <c r="O310">
        <f t="shared" si="36"/>
        <v>0.48264360935100448</v>
      </c>
      <c r="P310">
        <f t="shared" si="37"/>
        <v>0.61468625279829103</v>
      </c>
      <c r="Q310">
        <f t="shared" si="38"/>
        <v>0.72654860381440989</v>
      </c>
      <c r="R310">
        <f t="shared" si="39"/>
        <v>0.78871670974330432</v>
      </c>
      <c r="S310" t="str">
        <f t="shared" si="32"/>
        <v>fri</v>
      </c>
      <c r="T310" t="str">
        <f t="shared" si="33"/>
        <v>mon</v>
      </c>
    </row>
    <row r="311" spans="13:20" x14ac:dyDescent="0.25">
      <c r="M311">
        <f t="shared" si="34"/>
        <v>0.31000000000000022</v>
      </c>
      <c r="N311">
        <f t="shared" si="35"/>
        <v>0.30402646613801726</v>
      </c>
      <c r="O311">
        <f t="shared" si="36"/>
        <v>0.48370603981653038</v>
      </c>
      <c r="P311">
        <f t="shared" si="37"/>
        <v>0.6160069866950435</v>
      </c>
      <c r="Q311">
        <f t="shared" si="38"/>
        <v>0.72788807428901769</v>
      </c>
      <c r="R311">
        <f t="shared" si="39"/>
        <v>0.78998221276413927</v>
      </c>
      <c r="S311" t="str">
        <f t="shared" si="32"/>
        <v>fri</v>
      </c>
      <c r="T311" t="str">
        <f t="shared" si="33"/>
        <v>mon</v>
      </c>
    </row>
    <row r="312" spans="13:20" x14ac:dyDescent="0.25">
      <c r="M312">
        <f t="shared" si="34"/>
        <v>0.31100000000000022</v>
      </c>
      <c r="N312">
        <f t="shared" si="35"/>
        <v>0.30446129178822845</v>
      </c>
      <c r="O312">
        <f t="shared" si="36"/>
        <v>0.4847663325080584</v>
      </c>
      <c r="P312">
        <f t="shared" si="37"/>
        <v>0.61732439287988816</v>
      </c>
      <c r="Q312">
        <f t="shared" si="38"/>
        <v>0.72922259642837828</v>
      </c>
      <c r="R312">
        <f t="shared" si="39"/>
        <v>0.79124181892062662</v>
      </c>
      <c r="S312" t="str">
        <f t="shared" si="32"/>
        <v>fri</v>
      </c>
      <c r="T312" t="str">
        <f t="shared" si="33"/>
        <v>mon</v>
      </c>
    </row>
    <row r="313" spans="13:20" x14ac:dyDescent="0.25">
      <c r="M313">
        <f t="shared" si="34"/>
        <v>0.31200000000000022</v>
      </c>
      <c r="N313">
        <f t="shared" si="35"/>
        <v>0.3048937929554702</v>
      </c>
      <c r="O313">
        <f t="shared" si="36"/>
        <v>0.48582449597106969</v>
      </c>
      <c r="P313">
        <f t="shared" si="37"/>
        <v>0.61863847911466907</v>
      </c>
      <c r="Q313">
        <f t="shared" si="38"/>
        <v>0.73055218336700078</v>
      </c>
      <c r="R313">
        <f t="shared" si="39"/>
        <v>0.79249554799893496</v>
      </c>
      <c r="S313" t="str">
        <f t="shared" si="32"/>
        <v>fri</v>
      </c>
      <c r="T313" t="str">
        <f t="shared" si="33"/>
        <v>mon</v>
      </c>
    </row>
    <row r="314" spans="13:20" x14ac:dyDescent="0.25">
      <c r="M314">
        <f t="shared" si="34"/>
        <v>0.31300000000000022</v>
      </c>
      <c r="N314">
        <f t="shared" si="35"/>
        <v>0.30532397894404539</v>
      </c>
      <c r="O314">
        <f t="shared" si="36"/>
        <v>0.48688053872831438</v>
      </c>
      <c r="P314">
        <f t="shared" si="37"/>
        <v>0.61994925314058347</v>
      </c>
      <c r="Q314">
        <f t="shared" si="38"/>
        <v>0.73187684821451227</v>
      </c>
      <c r="R314">
        <f t="shared" si="39"/>
        <v>0.79374341974374163</v>
      </c>
      <c r="S314" t="str">
        <f t="shared" si="32"/>
        <v>fri</v>
      </c>
      <c r="T314" t="str">
        <f t="shared" si="33"/>
        <v>mon</v>
      </c>
    </row>
    <row r="315" spans="13:20" x14ac:dyDescent="0.25">
      <c r="M315">
        <f t="shared" si="34"/>
        <v>0.31400000000000022</v>
      </c>
      <c r="N315">
        <f t="shared" si="35"/>
        <v>0.30575185903347507</v>
      </c>
      <c r="O315">
        <f t="shared" si="36"/>
        <v>0.48793446927984208</v>
      </c>
      <c r="P315">
        <f t="shared" si="37"/>
        <v>0.62125672267820908</v>
      </c>
      <c r="Q315">
        <f t="shared" si="38"/>
        <v>0.73319660405568943</v>
      </c>
      <c r="R315">
        <f t="shared" si="39"/>
        <v>0.79498545385827291</v>
      </c>
      <c r="S315" t="str">
        <f t="shared" si="32"/>
        <v>fri</v>
      </c>
      <c r="T315" t="str">
        <f t="shared" si="33"/>
        <v>mon</v>
      </c>
    </row>
    <row r="316" spans="13:20" x14ac:dyDescent="0.25">
      <c r="M316">
        <f t="shared" si="34"/>
        <v>0.31500000000000022</v>
      </c>
      <c r="N316">
        <f t="shared" si="35"/>
        <v>0.30617744247853029</v>
      </c>
      <c r="O316">
        <f t="shared" si="36"/>
        <v>0.48898629610303168</v>
      </c>
      <c r="P316">
        <f t="shared" si="37"/>
        <v>0.62256089542753301</v>
      </c>
      <c r="Q316">
        <f t="shared" si="38"/>
        <v>0.73451146395049127</v>
      </c>
      <c r="R316">
        <f t="shared" si="39"/>
        <v>0.79622167000434119</v>
      </c>
      <c r="S316" t="str">
        <f t="shared" si="32"/>
        <v>fri</v>
      </c>
      <c r="T316" t="str">
        <f t="shared" si="33"/>
        <v>mon</v>
      </c>
    </row>
    <row r="317" spans="13:20" x14ac:dyDescent="0.25">
      <c r="M317">
        <f t="shared" si="34"/>
        <v>0.31600000000000023</v>
      </c>
      <c r="N317">
        <f t="shared" si="35"/>
        <v>0.30660073850926589</v>
      </c>
      <c r="O317">
        <f t="shared" si="36"/>
        <v>0.49003602765262161</v>
      </c>
      <c r="P317">
        <f t="shared" si="37"/>
        <v>0.62386177906797724</v>
      </c>
      <c r="Q317">
        <f t="shared" si="38"/>
        <v>0.73582144093409341</v>
      </c>
      <c r="R317">
        <f t="shared" si="39"/>
        <v>0.79745208780238519</v>
      </c>
      <c r="S317" t="str">
        <f t="shared" si="32"/>
        <v>fri</v>
      </c>
      <c r="T317" t="str">
        <f t="shared" si="33"/>
        <v>mon</v>
      </c>
    </row>
    <row r="318" spans="13:20" x14ac:dyDescent="0.25">
      <c r="M318">
        <f t="shared" si="34"/>
        <v>0.31700000000000023</v>
      </c>
      <c r="N318">
        <f t="shared" si="35"/>
        <v>0.307021756331053</v>
      </c>
      <c r="O318">
        <f t="shared" si="36"/>
        <v>0.49108367236074019</v>
      </c>
      <c r="P318">
        <f t="shared" si="37"/>
        <v>0.6251593812584274</v>
      </c>
      <c r="Q318">
        <f t="shared" si="38"/>
        <v>0.7371265480169209</v>
      </c>
      <c r="R318">
        <f t="shared" si="39"/>
        <v>0.79867672683150714</v>
      </c>
      <c r="S318" t="str">
        <f t="shared" si="32"/>
        <v>fri</v>
      </c>
      <c r="T318" t="str">
        <f t="shared" si="33"/>
        <v>mon</v>
      </c>
    </row>
    <row r="319" spans="13:20" x14ac:dyDescent="0.25">
      <c r="M319">
        <f t="shared" si="34"/>
        <v>0.31800000000000023</v>
      </c>
      <c r="N319">
        <f t="shared" si="35"/>
        <v>0.30744050512461185</v>
      </c>
      <c r="O319">
        <f t="shared" si="36"/>
        <v>0.49212923863693575</v>
      </c>
      <c r="P319">
        <f t="shared" si="37"/>
        <v>0.62645370963725966</v>
      </c>
      <c r="Q319">
        <f t="shared" si="38"/>
        <v>0.73842679818467971</v>
      </c>
      <c r="R319">
        <f t="shared" si="39"/>
        <v>0.7998956066295122</v>
      </c>
      <c r="S319" t="str">
        <f t="shared" si="32"/>
        <v>fri</v>
      </c>
      <c r="T319" t="str">
        <f t="shared" si="33"/>
        <v>mon</v>
      </c>
    </row>
    <row r="320" spans="13:20" x14ac:dyDescent="0.25">
      <c r="M320">
        <f t="shared" si="34"/>
        <v>0.31900000000000023</v>
      </c>
      <c r="N320">
        <f t="shared" si="35"/>
        <v>0.30785699404604538</v>
      </c>
      <c r="O320">
        <f t="shared" si="36"/>
        <v>0.49317273486820662</v>
      </c>
      <c r="P320">
        <f t="shared" si="37"/>
        <v>0.62774477182236788</v>
      </c>
      <c r="Q320">
        <f t="shared" si="38"/>
        <v>0.73972220439839176</v>
      </c>
      <c r="R320">
        <f t="shared" si="39"/>
        <v>0.80110874669294763</v>
      </c>
      <c r="S320" t="str">
        <f t="shared" si="32"/>
        <v>fri</v>
      </c>
      <c r="T320" t="str">
        <f t="shared" si="33"/>
        <v>mon</v>
      </c>
    </row>
    <row r="321" spans="13:20" x14ac:dyDescent="0.25">
      <c r="M321">
        <f t="shared" si="34"/>
        <v>0.32000000000000023</v>
      </c>
      <c r="N321">
        <f t="shared" si="35"/>
        <v>0.30827123222687114</v>
      </c>
      <c r="O321">
        <f t="shared" si="36"/>
        <v>0.49421416941903146</v>
      </c>
      <c r="P321">
        <f t="shared" si="37"/>
        <v>0.62903257541119184</v>
      </c>
      <c r="Q321">
        <f t="shared" si="38"/>
        <v>0.74101277959442668</v>
      </c>
      <c r="R321">
        <f t="shared" si="39"/>
        <v>0.80231616647713944</v>
      </c>
      <c r="S321" t="str">
        <f t="shared" si="32"/>
        <v>fri</v>
      </c>
      <c r="T321" t="str">
        <f t="shared" si="33"/>
        <v>mon</v>
      </c>
    </row>
    <row r="322" spans="13:20" x14ac:dyDescent="0.25">
      <c r="M322">
        <f t="shared" si="34"/>
        <v>0.32100000000000023</v>
      </c>
      <c r="N322">
        <f t="shared" si="35"/>
        <v>0.30868322877405513</v>
      </c>
      <c r="O322">
        <f t="shared" si="36"/>
        <v>0.49525355063139931</v>
      </c>
      <c r="P322">
        <f t="shared" si="37"/>
        <v>0.63031712798074346</v>
      </c>
      <c r="Q322">
        <f t="shared" si="38"/>
        <v>0.74229853668453583</v>
      </c>
      <c r="R322">
        <f t="shared" si="39"/>
        <v>0.80351788539623414</v>
      </c>
      <c r="S322" t="str">
        <f t="shared" si="32"/>
        <v>fri</v>
      </c>
      <c r="T322" t="str">
        <f t="shared" si="33"/>
        <v>mon</v>
      </c>
    </row>
    <row r="323" spans="13:20" x14ac:dyDescent="0.25">
      <c r="M323">
        <f t="shared" si="34"/>
        <v>0.32200000000000023</v>
      </c>
      <c r="N323">
        <f t="shared" si="35"/>
        <v>0.30909299277004459</v>
      </c>
      <c r="O323">
        <f t="shared" si="36"/>
        <v>0.49629088682484002</v>
      </c>
      <c r="P323">
        <f t="shared" si="37"/>
        <v>0.63159843708763541</v>
      </c>
      <c r="Q323">
        <f t="shared" si="38"/>
        <v>0.74357948855588329</v>
      </c>
      <c r="R323">
        <f t="shared" si="39"/>
        <v>0.80471392282323428</v>
      </c>
      <c r="S323" t="str">
        <f t="shared" ref="S323:S386" si="40">IF(MAX(N323:R323)= N323,N$1,IF(MAX(N323:R323)= O323,O$1,IF(MAX(N323:R323)= P323,P$1,IF(MAX(N323:R323)= Q323,Q$1,R$1))))</f>
        <v>fri</v>
      </c>
      <c r="T323" t="str">
        <f t="shared" ref="T323:T386" si="41">IF(MIN(N323:R323)= N323,N$1,IF(MIN(N323:R323)= O323,O$1,IF(MIN(N323:R323)= P323,P$1,IF(MIN(N323:R323)= Q323,Q$1,R$1))))</f>
        <v>mon</v>
      </c>
    </row>
    <row r="324" spans="13:20" x14ac:dyDescent="0.25">
      <c r="M324">
        <f t="shared" ref="M324:M387" si="42">M323+0.001</f>
        <v>0.32300000000000023</v>
      </c>
      <c r="N324">
        <f t="shared" ref="N324:N387" si="43">B$2*(M324^5)+C$2*(M324^4)+D$2*(M324^3)+E$2*(M324^2)+F$2*M324</f>
        <v>0.30950053327280042</v>
      </c>
      <c r="O324">
        <f t="shared" ref="O324:O387" si="44">B$3*(M324^5)+C$3*(M324^4)+D$3*(M324^3)+E$3*(M324^2)+F$3*M324</f>
        <v>0.49732618629645409</v>
      </c>
      <c r="P324">
        <f t="shared" ref="P324:P387" si="45">B$4*(M324^5)+C$4*(M324^4)+D$4*(M324^3)+E$4*(M324^2)+F$4*M324</f>
        <v>0.63287651026810776</v>
      </c>
      <c r="Q324">
        <f t="shared" ref="Q324:Q387" si="46">B$5*(M324^5)+C$5*(M324^4)+D$5*(M324^3)+E$5*(M324^2)+F$5*M324</f>
        <v>0.74485564807108218</v>
      </c>
      <c r="R324">
        <f t="shared" ref="R324:R387" si="47">B$6*(M324^5)+C$6*(M324^4)+D$6*(M324^3)+E$6*(M324^2)+F$6*M324</f>
        <v>0.80590429809003938</v>
      </c>
      <c r="S324" t="str">
        <f t="shared" si="40"/>
        <v>fri</v>
      </c>
      <c r="T324" t="str">
        <f t="shared" si="41"/>
        <v>mon</v>
      </c>
    </row>
    <row r="325" spans="13:20" x14ac:dyDescent="0.25">
      <c r="M325">
        <f t="shared" si="42"/>
        <v>0.32400000000000023</v>
      </c>
      <c r="N325">
        <f t="shared" si="43"/>
        <v>0.30990585931583037</v>
      </c>
      <c r="O325">
        <f t="shared" si="44"/>
        <v>0.498359457320943</v>
      </c>
      <c r="P325">
        <f t="shared" si="45"/>
        <v>0.63415135503805553</v>
      </c>
      <c r="Q325">
        <f t="shared" si="46"/>
        <v>0.74612702806822462</v>
      </c>
      <c r="R325">
        <f t="shared" si="47"/>
        <v>0.80708903048748271</v>
      </c>
      <c r="S325" t="str">
        <f t="shared" si="40"/>
        <v>fri</v>
      </c>
      <c r="T325" t="str">
        <f t="shared" si="41"/>
        <v>mon</v>
      </c>
    </row>
    <row r="326" spans="13:20" x14ac:dyDescent="0.25">
      <c r="M326">
        <f t="shared" si="42"/>
        <v>0.32500000000000023</v>
      </c>
      <c r="N326">
        <f t="shared" si="43"/>
        <v>0.31030897990822259</v>
      </c>
      <c r="O326">
        <f t="shared" si="44"/>
        <v>0.49939070815063935</v>
      </c>
      <c r="P326">
        <f t="shared" si="45"/>
        <v>0.63542297889305621</v>
      </c>
      <c r="Q326">
        <f t="shared" si="46"/>
        <v>0.74739364136091613</v>
      </c>
      <c r="R326">
        <f t="shared" si="47"/>
        <v>0.80826813926537189</v>
      </c>
      <c r="S326" t="str">
        <f t="shared" si="40"/>
        <v>fri</v>
      </c>
      <c r="T326" t="str">
        <f t="shared" si="41"/>
        <v>mon</v>
      </c>
    </row>
    <row r="327" spans="13:20" x14ac:dyDescent="0.25">
      <c r="M327">
        <f t="shared" si="42"/>
        <v>0.32600000000000023</v>
      </c>
      <c r="N327">
        <f t="shared" si="43"/>
        <v>0.31070990403467735</v>
      </c>
      <c r="O327">
        <f t="shared" si="44"/>
        <v>0.50041994701553716</v>
      </c>
      <c r="P327">
        <f t="shared" si="45"/>
        <v>0.63669138930839686</v>
      </c>
      <c r="Q327">
        <f t="shared" si="46"/>
        <v>0.74865550073830844</v>
      </c>
      <c r="R327">
        <f t="shared" si="47"/>
        <v>0.80944164363252613</v>
      </c>
      <c r="S327" t="str">
        <f t="shared" si="40"/>
        <v>fri</v>
      </c>
      <c r="T327" t="str">
        <f t="shared" si="41"/>
        <v>mon</v>
      </c>
    </row>
    <row r="328" spans="13:20" x14ac:dyDescent="0.25">
      <c r="M328">
        <f t="shared" si="42"/>
        <v>0.32700000000000023</v>
      </c>
      <c r="N328">
        <f t="shared" si="43"/>
        <v>0.31110864065554128</v>
      </c>
      <c r="O328">
        <f t="shared" si="44"/>
        <v>0.50144718212332184</v>
      </c>
      <c r="P328">
        <f t="shared" si="45"/>
        <v>0.6379565937391023</v>
      </c>
      <c r="Q328">
        <f t="shared" si="46"/>
        <v>0.74991261896513317</v>
      </c>
      <c r="R328">
        <f t="shared" si="47"/>
        <v>0.81060956275681495</v>
      </c>
      <c r="S328" t="str">
        <f t="shared" si="40"/>
        <v>fri</v>
      </c>
      <c r="T328" t="str">
        <f t="shared" si="41"/>
        <v>mon</v>
      </c>
    </row>
    <row r="329" spans="13:20" x14ac:dyDescent="0.25">
      <c r="M329">
        <f t="shared" si="42"/>
        <v>0.32800000000000024</v>
      </c>
      <c r="N329">
        <f t="shared" si="43"/>
        <v>0.31150519870683913</v>
      </c>
      <c r="O329">
        <f t="shared" si="44"/>
        <v>0.50247242165940031</v>
      </c>
      <c r="P329">
        <f t="shared" si="45"/>
        <v>0.6392185996199613</v>
      </c>
      <c r="Q329">
        <f t="shared" si="46"/>
        <v>0.75116500878173353</v>
      </c>
      <c r="R329">
        <f t="shared" si="47"/>
        <v>0.81177191576519769</v>
      </c>
      <c r="S329" t="str">
        <f t="shared" si="40"/>
        <v>fri</v>
      </c>
      <c r="T329" t="str">
        <f t="shared" si="41"/>
        <v>mon</v>
      </c>
    </row>
    <row r="330" spans="13:20" x14ac:dyDescent="0.25">
      <c r="M330">
        <f t="shared" si="42"/>
        <v>0.32900000000000024</v>
      </c>
      <c r="N330">
        <f t="shared" si="43"/>
        <v>0.31189958710030763</v>
      </c>
      <c r="O330">
        <f t="shared" si="44"/>
        <v>0.50349567378693139</v>
      </c>
      <c r="P330">
        <f t="shared" si="45"/>
        <v>0.64047741436555516</v>
      </c>
      <c r="Q330">
        <f t="shared" si="46"/>
        <v>0.75241268290409824</v>
      </c>
      <c r="R330">
        <f t="shared" si="47"/>
        <v>0.8129287217437613</v>
      </c>
      <c r="S330" t="str">
        <f t="shared" si="40"/>
        <v>fri</v>
      </c>
      <c r="T330" t="str">
        <f t="shared" si="41"/>
        <v>mon</v>
      </c>
    </row>
    <row r="331" spans="13:20" x14ac:dyDescent="0.25">
      <c r="M331">
        <f t="shared" si="42"/>
        <v>0.33000000000000024</v>
      </c>
      <c r="N331">
        <f t="shared" si="43"/>
        <v>0.31229181472342804</v>
      </c>
      <c r="O331">
        <f t="shared" si="44"/>
        <v>0.50451694664685609</v>
      </c>
      <c r="P331">
        <f t="shared" si="45"/>
        <v>0.64173304537028431</v>
      </c>
      <c r="Q331">
        <f t="shared" si="46"/>
        <v>0.75365565402389478</v>
      </c>
      <c r="R331">
        <f t="shared" si="47"/>
        <v>0.81407999973775991</v>
      </c>
      <c r="S331" t="str">
        <f t="shared" si="40"/>
        <v>fri</v>
      </c>
      <c r="T331" t="str">
        <f t="shared" si="41"/>
        <v>mon</v>
      </c>
    </row>
    <row r="332" spans="13:20" x14ac:dyDescent="0.25">
      <c r="M332">
        <f t="shared" si="42"/>
        <v>0.33100000000000024</v>
      </c>
      <c r="N332">
        <f t="shared" si="43"/>
        <v>0.31268189043945888</v>
      </c>
      <c r="O332">
        <f t="shared" si="44"/>
        <v>0.50553624835792743</v>
      </c>
      <c r="P332">
        <f t="shared" si="45"/>
        <v>0.64298550000839594</v>
      </c>
      <c r="Q332">
        <f t="shared" si="46"/>
        <v>0.75489393480850142</v>
      </c>
      <c r="R332">
        <f t="shared" si="47"/>
        <v>0.81522576875165198</v>
      </c>
      <c r="S332" t="str">
        <f t="shared" si="40"/>
        <v>fri</v>
      </c>
      <c r="T332" t="str">
        <f t="shared" si="41"/>
        <v>mon</v>
      </c>
    </row>
    <row r="333" spans="13:20" x14ac:dyDescent="0.25">
      <c r="M333">
        <f t="shared" si="42"/>
        <v>0.33200000000000024</v>
      </c>
      <c r="N333">
        <f t="shared" si="43"/>
        <v>0.31306982308746933</v>
      </c>
      <c r="O333">
        <f t="shared" si="44"/>
        <v>0.50655358701674058</v>
      </c>
      <c r="P333">
        <f t="shared" si="45"/>
        <v>0.64423478563401182</v>
      </c>
      <c r="Q333">
        <f t="shared" si="46"/>
        <v>0.75612753790104126</v>
      </c>
      <c r="R333">
        <f t="shared" si="47"/>
        <v>0.8163660477491409</v>
      </c>
      <c r="S333" t="str">
        <f t="shared" si="40"/>
        <v>fri</v>
      </c>
      <c r="T333" t="str">
        <f t="shared" si="41"/>
        <v>mon</v>
      </c>
    </row>
    <row r="334" spans="13:20" x14ac:dyDescent="0.25">
      <c r="M334">
        <f t="shared" si="42"/>
        <v>0.33300000000000024</v>
      </c>
      <c r="N334">
        <f t="shared" si="43"/>
        <v>0.3134556214823716</v>
      </c>
      <c r="O334">
        <f t="shared" si="44"/>
        <v>0.5075689706977633</v>
      </c>
      <c r="P334">
        <f t="shared" si="45"/>
        <v>0.64548090958115523</v>
      </c>
      <c r="Q334">
        <f t="shared" si="46"/>
        <v>0.75735647592041477</v>
      </c>
      <c r="R334">
        <f t="shared" si="47"/>
        <v>0.81750085565321151</v>
      </c>
      <c r="S334" t="str">
        <f t="shared" si="40"/>
        <v>fri</v>
      </c>
      <c r="T334" t="str">
        <f t="shared" si="41"/>
        <v>mon</v>
      </c>
    </row>
    <row r="335" spans="13:20" x14ac:dyDescent="0.25">
      <c r="M335">
        <f t="shared" si="42"/>
        <v>0.33400000000000024</v>
      </c>
      <c r="N335">
        <f t="shared" si="43"/>
        <v>0.31383929441495445</v>
      </c>
      <c r="O335">
        <f t="shared" si="44"/>
        <v>0.50858240745336625</v>
      </c>
      <c r="P335">
        <f t="shared" si="45"/>
        <v>0.64672387916377805</v>
      </c>
      <c r="Q335">
        <f t="shared" si="46"/>
        <v>0.75858076146133246</v>
      </c>
      <c r="R335">
        <f t="shared" si="47"/>
        <v>0.81863021134617098</v>
      </c>
      <c r="S335" t="str">
        <f t="shared" si="40"/>
        <v>fri</v>
      </c>
      <c r="T335" t="str">
        <f t="shared" si="41"/>
        <v>mon</v>
      </c>
    </row>
    <row r="336" spans="13:20" x14ac:dyDescent="0.25">
      <c r="M336">
        <f t="shared" si="42"/>
        <v>0.33500000000000024</v>
      </c>
      <c r="N336">
        <f t="shared" si="43"/>
        <v>0.31422085065191596</v>
      </c>
      <c r="O336">
        <f t="shared" si="44"/>
        <v>0.50959390531385251</v>
      </c>
      <c r="P336">
        <f t="shared" si="45"/>
        <v>0.64796370167578898</v>
      </c>
      <c r="Q336">
        <f t="shared" si="46"/>
        <v>0.75980040709434904</v>
      </c>
      <c r="R336">
        <f t="shared" si="47"/>
        <v>0.81975413366968541</v>
      </c>
      <c r="S336" t="str">
        <f t="shared" si="40"/>
        <v>fri</v>
      </c>
      <c r="T336" t="str">
        <f t="shared" si="41"/>
        <v>mon</v>
      </c>
    </row>
    <row r="337" spans="13:20" x14ac:dyDescent="0.25">
      <c r="M337">
        <f t="shared" si="42"/>
        <v>0.33600000000000024</v>
      </c>
      <c r="N337">
        <f t="shared" si="43"/>
        <v>0.31460029893589603</v>
      </c>
      <c r="O337">
        <f t="shared" si="44"/>
        <v>0.51060347228748837</v>
      </c>
      <c r="P337">
        <f t="shared" si="45"/>
        <v>0.64920038439108074</v>
      </c>
      <c r="Q337">
        <f t="shared" si="46"/>
        <v>0.76101542536589506</v>
      </c>
      <c r="R337">
        <f t="shared" si="47"/>
        <v>0.82087264142481964</v>
      </c>
      <c r="S337" t="str">
        <f t="shared" si="40"/>
        <v>fri</v>
      </c>
      <c r="T337" t="str">
        <f t="shared" si="41"/>
        <v>mon</v>
      </c>
    </row>
    <row r="338" spans="13:20" x14ac:dyDescent="0.25">
      <c r="M338">
        <f t="shared" si="42"/>
        <v>0.33700000000000024</v>
      </c>
      <c r="N338">
        <f t="shared" si="43"/>
        <v>0.31497764798550992</v>
      </c>
      <c r="O338">
        <f t="shared" si="44"/>
        <v>0.51161111636053336</v>
      </c>
      <c r="P338">
        <f t="shared" si="45"/>
        <v>0.6504339345635568</v>
      </c>
      <c r="Q338">
        <f t="shared" si="46"/>
        <v>0.76222582879831136</v>
      </c>
      <c r="R338">
        <f t="shared" si="47"/>
        <v>0.82198575337207624</v>
      </c>
      <c r="S338" t="str">
        <f t="shared" si="40"/>
        <v>fri</v>
      </c>
      <c r="T338" t="str">
        <f t="shared" si="41"/>
        <v>mon</v>
      </c>
    </row>
    <row r="339" spans="13:20" x14ac:dyDescent="0.25">
      <c r="M339">
        <f t="shared" si="42"/>
        <v>0.33800000000000024</v>
      </c>
      <c r="N339">
        <f t="shared" si="43"/>
        <v>0.31535290649538078</v>
      </c>
      <c r="O339">
        <f t="shared" si="44"/>
        <v>0.51261684549727016</v>
      </c>
      <c r="P339">
        <f t="shared" si="45"/>
        <v>0.65166435942715961</v>
      </c>
      <c r="Q339">
        <f t="shared" si="46"/>
        <v>0.76343162988988045</v>
      </c>
      <c r="R339">
        <f t="shared" si="47"/>
        <v>0.82309348823143258</v>
      </c>
      <c r="S339" t="str">
        <f t="shared" si="40"/>
        <v>fri</v>
      </c>
      <c r="T339" t="str">
        <f t="shared" si="41"/>
        <v>mon</v>
      </c>
    </row>
    <row r="340" spans="13:20" x14ac:dyDescent="0.25">
      <c r="M340">
        <f t="shared" si="42"/>
        <v>0.33900000000000025</v>
      </c>
      <c r="N340">
        <f t="shared" si="43"/>
        <v>0.31572608313617279</v>
      </c>
      <c r="O340">
        <f t="shared" si="44"/>
        <v>0.51362066764003511</v>
      </c>
      <c r="P340">
        <f t="shared" si="45"/>
        <v>0.65289166619589745</v>
      </c>
      <c r="Q340">
        <f t="shared" si="46"/>
        <v>0.76463284111486096</v>
      </c>
      <c r="R340">
        <f t="shared" si="47"/>
        <v>0.82419586468238171</v>
      </c>
      <c r="S340" t="str">
        <f t="shared" si="40"/>
        <v>fri</v>
      </c>
      <c r="T340" t="str">
        <f t="shared" si="41"/>
        <v>mon</v>
      </c>
    </row>
    <row r="341" spans="13:20" x14ac:dyDescent="0.25">
      <c r="M341">
        <f t="shared" si="42"/>
        <v>0.34000000000000025</v>
      </c>
      <c r="N341">
        <f t="shared" si="43"/>
        <v>0.3160971865546241</v>
      </c>
      <c r="O341">
        <f t="shared" si="44"/>
        <v>0.51462259070924821</v>
      </c>
      <c r="P341">
        <f t="shared" si="45"/>
        <v>0.65411586206387218</v>
      </c>
      <c r="Q341">
        <f t="shared" si="46"/>
        <v>0.76582947492352038</v>
      </c>
      <c r="R341">
        <f t="shared" si="47"/>
        <v>0.82529290136396816</v>
      </c>
      <c r="S341" t="str">
        <f t="shared" si="40"/>
        <v>fri</v>
      </c>
      <c r="T341" t="str">
        <f t="shared" si="41"/>
        <v>mon</v>
      </c>
    </row>
    <row r="342" spans="13:20" x14ac:dyDescent="0.25">
      <c r="M342">
        <f t="shared" si="42"/>
        <v>0.34100000000000025</v>
      </c>
      <c r="N342">
        <f t="shared" si="43"/>
        <v>0.31646622537357955</v>
      </c>
      <c r="O342">
        <f t="shared" si="44"/>
        <v>0.51562262260344305</v>
      </c>
      <c r="P342">
        <f t="shared" si="45"/>
        <v>0.65533695420530658</v>
      </c>
      <c r="Q342">
        <f t="shared" si="46"/>
        <v>0.76702154374216691</v>
      </c>
      <c r="R342">
        <f t="shared" si="47"/>
        <v>0.82638461687483</v>
      </c>
      <c r="S342" t="str">
        <f t="shared" si="40"/>
        <v>fri</v>
      </c>
      <c r="T342" t="str">
        <f t="shared" si="41"/>
        <v>mon</v>
      </c>
    </row>
    <row r="343" spans="13:20" x14ac:dyDescent="0.25">
      <c r="M343">
        <f t="shared" si="42"/>
        <v>0.34200000000000025</v>
      </c>
      <c r="N343">
        <f t="shared" si="43"/>
        <v>0.31683320819202376</v>
      </c>
      <c r="O343">
        <f t="shared" si="44"/>
        <v>0.51662077119929761</v>
      </c>
      <c r="P343">
        <f t="shared" si="45"/>
        <v>0.65655494977457141</v>
      </c>
      <c r="Q343">
        <f t="shared" si="46"/>
        <v>0.76820905997318445</v>
      </c>
      <c r="R343">
        <f t="shared" si="47"/>
        <v>0.82747102977323395</v>
      </c>
      <c r="S343" t="str">
        <f t="shared" si="40"/>
        <v>fri</v>
      </c>
      <c r="T343" t="str">
        <f t="shared" si="41"/>
        <v>mon</v>
      </c>
    </row>
    <row r="344" spans="13:20" x14ac:dyDescent="0.25">
      <c r="M344">
        <f t="shared" si="42"/>
        <v>0.34300000000000025</v>
      </c>
      <c r="N344">
        <f t="shared" si="43"/>
        <v>0.31719814358511439</v>
      </c>
      <c r="O344">
        <f t="shared" si="44"/>
        <v>0.51761704435166389</v>
      </c>
      <c r="P344">
        <f t="shared" si="45"/>
        <v>0.65776985590621329</v>
      </c>
      <c r="Q344">
        <f t="shared" si="46"/>
        <v>0.76939203599506423</v>
      </c>
      <c r="R344">
        <f t="shared" si="47"/>
        <v>0.82855215857711739</v>
      </c>
      <c r="S344" t="str">
        <f t="shared" si="40"/>
        <v>fri</v>
      </c>
      <c r="T344" t="str">
        <f t="shared" si="41"/>
        <v>mon</v>
      </c>
    </row>
    <row r="345" spans="13:20" x14ac:dyDescent="0.25">
      <c r="M345">
        <f t="shared" si="42"/>
        <v>0.34400000000000025</v>
      </c>
      <c r="N345">
        <f t="shared" si="43"/>
        <v>0.3175610401042141</v>
      </c>
      <c r="O345">
        <f t="shared" si="44"/>
        <v>0.51861144989359809</v>
      </c>
      <c r="P345">
        <f t="shared" si="45"/>
        <v>0.65898167971498189</v>
      </c>
      <c r="Q345">
        <f t="shared" si="46"/>
        <v>0.77057048416243767</v>
      </c>
      <c r="R345">
        <f t="shared" si="47"/>
        <v>0.8296280217641242</v>
      </c>
      <c r="S345" t="str">
        <f t="shared" si="40"/>
        <v>fri</v>
      </c>
      <c r="T345" t="str">
        <f t="shared" si="41"/>
        <v>mon</v>
      </c>
    </row>
    <row r="346" spans="13:20" x14ac:dyDescent="0.25">
      <c r="M346">
        <f t="shared" si="42"/>
        <v>0.34500000000000025</v>
      </c>
      <c r="N346">
        <f t="shared" si="43"/>
        <v>0.3179219062769249</v>
      </c>
      <c r="O346">
        <f t="shared" si="44"/>
        <v>0.51960399563639115</v>
      </c>
      <c r="P346">
        <f t="shared" si="45"/>
        <v>0.66019042829585728</v>
      </c>
      <c r="Q346">
        <f t="shared" si="46"/>
        <v>0.77174441680611083</v>
      </c>
      <c r="R346">
        <f t="shared" si="47"/>
        <v>0.83069863777164488</v>
      </c>
      <c r="S346" t="str">
        <f t="shared" si="40"/>
        <v>fri</v>
      </c>
      <c r="T346" t="str">
        <f t="shared" si="41"/>
        <v>mon</v>
      </c>
    </row>
    <row r="347" spans="13:20" x14ac:dyDescent="0.25">
      <c r="M347">
        <f t="shared" si="42"/>
        <v>0.34600000000000025</v>
      </c>
      <c r="N347">
        <f t="shared" si="43"/>
        <v>0.31828075060711969</v>
      </c>
      <c r="O347">
        <f t="shared" si="44"/>
        <v>0.52059468936959852</v>
      </c>
      <c r="P347">
        <f t="shared" si="45"/>
        <v>0.66139610872407739</v>
      </c>
      <c r="Q347">
        <f t="shared" si="46"/>
        <v>0.77291384623309611</v>
      </c>
      <c r="R347">
        <f t="shared" si="47"/>
        <v>0.83176402499685542</v>
      </c>
      <c r="S347" t="str">
        <f t="shared" si="40"/>
        <v>fri</v>
      </c>
      <c r="T347" t="str">
        <f t="shared" si="41"/>
        <v>mon</v>
      </c>
    </row>
    <row r="348" spans="13:20" x14ac:dyDescent="0.25">
      <c r="M348">
        <f t="shared" si="42"/>
        <v>0.34700000000000025</v>
      </c>
      <c r="N348">
        <f t="shared" si="43"/>
        <v>0.31863758157497601</v>
      </c>
      <c r="O348">
        <f t="shared" si="44"/>
        <v>0.52158353886107067</v>
      </c>
      <c r="P348">
        <f t="shared" si="45"/>
        <v>0.6625987280551654</v>
      </c>
      <c r="Q348">
        <f t="shared" si="46"/>
        <v>0.77407878472664526</v>
      </c>
      <c r="R348">
        <f t="shared" si="47"/>
        <v>0.83282420179675465</v>
      </c>
      <c r="S348" t="str">
        <f t="shared" si="40"/>
        <v>fri</v>
      </c>
      <c r="T348" t="str">
        <f t="shared" si="41"/>
        <v>mon</v>
      </c>
    </row>
    <row r="349" spans="13:20" x14ac:dyDescent="0.25">
      <c r="M349">
        <f t="shared" si="42"/>
        <v>0.34800000000000025</v>
      </c>
      <c r="N349">
        <f t="shared" si="43"/>
        <v>0.31899240763700915</v>
      </c>
      <c r="O349">
        <f t="shared" si="44"/>
        <v>0.5225705518569832</v>
      </c>
      <c r="P349">
        <f t="shared" si="45"/>
        <v>0.66379829332495721</v>
      </c>
      <c r="Q349">
        <f t="shared" si="46"/>
        <v>0.77523924454628357</v>
      </c>
      <c r="R349">
        <f t="shared" si="47"/>
        <v>0.83387918648820436</v>
      </c>
      <c r="S349" t="str">
        <f t="shared" si="40"/>
        <v>fri</v>
      </c>
      <c r="T349" t="str">
        <f t="shared" si="41"/>
        <v>mon</v>
      </c>
    </row>
    <row r="350" spans="13:20" x14ac:dyDescent="0.25">
      <c r="M350">
        <f t="shared" si="42"/>
        <v>0.34900000000000025</v>
      </c>
      <c r="N350">
        <f t="shared" si="43"/>
        <v>0.31934523722610414</v>
      </c>
      <c r="O350">
        <f t="shared" si="44"/>
        <v>0.52355573608186634</v>
      </c>
      <c r="P350">
        <f t="shared" si="45"/>
        <v>0.66499481154962869</v>
      </c>
      <c r="Q350">
        <f t="shared" si="46"/>
        <v>0.77639523792784193</v>
      </c>
      <c r="R350">
        <f t="shared" si="47"/>
        <v>0.83492899734796677</v>
      </c>
      <c r="S350" t="str">
        <f t="shared" si="40"/>
        <v>fri</v>
      </c>
      <c r="T350" t="str">
        <f t="shared" si="41"/>
        <v>mon</v>
      </c>
    </row>
    <row r="351" spans="13:20" x14ac:dyDescent="0.25">
      <c r="M351">
        <f t="shared" si="42"/>
        <v>0.35000000000000026</v>
      </c>
      <c r="N351">
        <f t="shared" si="43"/>
        <v>0.31969607875154971</v>
      </c>
      <c r="O351">
        <f t="shared" si="44"/>
        <v>0.52453909923863651</v>
      </c>
      <c r="P351">
        <f t="shared" si="45"/>
        <v>0.6661882897257233</v>
      </c>
      <c r="Q351">
        <f t="shared" si="46"/>
        <v>0.77754677708349018</v>
      </c>
      <c r="R351">
        <f t="shared" si="47"/>
        <v>0.83597365261274448</v>
      </c>
      <c r="S351" t="str">
        <f t="shared" si="40"/>
        <v>fri</v>
      </c>
      <c r="T351" t="str">
        <f t="shared" si="41"/>
        <v>mon</v>
      </c>
    </row>
    <row r="352" spans="13:20" x14ac:dyDescent="0.25">
      <c r="M352">
        <f t="shared" si="42"/>
        <v>0.35100000000000026</v>
      </c>
      <c r="N352">
        <f t="shared" si="43"/>
        <v>0.32004494059907046</v>
      </c>
      <c r="O352">
        <f t="shared" si="44"/>
        <v>0.52552064900862494</v>
      </c>
      <c r="P352">
        <f t="shared" si="45"/>
        <v>0.6673787348301794</v>
      </c>
      <c r="Q352">
        <f t="shared" si="46"/>
        <v>0.7786938742017695</v>
      </c>
      <c r="R352">
        <f t="shared" si="47"/>
        <v>0.83701317047921697</v>
      </c>
      <c r="S352" t="str">
        <f t="shared" si="40"/>
        <v>fri</v>
      </c>
      <c r="T352" t="str">
        <f t="shared" si="41"/>
        <v>mon</v>
      </c>
    </row>
    <row r="353" spans="13:20" x14ac:dyDescent="0.25">
      <c r="M353">
        <f t="shared" si="42"/>
        <v>0.35200000000000026</v>
      </c>
      <c r="N353">
        <f t="shared" si="43"/>
        <v>0.32039183113086045</v>
      </c>
      <c r="O353">
        <f t="shared" si="44"/>
        <v>0.52650039305160901</v>
      </c>
      <c r="P353">
        <f t="shared" si="45"/>
        <v>0.66856615382035744</v>
      </c>
      <c r="Q353">
        <f t="shared" si="46"/>
        <v>0.77983654144762671</v>
      </c>
      <c r="R353">
        <f t="shared" si="47"/>
        <v>0.83804756910408207</v>
      </c>
      <c r="S353" t="str">
        <f t="shared" si="40"/>
        <v>fri</v>
      </c>
      <c r="T353" t="str">
        <f t="shared" si="41"/>
        <v>mon</v>
      </c>
    </row>
    <row r="354" spans="13:20" x14ac:dyDescent="0.25">
      <c r="M354">
        <f t="shared" si="42"/>
        <v>0.35300000000000026</v>
      </c>
      <c r="N354">
        <f t="shared" si="43"/>
        <v>0.32073675868561574</v>
      </c>
      <c r="O354">
        <f t="shared" si="44"/>
        <v>0.52747833900584173</v>
      </c>
      <c r="P354">
        <f t="shared" si="45"/>
        <v>0.66975055363406777</v>
      </c>
      <c r="Q354">
        <f t="shared" si="46"/>
        <v>0.7809747909624466</v>
      </c>
      <c r="R354">
        <f t="shared" si="47"/>
        <v>0.83907686660409198</v>
      </c>
      <c r="S354" t="str">
        <f t="shared" si="40"/>
        <v>fri</v>
      </c>
      <c r="T354" t="str">
        <f t="shared" si="41"/>
        <v>mon</v>
      </c>
    </row>
    <row r="355" spans="13:20" x14ac:dyDescent="0.25">
      <c r="M355">
        <f t="shared" si="42"/>
        <v>0.35400000000000026</v>
      </c>
      <c r="N355">
        <f t="shared" si="43"/>
        <v>0.32107973157856706</v>
      </c>
      <c r="O355">
        <f t="shared" si="44"/>
        <v>0.52845449448808224</v>
      </c>
      <c r="P355">
        <f t="shared" si="45"/>
        <v>0.67093194118959754</v>
      </c>
      <c r="Q355">
        <f t="shared" si="46"/>
        <v>0.78210863486408411</v>
      </c>
      <c r="R355">
        <f t="shared" si="47"/>
        <v>0.84010108105609382</v>
      </c>
      <c r="S355" t="str">
        <f t="shared" si="40"/>
        <v>fri</v>
      </c>
      <c r="T355" t="str">
        <f t="shared" si="41"/>
        <v>mon</v>
      </c>
    </row>
    <row r="356" spans="13:20" x14ac:dyDescent="0.25">
      <c r="M356">
        <f t="shared" si="42"/>
        <v>0.35500000000000026</v>
      </c>
      <c r="N356">
        <f t="shared" si="43"/>
        <v>0.32142075810151344</v>
      </c>
      <c r="O356">
        <f t="shared" si="44"/>
        <v>0.52942886709362602</v>
      </c>
      <c r="P356">
        <f t="shared" si="45"/>
        <v>0.67211032338573873</v>
      </c>
      <c r="Q356">
        <f t="shared" si="46"/>
        <v>0.78323808524689886</v>
      </c>
      <c r="R356">
        <f t="shared" si="47"/>
        <v>0.84112023049706697</v>
      </c>
      <c r="S356" t="str">
        <f t="shared" si="40"/>
        <v>fri</v>
      </c>
      <c r="T356" t="str">
        <f t="shared" si="41"/>
        <v>mon</v>
      </c>
    </row>
    <row r="357" spans="13:20" x14ac:dyDescent="0.25">
      <c r="M357">
        <f t="shared" si="42"/>
        <v>0.35600000000000026</v>
      </c>
      <c r="N357">
        <f t="shared" si="43"/>
        <v>0.32175984652285472</v>
      </c>
      <c r="O357">
        <f t="shared" si="44"/>
        <v>0.53040146439633484</v>
      </c>
      <c r="P357">
        <f t="shared" si="45"/>
        <v>0.67328570710181479</v>
      </c>
      <c r="Q357">
        <f t="shared" si="46"/>
        <v>0.78436315418178781</v>
      </c>
      <c r="R357">
        <f t="shared" si="47"/>
        <v>0.84213433292416284</v>
      </c>
      <c r="S357" t="str">
        <f t="shared" si="40"/>
        <v>fri</v>
      </c>
      <c r="T357" t="str">
        <f t="shared" si="41"/>
        <v>mon</v>
      </c>
    </row>
    <row r="358" spans="13:20" x14ac:dyDescent="0.25">
      <c r="M358">
        <f t="shared" si="42"/>
        <v>0.35700000000000026</v>
      </c>
      <c r="N358">
        <f t="shared" si="43"/>
        <v>0.32209700508762446</v>
      </c>
      <c r="O358">
        <f t="shared" si="44"/>
        <v>0.5313722939486667</v>
      </c>
      <c r="P358">
        <f t="shared" si="45"/>
        <v>0.67445809919770894</v>
      </c>
      <c r="Q358">
        <f t="shared" si="46"/>
        <v>0.78548385371621687</v>
      </c>
      <c r="R358">
        <f t="shared" si="47"/>
        <v>0.84314340629474271</v>
      </c>
      <c r="S358" t="str">
        <f t="shared" si="40"/>
        <v>fri</v>
      </c>
      <c r="T358" t="str">
        <f t="shared" si="41"/>
        <v>mon</v>
      </c>
    </row>
    <row r="359" spans="13:20" x14ac:dyDescent="0.25">
      <c r="M359">
        <f t="shared" si="42"/>
        <v>0.35800000000000026</v>
      </c>
      <c r="N359">
        <f t="shared" si="43"/>
        <v>0.32243224201752307</v>
      </c>
      <c r="O359">
        <f t="shared" si="44"/>
        <v>0.53234136328170689</v>
      </c>
      <c r="P359">
        <f t="shared" si="45"/>
        <v>0.67562750651389059</v>
      </c>
      <c r="Q359">
        <f t="shared" si="46"/>
        <v>0.78660019587425578</v>
      </c>
      <c r="R359">
        <f t="shared" si="47"/>
        <v>0.84414746852641609</v>
      </c>
      <c r="S359" t="str">
        <f t="shared" si="40"/>
        <v>fri</v>
      </c>
      <c r="T359" t="str">
        <f t="shared" si="41"/>
        <v>mon</v>
      </c>
    </row>
    <row r="360" spans="13:20" x14ac:dyDescent="0.25">
      <c r="M360">
        <f t="shared" si="42"/>
        <v>0.35900000000000026</v>
      </c>
      <c r="N360">
        <f t="shared" si="43"/>
        <v>0.32276556551095054</v>
      </c>
      <c r="O360">
        <f t="shared" si="44"/>
        <v>0.53330867990519737</v>
      </c>
      <c r="P360">
        <f t="shared" si="45"/>
        <v>0.67679393587144387</v>
      </c>
      <c r="Q360">
        <f t="shared" si="46"/>
        <v>0.78771219265661085</v>
      </c>
      <c r="R360">
        <f t="shared" si="47"/>
        <v>0.84514653749708113</v>
      </c>
      <c r="S360" t="str">
        <f t="shared" si="40"/>
        <v>fri</v>
      </c>
      <c r="T360" t="str">
        <f t="shared" si="41"/>
        <v>mon</v>
      </c>
    </row>
    <row r="361" spans="13:20" x14ac:dyDescent="0.25">
      <c r="M361">
        <f t="shared" si="42"/>
        <v>0.36000000000000026</v>
      </c>
      <c r="N361">
        <f t="shared" si="43"/>
        <v>0.32309698374303963</v>
      </c>
      <c r="O361">
        <f t="shared" si="44"/>
        <v>0.53427425130756678</v>
      </c>
      <c r="P361">
        <f t="shared" si="45"/>
        <v>0.67795739407209399</v>
      </c>
      <c r="Q361">
        <f t="shared" si="46"/>
        <v>0.78881985604065641</v>
      </c>
      <c r="R361">
        <f t="shared" si="47"/>
        <v>0.84614063104496084</v>
      </c>
      <c r="S361" t="str">
        <f t="shared" si="40"/>
        <v>fri</v>
      </c>
      <c r="T361" t="str">
        <f t="shared" si="41"/>
        <v>mon</v>
      </c>
    </row>
    <row r="362" spans="13:20" x14ac:dyDescent="0.25">
      <c r="M362">
        <f t="shared" si="42"/>
        <v>0.36100000000000027</v>
      </c>
      <c r="N362">
        <f t="shared" si="43"/>
        <v>0.32342650486568836</v>
      </c>
      <c r="O362">
        <f t="shared" si="44"/>
        <v>0.53523808495596159</v>
      </c>
      <c r="P362">
        <f t="shared" si="45"/>
        <v>0.67911788789823468</v>
      </c>
      <c r="Q362">
        <f t="shared" si="46"/>
        <v>0.7899231979804695</v>
      </c>
      <c r="R362">
        <f t="shared" si="47"/>
        <v>0.84712976696864395</v>
      </c>
      <c r="S362" t="str">
        <f t="shared" si="40"/>
        <v>fri</v>
      </c>
      <c r="T362" t="str">
        <f t="shared" si="41"/>
        <v>mon</v>
      </c>
    </row>
    <row r="363" spans="13:20" x14ac:dyDescent="0.25">
      <c r="M363">
        <f t="shared" si="42"/>
        <v>0.36200000000000027</v>
      </c>
      <c r="N363">
        <f t="shared" si="43"/>
        <v>0.32375413700759359</v>
      </c>
      <c r="O363">
        <f t="shared" si="44"/>
        <v>0.53620018829627514</v>
      </c>
      <c r="P363">
        <f t="shared" si="45"/>
        <v>0.68027542411295672</v>
      </c>
      <c r="Q363">
        <f t="shared" si="46"/>
        <v>0.79102223040686259</v>
      </c>
      <c r="R363">
        <f t="shared" si="47"/>
        <v>0.84811396302712172</v>
      </c>
      <c r="S363" t="str">
        <f t="shared" si="40"/>
        <v>fri</v>
      </c>
      <c r="T363" t="str">
        <f t="shared" si="41"/>
        <v>mon</v>
      </c>
    </row>
    <row r="364" spans="13:20" x14ac:dyDescent="0.25">
      <c r="M364">
        <f t="shared" si="42"/>
        <v>0.36300000000000027</v>
      </c>
      <c r="N364">
        <f t="shared" si="43"/>
        <v>0.32407988827428352</v>
      </c>
      <c r="O364">
        <f t="shared" si="44"/>
        <v>0.53716056875317886</v>
      </c>
      <c r="P364">
        <f t="shared" si="45"/>
        <v>0.68143000946007426</v>
      </c>
      <c r="Q364">
        <f t="shared" si="46"/>
        <v>0.79211696522741581</v>
      </c>
      <c r="R364">
        <f t="shared" si="47"/>
        <v>0.84909323693982752</v>
      </c>
      <c r="S364" t="str">
        <f t="shared" si="40"/>
        <v>fri</v>
      </c>
      <c r="T364" t="str">
        <f t="shared" si="41"/>
        <v>mon</v>
      </c>
    </row>
    <row r="365" spans="13:20" x14ac:dyDescent="0.25">
      <c r="M365">
        <f t="shared" si="42"/>
        <v>0.36400000000000027</v>
      </c>
      <c r="N365">
        <f t="shared" si="43"/>
        <v>0.32440376674815041</v>
      </c>
      <c r="O365">
        <f t="shared" si="44"/>
        <v>0.53811923373015158</v>
      </c>
      <c r="P365">
        <f t="shared" si="45"/>
        <v>0.68258165066415266</v>
      </c>
      <c r="Q365">
        <f t="shared" si="46"/>
        <v>0.79320741432651098</v>
      </c>
      <c r="R365">
        <f t="shared" si="47"/>
        <v>0.85006760638667611</v>
      </c>
      <c r="S365" t="str">
        <f t="shared" si="40"/>
        <v>fri</v>
      </c>
      <c r="T365" t="str">
        <f t="shared" si="41"/>
        <v>mon</v>
      </c>
    </row>
    <row r="366" spans="13:20" x14ac:dyDescent="0.25">
      <c r="M366">
        <f t="shared" si="42"/>
        <v>0.36500000000000027</v>
      </c>
      <c r="N366">
        <f t="shared" si="43"/>
        <v>0.32472578048848433</v>
      </c>
      <c r="O366">
        <f t="shared" si="44"/>
        <v>0.53907619060951006</v>
      </c>
      <c r="P366">
        <f t="shared" si="45"/>
        <v>0.68373035443053587</v>
      </c>
      <c r="Q366">
        <f t="shared" si="46"/>
        <v>0.79429358956536389</v>
      </c>
      <c r="R366">
        <f t="shared" si="47"/>
        <v>0.85103708900810071</v>
      </c>
      <c r="S366" t="str">
        <f t="shared" si="40"/>
        <v>fri</v>
      </c>
      <c r="T366" t="str">
        <f t="shared" si="41"/>
        <v>mon</v>
      </c>
    </row>
    <row r="367" spans="13:20" x14ac:dyDescent="0.25">
      <c r="M367">
        <f t="shared" si="42"/>
        <v>0.36600000000000027</v>
      </c>
      <c r="N367">
        <f t="shared" si="43"/>
        <v>0.32504593753150535</v>
      </c>
      <c r="O367">
        <f t="shared" si="44"/>
        <v>0.54003144675243919</v>
      </c>
      <c r="P367">
        <f t="shared" si="45"/>
        <v>0.68487612744537318</v>
      </c>
      <c r="Q367">
        <f t="shared" si="46"/>
        <v>0.79537550278205826</v>
      </c>
      <c r="R367">
        <f t="shared" si="47"/>
        <v>0.85200170240509343</v>
      </c>
      <c r="S367" t="str">
        <f t="shared" si="40"/>
        <v>fri</v>
      </c>
      <c r="T367" t="str">
        <f t="shared" si="41"/>
        <v>mon</v>
      </c>
    </row>
    <row r="368" spans="13:20" x14ac:dyDescent="0.25">
      <c r="M368">
        <f t="shared" si="42"/>
        <v>0.36700000000000027</v>
      </c>
      <c r="N368">
        <f t="shared" si="43"/>
        <v>0.32536424589039631</v>
      </c>
      <c r="O368">
        <f t="shared" si="44"/>
        <v>0.54098500949902206</v>
      </c>
      <c r="P368">
        <f t="shared" si="45"/>
        <v>0.68601897637564768</v>
      </c>
      <c r="Q368">
        <f t="shared" si="46"/>
        <v>0.79645316579157666</v>
      </c>
      <c r="R368">
        <f t="shared" si="47"/>
        <v>0.85296146413924157</v>
      </c>
      <c r="S368" t="str">
        <f t="shared" si="40"/>
        <v>fri</v>
      </c>
      <c r="T368" t="str">
        <f t="shared" si="41"/>
        <v>mon</v>
      </c>
    </row>
    <row r="369" spans="13:20" x14ac:dyDescent="0.25">
      <c r="M369">
        <f t="shared" si="42"/>
        <v>0.36800000000000027</v>
      </c>
      <c r="N369">
        <f t="shared" si="43"/>
        <v>0.32568071355533695</v>
      </c>
      <c r="O369">
        <f t="shared" si="44"/>
        <v>0.54193688616827007</v>
      </c>
      <c r="P369">
        <f t="shared" si="45"/>
        <v>0.68715890786920319</v>
      </c>
      <c r="Q369">
        <f t="shared" si="46"/>
        <v>0.7975265903858364</v>
      </c>
      <c r="R369">
        <f t="shared" si="47"/>
        <v>0.85391639173276923</v>
      </c>
      <c r="S369" t="str">
        <f t="shared" si="40"/>
        <v>fri</v>
      </c>
      <c r="T369" t="str">
        <f t="shared" si="41"/>
        <v>mon</v>
      </c>
    </row>
    <row r="370" spans="13:20" x14ac:dyDescent="0.25">
      <c r="M370">
        <f t="shared" si="42"/>
        <v>0.36900000000000027</v>
      </c>
      <c r="N370">
        <f t="shared" si="43"/>
        <v>0.3259953484935354</v>
      </c>
      <c r="O370">
        <f t="shared" si="44"/>
        <v>0.54288708405815367</v>
      </c>
      <c r="P370">
        <f t="shared" si="45"/>
        <v>0.68829592855477184</v>
      </c>
      <c r="Q370">
        <f t="shared" si="46"/>
        <v>0.79859578833372125</v>
      </c>
      <c r="R370">
        <f t="shared" si="47"/>
        <v>0.85486650266857345</v>
      </c>
      <c r="S370" t="str">
        <f t="shared" si="40"/>
        <v>fri</v>
      </c>
      <c r="T370" t="str">
        <f t="shared" si="41"/>
        <v>mon</v>
      </c>
    </row>
    <row r="371" spans="13:20" x14ac:dyDescent="0.25">
      <c r="M371">
        <f t="shared" si="42"/>
        <v>0.37000000000000027</v>
      </c>
      <c r="N371">
        <f t="shared" si="43"/>
        <v>0.32630815864926188</v>
      </c>
      <c r="O371">
        <f t="shared" si="44"/>
        <v>0.54383561044563145</v>
      </c>
      <c r="P371">
        <f t="shared" si="45"/>
        <v>0.68943004504200089</v>
      </c>
      <c r="Q371">
        <f t="shared" si="46"/>
        <v>0.79966077138111258</v>
      </c>
      <c r="R371">
        <f t="shared" si="47"/>
        <v>0.85581181439026421</v>
      </c>
      <c r="S371" t="str">
        <f t="shared" si="40"/>
        <v>fri</v>
      </c>
      <c r="T371" t="str">
        <f t="shared" si="41"/>
        <v>mon</v>
      </c>
    </row>
    <row r="372" spans="13:20" x14ac:dyDescent="0.25">
      <c r="M372">
        <f t="shared" si="42"/>
        <v>0.37100000000000027</v>
      </c>
      <c r="N372">
        <f t="shared" si="43"/>
        <v>0.32661915194388214</v>
      </c>
      <c r="O372">
        <f t="shared" si="44"/>
        <v>0.54478247258668122</v>
      </c>
      <c r="P372">
        <f t="shared" si="45"/>
        <v>0.69056126392148043</v>
      </c>
      <c r="Q372">
        <f t="shared" si="46"/>
        <v>0.80072155125092637</v>
      </c>
      <c r="R372">
        <f t="shared" si="47"/>
        <v>0.85675234430220271</v>
      </c>
      <c r="S372" t="str">
        <f t="shared" si="40"/>
        <v>fri</v>
      </c>
      <c r="T372" t="str">
        <f t="shared" si="41"/>
        <v>mon</v>
      </c>
    </row>
    <row r="373" spans="13:20" x14ac:dyDescent="0.25">
      <c r="M373">
        <f t="shared" si="42"/>
        <v>0.37200000000000027</v>
      </c>
      <c r="N373">
        <f t="shared" si="43"/>
        <v>0.32692833627588874</v>
      </c>
      <c r="O373">
        <f t="shared" si="44"/>
        <v>0.54572767771633002</v>
      </c>
      <c r="P373">
        <f t="shared" si="45"/>
        <v>0.69168959176477129</v>
      </c>
      <c r="Q373">
        <f t="shared" si="46"/>
        <v>0.80177813964314293</v>
      </c>
      <c r="R373">
        <f t="shared" si="47"/>
        <v>0.85768810976953958</v>
      </c>
      <c r="S373" t="str">
        <f t="shared" si="40"/>
        <v>fri</v>
      </c>
      <c r="T373" t="str">
        <f t="shared" si="41"/>
        <v>mon</v>
      </c>
    </row>
    <row r="374" spans="13:20" x14ac:dyDescent="0.25">
      <c r="M374">
        <f t="shared" si="42"/>
        <v>0.37300000000000028</v>
      </c>
      <c r="N374">
        <f t="shared" si="43"/>
        <v>0.327235719520936</v>
      </c>
      <c r="O374">
        <f t="shared" si="44"/>
        <v>0.54667123304868392</v>
      </c>
      <c r="P374">
        <f t="shared" si="45"/>
        <v>0.69281503512443177</v>
      </c>
      <c r="Q374">
        <f t="shared" si="46"/>
        <v>0.80283054823484079</v>
      </c>
      <c r="R374">
        <f t="shared" si="47"/>
        <v>0.85861912811825447</v>
      </c>
      <c r="S374" t="str">
        <f t="shared" si="40"/>
        <v>fri</v>
      </c>
      <c r="T374" t="str">
        <f t="shared" si="41"/>
        <v>mon</v>
      </c>
    </row>
    <row r="375" spans="13:20" x14ac:dyDescent="0.25">
      <c r="M375">
        <f t="shared" si="42"/>
        <v>0.37400000000000028</v>
      </c>
      <c r="N375">
        <f t="shared" si="43"/>
        <v>0.32754130953187122</v>
      </c>
      <c r="O375">
        <f t="shared" si="44"/>
        <v>0.54761314577695841</v>
      </c>
      <c r="P375">
        <f t="shared" si="45"/>
        <v>0.69393760053404552</v>
      </c>
      <c r="Q375">
        <f t="shared" si="46"/>
        <v>0.80387878868023055</v>
      </c>
      <c r="R375">
        <f t="shared" si="47"/>
        <v>0.8595454166351939</v>
      </c>
      <c r="S375" t="str">
        <f t="shared" si="40"/>
        <v>fri</v>
      </c>
      <c r="T375" t="str">
        <f t="shared" si="41"/>
        <v>mon</v>
      </c>
    </row>
    <row r="376" spans="13:20" x14ac:dyDescent="0.25">
      <c r="M376">
        <f t="shared" si="42"/>
        <v>0.37500000000000028</v>
      </c>
      <c r="N376">
        <f t="shared" si="43"/>
        <v>0.32784511413876871</v>
      </c>
      <c r="O376">
        <f t="shared" si="44"/>
        <v>0.54855342307350874</v>
      </c>
      <c r="P376">
        <f t="shared" si="45"/>
        <v>0.6950572945082486</v>
      </c>
      <c r="Q376">
        <f t="shared" si="46"/>
        <v>0.80492287261068718</v>
      </c>
      <c r="R376">
        <f t="shared" si="47"/>
        <v>0.8604669925681101</v>
      </c>
      <c r="S376" t="str">
        <f t="shared" si="40"/>
        <v>fri</v>
      </c>
      <c r="T376" t="str">
        <f t="shared" si="41"/>
        <v>mon</v>
      </c>
    </row>
    <row r="377" spans="13:20" x14ac:dyDescent="0.25">
      <c r="M377">
        <f t="shared" si="42"/>
        <v>0.37600000000000028</v>
      </c>
      <c r="N377">
        <f t="shared" si="43"/>
        <v>0.32814714114896271</v>
      </c>
      <c r="O377">
        <f t="shared" si="44"/>
        <v>0.54949207208985984</v>
      </c>
      <c r="P377">
        <f t="shared" si="45"/>
        <v>0.69617412354275687</v>
      </c>
      <c r="Q377">
        <f t="shared" si="46"/>
        <v>0.80596281163478301</v>
      </c>
      <c r="R377">
        <f t="shared" si="47"/>
        <v>0.86138387312570019</v>
      </c>
      <c r="S377" t="str">
        <f t="shared" si="40"/>
        <v>fri</v>
      </c>
      <c r="T377" t="str">
        <f t="shared" si="41"/>
        <v>mon</v>
      </c>
    </row>
    <row r="378" spans="13:20" x14ac:dyDescent="0.25">
      <c r="M378">
        <f t="shared" si="42"/>
        <v>0.37700000000000028</v>
      </c>
      <c r="N378">
        <f t="shared" si="43"/>
        <v>0.32844739834707914</v>
      </c>
      <c r="O378">
        <f t="shared" si="44"/>
        <v>0.5504290999567365</v>
      </c>
      <c r="P378">
        <f t="shared" si="45"/>
        <v>0.69728809411439374</v>
      </c>
      <c r="Q378">
        <f t="shared" si="46"/>
        <v>0.80699861733832112</v>
      </c>
      <c r="R378">
        <f t="shared" si="47"/>
        <v>0.86229607547764431</v>
      </c>
      <c r="S378" t="str">
        <f t="shared" si="40"/>
        <v>fri</v>
      </c>
      <c r="T378" t="str">
        <f t="shared" si="41"/>
        <v>mon</v>
      </c>
    </row>
    <row r="379" spans="13:20" x14ac:dyDescent="0.25">
      <c r="M379">
        <f t="shared" si="42"/>
        <v>0.37800000000000028</v>
      </c>
      <c r="N379">
        <f t="shared" si="43"/>
        <v>0.32874589349507022</v>
      </c>
      <c r="O379">
        <f t="shared" si="44"/>
        <v>0.55136451378409368</v>
      </c>
      <c r="P379">
        <f t="shared" si="45"/>
        <v>0.69839921268111715</v>
      </c>
      <c r="Q379">
        <f t="shared" si="46"/>
        <v>0.80803030128436804</v>
      </c>
      <c r="R379">
        <f t="shared" si="47"/>
        <v>0.86320361675464363</v>
      </c>
      <c r="S379" t="str">
        <f t="shared" si="40"/>
        <v>fri</v>
      </c>
      <c r="T379" t="str">
        <f t="shared" si="41"/>
        <v>mon</v>
      </c>
    </row>
    <row r="380" spans="13:20" x14ac:dyDescent="0.25">
      <c r="M380">
        <f t="shared" si="42"/>
        <v>0.37900000000000028</v>
      </c>
      <c r="N380">
        <f t="shared" si="43"/>
        <v>0.32904263433224601</v>
      </c>
      <c r="O380">
        <f t="shared" si="44"/>
        <v>0.55229832066114681</v>
      </c>
      <c r="P380">
        <f t="shared" si="45"/>
        <v>0.69950748568204768</v>
      </c>
      <c r="Q380">
        <f t="shared" si="46"/>
        <v>0.8090578750132873</v>
      </c>
      <c r="R380">
        <f t="shared" si="47"/>
        <v>0.86410651404846028</v>
      </c>
      <c r="S380" t="str">
        <f t="shared" si="40"/>
        <v>fri</v>
      </c>
      <c r="T380" t="str">
        <f t="shared" si="41"/>
        <v>mon</v>
      </c>
    </row>
    <row r="381" spans="13:20" x14ac:dyDescent="0.25">
      <c r="M381">
        <f t="shared" si="42"/>
        <v>0.38000000000000028</v>
      </c>
      <c r="N381">
        <f t="shared" si="43"/>
        <v>0.32933762857530818</v>
      </c>
      <c r="O381">
        <f t="shared" si="44"/>
        <v>0.55323052765640157</v>
      </c>
      <c r="P381">
        <f t="shared" si="45"/>
        <v>0.70061291953749505</v>
      </c>
      <c r="Q381">
        <f t="shared" si="46"/>
        <v>0.81008135004277149</v>
      </c>
      <c r="R381">
        <f t="shared" si="47"/>
        <v>0.86500478441195561</v>
      </c>
      <c r="S381" t="str">
        <f t="shared" si="40"/>
        <v>fri</v>
      </c>
      <c r="T381" t="str">
        <f t="shared" si="41"/>
        <v>mon</v>
      </c>
    </row>
    <row r="382" spans="13:20" x14ac:dyDescent="0.25">
      <c r="M382">
        <f t="shared" si="42"/>
        <v>0.38100000000000028</v>
      </c>
      <c r="N382">
        <f t="shared" si="43"/>
        <v>0.3296308839183828</v>
      </c>
      <c r="O382">
        <f t="shared" si="44"/>
        <v>0.55416114181768417</v>
      </c>
      <c r="P382">
        <f t="shared" si="45"/>
        <v>0.70171552064898579</v>
      </c>
      <c r="Q382">
        <f t="shared" si="46"/>
        <v>0.81110073786787629</v>
      </c>
      <c r="R382">
        <f t="shared" si="47"/>
        <v>0.86589844485912848</v>
      </c>
      <c r="S382" t="str">
        <f t="shared" si="40"/>
        <v>fri</v>
      </c>
      <c r="T382" t="str">
        <f t="shared" si="41"/>
        <v>mon</v>
      </c>
    </row>
    <row r="383" spans="13:20" x14ac:dyDescent="0.25">
      <c r="M383">
        <f t="shared" si="42"/>
        <v>0.38200000000000028</v>
      </c>
      <c r="N383">
        <f t="shared" si="43"/>
        <v>0.32992240803305262</v>
      </c>
      <c r="O383">
        <f t="shared" si="44"/>
        <v>0.55509017017217177</v>
      </c>
      <c r="P383">
        <f t="shared" si="45"/>
        <v>0.702815295399291</v>
      </c>
      <c r="Q383">
        <f t="shared" si="46"/>
        <v>0.81211604996105313</v>
      </c>
      <c r="R383">
        <f t="shared" si="47"/>
        <v>0.86678751236515383</v>
      </c>
      <c r="S383" t="str">
        <f t="shared" si="40"/>
        <v>fri</v>
      </c>
      <c r="T383" t="str">
        <f t="shared" si="41"/>
        <v>mon</v>
      </c>
    </row>
    <row r="384" spans="13:20" x14ac:dyDescent="0.25">
      <c r="M384">
        <f t="shared" si="42"/>
        <v>0.38300000000000028</v>
      </c>
      <c r="N384">
        <f t="shared" si="43"/>
        <v>0.33021220856839112</v>
      </c>
      <c r="O384">
        <f t="shared" si="44"/>
        <v>0.5560176197264225</v>
      </c>
      <c r="P384">
        <f t="shared" si="45"/>
        <v>0.70391225015245373</v>
      </c>
      <c r="Q384">
        <f t="shared" si="46"/>
        <v>0.81312729777218173</v>
      </c>
      <c r="R384">
        <f t="shared" si="47"/>
        <v>0.86767200386642207</v>
      </c>
      <c r="S384" t="str">
        <f t="shared" si="40"/>
        <v>fri</v>
      </c>
      <c r="T384" t="str">
        <f t="shared" si="41"/>
        <v>mon</v>
      </c>
    </row>
    <row r="385" spans="13:20" x14ac:dyDescent="0.25">
      <c r="M385">
        <f t="shared" si="42"/>
        <v>0.38400000000000029</v>
      </c>
      <c r="N385">
        <f t="shared" si="43"/>
        <v>0.33050029315099461</v>
      </c>
      <c r="O385">
        <f t="shared" si="44"/>
        <v>0.55694349746640537</v>
      </c>
      <c r="P385">
        <f t="shared" si="45"/>
        <v>0.70500639125381603</v>
      </c>
      <c r="Q385">
        <f t="shared" si="46"/>
        <v>0.81413449272860361</v>
      </c>
      <c r="R385">
        <f t="shared" si="47"/>
        <v>0.8685519362605767</v>
      </c>
      <c r="S385" t="str">
        <f t="shared" si="40"/>
        <v>fri</v>
      </c>
      <c r="T385" t="str">
        <f t="shared" si="41"/>
        <v>mon</v>
      </c>
    </row>
    <row r="386" spans="13:20" x14ac:dyDescent="0.25">
      <c r="M386">
        <f t="shared" si="42"/>
        <v>0.38500000000000029</v>
      </c>
      <c r="N386">
        <f t="shared" si="43"/>
        <v>0.33078666938501539</v>
      </c>
      <c r="O386">
        <f t="shared" si="44"/>
        <v>0.55786781035753097</v>
      </c>
      <c r="P386">
        <f t="shared" si="45"/>
        <v>0.70609772503004653</v>
      </c>
      <c r="Q386">
        <f t="shared" si="46"/>
        <v>0.81513764623515583</v>
      </c>
      <c r="R386">
        <f t="shared" si="47"/>
        <v>0.86942732640655374</v>
      </c>
      <c r="S386" t="str">
        <f t="shared" si="40"/>
        <v>fri</v>
      </c>
      <c r="T386" t="str">
        <f t="shared" si="41"/>
        <v>mon</v>
      </c>
    </row>
    <row r="387" spans="13:20" x14ac:dyDescent="0.25">
      <c r="M387">
        <f t="shared" si="42"/>
        <v>0.38600000000000029</v>
      </c>
      <c r="N387">
        <f t="shared" si="43"/>
        <v>0.33107134485219492</v>
      </c>
      <c r="O387">
        <f t="shared" si="44"/>
        <v>0.55879056534468108</v>
      </c>
      <c r="P387">
        <f t="shared" si="45"/>
        <v>0.70718625778916744</v>
      </c>
      <c r="Q387">
        <f t="shared" si="46"/>
        <v>0.81613676967420223</v>
      </c>
      <c r="R387">
        <f t="shared" si="47"/>
        <v>0.87029819112462081</v>
      </c>
      <c r="S387" t="str">
        <f t="shared" ref="S387:S450" si="48">IF(MAX(N387:R387)= N387,N$1,IF(MAX(N387:R387)= O387,O$1,IF(MAX(N387:R387)= P387,P$1,IF(MAX(N387:R387)= Q387,Q$1,R$1))))</f>
        <v>fri</v>
      </c>
      <c r="T387" t="str">
        <f t="shared" ref="T387:T450" si="49">IF(MIN(N387:R387)= N387,N$1,IF(MIN(N387:R387)= O387,O$1,IF(MIN(N387:R387)= P387,P$1,IF(MIN(N387:R387)= Q387,Q$1,R$1))))</f>
        <v>mon</v>
      </c>
    </row>
    <row r="388" spans="13:20" x14ac:dyDescent="0.25">
      <c r="M388">
        <f t="shared" ref="M388:M451" si="50">M387+0.001</f>
        <v>0.38700000000000029</v>
      </c>
      <c r="N388">
        <f t="shared" ref="N388:N451" si="51">B$2*(M388^5)+C$2*(M388^4)+D$2*(M388^3)+E$2*(M388^2)+F$2*M388</f>
        <v>0.33135432711189594</v>
      </c>
      <c r="O388">
        <f t="shared" ref="O388:O451" si="52">B$3*(M388^5)+C$3*(M388^4)+D$3*(M388^3)+E$3*(M388^2)+F$3*M388</f>
        <v>0.55971176935223943</v>
      </c>
      <c r="P388">
        <f t="shared" ref="P388:P451" si="53">B$4*(M388^5)+C$4*(M388^4)+D$4*(M388^3)+E$4*(M388^2)+F$4*M388</f>
        <v>0.70827199582058287</v>
      </c>
      <c r="Q388">
        <f t="shared" ref="Q388:Q451" si="54">B$5*(M388^5)+C$5*(M388^4)+D$5*(M388^3)+E$5*(M388^2)+F$5*M388</f>
        <v>0.81713187440566815</v>
      </c>
      <c r="R388">
        <f t="shared" ref="R388:R451" si="55">B$6*(M388^5)+C$6*(M388^4)+D$6*(M388^3)+E$6*(M388^2)+F$6*M388</f>
        <v>0.8711645471964139</v>
      </c>
      <c r="S388" t="str">
        <f t="shared" si="48"/>
        <v>fri</v>
      </c>
      <c r="T388" t="str">
        <f t="shared" si="49"/>
        <v>mon</v>
      </c>
    </row>
    <row r="389" spans="13:20" x14ac:dyDescent="0.25">
      <c r="M389">
        <f t="shared" si="50"/>
        <v>0.38800000000000029</v>
      </c>
      <c r="N389">
        <f t="shared" si="51"/>
        <v>0.33163562370113686</v>
      </c>
      <c r="O389">
        <f t="shared" si="52"/>
        <v>0.56063142928412135</v>
      </c>
      <c r="P389">
        <f t="shared" si="53"/>
        <v>0.70935494539510568</v>
      </c>
      <c r="Q389">
        <f t="shared" si="54"/>
        <v>0.81812297176707272</v>
      </c>
      <c r="R389">
        <f t="shared" si="55"/>
        <v>0.87202641136497805</v>
      </c>
      <c r="S389" t="str">
        <f t="shared" si="48"/>
        <v>fri</v>
      </c>
      <c r="T389" t="str">
        <f t="shared" si="49"/>
        <v>mon</v>
      </c>
    </row>
    <row r="390" spans="13:20" x14ac:dyDescent="0.25">
      <c r="M390">
        <f t="shared" si="50"/>
        <v>0.38900000000000029</v>
      </c>
      <c r="N390">
        <f t="shared" si="51"/>
        <v>0.33191524213462342</v>
      </c>
      <c r="O390">
        <f t="shared" si="52"/>
        <v>0.56154955202380419</v>
      </c>
      <c r="P390">
        <f t="shared" si="53"/>
        <v>0.71043511276498483</v>
      </c>
      <c r="Q390">
        <f t="shared" si="54"/>
        <v>0.81911007307356143</v>
      </c>
      <c r="R390">
        <f t="shared" si="55"/>
        <v>0.87288380033480495</v>
      </c>
      <c r="S390" t="str">
        <f t="shared" si="48"/>
        <v>fri</v>
      </c>
      <c r="T390" t="str">
        <f t="shared" si="49"/>
        <v>mon</v>
      </c>
    </row>
    <row r="391" spans="13:20" x14ac:dyDescent="0.25">
      <c r="M391">
        <f t="shared" si="50"/>
        <v>0.39000000000000029</v>
      </c>
      <c r="N391">
        <f t="shared" si="51"/>
        <v>0.33219318990478186</v>
      </c>
      <c r="O391">
        <f t="shared" si="52"/>
        <v>0.56246614443435727</v>
      </c>
      <c r="P391">
        <f t="shared" si="53"/>
        <v>0.71151250416393241</v>
      </c>
      <c r="Q391">
        <f t="shared" si="54"/>
        <v>0.82009318961793998</v>
      </c>
      <c r="R391">
        <f t="shared" si="55"/>
        <v>0.87373673077187175</v>
      </c>
      <c r="S391" t="str">
        <f t="shared" si="48"/>
        <v>fri</v>
      </c>
      <c r="T391" t="str">
        <f t="shared" si="49"/>
        <v>mon</v>
      </c>
    </row>
    <row r="392" spans="13:20" x14ac:dyDescent="0.25">
      <c r="M392">
        <f t="shared" si="50"/>
        <v>0.39100000000000029</v>
      </c>
      <c r="N392">
        <f t="shared" si="51"/>
        <v>0.33246947448179265</v>
      </c>
      <c r="O392">
        <f t="shared" si="52"/>
        <v>0.56338121335847247</v>
      </c>
      <c r="P392">
        <f t="shared" si="53"/>
        <v>0.71258712580715233</v>
      </c>
      <c r="Q392">
        <f t="shared" si="54"/>
        <v>0.82107233267070789</v>
      </c>
      <c r="R392">
        <f t="shared" si="55"/>
        <v>0.87458521930368005</v>
      </c>
      <c r="S392" t="str">
        <f t="shared" si="48"/>
        <v>fri</v>
      </c>
      <c r="T392" t="str">
        <f t="shared" si="49"/>
        <v>mon</v>
      </c>
    </row>
    <row r="393" spans="13:20" x14ac:dyDescent="0.25">
      <c r="M393">
        <f t="shared" si="50"/>
        <v>0.39200000000000029</v>
      </c>
      <c r="N393">
        <f t="shared" si="51"/>
        <v>0.33274410331362203</v>
      </c>
      <c r="O393">
        <f t="shared" si="52"/>
        <v>0.56429476561849423</v>
      </c>
      <c r="P393">
        <f t="shared" si="53"/>
        <v>0.71365898389136628</v>
      </c>
      <c r="Q393">
        <f t="shared" si="54"/>
        <v>0.82204751348008887</v>
      </c>
      <c r="R393">
        <f t="shared" si="55"/>
        <v>0.87542928251929431</v>
      </c>
      <c r="S393" t="str">
        <f t="shared" si="48"/>
        <v>fri</v>
      </c>
      <c r="T393" t="str">
        <f t="shared" si="49"/>
        <v>mon</v>
      </c>
    </row>
    <row r="394" spans="13:20" x14ac:dyDescent="0.25">
      <c r="M394">
        <f t="shared" si="50"/>
        <v>0.39300000000000029</v>
      </c>
      <c r="N394">
        <f t="shared" si="51"/>
        <v>0.33301708382605644</v>
      </c>
      <c r="O394">
        <f t="shared" si="52"/>
        <v>0.56520680801644907</v>
      </c>
      <c r="P394">
        <f t="shared" si="53"/>
        <v>0.71472808459484138</v>
      </c>
      <c r="Q394">
        <f t="shared" si="54"/>
        <v>0.82301874327206681</v>
      </c>
      <c r="R394">
        <f t="shared" si="55"/>
        <v>0.8762689369693798</v>
      </c>
      <c r="S394" t="str">
        <f t="shared" si="48"/>
        <v>fri</v>
      </c>
      <c r="T394" t="str">
        <f t="shared" si="49"/>
        <v>mon</v>
      </c>
    </row>
    <row r="395" spans="13:20" x14ac:dyDescent="0.25">
      <c r="M395">
        <f t="shared" si="50"/>
        <v>0.39400000000000029</v>
      </c>
      <c r="N395">
        <f t="shared" si="51"/>
        <v>0.33328842342273451</v>
      </c>
      <c r="O395">
        <f t="shared" si="52"/>
        <v>0.56611734733407681</v>
      </c>
      <c r="P395">
        <f t="shared" si="53"/>
        <v>0.71579443407741905</v>
      </c>
      <c r="Q395">
        <f t="shared" si="54"/>
        <v>0.8239860332504173</v>
      </c>
      <c r="R395">
        <f t="shared" si="55"/>
        <v>0.87710419916624249</v>
      </c>
      <c r="S395" t="str">
        <f t="shared" si="48"/>
        <v>fri</v>
      </c>
      <c r="T395" t="str">
        <f t="shared" si="49"/>
        <v>mon</v>
      </c>
    </row>
    <row r="396" spans="13:20" x14ac:dyDescent="0.25">
      <c r="M396">
        <f t="shared" si="50"/>
        <v>0.3950000000000003</v>
      </c>
      <c r="N396">
        <f t="shared" si="51"/>
        <v>0.3335581294851801</v>
      </c>
      <c r="O396">
        <f t="shared" si="52"/>
        <v>0.56702639033286029</v>
      </c>
      <c r="P396">
        <f t="shared" si="53"/>
        <v>0.71685803848054053</v>
      </c>
      <c r="Q396">
        <f t="shared" si="54"/>
        <v>0.82494939459674144</v>
      </c>
      <c r="R396">
        <f t="shared" si="55"/>
        <v>0.87793508558386724</v>
      </c>
      <c r="S396" t="str">
        <f t="shared" si="48"/>
        <v>fri</v>
      </c>
      <c r="T396" t="str">
        <f t="shared" si="49"/>
        <v>mon</v>
      </c>
    </row>
    <row r="397" spans="13:20" x14ac:dyDescent="0.25">
      <c r="M397">
        <f t="shared" si="50"/>
        <v>0.3960000000000003</v>
      </c>
      <c r="N397">
        <f t="shared" si="51"/>
        <v>0.3338262093728358</v>
      </c>
      <c r="O397">
        <f t="shared" si="52"/>
        <v>0.56793394375405548</v>
      </c>
      <c r="P397">
        <f t="shared" si="53"/>
        <v>0.71791890392727531</v>
      </c>
      <c r="Q397">
        <f t="shared" si="54"/>
        <v>0.82590883847049756</v>
      </c>
      <c r="R397">
        <f t="shared" si="55"/>
        <v>0.87876161265795616</v>
      </c>
      <c r="S397" t="str">
        <f t="shared" si="48"/>
        <v>fri</v>
      </c>
      <c r="T397" t="str">
        <f t="shared" si="49"/>
        <v>mon</v>
      </c>
    </row>
    <row r="398" spans="13:20" x14ac:dyDescent="0.25">
      <c r="M398">
        <f t="shared" si="50"/>
        <v>0.3970000000000003</v>
      </c>
      <c r="N398">
        <f t="shared" si="51"/>
        <v>0.33409267042309471</v>
      </c>
      <c r="O398">
        <f t="shared" si="52"/>
        <v>0.56884001431872133</v>
      </c>
      <c r="P398">
        <f t="shared" si="53"/>
        <v>0.7189770365223479</v>
      </c>
      <c r="Q398">
        <f t="shared" si="54"/>
        <v>0.82686437600903528</v>
      </c>
      <c r="R398">
        <f t="shared" si="55"/>
        <v>0.87958379678596699</v>
      </c>
      <c r="S398" t="str">
        <f t="shared" si="48"/>
        <v>fri</v>
      </c>
      <c r="T398" t="str">
        <f t="shared" si="49"/>
        <v>mon</v>
      </c>
    </row>
    <row r="399" spans="13:20" x14ac:dyDescent="0.25">
      <c r="M399">
        <f t="shared" si="50"/>
        <v>0.3980000000000003</v>
      </c>
      <c r="N399">
        <f t="shared" si="51"/>
        <v>0.33435751995133495</v>
      </c>
      <c r="O399">
        <f t="shared" si="52"/>
        <v>0.56974460872775057</v>
      </c>
      <c r="P399">
        <f t="shared" si="53"/>
        <v>0.72003244235216612</v>
      </c>
      <c r="Q399">
        <f t="shared" si="54"/>
        <v>0.82781601832762908</v>
      </c>
      <c r="R399">
        <f t="shared" si="55"/>
        <v>0.88040165432715312</v>
      </c>
      <c r="S399" t="str">
        <f t="shared" si="48"/>
        <v>fri</v>
      </c>
      <c r="T399" t="str">
        <f t="shared" si="49"/>
        <v>mon</v>
      </c>
    </row>
    <row r="400" spans="13:20" x14ac:dyDescent="0.25">
      <c r="M400">
        <f t="shared" si="50"/>
        <v>0.3990000000000003</v>
      </c>
      <c r="N400">
        <f t="shared" si="51"/>
        <v>0.33462076525095125</v>
      </c>
      <c r="O400">
        <f t="shared" si="52"/>
        <v>0.57064773366189947</v>
      </c>
      <c r="P400">
        <f t="shared" si="53"/>
        <v>0.72108512748484777</v>
      </c>
      <c r="Q400">
        <f t="shared" si="54"/>
        <v>0.8287637765195095</v>
      </c>
      <c r="R400">
        <f t="shared" si="55"/>
        <v>0.88121520160260014</v>
      </c>
      <c r="S400" t="str">
        <f t="shared" si="48"/>
        <v>fri</v>
      </c>
      <c r="T400" t="str">
        <f t="shared" si="49"/>
        <v>mon</v>
      </c>
    </row>
    <row r="401" spans="13:20" x14ac:dyDescent="0.25">
      <c r="M401">
        <f t="shared" si="50"/>
        <v>0.4000000000000003</v>
      </c>
      <c r="N401">
        <f t="shared" si="51"/>
        <v>0.33488241359338855</v>
      </c>
      <c r="O401">
        <f t="shared" si="52"/>
        <v>0.57154939578181829</v>
      </c>
      <c r="P401">
        <f t="shared" si="53"/>
        <v>0.72213509797024811</v>
      </c>
      <c r="Q401">
        <f t="shared" si="54"/>
        <v>0.82970766165589793</v>
      </c>
      <c r="R401">
        <f t="shared" si="55"/>
        <v>0.88202445489526682</v>
      </c>
      <c r="S401" t="str">
        <f t="shared" si="48"/>
        <v>fri</v>
      </c>
      <c r="T401" t="str">
        <f t="shared" si="49"/>
        <v>mon</v>
      </c>
    </row>
    <row r="402" spans="13:20" x14ac:dyDescent="0.25">
      <c r="M402">
        <f t="shared" si="50"/>
        <v>0.4010000000000003</v>
      </c>
      <c r="N402">
        <f t="shared" si="51"/>
        <v>0.33514247222817456</v>
      </c>
      <c r="O402">
        <f t="shared" si="52"/>
        <v>0.57244960172808124</v>
      </c>
      <c r="P402">
        <f t="shared" si="53"/>
        <v>0.72318235983998791</v>
      </c>
      <c r="Q402">
        <f t="shared" si="54"/>
        <v>0.83064768478603901</v>
      </c>
      <c r="R402">
        <f t="shared" si="55"/>
        <v>0.88282943045002193</v>
      </c>
      <c r="S402" t="str">
        <f t="shared" si="48"/>
        <v>fri</v>
      </c>
      <c r="T402" t="str">
        <f t="shared" si="49"/>
        <v>mon</v>
      </c>
    </row>
    <row r="403" spans="13:20" x14ac:dyDescent="0.25">
      <c r="M403">
        <f t="shared" si="50"/>
        <v>0.4020000000000003</v>
      </c>
      <c r="N403">
        <f t="shared" si="51"/>
        <v>0.33540094838295353</v>
      </c>
      <c r="O403">
        <f t="shared" si="52"/>
        <v>0.57334835812121654</v>
      </c>
      <c r="P403">
        <f t="shared" si="53"/>
        <v>0.72422691910747961</v>
      </c>
      <c r="Q403">
        <f t="shared" si="54"/>
        <v>0.8315838569372328</v>
      </c>
      <c r="R403">
        <f t="shared" si="55"/>
        <v>0.88363014447368404</v>
      </c>
      <c r="S403" t="str">
        <f t="shared" si="48"/>
        <v>fri</v>
      </c>
      <c r="T403" t="str">
        <f t="shared" si="49"/>
        <v>mon</v>
      </c>
    </row>
    <row r="404" spans="13:20" x14ac:dyDescent="0.25">
      <c r="M404">
        <f t="shared" si="50"/>
        <v>0.4030000000000003</v>
      </c>
      <c r="N404">
        <f t="shared" si="51"/>
        <v>0.33565784926351783</v>
      </c>
      <c r="O404">
        <f t="shared" si="52"/>
        <v>0.57424567156173689</v>
      </c>
      <c r="P404">
        <f t="shared" si="53"/>
        <v>0.72526878176795595</v>
      </c>
      <c r="Q404">
        <f t="shared" si="54"/>
        <v>0.83251618911486969</v>
      </c>
      <c r="R404">
        <f t="shared" si="55"/>
        <v>0.88442661313505866</v>
      </c>
      <c r="S404" t="str">
        <f t="shared" si="48"/>
        <v>fri</v>
      </c>
      <c r="T404" t="str">
        <f t="shared" si="49"/>
        <v>mon</v>
      </c>
    </row>
    <row r="405" spans="13:20" x14ac:dyDescent="0.25">
      <c r="M405">
        <f t="shared" si="50"/>
        <v>0.4040000000000003</v>
      </c>
      <c r="N405">
        <f t="shared" si="51"/>
        <v>0.33591318205384202</v>
      </c>
      <c r="O405">
        <f t="shared" si="52"/>
        <v>0.57514154863016953</v>
      </c>
      <c r="P405">
        <f t="shared" si="53"/>
        <v>0.72630795379849689</v>
      </c>
      <c r="Q405">
        <f t="shared" si="54"/>
        <v>0.83344469230246165</v>
      </c>
      <c r="R405">
        <f t="shared" si="55"/>
        <v>0.88521885256497912</v>
      </c>
      <c r="S405" t="str">
        <f t="shared" si="48"/>
        <v>fri</v>
      </c>
      <c r="T405" t="str">
        <f t="shared" si="49"/>
        <v>mon</v>
      </c>
    </row>
    <row r="406" spans="13:20" x14ac:dyDescent="0.25">
      <c r="M406">
        <f t="shared" si="50"/>
        <v>0.4050000000000003</v>
      </c>
      <c r="N406">
        <f t="shared" si="51"/>
        <v>0.33616695391611551</v>
      </c>
      <c r="O406">
        <f t="shared" si="52"/>
        <v>0.57603599588708632</v>
      </c>
      <c r="P406">
        <f t="shared" si="53"/>
        <v>0.72734444115805696</v>
      </c>
      <c r="Q406">
        <f t="shared" si="54"/>
        <v>0.83436937746167561</v>
      </c>
      <c r="R406">
        <f t="shared" si="55"/>
        <v>0.88600687885634355</v>
      </c>
      <c r="S406" t="str">
        <f t="shared" si="48"/>
        <v>fri</v>
      </c>
      <c r="T406" t="str">
        <f t="shared" si="49"/>
        <v>mon</v>
      </c>
    </row>
    <row r="407" spans="13:20" x14ac:dyDescent="0.25">
      <c r="M407">
        <f t="shared" si="50"/>
        <v>0.40600000000000031</v>
      </c>
      <c r="N407">
        <f t="shared" si="51"/>
        <v>0.33641917199077476</v>
      </c>
      <c r="O407">
        <f t="shared" si="52"/>
        <v>0.57692901987313383</v>
      </c>
      <c r="P407">
        <f t="shared" si="53"/>
        <v>0.72837824978749288</v>
      </c>
      <c r="Q407">
        <f t="shared" si="54"/>
        <v>0.83529025553236791</v>
      </c>
      <c r="R407">
        <f t="shared" si="55"/>
        <v>0.88679070806415305</v>
      </c>
      <c r="S407" t="str">
        <f t="shared" si="48"/>
        <v>fri</v>
      </c>
      <c r="T407" t="str">
        <f t="shared" si="49"/>
        <v>mon</v>
      </c>
    </row>
    <row r="408" spans="13:20" x14ac:dyDescent="0.25">
      <c r="M408">
        <f t="shared" si="50"/>
        <v>0.40700000000000031</v>
      </c>
      <c r="N408">
        <f t="shared" si="51"/>
        <v>0.33666984339653805</v>
      </c>
      <c r="O408">
        <f t="shared" si="52"/>
        <v>0.57782062710906401</v>
      </c>
      <c r="P408">
        <f t="shared" si="53"/>
        <v>0.72940938560959001</v>
      </c>
      <c r="Q408">
        <f t="shared" si="54"/>
        <v>0.83620733743261533</v>
      </c>
      <c r="R408">
        <f t="shared" si="55"/>
        <v>0.8875703562055538</v>
      </c>
      <c r="S408" t="str">
        <f t="shared" si="48"/>
        <v>fri</v>
      </c>
      <c r="T408" t="str">
        <f t="shared" si="49"/>
        <v>mon</v>
      </c>
    </row>
    <row r="409" spans="13:20" x14ac:dyDescent="0.25">
      <c r="M409">
        <f t="shared" si="50"/>
        <v>0.40800000000000031</v>
      </c>
      <c r="N409">
        <f t="shared" si="51"/>
        <v>0.33691897523043568</v>
      </c>
      <c r="O409">
        <f t="shared" si="52"/>
        <v>0.57871082409576369</v>
      </c>
      <c r="P409">
        <f t="shared" si="53"/>
        <v>0.73043785452909138</v>
      </c>
      <c r="Q409">
        <f t="shared" si="54"/>
        <v>0.83712063405874959</v>
      </c>
      <c r="R409">
        <f t="shared" si="55"/>
        <v>0.88834583925987021</v>
      </c>
      <c r="S409" t="str">
        <f t="shared" si="48"/>
        <v>fri</v>
      </c>
      <c r="T409" t="str">
        <f t="shared" si="49"/>
        <v>mon</v>
      </c>
    </row>
    <row r="410" spans="13:20" x14ac:dyDescent="0.25">
      <c r="M410">
        <f t="shared" si="50"/>
        <v>0.40900000000000031</v>
      </c>
      <c r="N410">
        <f t="shared" si="51"/>
        <v>0.3371665745678456</v>
      </c>
      <c r="O410">
        <f t="shared" si="52"/>
        <v>0.579599617314285</v>
      </c>
      <c r="P410">
        <f t="shared" si="53"/>
        <v>0.7314636624327242</v>
      </c>
      <c r="Q410">
        <f t="shared" si="54"/>
        <v>0.83803015628538879</v>
      </c>
      <c r="R410">
        <f t="shared" si="55"/>
        <v>0.88911717316864847</v>
      </c>
      <c r="S410" t="str">
        <f t="shared" si="48"/>
        <v>fri</v>
      </c>
      <c r="T410" t="str">
        <f t="shared" si="49"/>
        <v>mon</v>
      </c>
    </row>
    <row r="411" spans="13:20" x14ac:dyDescent="0.25">
      <c r="M411">
        <f t="shared" si="50"/>
        <v>0.41000000000000031</v>
      </c>
      <c r="N411">
        <f t="shared" si="51"/>
        <v>0.33741264846252461</v>
      </c>
      <c r="O411">
        <f t="shared" si="52"/>
        <v>0.5804870132258757</v>
      </c>
      <c r="P411">
        <f t="shared" si="53"/>
        <v>0.73248681518922676</v>
      </c>
      <c r="Q411">
        <f t="shared" si="54"/>
        <v>0.83893591496547293</v>
      </c>
      <c r="R411">
        <f t="shared" si="55"/>
        <v>0.88988437383569274</v>
      </c>
      <c r="S411" t="str">
        <f t="shared" si="48"/>
        <v>fri</v>
      </c>
      <c r="T411" t="str">
        <f t="shared" si="49"/>
        <v>mon</v>
      </c>
    </row>
    <row r="412" spans="13:20" x14ac:dyDescent="0.25">
      <c r="M412">
        <f t="shared" si="50"/>
        <v>0.41100000000000031</v>
      </c>
      <c r="N412">
        <f t="shared" si="51"/>
        <v>0.33765720394664211</v>
      </c>
      <c r="O412">
        <f t="shared" si="52"/>
        <v>0.5813730182720096</v>
      </c>
      <c r="P412">
        <f t="shared" si="53"/>
        <v>0.73350731864937724</v>
      </c>
      <c r="Q412">
        <f t="shared" si="54"/>
        <v>0.83983792093029441</v>
      </c>
      <c r="R412">
        <f t="shared" si="55"/>
        <v>0.89064745712710403</v>
      </c>
      <c r="S412" t="str">
        <f t="shared" si="48"/>
        <v>fri</v>
      </c>
      <c r="T412" t="str">
        <f t="shared" si="49"/>
        <v>mon</v>
      </c>
    </row>
    <row r="413" spans="13:20" x14ac:dyDescent="0.25">
      <c r="M413">
        <f t="shared" si="50"/>
        <v>0.41200000000000031</v>
      </c>
      <c r="N413">
        <f t="shared" si="51"/>
        <v>0.3379002480308127</v>
      </c>
      <c r="O413">
        <f t="shared" si="52"/>
        <v>0.58225763887441584</v>
      </c>
      <c r="P413">
        <f t="shared" si="53"/>
        <v>0.73452517864601918</v>
      </c>
      <c r="Q413">
        <f t="shared" si="54"/>
        <v>0.84073618498953229</v>
      </c>
      <c r="R413">
        <f t="shared" si="55"/>
        <v>0.89140643887131976</v>
      </c>
      <c r="S413" t="str">
        <f t="shared" si="48"/>
        <v>fri</v>
      </c>
      <c r="T413" t="str">
        <f t="shared" si="49"/>
        <v>mon</v>
      </c>
    </row>
    <row r="414" spans="13:20" x14ac:dyDescent="0.25">
      <c r="M414">
        <f t="shared" si="50"/>
        <v>0.41300000000000031</v>
      </c>
      <c r="N414">
        <f t="shared" si="51"/>
        <v>0.33814178770412917</v>
      </c>
      <c r="O414">
        <f t="shared" si="52"/>
        <v>0.58314088143510989</v>
      </c>
      <c r="P414">
        <f t="shared" si="53"/>
        <v>0.73554040099409079</v>
      </c>
      <c r="Q414">
        <f t="shared" si="54"/>
        <v>0.84163071793128519</v>
      </c>
      <c r="R414">
        <f t="shared" si="55"/>
        <v>0.8921613348591515</v>
      </c>
      <c r="S414" t="str">
        <f t="shared" si="48"/>
        <v>fri</v>
      </c>
      <c r="T414" t="str">
        <f t="shared" si="49"/>
        <v>mon</v>
      </c>
    </row>
    <row r="415" spans="13:20" x14ac:dyDescent="0.25">
      <c r="M415">
        <f t="shared" si="50"/>
        <v>0.41400000000000031</v>
      </c>
      <c r="N415">
        <f t="shared" si="51"/>
        <v>0.33838182993419541</v>
      </c>
      <c r="O415">
        <f t="shared" si="52"/>
        <v>0.58402275233642331</v>
      </c>
      <c r="P415">
        <f t="shared" si="53"/>
        <v>0.73655299149065123</v>
      </c>
      <c r="Q415">
        <f t="shared" si="54"/>
        <v>0.84252153052210454</v>
      </c>
      <c r="R415">
        <f t="shared" si="55"/>
        <v>0.89291216084382352</v>
      </c>
      <c r="S415" t="str">
        <f t="shared" si="48"/>
        <v>fri</v>
      </c>
      <c r="T415" t="str">
        <f t="shared" si="49"/>
        <v>mon</v>
      </c>
    </row>
    <row r="416" spans="13:20" x14ac:dyDescent="0.25">
      <c r="M416">
        <f t="shared" si="50"/>
        <v>0.41500000000000031</v>
      </c>
      <c r="N416">
        <f t="shared" si="51"/>
        <v>0.33862038166715946</v>
      </c>
      <c r="O416">
        <f t="shared" si="52"/>
        <v>0.58490325794103393</v>
      </c>
      <c r="P416">
        <f t="shared" si="53"/>
        <v>0.73756295591490828</v>
      </c>
      <c r="Q416">
        <f t="shared" si="54"/>
        <v>0.84340863350702677</v>
      </c>
      <c r="R416">
        <f t="shared" si="55"/>
        <v>0.8936589325410127</v>
      </c>
      <c r="S416" t="str">
        <f t="shared" si="48"/>
        <v>fri</v>
      </c>
      <c r="T416" t="str">
        <f t="shared" si="49"/>
        <v>mon</v>
      </c>
    </row>
    <row r="417" spans="13:20" x14ac:dyDescent="0.25">
      <c r="M417">
        <f t="shared" si="50"/>
        <v>0.41600000000000031</v>
      </c>
      <c r="N417">
        <f t="shared" si="51"/>
        <v>0.33885744982774668</v>
      </c>
      <c r="O417">
        <f t="shared" si="52"/>
        <v>0.58578240459199638</v>
      </c>
      <c r="P417">
        <f t="shared" si="53"/>
        <v>0.73857030002824609</v>
      </c>
      <c r="Q417">
        <f t="shared" si="54"/>
        <v>0.84429203760960747</v>
      </c>
      <c r="R417">
        <f t="shared" si="55"/>
        <v>0.89440166562888568</v>
      </c>
      <c r="S417" t="str">
        <f t="shared" si="48"/>
        <v>fri</v>
      </c>
      <c r="T417" t="str">
        <f t="shared" si="49"/>
        <v>mon</v>
      </c>
    </row>
    <row r="418" spans="13:20" x14ac:dyDescent="0.25">
      <c r="M418">
        <f t="shared" si="50"/>
        <v>0.41700000000000031</v>
      </c>
      <c r="N418">
        <f t="shared" si="51"/>
        <v>0.33909304131929185</v>
      </c>
      <c r="O418">
        <f t="shared" si="52"/>
        <v>0.58666019861277185</v>
      </c>
      <c r="P418">
        <f t="shared" si="53"/>
        <v>0.73957502957425181</v>
      </c>
      <c r="Q418">
        <f t="shared" si="54"/>
        <v>0.84517175353195351</v>
      </c>
      <c r="R418">
        <f t="shared" si="55"/>
        <v>0.89514037574813798</v>
      </c>
      <c r="S418" t="str">
        <f t="shared" si="48"/>
        <v>fri</v>
      </c>
      <c r="T418" t="str">
        <f t="shared" si="49"/>
        <v>mon</v>
      </c>
    </row>
    <row r="419" spans="13:20" x14ac:dyDescent="0.25">
      <c r="M419">
        <f t="shared" si="50"/>
        <v>0.41800000000000032</v>
      </c>
      <c r="N419">
        <f t="shared" si="51"/>
        <v>0.33932716302377308</v>
      </c>
      <c r="O419">
        <f t="shared" si="52"/>
        <v>0.58753664630725833</v>
      </c>
      <c r="P419">
        <f t="shared" si="53"/>
        <v>0.74057715027874349</v>
      </c>
      <c r="Q419">
        <f t="shared" si="54"/>
        <v>0.84604779195475588</v>
      </c>
      <c r="R419">
        <f t="shared" si="55"/>
        <v>0.89587507850203396</v>
      </c>
      <c r="S419" t="str">
        <f t="shared" si="48"/>
        <v>fri</v>
      </c>
      <c r="T419" t="str">
        <f t="shared" si="49"/>
        <v>mon</v>
      </c>
    </row>
    <row r="420" spans="13:20" x14ac:dyDescent="0.25">
      <c r="M420">
        <f t="shared" si="50"/>
        <v>0.41900000000000032</v>
      </c>
      <c r="N420">
        <f t="shared" si="51"/>
        <v>0.33955982180184419</v>
      </c>
      <c r="O420">
        <f t="shared" si="52"/>
        <v>0.58841175395982104</v>
      </c>
      <c r="P420">
        <f t="shared" si="53"/>
        <v>0.7415766678497977</v>
      </c>
      <c r="Q420">
        <f t="shared" si="54"/>
        <v>0.84692016353732424</v>
      </c>
      <c r="R420">
        <f t="shared" si="55"/>
        <v>0.89660578945644254</v>
      </c>
      <c r="S420" t="str">
        <f t="shared" si="48"/>
        <v>fri</v>
      </c>
      <c r="T420" t="str">
        <f t="shared" si="49"/>
        <v>mon</v>
      </c>
    </row>
    <row r="421" spans="13:20" x14ac:dyDescent="0.25">
      <c r="M421">
        <f t="shared" si="50"/>
        <v>0.42000000000000032</v>
      </c>
      <c r="N421">
        <f t="shared" si="51"/>
        <v>0.33979102449286769</v>
      </c>
      <c r="O421">
        <f t="shared" si="52"/>
        <v>0.58928552783532229</v>
      </c>
      <c r="P421">
        <f t="shared" si="53"/>
        <v>0.74257358797777673</v>
      </c>
      <c r="Q421">
        <f t="shared" si="54"/>
        <v>0.84778887891761845</v>
      </c>
      <c r="R421">
        <f t="shared" si="55"/>
        <v>0.89733252413987974</v>
      </c>
      <c r="S421" t="str">
        <f t="shared" si="48"/>
        <v>fri</v>
      </c>
      <c r="T421" t="str">
        <f t="shared" si="49"/>
        <v>mon</v>
      </c>
    </row>
    <row r="422" spans="13:20" x14ac:dyDescent="0.25">
      <c r="M422">
        <f t="shared" si="50"/>
        <v>0.42100000000000032</v>
      </c>
      <c r="N422">
        <f t="shared" si="51"/>
        <v>0.34002077791494795</v>
      </c>
      <c r="O422">
        <f t="shared" si="52"/>
        <v>0.59015797417915206</v>
      </c>
      <c r="P422">
        <f t="shared" si="53"/>
        <v>0.74356791633535591</v>
      </c>
      <c r="Q422">
        <f t="shared" si="54"/>
        <v>0.84865394871228172</v>
      </c>
      <c r="R422">
        <f t="shared" si="55"/>
        <v>0.89805529804354323</v>
      </c>
      <c r="S422" t="str">
        <f t="shared" si="48"/>
        <v>fri</v>
      </c>
      <c r="T422" t="str">
        <f t="shared" si="49"/>
        <v>mon</v>
      </c>
    </row>
    <row r="423" spans="13:20" x14ac:dyDescent="0.25">
      <c r="M423">
        <f t="shared" si="50"/>
        <v>0.42200000000000032</v>
      </c>
      <c r="N423">
        <f t="shared" si="51"/>
        <v>0.34024908886496397</v>
      </c>
      <c r="O423">
        <f t="shared" si="52"/>
        <v>0.59102909921725721</v>
      </c>
      <c r="P423">
        <f t="shared" si="53"/>
        <v>0.74455965857755046</v>
      </c>
      <c r="Q423">
        <f t="shared" si="54"/>
        <v>0.84951538351667444</v>
      </c>
      <c r="R423">
        <f t="shared" si="55"/>
        <v>0.89877412662135425</v>
      </c>
      <c r="S423" t="str">
        <f t="shared" si="48"/>
        <v>fri</v>
      </c>
      <c r="T423" t="str">
        <f t="shared" si="49"/>
        <v>mon</v>
      </c>
    </row>
    <row r="424" spans="13:20" x14ac:dyDescent="0.25">
      <c r="M424">
        <f t="shared" si="50"/>
        <v>0.42300000000000032</v>
      </c>
      <c r="N424">
        <f t="shared" si="51"/>
        <v>0.34047596411860181</v>
      </c>
      <c r="O424">
        <f t="shared" si="52"/>
        <v>0.59189890915617294</v>
      </c>
      <c r="P424">
        <f t="shared" si="53"/>
        <v>0.74554882034174397</v>
      </c>
      <c r="Q424">
        <f t="shared" si="54"/>
        <v>0.85037319390490684</v>
      </c>
      <c r="R424">
        <f t="shared" si="55"/>
        <v>0.8994890252899943</v>
      </c>
      <c r="S424" t="str">
        <f t="shared" si="48"/>
        <v>fri</v>
      </c>
      <c r="T424" t="str">
        <f t="shared" si="49"/>
        <v>mon</v>
      </c>
    </row>
    <row r="425" spans="13:20" x14ac:dyDescent="0.25">
      <c r="M425">
        <f t="shared" si="50"/>
        <v>0.42400000000000032</v>
      </c>
      <c r="N425">
        <f t="shared" si="51"/>
        <v>0.34070141043038921</v>
      </c>
      <c r="O425">
        <f t="shared" si="52"/>
        <v>0.59276741018305235</v>
      </c>
      <c r="P425">
        <f t="shared" si="53"/>
        <v>0.74653540724771528</v>
      </c>
      <c r="Q425">
        <f t="shared" si="54"/>
        <v>0.85122739042987172</v>
      </c>
      <c r="R425">
        <f t="shared" si="55"/>
        <v>0.90020000942894507</v>
      </c>
      <c r="S425" t="str">
        <f t="shared" si="48"/>
        <v>fri</v>
      </c>
      <c r="T425" t="str">
        <f t="shared" si="49"/>
        <v>mon</v>
      </c>
    </row>
    <row r="426" spans="13:20" x14ac:dyDescent="0.25">
      <c r="M426">
        <f t="shared" si="50"/>
        <v>0.42500000000000032</v>
      </c>
      <c r="N426">
        <f t="shared" si="51"/>
        <v>0.3409254345337262</v>
      </c>
      <c r="O426">
        <f t="shared" si="52"/>
        <v>0.59363460846569627</v>
      </c>
      <c r="P426">
        <f t="shared" si="53"/>
        <v>0.74751942489766598</v>
      </c>
      <c r="Q426">
        <f t="shared" si="54"/>
        <v>0.85207798362327747</v>
      </c>
      <c r="R426">
        <f t="shared" si="55"/>
        <v>0.90090709438052619</v>
      </c>
      <c r="S426" t="str">
        <f t="shared" si="48"/>
        <v>fri</v>
      </c>
      <c r="T426" t="str">
        <f t="shared" si="49"/>
        <v>mon</v>
      </c>
    </row>
    <row r="427" spans="13:20" x14ac:dyDescent="0.25">
      <c r="M427">
        <f t="shared" si="50"/>
        <v>0.42600000000000032</v>
      </c>
      <c r="N427">
        <f t="shared" si="51"/>
        <v>0.34114804314091962</v>
      </c>
      <c r="O427">
        <f t="shared" si="52"/>
        <v>0.59450051015258376</v>
      </c>
      <c r="P427">
        <f t="shared" si="53"/>
        <v>0.74850087887624794</v>
      </c>
      <c r="Q427">
        <f t="shared" si="54"/>
        <v>0.8529249839956814</v>
      </c>
      <c r="R427">
        <f t="shared" si="55"/>
        <v>0.90161029544993387</v>
      </c>
      <c r="S427" t="str">
        <f t="shared" si="48"/>
        <v>fri</v>
      </c>
      <c r="T427" t="str">
        <f t="shared" si="49"/>
        <v>mon</v>
      </c>
    </row>
    <row r="428" spans="13:20" x14ac:dyDescent="0.25">
      <c r="M428">
        <f t="shared" si="50"/>
        <v>0.42700000000000032</v>
      </c>
      <c r="N428">
        <f t="shared" si="51"/>
        <v>0.34136924294321613</v>
      </c>
      <c r="O428">
        <f t="shared" si="52"/>
        <v>0.59536512137290276</v>
      </c>
      <c r="P428">
        <f t="shared" si="53"/>
        <v>0.74947977475058947</v>
      </c>
      <c r="Q428">
        <f t="shared" si="54"/>
        <v>0.85376840203652338</v>
      </c>
      <c r="R428">
        <f t="shared" si="55"/>
        <v>0.90230962790528069</v>
      </c>
      <c r="S428" t="str">
        <f t="shared" si="48"/>
        <v>fri</v>
      </c>
      <c r="T428" t="str">
        <f t="shared" si="49"/>
        <v>mon</v>
      </c>
    </row>
    <row r="429" spans="13:20" x14ac:dyDescent="0.25">
      <c r="M429">
        <f t="shared" si="50"/>
        <v>0.42800000000000032</v>
      </c>
      <c r="N429">
        <f t="shared" si="51"/>
        <v>0.34158904061083362</v>
      </c>
      <c r="O429">
        <f t="shared" si="52"/>
        <v>0.59622844823657917</v>
      </c>
      <c r="P429">
        <f t="shared" si="53"/>
        <v>0.75045611807032486</v>
      </c>
      <c r="Q429">
        <f t="shared" si="54"/>
        <v>0.85460824821415704</v>
      </c>
      <c r="R429">
        <f t="shared" si="55"/>
        <v>0.90300510697763203</v>
      </c>
      <c r="S429" t="str">
        <f t="shared" si="48"/>
        <v>fri</v>
      </c>
      <c r="T429" t="str">
        <f t="shared" si="49"/>
        <v>mon</v>
      </c>
    </row>
    <row r="430" spans="13:20" x14ac:dyDescent="0.25">
      <c r="M430">
        <f t="shared" si="50"/>
        <v>0.42900000000000033</v>
      </c>
      <c r="N430">
        <f t="shared" si="51"/>
        <v>0.34180744279299602</v>
      </c>
      <c r="O430">
        <f t="shared" si="52"/>
        <v>0.59709049683430815</v>
      </c>
      <c r="P430">
        <f t="shared" si="53"/>
        <v>0.75142991436762019</v>
      </c>
      <c r="Q430">
        <f t="shared" si="54"/>
        <v>0.85544453297588463</v>
      </c>
      <c r="R430">
        <f t="shared" si="55"/>
        <v>0.90369674786104803</v>
      </c>
      <c r="S430" t="str">
        <f t="shared" si="48"/>
        <v>fri</v>
      </c>
      <c r="T430" t="str">
        <f t="shared" si="49"/>
        <v>mon</v>
      </c>
    </row>
    <row r="431" spans="13:20" x14ac:dyDescent="0.25">
      <c r="M431">
        <f t="shared" si="50"/>
        <v>0.43000000000000033</v>
      </c>
      <c r="N431">
        <f t="shared" si="51"/>
        <v>0.34202445611796523</v>
      </c>
      <c r="O431">
        <f t="shared" si="52"/>
        <v>0.59795127323758335</v>
      </c>
      <c r="P431">
        <f t="shared" si="53"/>
        <v>0.75240116915720145</v>
      </c>
      <c r="Q431">
        <f t="shared" si="54"/>
        <v>0.85627726674798943</v>
      </c>
      <c r="R431">
        <f t="shared" si="55"/>
        <v>0.90438456571261838</v>
      </c>
      <c r="S431" t="str">
        <f t="shared" si="48"/>
        <v>fri</v>
      </c>
      <c r="T431" t="str">
        <f t="shared" si="49"/>
        <v>mon</v>
      </c>
    </row>
    <row r="432" spans="13:20" x14ac:dyDescent="0.25">
      <c r="M432">
        <f t="shared" si="50"/>
        <v>0.43100000000000033</v>
      </c>
      <c r="N432">
        <f t="shared" si="51"/>
        <v>0.34224008719307397</v>
      </c>
      <c r="O432">
        <f t="shared" si="52"/>
        <v>0.59881078349872796</v>
      </c>
      <c r="P432">
        <f t="shared" si="53"/>
        <v>0.75336988793638171</v>
      </c>
      <c r="Q432">
        <f t="shared" si="54"/>
        <v>0.85710645993576795</v>
      </c>
      <c r="R432">
        <f t="shared" si="55"/>
        <v>0.90506857565250443</v>
      </c>
      <c r="S432" t="str">
        <f t="shared" si="48"/>
        <v>fri</v>
      </c>
      <c r="T432" t="str">
        <f t="shared" si="49"/>
        <v>mon</v>
      </c>
    </row>
    <row r="433" spans="13:20" x14ac:dyDescent="0.25">
      <c r="M433">
        <f t="shared" si="50"/>
        <v>0.43200000000000033</v>
      </c>
      <c r="N433">
        <f t="shared" si="51"/>
        <v>0.34245434260475927</v>
      </c>
      <c r="O433">
        <f t="shared" si="52"/>
        <v>0.59966903365092383</v>
      </c>
      <c r="P433">
        <f t="shared" si="53"/>
        <v>0.75433607618508836</v>
      </c>
      <c r="Q433">
        <f t="shared" si="54"/>
        <v>0.85793212292356458</v>
      </c>
      <c r="R433">
        <f t="shared" si="55"/>
        <v>0.90574879276397535</v>
      </c>
      <c r="S433" t="str">
        <f t="shared" si="48"/>
        <v>fri</v>
      </c>
      <c r="T433" t="str">
        <f t="shared" si="49"/>
        <v>mon</v>
      </c>
    </row>
    <row r="434" spans="13:20" x14ac:dyDescent="0.25">
      <c r="M434">
        <f t="shared" si="50"/>
        <v>0.43300000000000033</v>
      </c>
      <c r="N434">
        <f t="shared" si="51"/>
        <v>0.34266722891859464</v>
      </c>
      <c r="O434">
        <f t="shared" si="52"/>
        <v>0.60052602970824265</v>
      </c>
      <c r="P434">
        <f t="shared" si="53"/>
        <v>0.75529973936589068</v>
      </c>
      <c r="Q434">
        <f t="shared" si="54"/>
        <v>0.8587542660748031</v>
      </c>
      <c r="R434">
        <f t="shared" si="55"/>
        <v>0.9064252320934475</v>
      </c>
      <c r="S434" t="str">
        <f t="shared" si="48"/>
        <v>fri</v>
      </c>
      <c r="T434" t="str">
        <f t="shared" si="49"/>
        <v>mon</v>
      </c>
    </row>
    <row r="435" spans="13:20" x14ac:dyDescent="0.25">
      <c r="M435">
        <f t="shared" si="50"/>
        <v>0.43400000000000033</v>
      </c>
      <c r="N435">
        <f t="shared" si="51"/>
        <v>0.34287875267932399</v>
      </c>
      <c r="O435">
        <f t="shared" si="52"/>
        <v>0.60138177766567569</v>
      </c>
      <c r="P435">
        <f t="shared" si="53"/>
        <v>0.75626088292402738</v>
      </c>
      <c r="Q435">
        <f t="shared" si="54"/>
        <v>0.85957289973202045</v>
      </c>
      <c r="R435">
        <f t="shared" si="55"/>
        <v>0.90709790865052509</v>
      </c>
      <c r="S435" t="str">
        <f t="shared" si="48"/>
        <v>fri</v>
      </c>
      <c r="T435" t="str">
        <f t="shared" si="49"/>
        <v>mon</v>
      </c>
    </row>
    <row r="436" spans="13:20" x14ac:dyDescent="0.25">
      <c r="M436">
        <f t="shared" si="50"/>
        <v>0.43500000000000033</v>
      </c>
      <c r="N436">
        <f t="shared" si="51"/>
        <v>0.343088920410894</v>
      </c>
      <c r="O436">
        <f t="shared" si="52"/>
        <v>0.60223628349916392</v>
      </c>
      <c r="P436">
        <f t="shared" si="53"/>
        <v>0.75721951228743378</v>
      </c>
      <c r="Q436">
        <f t="shared" si="54"/>
        <v>0.8603880342168998</v>
      </c>
      <c r="R436">
        <f t="shared" si="55"/>
        <v>0.90776683740803465</v>
      </c>
      <c r="S436" t="str">
        <f t="shared" si="48"/>
        <v>fri</v>
      </c>
      <c r="T436" t="str">
        <f t="shared" si="49"/>
        <v>mon</v>
      </c>
    </row>
    <row r="437" spans="13:20" x14ac:dyDescent="0.25">
      <c r="M437">
        <f t="shared" si="50"/>
        <v>0.43600000000000033</v>
      </c>
      <c r="N437">
        <f t="shared" si="51"/>
        <v>0.34329773861648638</v>
      </c>
      <c r="O437">
        <f t="shared" si="52"/>
        <v>0.60308955316562796</v>
      </c>
      <c r="P437">
        <f t="shared" si="53"/>
        <v>0.75817563286676937</v>
      </c>
      <c r="Q437">
        <f t="shared" si="54"/>
        <v>0.86119967983030321</v>
      </c>
      <c r="R437">
        <f t="shared" si="55"/>
        <v>0.90843203330206779</v>
      </c>
      <c r="S437" t="str">
        <f t="shared" si="48"/>
        <v>fri</v>
      </c>
      <c r="T437" t="str">
        <f t="shared" si="49"/>
        <v>mon</v>
      </c>
    </row>
    <row r="438" spans="13:20" x14ac:dyDescent="0.25">
      <c r="M438">
        <f t="shared" si="50"/>
        <v>0.43700000000000033</v>
      </c>
      <c r="N438">
        <f t="shared" si="51"/>
        <v>0.3435052137785527</v>
      </c>
      <c r="O438">
        <f t="shared" si="52"/>
        <v>0.60394159260299907</v>
      </c>
      <c r="P438">
        <f t="shared" si="53"/>
        <v>0.75912925005544551</v>
      </c>
      <c r="Q438">
        <f t="shared" si="54"/>
        <v>0.86200784685230558</v>
      </c>
      <c r="R438">
        <f t="shared" si="55"/>
        <v>0.90909351123201787</v>
      </c>
      <c r="S438" t="str">
        <f t="shared" si="48"/>
        <v>fri</v>
      </c>
      <c r="T438" t="str">
        <f t="shared" si="49"/>
        <v>mon</v>
      </c>
    </row>
    <row r="439" spans="13:20" x14ac:dyDescent="0.25">
      <c r="M439">
        <f t="shared" si="50"/>
        <v>0.43800000000000033</v>
      </c>
      <c r="N439">
        <f t="shared" si="51"/>
        <v>0.34371135235884498</v>
      </c>
      <c r="O439">
        <f t="shared" si="52"/>
        <v>0.60479240773024823</v>
      </c>
      <c r="P439">
        <f t="shared" si="53"/>
        <v>0.76008036922965139</v>
      </c>
      <c r="Q439">
        <f t="shared" si="54"/>
        <v>0.8628125455422252</v>
      </c>
      <c r="R439">
        <f t="shared" si="55"/>
        <v>0.90975128606061817</v>
      </c>
      <c r="S439" t="str">
        <f t="shared" si="48"/>
        <v>fri</v>
      </c>
      <c r="T439" t="str">
        <f t="shared" si="49"/>
        <v>mon</v>
      </c>
    </row>
    <row r="440" spans="13:20" x14ac:dyDescent="0.25">
      <c r="M440">
        <f t="shared" si="50"/>
        <v>0.43900000000000033</v>
      </c>
      <c r="N440">
        <f t="shared" si="51"/>
        <v>0.3439161607984505</v>
      </c>
      <c r="O440">
        <f t="shared" si="52"/>
        <v>0.60564200444741723</v>
      </c>
      <c r="P440">
        <f t="shared" si="53"/>
        <v>0.76102899574838367</v>
      </c>
      <c r="Q440">
        <f t="shared" si="54"/>
        <v>0.86361378613866058</v>
      </c>
      <c r="R440">
        <f t="shared" si="55"/>
        <v>0.91040537261398224</v>
      </c>
      <c r="S440" t="str">
        <f t="shared" si="48"/>
        <v>fri</v>
      </c>
      <c r="T440" t="str">
        <f t="shared" si="49"/>
        <v>mon</v>
      </c>
    </row>
    <row r="441" spans="13:20" x14ac:dyDescent="0.25">
      <c r="M441">
        <f t="shared" si="50"/>
        <v>0.44000000000000034</v>
      </c>
      <c r="N441">
        <f t="shared" si="51"/>
        <v>0.34411964551782404</v>
      </c>
      <c r="O441">
        <f t="shared" si="52"/>
        <v>0.60649038863564819</v>
      </c>
      <c r="P441">
        <f t="shared" si="53"/>
        <v>0.76197513495347202</v>
      </c>
      <c r="Q441">
        <f t="shared" si="54"/>
        <v>0.86441157885952014</v>
      </c>
      <c r="R441">
        <f t="shared" si="55"/>
        <v>0.91105578568164081</v>
      </c>
      <c r="S441" t="str">
        <f t="shared" si="48"/>
        <v>fri</v>
      </c>
      <c r="T441" t="str">
        <f t="shared" si="49"/>
        <v>mon</v>
      </c>
    </row>
    <row r="442" spans="13:20" x14ac:dyDescent="0.25">
      <c r="M442">
        <f t="shared" si="50"/>
        <v>0.44100000000000034</v>
      </c>
      <c r="N442">
        <f t="shared" si="51"/>
        <v>0.34432181291682051</v>
      </c>
      <c r="O442">
        <f t="shared" si="52"/>
        <v>0.60733756615721446</v>
      </c>
      <c r="P442">
        <f t="shared" si="53"/>
        <v>0.7629187921696079</v>
      </c>
      <c r="Q442">
        <f t="shared" si="54"/>
        <v>0.86520593390205702</v>
      </c>
      <c r="R442">
        <f t="shared" si="55"/>
        <v>0.91170254001658213</v>
      </c>
      <c r="S442" t="str">
        <f t="shared" si="48"/>
        <v>fri</v>
      </c>
      <c r="T442" t="str">
        <f t="shared" si="49"/>
        <v>mon</v>
      </c>
    </row>
    <row r="443" spans="13:20" x14ac:dyDescent="0.25">
      <c r="M443">
        <f t="shared" si="50"/>
        <v>0.44200000000000034</v>
      </c>
      <c r="N443">
        <f t="shared" si="51"/>
        <v>0.3445226693747282</v>
      </c>
      <c r="O443">
        <f t="shared" si="52"/>
        <v>0.60818354285554954</v>
      </c>
      <c r="P443">
        <f t="shared" si="53"/>
        <v>0.76385997270437078</v>
      </c>
      <c r="Q443">
        <f t="shared" si="54"/>
        <v>0.86599686144290122</v>
      </c>
      <c r="R443">
        <f t="shared" si="55"/>
        <v>0.91234565033528847</v>
      </c>
      <c r="S443" t="str">
        <f t="shared" si="48"/>
        <v>fri</v>
      </c>
      <c r="T443" t="str">
        <f t="shared" si="49"/>
        <v>mon</v>
      </c>
    </row>
    <row r="444" spans="13:20" x14ac:dyDescent="0.25">
      <c r="M444">
        <f t="shared" si="50"/>
        <v>0.44300000000000034</v>
      </c>
      <c r="N444">
        <f t="shared" si="51"/>
        <v>0.344722221250302</v>
      </c>
      <c r="O444">
        <f t="shared" si="52"/>
        <v>0.60902832455527878</v>
      </c>
      <c r="P444">
        <f t="shared" si="53"/>
        <v>0.76479868184825561</v>
      </c>
      <c r="Q444">
        <f t="shared" si="54"/>
        <v>0.86678437163809341</v>
      </c>
      <c r="R444">
        <f t="shared" si="55"/>
        <v>0.91298513131777703</v>
      </c>
      <c r="S444" t="str">
        <f t="shared" si="48"/>
        <v>fri</v>
      </c>
      <c r="T444" t="str">
        <f t="shared" si="49"/>
        <v>mon</v>
      </c>
    </row>
    <row r="445" spans="13:20" x14ac:dyDescent="0.25">
      <c r="M445">
        <f t="shared" si="50"/>
        <v>0.44400000000000034</v>
      </c>
      <c r="N445">
        <f t="shared" si="51"/>
        <v>0.34492047488179567</v>
      </c>
      <c r="O445">
        <f t="shared" si="52"/>
        <v>0.60987191706224886</v>
      </c>
      <c r="P445">
        <f t="shared" si="53"/>
        <v>0.76573492487470174</v>
      </c>
      <c r="Q445">
        <f t="shared" si="54"/>
        <v>0.86756847462311759</v>
      </c>
      <c r="R445">
        <f t="shared" si="55"/>
        <v>0.9136209976076376</v>
      </c>
      <c r="S445" t="str">
        <f t="shared" si="48"/>
        <v>fri</v>
      </c>
      <c r="T445" t="str">
        <f t="shared" si="49"/>
        <v>mon</v>
      </c>
    </row>
    <row r="446" spans="13:20" x14ac:dyDescent="0.25">
      <c r="M446">
        <f t="shared" si="50"/>
        <v>0.44500000000000034</v>
      </c>
      <c r="N446">
        <f t="shared" si="51"/>
        <v>0.3451174365869954</v>
      </c>
      <c r="O446">
        <f t="shared" si="52"/>
        <v>0.61071432616355703</v>
      </c>
      <c r="P446">
        <f t="shared" si="53"/>
        <v>0.76666870704011836</v>
      </c>
      <c r="Q446">
        <f t="shared" si="54"/>
        <v>0.86834918051293353</v>
      </c>
      <c r="R446">
        <f t="shared" si="55"/>
        <v>0.9142532638120705</v>
      </c>
      <c r="S446" t="str">
        <f t="shared" si="48"/>
        <v>fri</v>
      </c>
      <c r="T446" t="str">
        <f t="shared" si="49"/>
        <v>mon</v>
      </c>
    </row>
    <row r="447" spans="13:20" x14ac:dyDescent="0.25">
      <c r="M447">
        <f t="shared" si="50"/>
        <v>0.44600000000000034</v>
      </c>
      <c r="N447">
        <f t="shared" si="51"/>
        <v>0.34531311266325243</v>
      </c>
      <c r="O447">
        <f t="shared" si="52"/>
        <v>0.61155555762758318</v>
      </c>
      <c r="P447">
        <f t="shared" si="53"/>
        <v>0.7676000335839136</v>
      </c>
      <c r="Q447">
        <f t="shared" si="54"/>
        <v>0.86912649940201114</v>
      </c>
      <c r="R447">
        <f t="shared" si="55"/>
        <v>0.91488194450192628</v>
      </c>
      <c r="S447" t="str">
        <f t="shared" si="48"/>
        <v>fri</v>
      </c>
      <c r="T447" t="str">
        <f t="shared" si="49"/>
        <v>mon</v>
      </c>
    </row>
    <row r="448" spans="13:20" x14ac:dyDescent="0.25">
      <c r="M448">
        <f t="shared" si="50"/>
        <v>0.44700000000000034</v>
      </c>
      <c r="N448">
        <f t="shared" si="51"/>
        <v>0.34550750938751595</v>
      </c>
      <c r="O448">
        <f t="shared" si="52"/>
        <v>0.61239561720401825</v>
      </c>
      <c r="P448">
        <f t="shared" si="53"/>
        <v>0.76852890972852039</v>
      </c>
      <c r="Q448">
        <f t="shared" si="54"/>
        <v>0.86990044136436162</v>
      </c>
      <c r="R448">
        <f t="shared" si="55"/>
        <v>0.91550705421174428</v>
      </c>
      <c r="S448" t="str">
        <f t="shared" si="48"/>
        <v>fri</v>
      </c>
      <c r="T448" t="str">
        <f t="shared" si="49"/>
        <v>mon</v>
      </c>
    </row>
    <row r="449" spans="13:20" x14ac:dyDescent="0.25">
      <c r="M449">
        <f t="shared" si="50"/>
        <v>0.44800000000000034</v>
      </c>
      <c r="N449">
        <f t="shared" si="51"/>
        <v>0.34570063301636611</v>
      </c>
      <c r="O449">
        <f t="shared" si="52"/>
        <v>0.61323451062389556</v>
      </c>
      <c r="P449">
        <f t="shared" si="53"/>
        <v>0.76945534067942478</v>
      </c>
      <c r="Q449">
        <f t="shared" si="54"/>
        <v>0.87067101645357248</v>
      </c>
      <c r="R449">
        <f t="shared" si="55"/>
        <v>0.9161286074397903</v>
      </c>
      <c r="S449" t="str">
        <f t="shared" si="48"/>
        <v>fri</v>
      </c>
      <c r="T449" t="str">
        <f t="shared" si="49"/>
        <v>mon</v>
      </c>
    </row>
    <row r="450" spans="13:20" x14ac:dyDescent="0.25">
      <c r="M450">
        <f t="shared" si="50"/>
        <v>0.44900000000000034</v>
      </c>
      <c r="N450">
        <f t="shared" si="51"/>
        <v>0.34589248978604703</v>
      </c>
      <c r="O450">
        <f t="shared" si="52"/>
        <v>0.61407224359962032</v>
      </c>
      <c r="P450">
        <f t="shared" si="53"/>
        <v>0.77037933162519323</v>
      </c>
      <c r="Q450">
        <f t="shared" si="54"/>
        <v>0.87143823470283999</v>
      </c>
      <c r="R450">
        <f t="shared" si="55"/>
        <v>0.91674661864809681</v>
      </c>
      <c r="S450" t="str">
        <f t="shared" si="48"/>
        <v>fri</v>
      </c>
      <c r="T450" t="str">
        <f t="shared" si="49"/>
        <v>mon</v>
      </c>
    </row>
    <row r="451" spans="13:20" x14ac:dyDescent="0.25">
      <c r="M451">
        <f t="shared" si="50"/>
        <v>0.45000000000000034</v>
      </c>
      <c r="N451">
        <f t="shared" si="51"/>
        <v>0.34608308591250003</v>
      </c>
      <c r="O451">
        <f t="shared" si="52"/>
        <v>0.61490882182500028</v>
      </c>
      <c r="P451">
        <f t="shared" si="53"/>
        <v>0.77130088773750016</v>
      </c>
      <c r="Q451">
        <f t="shared" si="54"/>
        <v>0.87220210612500026</v>
      </c>
      <c r="R451">
        <f t="shared" si="55"/>
        <v>0.91736110226250034</v>
      </c>
      <c r="S451" t="str">
        <f t="shared" ref="S451:S514" si="56">IF(MAX(N451:R451)= N451,N$1,IF(MAX(N451:R451)= O451,O$1,IF(MAX(N451:R451)= P451,P$1,IF(MAX(N451:R451)= Q451,Q$1,R$1))))</f>
        <v>fri</v>
      </c>
      <c r="T451" t="str">
        <f t="shared" ref="T451:T514" si="57">IF(MIN(N451:R451)= N451,N$1,IF(MIN(N451:R451)= O451,O$1,IF(MIN(N451:R451)= P451,P$1,IF(MIN(N451:R451)= Q451,Q$1,R$1))))</f>
        <v>mon</v>
      </c>
    </row>
    <row r="452" spans="13:20" x14ac:dyDescent="0.25">
      <c r="M452">
        <f t="shared" ref="M452:M515" si="58">M451+0.001</f>
        <v>0.45100000000000035</v>
      </c>
      <c r="N452">
        <f t="shared" ref="N452:N515" si="59">B$2*(M452^5)+C$2*(M452^4)+D$2*(M452^3)+E$2*(M452^2)+F$2*M452</f>
        <v>0.3462724275913957</v>
      </c>
      <c r="O452">
        <f t="shared" ref="O452:O515" si="60">B$3*(M452^5)+C$3*(M452^4)+D$3*(M452^3)+E$3*(M452^2)+F$3*M452</f>
        <v>0.6157442509752753</v>
      </c>
      <c r="P452">
        <f t="shared" ref="P452:P515" si="61">B$4*(M452^5)+C$4*(M452^4)+D$4*(M452^3)+E$4*(M452^2)+F$4*M452</f>
        <v>0.77222001417115493</v>
      </c>
      <c r="Q452">
        <f t="shared" ref="Q452:Q515" si="62">B$5*(M452^5)+C$5*(M452^4)+D$5*(M452^3)+E$5*(M452^2)+F$5*M452</f>
        <v>0.87296264071256524</v>
      </c>
      <c r="R452">
        <f t="shared" ref="R452:R515" si="63">B$6*(M452^5)+C$6*(M452^4)+D$6*(M452^3)+E$6*(M452^2)+F$6*M452</f>
        <v>0.91797207267268011</v>
      </c>
      <c r="S452" t="str">
        <f t="shared" si="56"/>
        <v>fri</v>
      </c>
      <c r="T452" t="str">
        <f t="shared" si="57"/>
        <v>mon</v>
      </c>
    </row>
    <row r="453" spans="13:20" x14ac:dyDescent="0.25">
      <c r="M453">
        <f t="shared" si="58"/>
        <v>0.45200000000000035</v>
      </c>
      <c r="N453">
        <f t="shared" si="59"/>
        <v>0.34646052099816727</v>
      </c>
      <c r="O453">
        <f t="shared" si="60"/>
        <v>0.61657853670714824</v>
      </c>
      <c r="P453">
        <f t="shared" si="61"/>
        <v>0.77313671606412948</v>
      </c>
      <c r="Q453">
        <f t="shared" si="62"/>
        <v>0.87371984843775441</v>
      </c>
      <c r="R453">
        <f t="shared" si="63"/>
        <v>0.91857954423219756</v>
      </c>
      <c r="S453" t="str">
        <f t="shared" si="56"/>
        <v>fri</v>
      </c>
      <c r="T453" t="str">
        <f t="shared" si="57"/>
        <v>mon</v>
      </c>
    </row>
    <row r="454" spans="13:20" x14ac:dyDescent="0.25">
      <c r="M454">
        <f t="shared" si="58"/>
        <v>0.45300000000000035</v>
      </c>
      <c r="N454">
        <f t="shared" si="59"/>
        <v>0.34664737228804449</v>
      </c>
      <c r="O454">
        <f t="shared" si="60"/>
        <v>0.61741168465881491</v>
      </c>
      <c r="P454">
        <f t="shared" si="61"/>
        <v>0.77405099853758563</v>
      </c>
      <c r="Q454">
        <f t="shared" si="62"/>
        <v>0.87447373925252747</v>
      </c>
      <c r="R454">
        <f t="shared" si="63"/>
        <v>0.91918353125853458</v>
      </c>
      <c r="S454" t="str">
        <f t="shared" si="56"/>
        <v>fri</v>
      </c>
      <c r="T454" t="str">
        <f t="shared" si="57"/>
        <v>mon</v>
      </c>
    </row>
    <row r="455" spans="13:20" x14ac:dyDescent="0.25">
      <c r="M455">
        <f t="shared" si="58"/>
        <v>0.45400000000000035</v>
      </c>
      <c r="N455">
        <f t="shared" si="59"/>
        <v>0.3468329875960845</v>
      </c>
      <c r="O455">
        <f t="shared" si="60"/>
        <v>0.61824370044999344</v>
      </c>
      <c r="P455">
        <f t="shared" si="61"/>
        <v>0.77496286669590231</v>
      </c>
      <c r="Q455">
        <f t="shared" si="62"/>
        <v>0.87522432308861653</v>
      </c>
      <c r="R455">
        <f t="shared" si="63"/>
        <v>0.91978404803313207</v>
      </c>
      <c r="S455" t="str">
        <f t="shared" si="56"/>
        <v>fri</v>
      </c>
      <c r="T455" t="str">
        <f t="shared" si="57"/>
        <v>mon</v>
      </c>
    </row>
    <row r="456" spans="13:20" x14ac:dyDescent="0.25">
      <c r="M456">
        <f t="shared" si="58"/>
        <v>0.45500000000000035</v>
      </c>
      <c r="N456">
        <f t="shared" si="59"/>
        <v>0.34701737303720709</v>
      </c>
      <c r="O456">
        <f t="shared" si="60"/>
        <v>0.6190745896819555</v>
      </c>
      <c r="P456">
        <f t="shared" si="61"/>
        <v>0.77587232562670394</v>
      </c>
      <c r="Q456">
        <f t="shared" si="62"/>
        <v>0.87597160985756228</v>
      </c>
      <c r="R456">
        <f t="shared" si="63"/>
        <v>0.92038110880142865</v>
      </c>
      <c r="S456" t="str">
        <f t="shared" si="56"/>
        <v>fri</v>
      </c>
      <c r="T456" t="str">
        <f t="shared" si="57"/>
        <v>mon</v>
      </c>
    </row>
    <row r="457" spans="13:20" x14ac:dyDescent="0.25">
      <c r="M457">
        <f t="shared" si="58"/>
        <v>0.45600000000000035</v>
      </c>
      <c r="N457">
        <f t="shared" si="59"/>
        <v>0.34720053470622575</v>
      </c>
      <c r="O457">
        <f t="shared" si="60"/>
        <v>0.61990435793755616</v>
      </c>
      <c r="P457">
        <f t="shared" si="61"/>
        <v>0.77677938040088657</v>
      </c>
      <c r="Q457">
        <f t="shared" si="62"/>
        <v>0.87671560945074423</v>
      </c>
      <c r="R457">
        <f t="shared" si="63"/>
        <v>0.92097472777289879</v>
      </c>
      <c r="S457" t="str">
        <f t="shared" si="56"/>
        <v>fri</v>
      </c>
      <c r="T457" t="str">
        <f t="shared" si="57"/>
        <v>mon</v>
      </c>
    </row>
    <row r="458" spans="13:20" x14ac:dyDescent="0.25">
      <c r="M458">
        <f t="shared" si="58"/>
        <v>0.45700000000000035</v>
      </c>
      <c r="N458">
        <f t="shared" si="59"/>
        <v>0.34738247867788163</v>
      </c>
      <c r="O458">
        <f t="shared" si="60"/>
        <v>0.62073301078126386</v>
      </c>
      <c r="P458">
        <f t="shared" si="61"/>
        <v>0.77768403607264602</v>
      </c>
      <c r="Q458">
        <f t="shared" si="62"/>
        <v>0.87745633173941351</v>
      </c>
      <c r="R458">
        <f t="shared" si="63"/>
        <v>0.92156491912109306</v>
      </c>
      <c r="S458" t="str">
        <f t="shared" si="56"/>
        <v>fri</v>
      </c>
      <c r="T458" t="str">
        <f t="shared" si="57"/>
        <v>mon</v>
      </c>
    </row>
    <row r="459" spans="13:20" x14ac:dyDescent="0.25">
      <c r="M459">
        <f t="shared" si="58"/>
        <v>0.45800000000000035</v>
      </c>
      <c r="N459">
        <f t="shared" si="59"/>
        <v>0.34756321100687637</v>
      </c>
      <c r="O459">
        <f t="shared" si="60"/>
        <v>0.62156055375919039</v>
      </c>
      <c r="P459">
        <f t="shared" si="61"/>
        <v>0.7785862976795046</v>
      </c>
      <c r="Q459">
        <f t="shared" si="62"/>
        <v>0.87819378657472824</v>
      </c>
      <c r="R459">
        <f t="shared" si="63"/>
        <v>0.92215169698367427</v>
      </c>
      <c r="S459" t="str">
        <f t="shared" si="56"/>
        <v>fri</v>
      </c>
      <c r="T459" t="str">
        <f t="shared" si="57"/>
        <v>mon</v>
      </c>
    </row>
    <row r="460" spans="13:20" x14ac:dyDescent="0.25">
      <c r="M460">
        <f t="shared" si="58"/>
        <v>0.45900000000000035</v>
      </c>
      <c r="N460">
        <f t="shared" si="59"/>
        <v>0.3477427377279047</v>
      </c>
      <c r="O460">
        <f t="shared" si="60"/>
        <v>0.6223869923991221</v>
      </c>
      <c r="P460">
        <f t="shared" si="61"/>
        <v>0.77948617024233946</v>
      </c>
      <c r="Q460">
        <f t="shared" si="62"/>
        <v>0.87892798378778503</v>
      </c>
      <c r="R460">
        <f t="shared" si="63"/>
        <v>0.92273507546245859</v>
      </c>
      <c r="S460" t="str">
        <f t="shared" si="56"/>
        <v>fri</v>
      </c>
      <c r="T460" t="str">
        <f t="shared" si="57"/>
        <v>mon</v>
      </c>
    </row>
    <row r="461" spans="13:20" x14ac:dyDescent="0.25">
      <c r="M461">
        <f t="shared" si="58"/>
        <v>0.46000000000000035</v>
      </c>
      <c r="N461">
        <f t="shared" si="59"/>
        <v>0.34792106485568752</v>
      </c>
      <c r="O461">
        <f t="shared" si="60"/>
        <v>0.6232123322105485</v>
      </c>
      <c r="P461">
        <f t="shared" si="61"/>
        <v>0.78038365876540949</v>
      </c>
      <c r="Q461">
        <f t="shared" si="62"/>
        <v>0.87965893318965116</v>
      </c>
      <c r="R461">
        <f t="shared" si="63"/>
        <v>0.92331506862345303</v>
      </c>
      <c r="S461" t="str">
        <f t="shared" si="56"/>
        <v>fri</v>
      </c>
      <c r="T461" t="str">
        <f t="shared" si="57"/>
        <v>mon</v>
      </c>
    </row>
    <row r="462" spans="13:20" x14ac:dyDescent="0.25">
      <c r="M462">
        <f t="shared" si="58"/>
        <v>0.46100000000000035</v>
      </c>
      <c r="N462">
        <f t="shared" si="59"/>
        <v>0.34809819838500494</v>
      </c>
      <c r="O462">
        <f t="shared" si="60"/>
        <v>0.62403657868469375</v>
      </c>
      <c r="P462">
        <f t="shared" si="61"/>
        <v>0.78127876823638276</v>
      </c>
      <c r="Q462">
        <f t="shared" si="62"/>
        <v>0.8803866445713997</v>
      </c>
      <c r="R462">
        <f t="shared" si="63"/>
        <v>0.92389169049689368</v>
      </c>
      <c r="S462" t="str">
        <f t="shared" si="56"/>
        <v>fri</v>
      </c>
      <c r="T462" t="str">
        <f t="shared" si="57"/>
        <v>mon</v>
      </c>
    </row>
    <row r="463" spans="13:20" x14ac:dyDescent="0.25">
      <c r="M463">
        <f t="shared" si="58"/>
        <v>0.46200000000000035</v>
      </c>
      <c r="N463">
        <f t="shared" si="59"/>
        <v>0.34827414429072923</v>
      </c>
      <c r="O463">
        <f t="shared" si="60"/>
        <v>0.62485973729454647</v>
      </c>
      <c r="P463">
        <f t="shared" si="61"/>
        <v>0.7821715036263639</v>
      </c>
      <c r="Q463">
        <f t="shared" si="62"/>
        <v>0.88111112770414168</v>
      </c>
      <c r="R463">
        <f t="shared" si="63"/>
        <v>0.92446495507728521</v>
      </c>
      <c r="S463" t="str">
        <f t="shared" si="56"/>
        <v>fri</v>
      </c>
      <c r="T463" t="str">
        <f t="shared" si="57"/>
        <v>mon</v>
      </c>
    </row>
    <row r="464" spans="13:20" x14ac:dyDescent="0.25">
      <c r="M464">
        <f t="shared" si="58"/>
        <v>0.46300000000000036</v>
      </c>
      <c r="N464">
        <f t="shared" si="59"/>
        <v>0.34844890852785765</v>
      </c>
      <c r="O464">
        <f t="shared" si="60"/>
        <v>0.62568181349488938</v>
      </c>
      <c r="P464">
        <f t="shared" si="61"/>
        <v>0.78306186988992099</v>
      </c>
      <c r="Q464">
        <f t="shared" si="62"/>
        <v>0.88183239233905764</v>
      </c>
      <c r="R464">
        <f t="shared" si="63"/>
        <v>0.92503487632343906</v>
      </c>
      <c r="S464" t="str">
        <f t="shared" si="56"/>
        <v>fri</v>
      </c>
      <c r="T464" t="str">
        <f t="shared" si="57"/>
        <v>mon</v>
      </c>
    </row>
    <row r="465" spans="13:20" x14ac:dyDescent="0.25">
      <c r="M465">
        <f t="shared" si="58"/>
        <v>0.46400000000000036</v>
      </c>
      <c r="N465">
        <f t="shared" si="59"/>
        <v>0.34862249703154535</v>
      </c>
      <c r="O465">
        <f t="shared" si="60"/>
        <v>0.62650281272232988</v>
      </c>
      <c r="P465">
        <f t="shared" si="61"/>
        <v>0.78394987196511434</v>
      </c>
      <c r="Q465">
        <f t="shared" si="62"/>
        <v>0.88255044820743311</v>
      </c>
      <c r="R465">
        <f t="shared" si="63"/>
        <v>0.92560146815851252</v>
      </c>
      <c r="S465" t="str">
        <f t="shared" si="56"/>
        <v>fri</v>
      </c>
      <c r="T465" t="str">
        <f t="shared" si="57"/>
        <v>mon</v>
      </c>
    </row>
    <row r="466" spans="13:20" x14ac:dyDescent="0.25">
      <c r="M466">
        <f t="shared" si="58"/>
        <v>0.46500000000000036</v>
      </c>
      <c r="N466">
        <f t="shared" si="59"/>
        <v>0.34879491571713833</v>
      </c>
      <c r="O466">
        <f t="shared" si="60"/>
        <v>0.62732274039533054</v>
      </c>
      <c r="P466">
        <f t="shared" si="61"/>
        <v>0.78483551477352265</v>
      </c>
      <c r="Q466">
        <f t="shared" si="62"/>
        <v>0.88326530502069001</v>
      </c>
      <c r="R466">
        <f t="shared" si="63"/>
        <v>0.92616474447004737</v>
      </c>
      <c r="S466" t="str">
        <f t="shared" si="56"/>
        <v>fri</v>
      </c>
      <c r="T466" t="str">
        <f t="shared" si="57"/>
        <v>mon</v>
      </c>
    </row>
    <row r="467" spans="13:20" x14ac:dyDescent="0.25">
      <c r="M467">
        <f t="shared" si="58"/>
        <v>0.46600000000000036</v>
      </c>
      <c r="N467">
        <f t="shared" si="59"/>
        <v>0.34896617048020667</v>
      </c>
      <c r="O467">
        <f t="shared" si="60"/>
        <v>0.62814160191423873</v>
      </c>
      <c r="P467">
        <f t="shared" si="61"/>
        <v>0.78571880322027066</v>
      </c>
      <c r="Q467">
        <f t="shared" si="62"/>
        <v>0.88397697247042029</v>
      </c>
      <c r="R467">
        <f t="shared" si="63"/>
        <v>0.92672471911000676</v>
      </c>
      <c r="S467" t="str">
        <f t="shared" si="56"/>
        <v>fri</v>
      </c>
      <c r="T467" t="str">
        <f t="shared" si="57"/>
        <v>mon</v>
      </c>
    </row>
    <row r="468" spans="13:20" x14ac:dyDescent="0.25">
      <c r="M468">
        <f t="shared" si="58"/>
        <v>0.46700000000000036</v>
      </c>
      <c r="N468">
        <f t="shared" si="59"/>
        <v>0.34913626719657676</v>
      </c>
      <c r="O468">
        <f t="shared" si="60"/>
        <v>0.62895940266131689</v>
      </c>
      <c r="P468">
        <f t="shared" si="61"/>
        <v>0.78659974219405693</v>
      </c>
      <c r="Q468">
        <f t="shared" si="62"/>
        <v>0.88468546022841832</v>
      </c>
      <c r="R468">
        <f t="shared" si="63"/>
        <v>0.92728140589481645</v>
      </c>
      <c r="S468" t="str">
        <f t="shared" si="56"/>
        <v>fri</v>
      </c>
      <c r="T468" t="str">
        <f t="shared" si="57"/>
        <v>mon</v>
      </c>
    </row>
    <row r="469" spans="13:20" x14ac:dyDescent="0.25">
      <c r="M469">
        <f t="shared" si="58"/>
        <v>0.46800000000000036</v>
      </c>
      <c r="N469">
        <f t="shared" si="59"/>
        <v>0.34930521172236523</v>
      </c>
      <c r="O469">
        <f t="shared" si="60"/>
        <v>0.62977614800077308</v>
      </c>
      <c r="P469">
        <f t="shared" si="61"/>
        <v>0.78747833656718091</v>
      </c>
      <c r="Q469">
        <f t="shared" si="62"/>
        <v>0.88539077794671461</v>
      </c>
      <c r="R469">
        <f t="shared" si="63"/>
        <v>0.92783481860540284</v>
      </c>
      <c r="S469" t="str">
        <f t="shared" si="56"/>
        <v>fri</v>
      </c>
      <c r="T469" t="str">
        <f t="shared" si="57"/>
        <v>mon</v>
      </c>
    </row>
    <row r="470" spans="13:20" x14ac:dyDescent="0.25">
      <c r="M470">
        <f t="shared" si="58"/>
        <v>0.46900000000000036</v>
      </c>
      <c r="N470">
        <f t="shared" si="59"/>
        <v>0.3494730098940107</v>
      </c>
      <c r="O470">
        <f t="shared" si="60"/>
        <v>0.63059184327879059</v>
      </c>
      <c r="P470">
        <f t="shared" si="61"/>
        <v>0.78835459119557028</v>
      </c>
      <c r="Q470">
        <f t="shared" si="62"/>
        <v>0.88609293525760902</v>
      </c>
      <c r="R470">
        <f t="shared" si="63"/>
        <v>0.92838497098722961</v>
      </c>
      <c r="S470" t="str">
        <f t="shared" si="56"/>
        <v>fri</v>
      </c>
      <c r="T470" t="str">
        <f t="shared" si="57"/>
        <v>mon</v>
      </c>
    </row>
    <row r="471" spans="13:20" x14ac:dyDescent="0.25">
      <c r="M471">
        <f t="shared" si="58"/>
        <v>0.47000000000000036</v>
      </c>
      <c r="N471">
        <f t="shared" si="59"/>
        <v>0.34963966752830816</v>
      </c>
      <c r="O471">
        <f t="shared" si="60"/>
        <v>0.63140649382355873</v>
      </c>
      <c r="P471">
        <f t="shared" si="61"/>
        <v>0.78922851091880908</v>
      </c>
      <c r="Q471">
        <f t="shared" si="62"/>
        <v>0.88679194177370324</v>
      </c>
      <c r="R471">
        <f t="shared" si="63"/>
        <v>0.92893187675033939</v>
      </c>
      <c r="S471" t="str">
        <f t="shared" si="56"/>
        <v>fri</v>
      </c>
      <c r="T471" t="str">
        <f t="shared" si="57"/>
        <v>mon</v>
      </c>
    </row>
    <row r="472" spans="13:20" x14ac:dyDescent="0.25">
      <c r="M472">
        <f t="shared" si="58"/>
        <v>0.47100000000000036</v>
      </c>
      <c r="N472">
        <f t="shared" si="59"/>
        <v>0.34980519042244052</v>
      </c>
      <c r="O472">
        <f t="shared" si="60"/>
        <v>0.63222010494530223</v>
      </c>
      <c r="P472">
        <f t="shared" si="61"/>
        <v>0.79010010056016389</v>
      </c>
      <c r="Q472">
        <f t="shared" si="62"/>
        <v>0.88748780708793307</v>
      </c>
      <c r="R472">
        <f t="shared" si="63"/>
        <v>0.92947554956939027</v>
      </c>
      <c r="S472" t="str">
        <f t="shared" si="56"/>
        <v>fri</v>
      </c>
      <c r="T472" t="str">
        <f t="shared" si="57"/>
        <v>mon</v>
      </c>
    </row>
    <row r="473" spans="13:20" x14ac:dyDescent="0.25">
      <c r="M473">
        <f t="shared" si="58"/>
        <v>0.47200000000000036</v>
      </c>
      <c r="N473">
        <f t="shared" si="59"/>
        <v>0.34996958435401204</v>
      </c>
      <c r="O473">
        <f t="shared" si="60"/>
        <v>0.63303268193631235</v>
      </c>
      <c r="P473">
        <f t="shared" si="61"/>
        <v>0.7909693649266123</v>
      </c>
      <c r="Q473">
        <f t="shared" si="62"/>
        <v>0.88818054077360387</v>
      </c>
      <c r="R473">
        <f t="shared" si="63"/>
        <v>0.93001600308369459</v>
      </c>
      <c r="S473" t="str">
        <f t="shared" si="56"/>
        <v>fri</v>
      </c>
      <c r="T473" t="str">
        <f t="shared" si="57"/>
        <v>mon</v>
      </c>
    </row>
    <row r="474" spans="13:20" x14ac:dyDescent="0.25">
      <c r="M474">
        <f t="shared" si="58"/>
        <v>0.47300000000000036</v>
      </c>
      <c r="N474">
        <f t="shared" si="59"/>
        <v>0.350132855081082</v>
      </c>
      <c r="O474">
        <f t="shared" si="60"/>
        <v>0.6338442300709759</v>
      </c>
      <c r="P474">
        <f t="shared" si="61"/>
        <v>0.79183630880886979</v>
      </c>
      <c r="Q474">
        <f t="shared" si="62"/>
        <v>0.88887015238442069</v>
      </c>
      <c r="R474">
        <f t="shared" si="63"/>
        <v>0.93055325089725827</v>
      </c>
      <c r="S474" t="str">
        <f t="shared" si="56"/>
        <v>fri</v>
      </c>
      <c r="T474" t="str">
        <f t="shared" si="57"/>
        <v>mon</v>
      </c>
    </row>
    <row r="475" spans="13:20" x14ac:dyDescent="0.25">
      <c r="M475">
        <f t="shared" si="58"/>
        <v>0.47400000000000037</v>
      </c>
      <c r="N475">
        <f t="shared" si="59"/>
        <v>0.35029500834219612</v>
      </c>
      <c r="O475">
        <f t="shared" si="60"/>
        <v>0.63465475460580667</v>
      </c>
      <c r="P475">
        <f t="shared" si="61"/>
        <v>0.79270093698141708</v>
      </c>
      <c r="Q475">
        <f t="shared" si="62"/>
        <v>0.8895566514545229</v>
      </c>
      <c r="R475">
        <f t="shared" si="63"/>
        <v>0.93108730657882033</v>
      </c>
      <c r="S475" t="str">
        <f t="shared" si="56"/>
        <v>fri</v>
      </c>
      <c r="T475" t="str">
        <f t="shared" si="57"/>
        <v>mon</v>
      </c>
    </row>
    <row r="476" spans="13:20" x14ac:dyDescent="0.25">
      <c r="M476">
        <f t="shared" si="58"/>
        <v>0.47500000000000037</v>
      </c>
      <c r="N476">
        <f t="shared" si="59"/>
        <v>0.35045604985642109</v>
      </c>
      <c r="O476">
        <f t="shared" si="60"/>
        <v>0.63546426077947471</v>
      </c>
      <c r="P476">
        <f t="shared" si="61"/>
        <v>0.79356325420252793</v>
      </c>
      <c r="Q476">
        <f t="shared" si="62"/>
        <v>0.89024004749851804</v>
      </c>
      <c r="R476">
        <f t="shared" si="63"/>
        <v>0.93161818366188953</v>
      </c>
      <c r="S476" t="str">
        <f t="shared" si="56"/>
        <v>fri</v>
      </c>
      <c r="T476" t="str">
        <f t="shared" si="57"/>
        <v>mon</v>
      </c>
    </row>
    <row r="477" spans="13:20" x14ac:dyDescent="0.25">
      <c r="M477">
        <f t="shared" si="58"/>
        <v>0.47600000000000037</v>
      </c>
      <c r="N477">
        <f t="shared" si="59"/>
        <v>0.35061598532337668</v>
      </c>
      <c r="O477">
        <f t="shared" si="60"/>
        <v>0.63627275381283654</v>
      </c>
      <c r="P477">
        <f t="shared" si="61"/>
        <v>0.79442326521429629</v>
      </c>
      <c r="Q477">
        <f t="shared" si="62"/>
        <v>0.89092035001151237</v>
      </c>
      <c r="R477">
        <f t="shared" si="63"/>
        <v>0.93214589564478345</v>
      </c>
      <c r="S477" t="str">
        <f t="shared" si="56"/>
        <v>fri</v>
      </c>
      <c r="T477" t="str">
        <f t="shared" si="57"/>
        <v>mon</v>
      </c>
    </row>
    <row r="478" spans="13:20" x14ac:dyDescent="0.25">
      <c r="M478">
        <f t="shared" si="58"/>
        <v>0.47700000000000037</v>
      </c>
      <c r="N478">
        <f t="shared" si="59"/>
        <v>0.35077482042326841</v>
      </c>
      <c r="O478">
        <f t="shared" si="60"/>
        <v>0.63708023890896626</v>
      </c>
      <c r="P478">
        <f t="shared" si="61"/>
        <v>0.79528097474266368</v>
      </c>
      <c r="Q478">
        <f t="shared" si="62"/>
        <v>0.89159756846914573</v>
      </c>
      <c r="R478">
        <f t="shared" si="63"/>
        <v>0.93267045599066867</v>
      </c>
      <c r="S478" t="str">
        <f t="shared" si="56"/>
        <v>fri</v>
      </c>
      <c r="T478" t="str">
        <f t="shared" si="57"/>
        <v>mon</v>
      </c>
    </row>
    <row r="479" spans="13:20" x14ac:dyDescent="0.25">
      <c r="M479">
        <f t="shared" si="58"/>
        <v>0.47800000000000037</v>
      </c>
      <c r="N479">
        <f t="shared" si="59"/>
        <v>0.35093256081692115</v>
      </c>
      <c r="O479">
        <f t="shared" si="60"/>
        <v>0.63788672125318402</v>
      </c>
      <c r="P479">
        <f t="shared" si="61"/>
        <v>0.79613638749744686</v>
      </c>
      <c r="Q479">
        <f t="shared" si="62"/>
        <v>0.89227171232762503</v>
      </c>
      <c r="R479">
        <f t="shared" si="63"/>
        <v>0.93319187812759807</v>
      </c>
      <c r="S479" t="str">
        <f t="shared" si="56"/>
        <v>fri</v>
      </c>
      <c r="T479" t="str">
        <f t="shared" si="57"/>
        <v>mon</v>
      </c>
    </row>
    <row r="480" spans="13:20" x14ac:dyDescent="0.25">
      <c r="M480">
        <f t="shared" si="58"/>
        <v>0.47900000000000037</v>
      </c>
      <c r="N480">
        <f t="shared" si="59"/>
        <v>0.35108921214581151</v>
      </c>
      <c r="O480">
        <f t="shared" si="60"/>
        <v>0.63869220601308818</v>
      </c>
      <c r="P480">
        <f t="shared" si="61"/>
        <v>0.79698950817236436</v>
      </c>
      <c r="Q480">
        <f t="shared" si="62"/>
        <v>0.89294279102375462</v>
      </c>
      <c r="R480">
        <f t="shared" si="63"/>
        <v>0.93371017544854995</v>
      </c>
      <c r="S480" t="str">
        <f t="shared" si="56"/>
        <v>fri</v>
      </c>
      <c r="T480" t="str">
        <f t="shared" si="57"/>
        <v>mon</v>
      </c>
    </row>
    <row r="481" spans="13:20" x14ac:dyDescent="0.25">
      <c r="M481">
        <f t="shared" si="58"/>
        <v>0.48000000000000037</v>
      </c>
      <c r="N481">
        <f t="shared" si="59"/>
        <v>0.35124478003210158</v>
      </c>
      <c r="O481">
        <f t="shared" si="60"/>
        <v>0.63949669833858358</v>
      </c>
      <c r="P481">
        <f t="shared" si="61"/>
        <v>0.79784034144506522</v>
      </c>
      <c r="Q481">
        <f t="shared" si="62"/>
        <v>0.893610813974973</v>
      </c>
      <c r="R481">
        <f t="shared" si="63"/>
        <v>0.93422536131146572</v>
      </c>
      <c r="S481" t="str">
        <f t="shared" si="56"/>
        <v>fri</v>
      </c>
      <c r="T481" t="str">
        <f t="shared" si="57"/>
        <v>mon</v>
      </c>
    </row>
    <row r="482" spans="13:20" x14ac:dyDescent="0.25">
      <c r="M482">
        <f t="shared" si="58"/>
        <v>0.48100000000000037</v>
      </c>
      <c r="N482">
        <f t="shared" si="59"/>
        <v>0.35139927007867078</v>
      </c>
      <c r="O482">
        <f t="shared" si="60"/>
        <v>0.64030020336191318</v>
      </c>
      <c r="P482">
        <f t="shared" si="61"/>
        <v>0.79868889197715531</v>
      </c>
      <c r="Q482">
        <f t="shared" si="62"/>
        <v>0.89427579057938211</v>
      </c>
      <c r="R482">
        <f t="shared" si="63"/>
        <v>0.93473744903929035</v>
      </c>
      <c r="S482" t="str">
        <f t="shared" si="56"/>
        <v>fri</v>
      </c>
      <c r="T482" t="str">
        <f t="shared" si="57"/>
        <v>mon</v>
      </c>
    </row>
    <row r="483" spans="13:20" x14ac:dyDescent="0.25">
      <c r="M483">
        <f t="shared" si="58"/>
        <v>0.48200000000000037</v>
      </c>
      <c r="N483">
        <f t="shared" si="59"/>
        <v>0.35155268786914923</v>
      </c>
      <c r="O483">
        <f t="shared" si="60"/>
        <v>0.6411027261976876</v>
      </c>
      <c r="P483">
        <f t="shared" si="61"/>
        <v>0.79953516441422545</v>
      </c>
      <c r="Q483">
        <f t="shared" si="62"/>
        <v>0.89493773021578393</v>
      </c>
      <c r="R483">
        <f t="shared" si="63"/>
        <v>0.93524645192000966</v>
      </c>
      <c r="S483" t="str">
        <f t="shared" si="56"/>
        <v>fri</v>
      </c>
      <c r="T483" t="str">
        <f t="shared" si="57"/>
        <v>mon</v>
      </c>
    </row>
    <row r="484" spans="13:20" x14ac:dyDescent="0.25">
      <c r="M484">
        <f t="shared" si="58"/>
        <v>0.48300000000000037</v>
      </c>
      <c r="N484">
        <f t="shared" si="59"/>
        <v>0.35170503896795136</v>
      </c>
      <c r="O484">
        <f t="shared" si="60"/>
        <v>0.64190427194291477</v>
      </c>
      <c r="P484">
        <f t="shared" si="61"/>
        <v>0.80037916338587833</v>
      </c>
      <c r="Q484">
        <f t="shared" si="62"/>
        <v>0.89559664224371027</v>
      </c>
      <c r="R484">
        <f t="shared" si="63"/>
        <v>0.93575238320668941</v>
      </c>
      <c r="S484" t="str">
        <f t="shared" si="56"/>
        <v>fri</v>
      </c>
      <c r="T484" t="str">
        <f t="shared" si="57"/>
        <v>mon</v>
      </c>
    </row>
    <row r="485" spans="13:20" x14ac:dyDescent="0.25">
      <c r="M485">
        <f t="shared" si="58"/>
        <v>0.48400000000000037</v>
      </c>
      <c r="N485">
        <f t="shared" si="59"/>
        <v>0.35185632892030788</v>
      </c>
      <c r="O485">
        <f t="shared" si="60"/>
        <v>0.6427048456770319</v>
      </c>
      <c r="P485">
        <f t="shared" si="61"/>
        <v>0.80122089350575587</v>
      </c>
      <c r="Q485">
        <f t="shared" si="62"/>
        <v>0.89625253600345778</v>
      </c>
      <c r="R485">
        <f t="shared" si="63"/>
        <v>0.93625525611751348</v>
      </c>
      <c r="S485" t="str">
        <f t="shared" si="56"/>
        <v>fri</v>
      </c>
      <c r="T485" t="str">
        <f t="shared" si="57"/>
        <v>mon</v>
      </c>
    </row>
    <row r="486" spans="13:20" x14ac:dyDescent="0.25">
      <c r="M486">
        <f t="shared" si="58"/>
        <v>0.48500000000000038</v>
      </c>
      <c r="N486">
        <f t="shared" si="59"/>
        <v>0.35200656325229923</v>
      </c>
      <c r="O486">
        <f t="shared" si="60"/>
        <v>0.64350445246193311</v>
      </c>
      <c r="P486">
        <f t="shared" si="61"/>
        <v>0.80206035937156717</v>
      </c>
      <c r="Q486">
        <f t="shared" si="62"/>
        <v>0.89690542081612146</v>
      </c>
      <c r="R486">
        <f t="shared" si="63"/>
        <v>0.93675508383582384</v>
      </c>
      <c r="S486" t="str">
        <f t="shared" si="56"/>
        <v>fri</v>
      </c>
      <c r="T486" t="str">
        <f t="shared" si="57"/>
        <v>mon</v>
      </c>
    </row>
    <row r="487" spans="13:20" x14ac:dyDescent="0.25">
      <c r="M487">
        <f t="shared" si="58"/>
        <v>0.48600000000000038</v>
      </c>
      <c r="N487">
        <f t="shared" si="59"/>
        <v>0.35215574747088818</v>
      </c>
      <c r="O487">
        <f t="shared" si="60"/>
        <v>0.64430309734200164</v>
      </c>
      <c r="P487">
        <f t="shared" si="61"/>
        <v>0.80289756556511516</v>
      </c>
      <c r="Q487">
        <f t="shared" si="62"/>
        <v>0.89755530598362443</v>
      </c>
      <c r="R487">
        <f t="shared" si="63"/>
        <v>0.93725187951015698</v>
      </c>
      <c r="S487" t="str">
        <f t="shared" si="56"/>
        <v>fri</v>
      </c>
      <c r="T487" t="str">
        <f t="shared" si="57"/>
        <v>mon</v>
      </c>
    </row>
    <row r="488" spans="13:20" x14ac:dyDescent="0.25">
      <c r="M488">
        <f t="shared" si="58"/>
        <v>0.48700000000000038</v>
      </c>
      <c r="N488">
        <f t="shared" si="59"/>
        <v>0.35230388706395321</v>
      </c>
      <c r="O488">
        <f t="shared" si="60"/>
        <v>0.64510078534413917</v>
      </c>
      <c r="P488">
        <f t="shared" si="61"/>
        <v>0.80373251665232504</v>
      </c>
      <c r="Q488">
        <f t="shared" si="62"/>
        <v>0.89820220078875534</v>
      </c>
      <c r="R488">
        <f t="shared" si="63"/>
        <v>0.93774565625428474</v>
      </c>
      <c r="S488" t="str">
        <f t="shared" si="56"/>
        <v>fri</v>
      </c>
      <c r="T488" t="str">
        <f t="shared" si="57"/>
        <v>mon</v>
      </c>
    </row>
    <row r="489" spans="13:20" x14ac:dyDescent="0.25">
      <c r="M489">
        <f t="shared" si="58"/>
        <v>0.48800000000000038</v>
      </c>
      <c r="N489">
        <f t="shared" si="59"/>
        <v>0.35245098750032133</v>
      </c>
      <c r="O489">
        <f t="shared" si="60"/>
        <v>0.645897521477796</v>
      </c>
      <c r="P489">
        <f t="shared" si="61"/>
        <v>0.80456521718327079</v>
      </c>
      <c r="Q489">
        <f t="shared" si="62"/>
        <v>0.89884611449519869</v>
      </c>
      <c r="R489">
        <f t="shared" si="63"/>
        <v>0.93823642714725253</v>
      </c>
      <c r="S489" t="str">
        <f t="shared" si="56"/>
        <v>fri</v>
      </c>
      <c r="T489" t="str">
        <f t="shared" si="57"/>
        <v>mon</v>
      </c>
    </row>
    <row r="490" spans="13:20" x14ac:dyDescent="0.25">
      <c r="M490">
        <f t="shared" si="58"/>
        <v>0.48900000000000038</v>
      </c>
      <c r="N490">
        <f t="shared" si="59"/>
        <v>0.35259705422980059</v>
      </c>
      <c r="O490">
        <f t="shared" si="60"/>
        <v>0.64669331073500136</v>
      </c>
      <c r="P490">
        <f t="shared" si="61"/>
        <v>0.80539567169220228</v>
      </c>
      <c r="Q490">
        <f t="shared" si="62"/>
        <v>0.8994870563475672</v>
      </c>
      <c r="R490">
        <f t="shared" si="63"/>
        <v>0.93872420523341638</v>
      </c>
      <c r="S490" t="str">
        <f t="shared" si="56"/>
        <v>fri</v>
      </c>
      <c r="T490" t="str">
        <f t="shared" si="57"/>
        <v>mon</v>
      </c>
    </row>
    <row r="491" spans="13:20" x14ac:dyDescent="0.25">
      <c r="M491">
        <f t="shared" si="58"/>
        <v>0.49000000000000038</v>
      </c>
      <c r="N491">
        <f t="shared" si="59"/>
        <v>0.35274209268321322</v>
      </c>
      <c r="O491">
        <f t="shared" si="60"/>
        <v>0.64748815809039351</v>
      </c>
      <c r="P491">
        <f t="shared" si="61"/>
        <v>0.80622388469757378</v>
      </c>
      <c r="Q491">
        <f t="shared" si="62"/>
        <v>0.9001250355714383</v>
      </c>
      <c r="R491">
        <f t="shared" si="63"/>
        <v>0.93920900352248293</v>
      </c>
      <c r="S491" t="str">
        <f t="shared" si="56"/>
        <v>fri</v>
      </c>
      <c r="T491" t="str">
        <f t="shared" si="57"/>
        <v>mon</v>
      </c>
    </row>
    <row r="492" spans="13:20" x14ac:dyDescent="0.25">
      <c r="M492">
        <f t="shared" si="58"/>
        <v>0.49100000000000038</v>
      </c>
      <c r="N492">
        <f t="shared" si="59"/>
        <v>0.35288610827242939</v>
      </c>
      <c r="O492">
        <f t="shared" si="60"/>
        <v>0.64828206850125025</v>
      </c>
      <c r="P492">
        <f t="shared" si="61"/>
        <v>0.80704986070207096</v>
      </c>
      <c r="Q492">
        <f t="shared" si="62"/>
        <v>0.90076006137338294</v>
      </c>
      <c r="R492">
        <f t="shared" si="63"/>
        <v>0.93969083498954875</v>
      </c>
      <c r="S492" t="str">
        <f t="shared" si="56"/>
        <v>fri</v>
      </c>
      <c r="T492" t="str">
        <f t="shared" si="57"/>
        <v>mon</v>
      </c>
    </row>
    <row r="493" spans="13:20" x14ac:dyDescent="0.25">
      <c r="M493">
        <f t="shared" si="58"/>
        <v>0.49200000000000038</v>
      </c>
      <c r="N493">
        <f t="shared" si="59"/>
        <v>0.35302910639039875</v>
      </c>
      <c r="O493">
        <f t="shared" si="60"/>
        <v>0.64907504690751838</v>
      </c>
      <c r="P493">
        <f t="shared" si="61"/>
        <v>0.80787360419263798</v>
      </c>
      <c r="Q493">
        <f t="shared" si="62"/>
        <v>0.90139214294100145</v>
      </c>
      <c r="R493">
        <f t="shared" si="63"/>
        <v>0.94016971257513782</v>
      </c>
      <c r="S493" t="str">
        <f t="shared" si="56"/>
        <v>fri</v>
      </c>
      <c r="T493" t="str">
        <f t="shared" si="57"/>
        <v>mon</v>
      </c>
    </row>
    <row r="494" spans="13:20" x14ac:dyDescent="0.25">
      <c r="M494">
        <f t="shared" si="58"/>
        <v>0.49300000000000038</v>
      </c>
      <c r="N494">
        <f t="shared" si="59"/>
        <v>0.35317109241118394</v>
      </c>
      <c r="O494">
        <f t="shared" si="60"/>
        <v>0.6498670982318443</v>
      </c>
      <c r="P494">
        <f t="shared" si="61"/>
        <v>0.80869511964050478</v>
      </c>
      <c r="Q494">
        <f t="shared" si="62"/>
        <v>0.90202128944295601</v>
      </c>
      <c r="R494">
        <f t="shared" si="63"/>
        <v>0.94064564918523907</v>
      </c>
      <c r="S494" t="str">
        <f t="shared" si="56"/>
        <v>fri</v>
      </c>
      <c r="T494" t="str">
        <f t="shared" si="57"/>
        <v>mon</v>
      </c>
    </row>
    <row r="495" spans="13:20" x14ac:dyDescent="0.25">
      <c r="M495">
        <f t="shared" si="58"/>
        <v>0.49400000000000038</v>
      </c>
      <c r="N495">
        <f t="shared" si="59"/>
        <v>0.35331207168999423</v>
      </c>
      <c r="O495">
        <f t="shared" si="60"/>
        <v>0.65065822737960466</v>
      </c>
      <c r="P495">
        <f t="shared" si="61"/>
        <v>0.80951441150121495</v>
      </c>
      <c r="Q495">
        <f t="shared" si="62"/>
        <v>0.90264751002900268</v>
      </c>
      <c r="R495">
        <f t="shared" si="63"/>
        <v>0.94111865769134839</v>
      </c>
      <c r="S495" t="str">
        <f t="shared" si="56"/>
        <v>fri</v>
      </c>
      <c r="T495" t="str">
        <f t="shared" si="57"/>
        <v>mon</v>
      </c>
    </row>
    <row r="496" spans="13:20" x14ac:dyDescent="0.25">
      <c r="M496">
        <f t="shared" si="58"/>
        <v>0.49500000000000038</v>
      </c>
      <c r="N496">
        <f t="shared" si="59"/>
        <v>0.35345204956321763</v>
      </c>
      <c r="O496">
        <f t="shared" si="60"/>
        <v>0.65144843923893547</v>
      </c>
      <c r="P496">
        <f t="shared" si="61"/>
        <v>0.81033148421465317</v>
      </c>
      <c r="Q496">
        <f t="shared" si="62"/>
        <v>0.90327081383002561</v>
      </c>
      <c r="R496">
        <f t="shared" si="63"/>
        <v>0.94158875093050476</v>
      </c>
      <c r="S496" t="str">
        <f t="shared" si="56"/>
        <v>fri</v>
      </c>
      <c r="T496" t="str">
        <f t="shared" si="57"/>
        <v>mon</v>
      </c>
    </row>
    <row r="497" spans="13:20" x14ac:dyDescent="0.25">
      <c r="M497">
        <f t="shared" si="58"/>
        <v>0.49600000000000039</v>
      </c>
      <c r="N497">
        <f t="shared" si="59"/>
        <v>0.35359103134845393</v>
      </c>
      <c r="O497">
        <f t="shared" si="60"/>
        <v>0.65223773868076296</v>
      </c>
      <c r="P497">
        <f t="shared" si="61"/>
        <v>0.81114634220507187</v>
      </c>
      <c r="Q497">
        <f t="shared" si="62"/>
        <v>0.90389120995806926</v>
      </c>
      <c r="R497">
        <f t="shared" si="63"/>
        <v>0.94205594170532914</v>
      </c>
      <c r="S497" t="str">
        <f t="shared" si="56"/>
        <v>fri</v>
      </c>
      <c r="T497" t="str">
        <f t="shared" si="57"/>
        <v>mon</v>
      </c>
    </row>
    <row r="498" spans="13:20" x14ac:dyDescent="0.25">
      <c r="M498">
        <f t="shared" si="58"/>
        <v>0.49700000000000039</v>
      </c>
      <c r="N498">
        <f t="shared" si="59"/>
        <v>0.35372902234454762</v>
      </c>
      <c r="O498">
        <f t="shared" si="60"/>
        <v>0.65302613055883385</v>
      </c>
      <c r="P498">
        <f t="shared" si="61"/>
        <v>0.81195898988111981</v>
      </c>
      <c r="Q498">
        <f t="shared" si="62"/>
        <v>0.9045087075063718</v>
      </c>
      <c r="R498">
        <f t="shared" si="63"/>
        <v>0.94252024278406288</v>
      </c>
      <c r="S498" t="str">
        <f t="shared" si="56"/>
        <v>fri</v>
      </c>
      <c r="T498" t="str">
        <f t="shared" si="57"/>
        <v>mon</v>
      </c>
    </row>
    <row r="499" spans="13:20" x14ac:dyDescent="0.25">
      <c r="M499">
        <f t="shared" si="58"/>
        <v>0.49800000000000039</v>
      </c>
      <c r="N499">
        <f t="shared" si="59"/>
        <v>0.35386602783162135</v>
      </c>
      <c r="O499">
        <f t="shared" si="60"/>
        <v>0.65381361970974494</v>
      </c>
      <c r="P499">
        <f t="shared" si="61"/>
        <v>0.81276943163586846</v>
      </c>
      <c r="Q499">
        <f t="shared" si="62"/>
        <v>0.90512331554939907</v>
      </c>
      <c r="R499">
        <f t="shared" si="63"/>
        <v>0.94298166690060814</v>
      </c>
      <c r="S499" t="str">
        <f t="shared" si="56"/>
        <v>fri</v>
      </c>
      <c r="T499" t="str">
        <f t="shared" si="57"/>
        <v>mon</v>
      </c>
    </row>
    <row r="500" spans="13:20" x14ac:dyDescent="0.25">
      <c r="M500">
        <f t="shared" si="58"/>
        <v>0.49900000000000039</v>
      </c>
      <c r="N500">
        <f t="shared" si="59"/>
        <v>0.35400205307110844</v>
      </c>
      <c r="O500">
        <f t="shared" si="60"/>
        <v>0.65460021095297405</v>
      </c>
      <c r="P500">
        <f t="shared" si="61"/>
        <v>0.8135776718468396</v>
      </c>
      <c r="Q500">
        <f t="shared" si="62"/>
        <v>0.9057350431428749</v>
      </c>
      <c r="R500">
        <f t="shared" si="63"/>
        <v>0.94344022675456474</v>
      </c>
      <c r="S500" t="str">
        <f t="shared" si="56"/>
        <v>fri</v>
      </c>
      <c r="T500" t="str">
        <f t="shared" si="57"/>
        <v>mon</v>
      </c>
    </row>
    <row r="501" spans="13:20" x14ac:dyDescent="0.25">
      <c r="M501">
        <f t="shared" si="58"/>
        <v>0.50000000000000033</v>
      </c>
      <c r="N501">
        <f t="shared" si="59"/>
        <v>0.35413710330578507</v>
      </c>
      <c r="O501">
        <f t="shared" si="60"/>
        <v>0.6553859090909091</v>
      </c>
      <c r="P501">
        <f t="shared" si="61"/>
        <v>0.81438371487603312</v>
      </c>
      <c r="Q501">
        <f t="shared" si="62"/>
        <v>0.90634389932381665</v>
      </c>
      <c r="R501">
        <f t="shared" si="63"/>
        <v>0.94389593501126967</v>
      </c>
      <c r="S501" t="str">
        <f t="shared" si="56"/>
        <v>fri</v>
      </c>
      <c r="T501" t="str">
        <f t="shared" si="57"/>
        <v>mon</v>
      </c>
    </row>
    <row r="502" spans="13:20" x14ac:dyDescent="0.25">
      <c r="M502">
        <f t="shared" si="58"/>
        <v>0.50100000000000033</v>
      </c>
      <c r="N502">
        <f t="shared" si="59"/>
        <v>0.35427118375980549</v>
      </c>
      <c r="O502">
        <f t="shared" si="60"/>
        <v>0.6561707189088799</v>
      </c>
      <c r="P502">
        <f t="shared" si="61"/>
        <v>0.81518756506995438</v>
      </c>
      <c r="Q502">
        <f t="shared" si="62"/>
        <v>0.90694989311056851</v>
      </c>
      <c r="R502">
        <f t="shared" si="63"/>
        <v>0.9443488043018351</v>
      </c>
      <c r="S502" t="str">
        <f t="shared" si="56"/>
        <v>fri</v>
      </c>
      <c r="T502" t="str">
        <f t="shared" si="57"/>
        <v>mon</v>
      </c>
    </row>
    <row r="503" spans="13:20" x14ac:dyDescent="0.25">
      <c r="M503">
        <f t="shared" si="58"/>
        <v>0.50200000000000033</v>
      </c>
      <c r="N503">
        <f t="shared" si="59"/>
        <v>0.35440429963873177</v>
      </c>
      <c r="O503">
        <f t="shared" si="60"/>
        <v>0.65695464517518642</v>
      </c>
      <c r="P503">
        <f t="shared" si="61"/>
        <v>0.81598922675964114</v>
      </c>
      <c r="Q503">
        <f t="shared" si="62"/>
        <v>0.90755303350283123</v>
      </c>
      <c r="R503">
        <f t="shared" si="63"/>
        <v>0.94479884722318741</v>
      </c>
      <c r="S503" t="str">
        <f t="shared" si="56"/>
        <v>fri</v>
      </c>
      <c r="T503" t="str">
        <f t="shared" si="57"/>
        <v>mon</v>
      </c>
    </row>
    <row r="504" spans="13:20" x14ac:dyDescent="0.25">
      <c r="M504">
        <f t="shared" si="58"/>
        <v>0.50300000000000034</v>
      </c>
      <c r="N504">
        <f t="shared" si="59"/>
        <v>0.35453645612956997</v>
      </c>
      <c r="O504">
        <f t="shared" si="60"/>
        <v>0.65773769264113047</v>
      </c>
      <c r="P504">
        <f t="shared" si="61"/>
        <v>0.81678870426069106</v>
      </c>
      <c r="Q504">
        <f t="shared" si="62"/>
        <v>0.90815332948169936</v>
      </c>
      <c r="R504">
        <f t="shared" si="63"/>
        <v>0.94524607633810587</v>
      </c>
      <c r="S504" t="str">
        <f t="shared" si="56"/>
        <v>fri</v>
      </c>
      <c r="T504" t="str">
        <f t="shared" si="57"/>
        <v>mon</v>
      </c>
    </row>
    <row r="505" spans="13:20" x14ac:dyDescent="0.25">
      <c r="M505">
        <f t="shared" si="58"/>
        <v>0.50400000000000034</v>
      </c>
      <c r="N505">
        <f t="shared" si="59"/>
        <v>0.3546676584008005</v>
      </c>
      <c r="O505">
        <f t="shared" si="60"/>
        <v>0.65851986604104495</v>
      </c>
      <c r="P505">
        <f t="shared" si="61"/>
        <v>0.81758600187328967</v>
      </c>
      <c r="Q505">
        <f t="shared" si="62"/>
        <v>0.90875079000969139</v>
      </c>
      <c r="R505">
        <f t="shared" si="63"/>
        <v>0.94569050417526146</v>
      </c>
      <c r="S505" t="str">
        <f t="shared" si="56"/>
        <v>fri</v>
      </c>
      <c r="T505" t="str">
        <f t="shared" si="57"/>
        <v>mon</v>
      </c>
    </row>
    <row r="506" spans="13:20" x14ac:dyDescent="0.25">
      <c r="M506">
        <f t="shared" si="58"/>
        <v>0.50500000000000034</v>
      </c>
      <c r="N506">
        <f t="shared" si="59"/>
        <v>0.35479791160241247</v>
      </c>
      <c r="O506">
        <f t="shared" si="60"/>
        <v>0.65930117009232481</v>
      </c>
      <c r="P506">
        <f t="shared" si="61"/>
        <v>0.81838112388223727</v>
      </c>
      <c r="Q506">
        <f t="shared" si="62"/>
        <v>0.909345424030784</v>
      </c>
      <c r="R506">
        <f t="shared" si="63"/>
        <v>0.94613214322925598</v>
      </c>
      <c r="S506" t="str">
        <f t="shared" si="56"/>
        <v>fri</v>
      </c>
      <c r="T506" t="str">
        <f t="shared" si="57"/>
        <v>mon</v>
      </c>
    </row>
    <row r="507" spans="13:20" x14ac:dyDescent="0.25">
      <c r="M507">
        <f t="shared" si="58"/>
        <v>0.50600000000000034</v>
      </c>
      <c r="N507">
        <f t="shared" si="59"/>
        <v>0.35492722086593631</v>
      </c>
      <c r="O507">
        <f t="shared" si="60"/>
        <v>0.66008160949545636</v>
      </c>
      <c r="P507">
        <f t="shared" si="61"/>
        <v>0.81917407455697644</v>
      </c>
      <c r="Q507">
        <f t="shared" si="62"/>
        <v>0.90993724047044411</v>
      </c>
      <c r="R507">
        <f t="shared" si="63"/>
        <v>0.94657100596065757</v>
      </c>
      <c r="S507" t="str">
        <f t="shared" si="56"/>
        <v>fri</v>
      </c>
      <c r="T507" t="str">
        <f t="shared" si="57"/>
        <v>mon</v>
      </c>
    </row>
    <row r="508" spans="13:20" x14ac:dyDescent="0.25">
      <c r="M508">
        <f t="shared" si="58"/>
        <v>0.50700000000000034</v>
      </c>
      <c r="N508">
        <f t="shared" si="59"/>
        <v>0.35505559130447628</v>
      </c>
      <c r="O508">
        <f t="shared" si="60"/>
        <v>0.66086118893404788</v>
      </c>
      <c r="P508">
        <f t="shared" si="61"/>
        <v>0.81996485815161968</v>
      </c>
      <c r="Q508">
        <f t="shared" si="62"/>
        <v>0.91052624823566342</v>
      </c>
      <c r="R508">
        <f t="shared" si="63"/>
        <v>0.94700710479604444</v>
      </c>
      <c r="S508" t="str">
        <f t="shared" si="56"/>
        <v>fri</v>
      </c>
      <c r="T508" t="str">
        <f t="shared" si="57"/>
        <v>mon</v>
      </c>
    </row>
    <row r="509" spans="13:20" x14ac:dyDescent="0.25">
      <c r="M509">
        <f t="shared" si="58"/>
        <v>0.50800000000000034</v>
      </c>
      <c r="N509">
        <f t="shared" si="59"/>
        <v>0.35518302801274437</v>
      </c>
      <c r="O509">
        <f t="shared" si="60"/>
        <v>0.66163991307486025</v>
      </c>
      <c r="P509">
        <f t="shared" si="61"/>
        <v>0.82075347890497607</v>
      </c>
      <c r="Q509">
        <f t="shared" si="62"/>
        <v>0.91111245621499015</v>
      </c>
      <c r="R509">
        <f t="shared" si="63"/>
        <v>0.94744045212804018</v>
      </c>
      <c r="S509" t="str">
        <f t="shared" si="56"/>
        <v>fri</v>
      </c>
      <c r="T509" t="str">
        <f t="shared" si="57"/>
        <v>mon</v>
      </c>
    </row>
    <row r="510" spans="13:20" x14ac:dyDescent="0.25">
      <c r="M510">
        <f t="shared" si="58"/>
        <v>0.50900000000000034</v>
      </c>
      <c r="N510">
        <f t="shared" si="59"/>
        <v>0.35530953606709215</v>
      </c>
      <c r="O510">
        <f t="shared" si="60"/>
        <v>0.6624177865678359</v>
      </c>
      <c r="P510">
        <f t="shared" si="61"/>
        <v>0.82153994104057959</v>
      </c>
      <c r="Q510">
        <f t="shared" si="62"/>
        <v>0.91169587327856239</v>
      </c>
      <c r="R510">
        <f t="shared" si="63"/>
        <v>0.94787106031535306</v>
      </c>
      <c r="S510" t="str">
        <f t="shared" si="56"/>
        <v>fri</v>
      </c>
      <c r="T510" t="str">
        <f t="shared" si="57"/>
        <v>mon</v>
      </c>
    </row>
    <row r="511" spans="13:20" x14ac:dyDescent="0.25">
      <c r="M511">
        <f t="shared" si="58"/>
        <v>0.51000000000000034</v>
      </c>
      <c r="N511">
        <f t="shared" si="59"/>
        <v>0.35543512052554449</v>
      </c>
      <c r="O511">
        <f t="shared" si="60"/>
        <v>0.66319481404613034</v>
      </c>
      <c r="P511">
        <f t="shared" si="61"/>
        <v>0.82232424876671606</v>
      </c>
      <c r="Q511">
        <f t="shared" si="62"/>
        <v>0.91227650827814166</v>
      </c>
      <c r="R511">
        <f t="shared" si="63"/>
        <v>0.94829894168281359</v>
      </c>
      <c r="S511" t="str">
        <f t="shared" si="56"/>
        <v>fri</v>
      </c>
      <c r="T511" t="str">
        <f t="shared" si="57"/>
        <v>mon</v>
      </c>
    </row>
    <row r="512" spans="13:20" x14ac:dyDescent="0.25">
      <c r="M512">
        <f t="shared" si="58"/>
        <v>0.51100000000000034</v>
      </c>
      <c r="N512">
        <f t="shared" si="59"/>
        <v>0.35555978642783204</v>
      </c>
      <c r="O512">
        <f t="shared" si="60"/>
        <v>0.6639710001261413</v>
      </c>
      <c r="P512">
        <f t="shared" si="61"/>
        <v>0.8231064062764506</v>
      </c>
      <c r="Q512">
        <f t="shared" si="62"/>
        <v>0.91285437004714476</v>
      </c>
      <c r="R512">
        <f t="shared" si="63"/>
        <v>0.94872410852141553</v>
      </c>
      <c r="S512" t="str">
        <f t="shared" si="56"/>
        <v>fri</v>
      </c>
      <c r="T512" t="str">
        <f t="shared" si="57"/>
        <v>mon</v>
      </c>
    </row>
    <row r="513" spans="13:20" x14ac:dyDescent="0.25">
      <c r="M513">
        <f t="shared" si="58"/>
        <v>0.51200000000000034</v>
      </c>
      <c r="N513">
        <f t="shared" si="59"/>
        <v>0.35568353879542403</v>
      </c>
      <c r="O513">
        <f t="shared" si="60"/>
        <v>0.66474634940753963</v>
      </c>
      <c r="P513">
        <f t="shared" si="61"/>
        <v>0.82388641774765514</v>
      </c>
      <c r="Q513">
        <f t="shared" si="62"/>
        <v>0.91342946740067821</v>
      </c>
      <c r="R513">
        <f t="shared" si="63"/>
        <v>0.94914657308835393</v>
      </c>
      <c r="S513" t="str">
        <f t="shared" si="56"/>
        <v>fri</v>
      </c>
      <c r="T513" t="str">
        <f t="shared" si="57"/>
        <v>mon</v>
      </c>
    </row>
    <row r="514" spans="13:20" x14ac:dyDescent="0.25">
      <c r="M514">
        <f t="shared" si="58"/>
        <v>0.51300000000000034</v>
      </c>
      <c r="N514">
        <f t="shared" si="59"/>
        <v>0.35580638263156228</v>
      </c>
      <c r="O514">
        <f t="shared" si="60"/>
        <v>0.66552086647329878</v>
      </c>
      <c r="P514">
        <f t="shared" si="61"/>
        <v>0.82466428734303521</v>
      </c>
      <c r="Q514">
        <f t="shared" si="62"/>
        <v>0.91400180913557061</v>
      </c>
      <c r="R514">
        <f t="shared" si="63"/>
        <v>0.94956634760706127</v>
      </c>
      <c r="S514" t="str">
        <f t="shared" si="56"/>
        <v>fri</v>
      </c>
      <c r="T514" t="str">
        <f t="shared" si="57"/>
        <v>mon</v>
      </c>
    </row>
    <row r="515" spans="13:20" x14ac:dyDescent="0.25">
      <c r="M515">
        <f t="shared" si="58"/>
        <v>0.51400000000000035</v>
      </c>
      <c r="N515">
        <f t="shared" si="59"/>
        <v>0.35592832292129295</v>
      </c>
      <c r="O515">
        <f t="shared" si="60"/>
        <v>0.66629455588972586</v>
      </c>
      <c r="P515">
        <f t="shared" si="61"/>
        <v>0.82544001921015864</v>
      </c>
      <c r="Q515">
        <f t="shared" si="62"/>
        <v>0.91457140403040516</v>
      </c>
      <c r="R515">
        <f t="shared" si="63"/>
        <v>0.94998344426724945</v>
      </c>
      <c r="S515" t="str">
        <f t="shared" ref="S515:S578" si="64">IF(MAX(N515:R515)= N515,N$1,IF(MAX(N515:R515)= O515,O$1,IF(MAX(N515:R515)= P515,P$1,IF(MAX(N515:R515)= Q515,Q$1,R$1))))</f>
        <v>fri</v>
      </c>
      <c r="T515" t="str">
        <f t="shared" ref="T515:T578" si="65">IF(MIN(N515:R515)= N515,N$1,IF(MIN(N515:R515)= O515,O$1,IF(MIN(N515:R515)= P515,P$1,IF(MIN(N515:R515)= Q515,Q$1,R$1))))</f>
        <v>mon</v>
      </c>
    </row>
    <row r="516" spans="13:20" x14ac:dyDescent="0.25">
      <c r="M516">
        <f t="shared" ref="M516:M556" si="66">M515+0.001</f>
        <v>0.51500000000000035</v>
      </c>
      <c r="N516">
        <f t="shared" ref="N516:N579" si="67">B$2*(M516^5)+C$2*(M516^4)+D$2*(M516^3)+E$2*(M516^2)+F$2*M516</f>
        <v>0.35604936463149928</v>
      </c>
      <c r="O516">
        <f t="shared" ref="O516:O579" si="68">B$3*(M516^5)+C$3*(M516^4)+D$3*(M516^3)+E$3*(M516^2)+F$3*M516</f>
        <v>0.66706742220649073</v>
      </c>
      <c r="P516">
        <f t="shared" ref="P516:P579" si="69">B$4*(M516^5)+C$4*(M516^4)+D$4*(M516^3)+E$4*(M516^2)+F$4*M516</f>
        <v>0.82621361748148181</v>
      </c>
      <c r="Q516">
        <f t="shared" ref="Q516:Q579" si="70">B$5*(M516^5)+C$5*(M516^4)+D$5*(M516^3)+E$5*(M516^2)+F$5*M516</f>
        <v>0.91513826084555339</v>
      </c>
      <c r="R516">
        <f t="shared" ref="R516:R579" si="71">B$6*(M516^5)+C$6*(M516^4)+D$6*(M516^3)+E$6*(M516^2)+F$6*M516</f>
        <v>0.9503978752249469</v>
      </c>
      <c r="S516" t="str">
        <f t="shared" si="64"/>
        <v>fri</v>
      </c>
      <c r="T516" t="str">
        <f t="shared" si="65"/>
        <v>mon</v>
      </c>
    </row>
    <row r="517" spans="13:20" x14ac:dyDescent="0.25">
      <c r="M517">
        <f t="shared" si="66"/>
        <v>0.51600000000000035</v>
      </c>
      <c r="N517">
        <f t="shared" si="67"/>
        <v>0.35616951271093633</v>
      </c>
      <c r="O517">
        <f t="shared" si="68"/>
        <v>0.66783946995665688</v>
      </c>
      <c r="P517">
        <f t="shared" si="69"/>
        <v>0.82698508627437728</v>
      </c>
      <c r="Q517">
        <f t="shared" si="70"/>
        <v>0.91570238832320838</v>
      </c>
      <c r="R517">
        <f t="shared" si="71"/>
        <v>0.95080965260253714</v>
      </c>
      <c r="S517" t="str">
        <f t="shared" si="64"/>
        <v>fri</v>
      </c>
      <c r="T517" t="str">
        <f t="shared" si="65"/>
        <v>mon</v>
      </c>
    </row>
    <row r="518" spans="13:20" x14ac:dyDescent="0.25">
      <c r="M518">
        <f t="shared" si="66"/>
        <v>0.51700000000000035</v>
      </c>
      <c r="N518">
        <f t="shared" si="67"/>
        <v>0.35628877209026188</v>
      </c>
      <c r="O518">
        <f t="shared" si="68"/>
        <v>0.66861070365671171</v>
      </c>
      <c r="P518">
        <f t="shared" si="69"/>
        <v>0.82775442969116164</v>
      </c>
      <c r="Q518">
        <f t="shared" si="70"/>
        <v>0.91626379518741685</v>
      </c>
      <c r="R518">
        <f t="shared" si="71"/>
        <v>0.9512187884887966</v>
      </c>
      <c r="S518" t="str">
        <f t="shared" si="64"/>
        <v>fri</v>
      </c>
      <c r="T518" t="str">
        <f t="shared" si="65"/>
        <v>mon</v>
      </c>
    </row>
    <row r="519" spans="13:20" x14ac:dyDescent="0.25">
      <c r="M519">
        <f t="shared" si="66"/>
        <v>0.51800000000000035</v>
      </c>
      <c r="N519">
        <f t="shared" si="67"/>
        <v>0.35640714768207005</v>
      </c>
      <c r="O519">
        <f t="shared" si="68"/>
        <v>0.6693811278065962</v>
      </c>
      <c r="P519">
        <f t="shared" si="69"/>
        <v>0.82852165181912207</v>
      </c>
      <c r="Q519">
        <f t="shared" si="70"/>
        <v>0.91682249014411266</v>
      </c>
      <c r="R519">
        <f t="shared" si="71"/>
        <v>0.95162529493893633</v>
      </c>
      <c r="S519" t="str">
        <f t="shared" si="64"/>
        <v>fri</v>
      </c>
      <c r="T519" t="str">
        <f t="shared" si="65"/>
        <v>mon</v>
      </c>
    </row>
    <row r="520" spans="13:20" x14ac:dyDescent="0.25">
      <c r="M520">
        <f t="shared" si="66"/>
        <v>0.51900000000000035</v>
      </c>
      <c r="N520">
        <f t="shared" si="67"/>
        <v>0.35652464438092535</v>
      </c>
      <c r="O520">
        <f t="shared" si="68"/>
        <v>0.67015074688973519</v>
      </c>
      <c r="P520">
        <f t="shared" si="69"/>
        <v>0.82928675673054497</v>
      </c>
      <c r="Q520">
        <f t="shared" si="70"/>
        <v>0.91737848188115056</v>
      </c>
      <c r="R520">
        <f t="shared" si="71"/>
        <v>0.95202918397463687</v>
      </c>
      <c r="S520" t="str">
        <f t="shared" si="64"/>
        <v>fri</v>
      </c>
      <c r="T520" t="str">
        <f t="shared" si="65"/>
        <v>mon</v>
      </c>
    </row>
    <row r="521" spans="13:20" x14ac:dyDescent="0.25">
      <c r="M521">
        <f t="shared" si="66"/>
        <v>0.52000000000000035</v>
      </c>
      <c r="N521">
        <f t="shared" si="67"/>
        <v>0.3566412670633935</v>
      </c>
      <c r="O521">
        <f t="shared" si="68"/>
        <v>0.67091956537306785</v>
      </c>
      <c r="P521">
        <f t="shared" si="69"/>
        <v>0.83004974848274204</v>
      </c>
      <c r="Q521">
        <f t="shared" si="70"/>
        <v>0.91793177906833812</v>
      </c>
      <c r="R521">
        <f t="shared" si="71"/>
        <v>0.95243046758408978</v>
      </c>
      <c r="S521" t="str">
        <f t="shared" si="64"/>
        <v>fri</v>
      </c>
      <c r="T521" t="str">
        <f t="shared" si="65"/>
        <v>mon</v>
      </c>
    </row>
    <row r="522" spans="13:20" x14ac:dyDescent="0.25">
      <c r="M522">
        <f t="shared" si="66"/>
        <v>0.52100000000000035</v>
      </c>
      <c r="N522">
        <f t="shared" si="67"/>
        <v>0.35675702058807601</v>
      </c>
      <c r="O522">
        <f t="shared" si="68"/>
        <v>0.67168758770707759</v>
      </c>
      <c r="P522">
        <f t="shared" si="69"/>
        <v>0.83081063111807885</v>
      </c>
      <c r="Q522">
        <f t="shared" si="70"/>
        <v>0.91848239035746881</v>
      </c>
      <c r="R522">
        <f t="shared" si="71"/>
        <v>0.95282915772203358</v>
      </c>
      <c r="S522" t="str">
        <f t="shared" si="64"/>
        <v>fri</v>
      </c>
      <c r="T522" t="str">
        <f t="shared" si="65"/>
        <v>mon</v>
      </c>
    </row>
    <row r="523" spans="13:20" x14ac:dyDescent="0.25">
      <c r="M523">
        <f t="shared" si="66"/>
        <v>0.52200000000000035</v>
      </c>
      <c r="N523">
        <f t="shared" si="67"/>
        <v>0.35687190979564332</v>
      </c>
      <c r="O523">
        <f t="shared" si="68"/>
        <v>0.67245481832582255</v>
      </c>
      <c r="P523">
        <f t="shared" si="69"/>
        <v>0.83156940866400175</v>
      </c>
      <c r="Q523">
        <f t="shared" si="70"/>
        <v>0.91903032438235599</v>
      </c>
      <c r="R523">
        <f t="shared" si="71"/>
        <v>0.95322526630979576</v>
      </c>
      <c r="S523" t="str">
        <f t="shared" si="64"/>
        <v>fri</v>
      </c>
      <c r="T523" t="str">
        <f t="shared" si="65"/>
        <v>mon</v>
      </c>
    </row>
    <row r="524" spans="13:20" x14ac:dyDescent="0.25">
      <c r="M524">
        <f t="shared" si="66"/>
        <v>0.52300000000000035</v>
      </c>
      <c r="N524">
        <f t="shared" si="67"/>
        <v>0.35698593950886592</v>
      </c>
      <c r="O524">
        <f t="shared" si="68"/>
        <v>0.67322126164696539</v>
      </c>
      <c r="P524">
        <f t="shared" si="69"/>
        <v>0.83232608513306472</v>
      </c>
      <c r="Q524">
        <f t="shared" si="70"/>
        <v>0.91957558975886566</v>
      </c>
      <c r="R524">
        <f t="shared" si="71"/>
        <v>0.9536188052353296</v>
      </c>
      <c r="S524" t="str">
        <f t="shared" si="64"/>
        <v>fri</v>
      </c>
      <c r="T524" t="str">
        <f t="shared" si="65"/>
        <v>mon</v>
      </c>
    </row>
    <row r="525" spans="13:20" x14ac:dyDescent="0.25">
      <c r="M525">
        <f t="shared" si="66"/>
        <v>0.52400000000000035</v>
      </c>
      <c r="N525">
        <f t="shared" si="67"/>
        <v>0.35709911453264886</v>
      </c>
      <c r="O525">
        <f t="shared" si="68"/>
        <v>0.67398692207180311</v>
      </c>
      <c r="P525">
        <f t="shared" si="69"/>
        <v>0.83308066452295715</v>
      </c>
      <c r="Q525">
        <f t="shared" si="70"/>
        <v>0.92011819508494808</v>
      </c>
      <c r="R525">
        <f t="shared" si="71"/>
        <v>0.95400978635325062</v>
      </c>
      <c r="S525" t="str">
        <f t="shared" si="64"/>
        <v>fri</v>
      </c>
      <c r="T525" t="str">
        <f t="shared" si="65"/>
        <v>mon</v>
      </c>
    </row>
    <row r="526" spans="13:20" x14ac:dyDescent="0.25">
      <c r="M526">
        <f t="shared" si="66"/>
        <v>0.52500000000000036</v>
      </c>
      <c r="N526">
        <f t="shared" si="67"/>
        <v>0.35721143965406443</v>
      </c>
      <c r="O526">
        <f t="shared" si="68"/>
        <v>0.67475180398529844</v>
      </c>
      <c r="P526">
        <f t="shared" si="69"/>
        <v>0.8338331508165322</v>
      </c>
      <c r="Q526">
        <f t="shared" si="70"/>
        <v>0.92065814894067233</v>
      </c>
      <c r="R526">
        <f t="shared" si="71"/>
        <v>0.95439822148487985</v>
      </c>
      <c r="S526" t="str">
        <f t="shared" si="64"/>
        <v>fri</v>
      </c>
      <c r="T526" t="str">
        <f t="shared" si="65"/>
        <v>mon</v>
      </c>
    </row>
    <row r="527" spans="13:20" x14ac:dyDescent="0.25">
      <c r="M527">
        <f t="shared" si="66"/>
        <v>0.52600000000000036</v>
      </c>
      <c r="N527">
        <f t="shared" si="67"/>
        <v>0.35732291964238472</v>
      </c>
      <c r="O527">
        <f t="shared" si="68"/>
        <v>0.67551591175610914</v>
      </c>
      <c r="P527">
        <f t="shared" si="69"/>
        <v>0.8345835479818331</v>
      </c>
      <c r="Q527">
        <f t="shared" si="70"/>
        <v>0.92119545988826035</v>
      </c>
      <c r="R527">
        <f t="shared" si="71"/>
        <v>0.95478412241827959</v>
      </c>
      <c r="S527" t="str">
        <f t="shared" si="64"/>
        <v>fri</v>
      </c>
      <c r="T527" t="str">
        <f t="shared" si="65"/>
        <v>mon</v>
      </c>
    </row>
    <row r="528" spans="13:20" x14ac:dyDescent="0.25">
      <c r="M528">
        <f t="shared" si="66"/>
        <v>0.52700000000000036</v>
      </c>
      <c r="N528">
        <f t="shared" si="67"/>
        <v>0.3574335592491148</v>
      </c>
      <c r="O528">
        <f t="shared" si="68"/>
        <v>0.67627924973661757</v>
      </c>
      <c r="P528">
        <f t="shared" si="69"/>
        <v>0.83533185997212023</v>
      </c>
      <c r="Q528">
        <f t="shared" si="70"/>
        <v>0.92173013647211566</v>
      </c>
      <c r="R528">
        <f t="shared" si="71"/>
        <v>0.95516750090829183</v>
      </c>
      <c r="S528" t="str">
        <f t="shared" si="64"/>
        <v>fri</v>
      </c>
      <c r="T528" t="str">
        <f t="shared" si="65"/>
        <v>mon</v>
      </c>
    </row>
    <row r="529" spans="13:20" x14ac:dyDescent="0.25">
      <c r="M529">
        <f t="shared" si="66"/>
        <v>0.52800000000000036</v>
      </c>
      <c r="N529">
        <f t="shared" si="67"/>
        <v>0.35754336320802527</v>
      </c>
      <c r="O529">
        <f t="shared" si="68"/>
        <v>0.67704182226296261</v>
      </c>
      <c r="P529">
        <f t="shared" si="69"/>
        <v>0.83607809072589989</v>
      </c>
      <c r="Q529">
        <f t="shared" si="70"/>
        <v>0.92226218721886166</v>
      </c>
      <c r="R529">
        <f t="shared" si="71"/>
        <v>0.95554836867657778</v>
      </c>
      <c r="S529" t="str">
        <f t="shared" si="64"/>
        <v>fri</v>
      </c>
      <c r="T529" t="str">
        <f t="shared" si="65"/>
        <v>mon</v>
      </c>
    </row>
    <row r="530" spans="13:20" x14ac:dyDescent="0.25">
      <c r="M530">
        <f t="shared" si="66"/>
        <v>0.52900000000000036</v>
      </c>
      <c r="N530">
        <f t="shared" si="67"/>
        <v>0.357652336235186</v>
      </c>
      <c r="O530">
        <f t="shared" si="68"/>
        <v>0.67780363365506802</v>
      </c>
      <c r="P530">
        <f t="shared" si="69"/>
        <v>0.83682224416695028</v>
      </c>
      <c r="Q530">
        <f t="shared" si="70"/>
        <v>0.92279162063737097</v>
      </c>
      <c r="R530">
        <f t="shared" si="71"/>
        <v>0.95592673741165624</v>
      </c>
      <c r="S530" t="str">
        <f t="shared" si="64"/>
        <v>fri</v>
      </c>
      <c r="T530" t="str">
        <f t="shared" si="65"/>
        <v>mon</v>
      </c>
    </row>
    <row r="531" spans="13:20" x14ac:dyDescent="0.25">
      <c r="M531">
        <f t="shared" si="66"/>
        <v>0.53000000000000036</v>
      </c>
      <c r="N531">
        <f t="shared" si="67"/>
        <v>0.35776048302899832</v>
      </c>
      <c r="O531">
        <f t="shared" si="68"/>
        <v>0.67856468821667415</v>
      </c>
      <c r="P531">
        <f t="shared" si="69"/>
        <v>0.83756432420435023</v>
      </c>
      <c r="Q531">
        <f t="shared" si="70"/>
        <v>0.9233184452188008</v>
      </c>
      <c r="R531">
        <f t="shared" si="71"/>
        <v>0.95630261876894407</v>
      </c>
      <c r="S531" t="str">
        <f t="shared" si="64"/>
        <v>fri</v>
      </c>
      <c r="T531" t="str">
        <f t="shared" si="65"/>
        <v>mon</v>
      </c>
    </row>
    <row r="532" spans="13:20" x14ac:dyDescent="0.25">
      <c r="M532">
        <f t="shared" si="66"/>
        <v>0.53100000000000036</v>
      </c>
      <c r="N532">
        <f t="shared" si="67"/>
        <v>0.35786780827022813</v>
      </c>
      <c r="O532">
        <f t="shared" si="68"/>
        <v>0.67932499023536674</v>
      </c>
      <c r="P532">
        <f t="shared" si="69"/>
        <v>0.83830433473250543</v>
      </c>
      <c r="Q532">
        <f t="shared" si="70"/>
        <v>0.9238426694366233</v>
      </c>
      <c r="R532">
        <f t="shared" si="71"/>
        <v>0.95667602437079013</v>
      </c>
      <c r="S532" t="str">
        <f t="shared" si="64"/>
        <v>fri</v>
      </c>
      <c r="T532" t="str">
        <f t="shared" si="65"/>
        <v>mon</v>
      </c>
    </row>
    <row r="533" spans="13:20" x14ac:dyDescent="0.25">
      <c r="M533">
        <f t="shared" si="66"/>
        <v>0.53200000000000036</v>
      </c>
      <c r="N533">
        <f t="shared" si="67"/>
        <v>0.35797431662203927</v>
      </c>
      <c r="O533">
        <f t="shared" si="68"/>
        <v>0.68008454398260798</v>
      </c>
      <c r="P533">
        <f t="shared" si="69"/>
        <v>0.83904227963117672</v>
      </c>
      <c r="Q533">
        <f t="shared" si="70"/>
        <v>0.92436430174666206</v>
      </c>
      <c r="R533">
        <f t="shared" si="71"/>
        <v>0.95704696580651971</v>
      </c>
      <c r="S533" t="str">
        <f t="shared" si="64"/>
        <v>fri</v>
      </c>
      <c r="T533" t="str">
        <f t="shared" si="65"/>
        <v>mon</v>
      </c>
    </row>
    <row r="534" spans="13:20" x14ac:dyDescent="0.25">
      <c r="M534">
        <f t="shared" si="66"/>
        <v>0.53300000000000036</v>
      </c>
      <c r="N534">
        <f t="shared" si="67"/>
        <v>0.35808001273002599</v>
      </c>
      <c r="O534">
        <f t="shared" si="68"/>
        <v>0.68084335371376625</v>
      </c>
      <c r="P534">
        <f t="shared" si="69"/>
        <v>0.83977816276550676</v>
      </c>
      <c r="Q534">
        <f t="shared" si="70"/>
        <v>0.92488335058712212</v>
      </c>
      <c r="R534">
        <f t="shared" si="71"/>
        <v>0.95741545463246913</v>
      </c>
      <c r="S534" t="str">
        <f t="shared" si="64"/>
        <v>fri</v>
      </c>
      <c r="T534" t="str">
        <f t="shared" si="65"/>
        <v>mon</v>
      </c>
    </row>
    <row r="535" spans="13:20" x14ac:dyDescent="0.25">
      <c r="M535">
        <f t="shared" si="66"/>
        <v>0.53400000000000036</v>
      </c>
      <c r="N535">
        <f t="shared" si="67"/>
        <v>0.35818490122224544</v>
      </c>
      <c r="O535">
        <f t="shared" si="68"/>
        <v>0.68160142366814647</v>
      </c>
      <c r="P535">
        <f t="shared" si="69"/>
        <v>0.84051198798604765</v>
      </c>
      <c r="Q535">
        <f t="shared" si="70"/>
        <v>0.92539982437862323</v>
      </c>
      <c r="R535">
        <f t="shared" si="71"/>
        <v>0.95778150237202553</v>
      </c>
      <c r="S535" t="str">
        <f t="shared" si="64"/>
        <v>fri</v>
      </c>
      <c r="T535" t="str">
        <f t="shared" si="65"/>
        <v>mon</v>
      </c>
    </row>
    <row r="536" spans="13:20" x14ac:dyDescent="0.25">
      <c r="M536">
        <f t="shared" si="66"/>
        <v>0.53500000000000036</v>
      </c>
      <c r="N536">
        <f t="shared" si="67"/>
        <v>0.35828898670925213</v>
      </c>
      <c r="O536">
        <f t="shared" si="68"/>
        <v>0.68235875806902058</v>
      </c>
      <c r="P536">
        <f t="shared" si="69"/>
        <v>0.84124375912878913</v>
      </c>
      <c r="Q536">
        <f t="shared" si="70"/>
        <v>0.92591373152423628</v>
      </c>
      <c r="R536">
        <f t="shared" si="71"/>
        <v>0.95814512051566658</v>
      </c>
      <c r="S536" t="str">
        <f t="shared" si="64"/>
        <v>fri</v>
      </c>
      <c r="T536" t="str">
        <f t="shared" si="65"/>
        <v>mon</v>
      </c>
    </row>
    <row r="537" spans="13:20" x14ac:dyDescent="0.25">
      <c r="M537">
        <f t="shared" si="66"/>
        <v>0.53600000000000037</v>
      </c>
      <c r="N537">
        <f t="shared" si="67"/>
        <v>0.35839227378412897</v>
      </c>
      <c r="O537">
        <f t="shared" si="68"/>
        <v>0.68311536112365689</v>
      </c>
      <c r="P537">
        <f t="shared" si="69"/>
        <v>0.84197348001518479</v>
      </c>
      <c r="Q537">
        <f t="shared" si="70"/>
        <v>0.92642508040951199</v>
      </c>
      <c r="R537">
        <f t="shared" si="71"/>
        <v>0.95850632052099671</v>
      </c>
      <c r="S537" t="str">
        <f t="shared" si="64"/>
        <v>fri</v>
      </c>
      <c r="T537" t="str">
        <f t="shared" si="65"/>
        <v>mon</v>
      </c>
    </row>
    <row r="538" spans="13:20" x14ac:dyDescent="0.25">
      <c r="M538">
        <f t="shared" si="66"/>
        <v>0.53700000000000037</v>
      </c>
      <c r="N538">
        <f t="shared" si="67"/>
        <v>0.35849476702252203</v>
      </c>
      <c r="O538">
        <f t="shared" si="68"/>
        <v>0.68387123702335118</v>
      </c>
      <c r="P538">
        <f t="shared" si="69"/>
        <v>0.84270115445218008</v>
      </c>
      <c r="Q538">
        <f t="shared" si="70"/>
        <v>0.9269338794025157</v>
      </c>
      <c r="R538">
        <f t="shared" si="71"/>
        <v>0.95886511381278949</v>
      </c>
      <c r="S538" t="str">
        <f t="shared" si="64"/>
        <v>fri</v>
      </c>
      <c r="T538" t="str">
        <f t="shared" si="65"/>
        <v>mon</v>
      </c>
    </row>
    <row r="539" spans="13:20" x14ac:dyDescent="0.25">
      <c r="M539">
        <f t="shared" si="66"/>
        <v>0.53800000000000037</v>
      </c>
      <c r="N539">
        <f t="shared" si="67"/>
        <v>0.35859647098267211</v>
      </c>
      <c r="O539">
        <f t="shared" si="68"/>
        <v>0.68462638994345593</v>
      </c>
      <c r="P539">
        <f t="shared" si="69"/>
        <v>0.84342678623223999</v>
      </c>
      <c r="Q539">
        <f t="shared" si="70"/>
        <v>0.92744013685386162</v>
      </c>
      <c r="R539">
        <f t="shared" si="71"/>
        <v>0.95922151178302117</v>
      </c>
      <c r="S539" t="str">
        <f t="shared" si="64"/>
        <v>fri</v>
      </c>
      <c r="T539" t="str">
        <f t="shared" si="65"/>
        <v>mon</v>
      </c>
    </row>
    <row r="540" spans="13:20" x14ac:dyDescent="0.25">
      <c r="M540">
        <f t="shared" si="66"/>
        <v>0.53900000000000037</v>
      </c>
      <c r="N540">
        <f t="shared" si="67"/>
        <v>0.35869739020544766</v>
      </c>
      <c r="O540">
        <f t="shared" si="68"/>
        <v>0.68538082404341139</v>
      </c>
      <c r="P540">
        <f t="shared" si="69"/>
        <v>0.8441503791333751</v>
      </c>
      <c r="Q540">
        <f t="shared" si="70"/>
        <v>0.92794386109674387</v>
      </c>
      <c r="R540">
        <f t="shared" si="71"/>
        <v>0.95957552579091376</v>
      </c>
      <c r="S540" t="str">
        <f t="shared" si="64"/>
        <v>fri</v>
      </c>
      <c r="T540" t="str">
        <f t="shared" si="65"/>
        <v>mon</v>
      </c>
    </row>
    <row r="541" spans="13:20" x14ac:dyDescent="0.25">
      <c r="M541">
        <f t="shared" si="66"/>
        <v>0.54000000000000037</v>
      </c>
      <c r="N541">
        <f t="shared" si="67"/>
        <v>0.35879752921437935</v>
      </c>
      <c r="O541">
        <f t="shared" si="68"/>
        <v>0.68613454346677538</v>
      </c>
      <c r="P541">
        <f t="shared" si="69"/>
        <v>0.84487193691917128</v>
      </c>
      <c r="Q541">
        <f t="shared" si="70"/>
        <v>0.92844506044697006</v>
      </c>
      <c r="R541">
        <f t="shared" si="71"/>
        <v>0.95992716716297344</v>
      </c>
      <c r="S541" t="str">
        <f t="shared" si="64"/>
        <v>fri</v>
      </c>
      <c r="T541" t="str">
        <f t="shared" si="65"/>
        <v>mon</v>
      </c>
    </row>
    <row r="542" spans="13:20" x14ac:dyDescent="0.25">
      <c r="M542">
        <f t="shared" si="66"/>
        <v>0.54100000000000037</v>
      </c>
      <c r="N542">
        <f t="shared" si="67"/>
        <v>0.35889689251569112</v>
      </c>
      <c r="O542">
        <f t="shared" si="68"/>
        <v>0.6868875523412532</v>
      </c>
      <c r="P542">
        <f t="shared" si="69"/>
        <v>0.84559146333881485</v>
      </c>
      <c r="Q542">
        <f t="shared" si="70"/>
        <v>0.92894374320299566</v>
      </c>
      <c r="R542">
        <f t="shared" si="71"/>
        <v>0.96027644719302674</v>
      </c>
      <c r="S542" t="str">
        <f t="shared" si="64"/>
        <v>fri</v>
      </c>
      <c r="T542" t="str">
        <f t="shared" si="65"/>
        <v>mon</v>
      </c>
    </row>
    <row r="543" spans="13:20" x14ac:dyDescent="0.25">
      <c r="M543">
        <f t="shared" si="66"/>
        <v>0.54200000000000037</v>
      </c>
      <c r="N543">
        <f t="shared" si="67"/>
        <v>0.35899548459833397</v>
      </c>
      <c r="O543">
        <f t="shared" si="68"/>
        <v>0.6876398547787278</v>
      </c>
      <c r="P543">
        <f t="shared" si="69"/>
        <v>0.84630896212712148</v>
      </c>
      <c r="Q543">
        <f t="shared" si="70"/>
        <v>0.92943991764595535</v>
      </c>
      <c r="R543">
        <f t="shared" si="71"/>
        <v>0.96062337714225854</v>
      </c>
      <c r="S543" t="str">
        <f t="shared" si="64"/>
        <v>fri</v>
      </c>
      <c r="T543" t="str">
        <f t="shared" si="65"/>
        <v>mon</v>
      </c>
    </row>
    <row r="544" spans="13:20" x14ac:dyDescent="0.25">
      <c r="M544">
        <f t="shared" si="66"/>
        <v>0.54300000000000037</v>
      </c>
      <c r="N544">
        <f t="shared" si="67"/>
        <v>0.35909330993401867</v>
      </c>
      <c r="O544">
        <f t="shared" si="68"/>
        <v>0.68839145487529085</v>
      </c>
      <c r="P544">
        <f t="shared" si="69"/>
        <v>0.84702443700456298</v>
      </c>
      <c r="Q544">
        <f t="shared" si="70"/>
        <v>0.92993359203969583</v>
      </c>
      <c r="R544">
        <f t="shared" si="71"/>
        <v>0.96096796823925468</v>
      </c>
      <c r="S544" t="str">
        <f t="shared" si="64"/>
        <v>fri</v>
      </c>
      <c r="T544" t="str">
        <f t="shared" si="65"/>
        <v>mon</v>
      </c>
    </row>
    <row r="545" spans="13:20" x14ac:dyDescent="0.25">
      <c r="M545">
        <f t="shared" si="66"/>
        <v>0.54400000000000037</v>
      </c>
      <c r="N545">
        <f t="shared" si="67"/>
        <v>0.35919037297724921</v>
      </c>
      <c r="O545">
        <f t="shared" si="68"/>
        <v>0.68914235671127178</v>
      </c>
      <c r="P545">
        <f t="shared" si="69"/>
        <v>0.84773789167729419</v>
      </c>
      <c r="Q545">
        <f t="shared" si="70"/>
        <v>0.93042477463081164</v>
      </c>
      <c r="R545">
        <f t="shared" si="71"/>
        <v>0.9613102316800386</v>
      </c>
      <c r="S545" t="str">
        <f t="shared" si="64"/>
        <v>fri</v>
      </c>
      <c r="T545" t="str">
        <f t="shared" si="65"/>
        <v>mon</v>
      </c>
    </row>
    <row r="546" spans="13:20" x14ac:dyDescent="0.25">
      <c r="M546">
        <f t="shared" si="66"/>
        <v>0.54500000000000037</v>
      </c>
      <c r="N546">
        <f t="shared" si="67"/>
        <v>0.3592866781653552</v>
      </c>
      <c r="O546">
        <f t="shared" si="68"/>
        <v>0.68989256435126822</v>
      </c>
      <c r="P546">
        <f t="shared" si="69"/>
        <v>0.84844932983718113</v>
      </c>
      <c r="Q546">
        <f t="shared" si="70"/>
        <v>0.93091347364867438</v>
      </c>
      <c r="R546">
        <f t="shared" si="71"/>
        <v>0.96165017862810909</v>
      </c>
      <c r="S546" t="str">
        <f t="shared" si="64"/>
        <v>fri</v>
      </c>
      <c r="T546" t="str">
        <f t="shared" si="65"/>
        <v>mon</v>
      </c>
    </row>
    <row r="547" spans="13:20" x14ac:dyDescent="0.25">
      <c r="M547">
        <f t="shared" si="66"/>
        <v>0.54600000000000037</v>
      </c>
      <c r="N547">
        <f t="shared" si="67"/>
        <v>0.35938222991852464</v>
      </c>
      <c r="O547">
        <f t="shared" si="68"/>
        <v>0.69064208184417697</v>
      </c>
      <c r="P547">
        <f t="shared" si="69"/>
        <v>0.84915875516182926</v>
      </c>
      <c r="Q547">
        <f t="shared" si="70"/>
        <v>0.93139969730546879</v>
      </c>
      <c r="R547">
        <f t="shared" si="71"/>
        <v>0.96198782021447937</v>
      </c>
      <c r="S547" t="str">
        <f t="shared" si="64"/>
        <v>fri</v>
      </c>
      <c r="T547" t="str">
        <f t="shared" si="65"/>
        <v>mon</v>
      </c>
    </row>
    <row r="548" spans="13:20" x14ac:dyDescent="0.25">
      <c r="M548">
        <f t="shared" si="66"/>
        <v>0.54700000000000037</v>
      </c>
      <c r="N548">
        <f t="shared" si="67"/>
        <v>0.35947703263983743</v>
      </c>
      <c r="O548">
        <f t="shared" si="68"/>
        <v>0.69139091322322299</v>
      </c>
      <c r="P548">
        <f t="shared" si="69"/>
        <v>0.84986617131460851</v>
      </c>
      <c r="Q548">
        <f t="shared" si="70"/>
        <v>0.93188345379622328</v>
      </c>
      <c r="R548">
        <f t="shared" si="71"/>
        <v>0.96232316753771574</v>
      </c>
      <c r="S548" t="str">
        <f t="shared" si="64"/>
        <v>fri</v>
      </c>
      <c r="T548" t="str">
        <f t="shared" si="65"/>
        <v>mon</v>
      </c>
    </row>
    <row r="549" spans="13:20" x14ac:dyDescent="0.25">
      <c r="M549">
        <f t="shared" si="66"/>
        <v>0.54800000000000038</v>
      </c>
      <c r="N549">
        <f t="shared" si="67"/>
        <v>0.3595710907152978</v>
      </c>
      <c r="O549">
        <f t="shared" si="68"/>
        <v>0.69213906250599022</v>
      </c>
      <c r="P549">
        <f t="shared" si="69"/>
        <v>0.85057158194468263</v>
      </c>
      <c r="Q549">
        <f t="shared" si="70"/>
        <v>0.93236475129884511</v>
      </c>
      <c r="R549">
        <f t="shared" si="71"/>
        <v>0.96265623166397862</v>
      </c>
      <c r="S549" t="str">
        <f t="shared" si="64"/>
        <v>fri</v>
      </c>
      <c r="T549" t="str">
        <f t="shared" si="65"/>
        <v>mon</v>
      </c>
    </row>
    <row r="550" spans="13:20" x14ac:dyDescent="0.25">
      <c r="M550">
        <f t="shared" si="66"/>
        <v>0.54900000000000038</v>
      </c>
      <c r="N550">
        <f t="shared" si="67"/>
        <v>0.35966440851386783</v>
      </c>
      <c r="O550">
        <f t="shared" si="68"/>
        <v>0.69288653369445175</v>
      </c>
      <c r="P550">
        <f t="shared" si="69"/>
        <v>0.8512749906870356</v>
      </c>
      <c r="Q550">
        <f t="shared" si="70"/>
        <v>0.93284359797415339</v>
      </c>
      <c r="R550">
        <f t="shared" si="71"/>
        <v>0.96298702362705635</v>
      </c>
      <c r="S550" t="str">
        <f t="shared" si="64"/>
        <v>fri</v>
      </c>
      <c r="T550" t="str">
        <f t="shared" si="65"/>
        <v>mon</v>
      </c>
    </row>
    <row r="551" spans="13:20" x14ac:dyDescent="0.25">
      <c r="M551">
        <f t="shared" si="66"/>
        <v>0.55000000000000038</v>
      </c>
      <c r="N551">
        <f t="shared" si="67"/>
        <v>0.35975699038749998</v>
      </c>
      <c r="O551">
        <f t="shared" si="68"/>
        <v>0.69363333077500011</v>
      </c>
      <c r="P551">
        <f t="shared" si="69"/>
        <v>0.85197640116250006</v>
      </c>
      <c r="Q551">
        <f t="shared" si="70"/>
        <v>0.93332000196590892</v>
      </c>
      <c r="R551">
        <f t="shared" si="71"/>
        <v>0.9633155544284091</v>
      </c>
      <c r="S551" t="str">
        <f t="shared" si="64"/>
        <v>fri</v>
      </c>
      <c r="T551" t="str">
        <f t="shared" si="65"/>
        <v>mon</v>
      </c>
    </row>
    <row r="552" spans="13:20" x14ac:dyDescent="0.25">
      <c r="M552">
        <f t="shared" si="66"/>
        <v>0.55100000000000038</v>
      </c>
      <c r="N552">
        <f t="shared" si="67"/>
        <v>0.35984884067116996</v>
      </c>
      <c r="O552">
        <f t="shared" si="68"/>
        <v>0.69437945771847698</v>
      </c>
      <c r="P552">
        <f t="shared" si="69"/>
        <v>0.85267581697778383</v>
      </c>
      <c r="Q552">
        <f t="shared" si="70"/>
        <v>0.9337939714008523</v>
      </c>
      <c r="R552">
        <f t="shared" si="71"/>
        <v>0.96364183503720335</v>
      </c>
      <c r="S552" t="str">
        <f t="shared" si="64"/>
        <v>fri</v>
      </c>
      <c r="T552" t="str">
        <f t="shared" si="65"/>
        <v>mon</v>
      </c>
    </row>
    <row r="553" spans="13:20" x14ac:dyDescent="0.25">
      <c r="M553">
        <f t="shared" si="66"/>
        <v>0.55200000000000038</v>
      </c>
      <c r="N553">
        <f t="shared" si="67"/>
        <v>0.35993996368290981</v>
      </c>
      <c r="O553">
        <f t="shared" si="68"/>
        <v>0.69512491848020352</v>
      </c>
      <c r="P553">
        <f t="shared" si="69"/>
        <v>0.853373241725497</v>
      </c>
      <c r="Q553">
        <f t="shared" si="70"/>
        <v>0.93426551438873195</v>
      </c>
      <c r="R553">
        <f t="shared" si="71"/>
        <v>0.96396587639035358</v>
      </c>
      <c r="S553" t="str">
        <f t="shared" si="64"/>
        <v>fri</v>
      </c>
      <c r="T553" t="str">
        <f t="shared" si="65"/>
        <v>mon</v>
      </c>
    </row>
    <row r="554" spans="13:20" x14ac:dyDescent="0.25">
      <c r="M554">
        <f t="shared" si="66"/>
        <v>0.55300000000000038</v>
      </c>
      <c r="N554">
        <f t="shared" si="67"/>
        <v>0.36003036372384079</v>
      </c>
      <c r="O554">
        <f t="shared" si="68"/>
        <v>0.69586971700001088</v>
      </c>
      <c r="P554">
        <f t="shared" si="69"/>
        <v>0.85406867898418093</v>
      </c>
      <c r="Q554">
        <f t="shared" si="70"/>
        <v>0.93473463902234011</v>
      </c>
      <c r="R554">
        <f t="shared" si="71"/>
        <v>0.9642876893925576</v>
      </c>
      <c r="S554" t="str">
        <f t="shared" si="64"/>
        <v>fri</v>
      </c>
      <c r="T554" t="str">
        <f t="shared" si="65"/>
        <v>mon</v>
      </c>
    </row>
    <row r="555" spans="13:20" x14ac:dyDescent="0.25">
      <c r="M555">
        <f t="shared" si="66"/>
        <v>0.55400000000000038</v>
      </c>
      <c r="N555">
        <f t="shared" si="67"/>
        <v>0.36012004507820627</v>
      </c>
      <c r="O555">
        <f t="shared" si="68"/>
        <v>0.69661385720226987</v>
      </c>
      <c r="P555">
        <f t="shared" si="69"/>
        <v>0.85476213231833331</v>
      </c>
      <c r="Q555">
        <f t="shared" si="70"/>
        <v>0.93520135337754606</v>
      </c>
      <c r="R555">
        <f t="shared" si="71"/>
        <v>0.9646072849163394</v>
      </c>
      <c r="S555" t="str">
        <f t="shared" si="64"/>
        <v>fri</v>
      </c>
      <c r="T555" t="str">
        <f t="shared" si="65"/>
        <v>mon</v>
      </c>
    </row>
    <row r="556" spans="13:20" x14ac:dyDescent="0.25">
      <c r="M556">
        <f t="shared" si="66"/>
        <v>0.55500000000000038</v>
      </c>
      <c r="N556">
        <f t="shared" si="67"/>
        <v>0.36020901201340494</v>
      </c>
      <c r="O556">
        <f t="shared" si="68"/>
        <v>0.69735734299592156</v>
      </c>
      <c r="P556">
        <f t="shared" si="69"/>
        <v>0.85545360527843795</v>
      </c>
      <c r="Q556">
        <f t="shared" si="70"/>
        <v>0.9356656655133273</v>
      </c>
      <c r="R556">
        <f t="shared" si="71"/>
        <v>0.9649246738020838</v>
      </c>
      <c r="S556" t="str">
        <f t="shared" si="64"/>
        <v>fri</v>
      </c>
      <c r="T556" t="str">
        <f t="shared" si="65"/>
        <v>mon</v>
      </c>
    </row>
    <row r="557" spans="13:20" x14ac:dyDescent="0.25">
      <c r="M557">
        <f>M556+0.001</f>
        <v>0.55600000000000038</v>
      </c>
      <c r="N557">
        <f t="shared" si="67"/>
        <v>0.36029726878002355</v>
      </c>
      <c r="O557">
        <f t="shared" si="68"/>
        <v>0.69810017827450732</v>
      </c>
      <c r="P557">
        <f t="shared" si="69"/>
        <v>0.85614310140099059</v>
      </c>
      <c r="Q557">
        <f t="shared" si="70"/>
        <v>0.93612758347180303</v>
      </c>
      <c r="R557">
        <f t="shared" si="71"/>
        <v>0.96523986685807794</v>
      </c>
      <c r="S557" t="str">
        <f t="shared" si="64"/>
        <v>fri</v>
      </c>
      <c r="T557" t="str">
        <f t="shared" si="65"/>
        <v>mon</v>
      </c>
    </row>
    <row r="558" spans="13:20" x14ac:dyDescent="0.25">
      <c r="M558">
        <f t="shared" ref="M558:M621" si="72">M557+0.001</f>
        <v>0.55700000000000038</v>
      </c>
      <c r="N558">
        <f t="shared" si="67"/>
        <v>0.36038481961186952</v>
      </c>
      <c r="O558">
        <f t="shared" si="68"/>
        <v>0.6988423669161985</v>
      </c>
      <c r="P558">
        <f t="shared" si="69"/>
        <v>0.85683062420852685</v>
      </c>
      <c r="Q558">
        <f t="shared" si="70"/>
        <v>0.93658711527826899</v>
      </c>
      <c r="R558">
        <f t="shared" si="71"/>
        <v>0.96555287486054775</v>
      </c>
      <c r="S558" t="str">
        <f t="shared" si="64"/>
        <v>fri</v>
      </c>
      <c r="T558" t="str">
        <f t="shared" si="65"/>
        <v>mon</v>
      </c>
    </row>
    <row r="559" spans="13:20" x14ac:dyDescent="0.25">
      <c r="M559">
        <f t="shared" si="72"/>
        <v>0.55800000000000038</v>
      </c>
      <c r="N559">
        <f t="shared" si="67"/>
        <v>0.36047166872600478</v>
      </c>
      <c r="O559">
        <f t="shared" si="68"/>
        <v>0.69958391278382759</v>
      </c>
      <c r="P559">
        <f t="shared" si="69"/>
        <v>0.85751617720965001</v>
      </c>
      <c r="Q559">
        <f t="shared" si="70"/>
        <v>0.93704426894122905</v>
      </c>
      <c r="R559">
        <f t="shared" si="71"/>
        <v>0.96586370855369963</v>
      </c>
      <c r="S559" t="str">
        <f t="shared" si="64"/>
        <v>fri</v>
      </c>
      <c r="T559" t="str">
        <f t="shared" si="65"/>
        <v>mon</v>
      </c>
    </row>
    <row r="560" spans="13:20" x14ac:dyDescent="0.25">
      <c r="M560">
        <f t="shared" si="72"/>
        <v>0.55900000000000039</v>
      </c>
      <c r="N560">
        <f t="shared" si="67"/>
        <v>0.36055782032277739</v>
      </c>
      <c r="O560">
        <f t="shared" si="68"/>
        <v>0.70032481972491745</v>
      </c>
      <c r="P560">
        <f t="shared" si="69"/>
        <v>0.85819976389905706</v>
      </c>
      <c r="Q560">
        <f t="shared" si="70"/>
        <v>0.93749905245242582</v>
      </c>
      <c r="R560">
        <f t="shared" si="71"/>
        <v>0.96617237864975491</v>
      </c>
      <c r="S560" t="str">
        <f t="shared" si="64"/>
        <v>fri</v>
      </c>
      <c r="T560" t="str">
        <f t="shared" si="65"/>
        <v>mon</v>
      </c>
    </row>
    <row r="561" spans="13:20" x14ac:dyDescent="0.25">
      <c r="M561">
        <f t="shared" si="72"/>
        <v>0.56000000000000039</v>
      </c>
      <c r="N561">
        <f t="shared" si="67"/>
        <v>0.3606432785858561</v>
      </c>
      <c r="O561">
        <f t="shared" si="68"/>
        <v>0.70106509157171226</v>
      </c>
      <c r="P561">
        <f t="shared" si="69"/>
        <v>0.85888138775756806</v>
      </c>
      <c r="Q561">
        <f t="shared" si="70"/>
        <v>0.93795147378687993</v>
      </c>
      <c r="R561">
        <f t="shared" si="71"/>
        <v>0.96647889582899227</v>
      </c>
      <c r="S561" t="str">
        <f t="shared" si="64"/>
        <v>fri</v>
      </c>
      <c r="T561" t="str">
        <f t="shared" si="65"/>
        <v>mon</v>
      </c>
    </row>
    <row r="562" spans="13:20" x14ac:dyDescent="0.25">
      <c r="M562">
        <f t="shared" si="72"/>
        <v>0.56100000000000039</v>
      </c>
      <c r="N562">
        <f t="shared" si="67"/>
        <v>0.36072804768226141</v>
      </c>
      <c r="O562">
        <f t="shared" si="68"/>
        <v>0.70180473214120664</v>
      </c>
      <c r="P562">
        <f t="shared" si="69"/>
        <v>0.85956105225215196</v>
      </c>
      <c r="Q562">
        <f t="shared" si="70"/>
        <v>0.93840154090291716</v>
      </c>
      <c r="R562">
        <f t="shared" si="71"/>
        <v>0.9667832707397841</v>
      </c>
      <c r="S562" t="str">
        <f t="shared" si="64"/>
        <v>fri</v>
      </c>
      <c r="T562" t="str">
        <f t="shared" si="65"/>
        <v>mon</v>
      </c>
    </row>
    <row r="563" spans="13:20" x14ac:dyDescent="0.25">
      <c r="M563">
        <f t="shared" si="72"/>
        <v>0.56200000000000039</v>
      </c>
      <c r="N563">
        <f t="shared" si="67"/>
        <v>0.3608121317623999</v>
      </c>
      <c r="O563">
        <f t="shared" si="68"/>
        <v>0.70254374523517693</v>
      </c>
      <c r="P563">
        <f t="shared" si="69"/>
        <v>0.86023876083595407</v>
      </c>
      <c r="Q563">
        <f t="shared" si="70"/>
        <v>0.93884926174220329</v>
      </c>
      <c r="R563">
        <f t="shared" si="71"/>
        <v>0.96708551399863518</v>
      </c>
      <c r="S563" t="str">
        <f t="shared" si="64"/>
        <v>fri</v>
      </c>
      <c r="T563" t="str">
        <f t="shared" si="65"/>
        <v>mon</v>
      </c>
    </row>
    <row r="564" spans="13:20" x14ac:dyDescent="0.25">
      <c r="M564">
        <f t="shared" si="72"/>
        <v>0.56300000000000039</v>
      </c>
      <c r="N564">
        <f t="shared" si="67"/>
        <v>0.36089553496009719</v>
      </c>
      <c r="O564">
        <f t="shared" si="68"/>
        <v>0.70328213464021139</v>
      </c>
      <c r="P564">
        <f t="shared" si="69"/>
        <v>0.86091451694832555</v>
      </c>
      <c r="Q564">
        <f t="shared" si="70"/>
        <v>0.93929464422977937</v>
      </c>
      <c r="R564">
        <f t="shared" si="71"/>
        <v>0.96738563619022555</v>
      </c>
      <c r="S564" t="str">
        <f t="shared" si="64"/>
        <v>fri</v>
      </c>
      <c r="T564" t="str">
        <f t="shared" si="65"/>
        <v>mon</v>
      </c>
    </row>
    <row r="565" spans="13:20" x14ac:dyDescent="0.25">
      <c r="M565">
        <f t="shared" si="72"/>
        <v>0.56400000000000039</v>
      </c>
      <c r="N565">
        <f t="shared" si="67"/>
        <v>0.36097826139263001</v>
      </c>
      <c r="O565">
        <f t="shared" si="68"/>
        <v>0.70401990412773852</v>
      </c>
      <c r="P565">
        <f t="shared" si="69"/>
        <v>0.86158832401484742</v>
      </c>
      <c r="Q565">
        <f t="shared" si="70"/>
        <v>0.93973769627409065</v>
      </c>
      <c r="R565">
        <f t="shared" si="71"/>
        <v>0.96768364786744177</v>
      </c>
      <c r="S565" t="str">
        <f t="shared" si="64"/>
        <v>fri</v>
      </c>
      <c r="T565" t="str">
        <f t="shared" si="65"/>
        <v>mon</v>
      </c>
    </row>
    <row r="566" spans="13:20" x14ac:dyDescent="0.25">
      <c r="M566">
        <f t="shared" si="72"/>
        <v>0.56500000000000039</v>
      </c>
      <c r="N566">
        <f t="shared" si="67"/>
        <v>0.36106031516075943</v>
      </c>
      <c r="O566">
        <f t="shared" si="68"/>
        <v>0.70475705745406003</v>
      </c>
      <c r="P566">
        <f t="shared" si="69"/>
        <v>0.86226018544736083</v>
      </c>
      <c r="Q566">
        <f t="shared" si="70"/>
        <v>0.94017842576702293</v>
      </c>
      <c r="R566">
        <f t="shared" si="71"/>
        <v>0.96797955955142045</v>
      </c>
      <c r="S566" t="str">
        <f t="shared" si="64"/>
        <v>fri</v>
      </c>
      <c r="T566" t="str">
        <f t="shared" si="65"/>
        <v>mon</v>
      </c>
    </row>
    <row r="567" spans="13:20" x14ac:dyDescent="0.25">
      <c r="M567">
        <f t="shared" si="72"/>
        <v>0.56600000000000039</v>
      </c>
      <c r="N567">
        <f t="shared" si="67"/>
        <v>0.36114170034876425</v>
      </c>
      <c r="O567">
        <f t="shared" si="68"/>
        <v>0.7054935983603785</v>
      </c>
      <c r="P567">
        <f t="shared" si="69"/>
        <v>0.86293010464399289</v>
      </c>
      <c r="Q567">
        <f t="shared" si="70"/>
        <v>0.9406168405839348</v>
      </c>
      <c r="R567">
        <f t="shared" si="71"/>
        <v>0.96827338173158695</v>
      </c>
      <c r="S567" t="str">
        <f t="shared" si="64"/>
        <v>fri</v>
      </c>
      <c r="T567" t="str">
        <f t="shared" si="65"/>
        <v>mon</v>
      </c>
    </row>
    <row r="568" spans="13:20" x14ac:dyDescent="0.25">
      <c r="M568">
        <f t="shared" si="72"/>
        <v>0.56700000000000039</v>
      </c>
      <c r="N568">
        <f t="shared" si="67"/>
        <v>0.36122242102447333</v>
      </c>
      <c r="O568">
        <f t="shared" si="68"/>
        <v>0.70622953057282911</v>
      </c>
      <c r="P568">
        <f t="shared" si="69"/>
        <v>0.86359808498918467</v>
      </c>
      <c r="Q568">
        <f t="shared" si="70"/>
        <v>0.94105294858368937</v>
      </c>
      <c r="R568">
        <f t="shared" si="71"/>
        <v>0.96856512486569168</v>
      </c>
      <c r="S568" t="str">
        <f t="shared" si="64"/>
        <v>fri</v>
      </c>
      <c r="T568" t="str">
        <f t="shared" si="65"/>
        <v>mon</v>
      </c>
    </row>
    <row r="569" spans="13:20" x14ac:dyDescent="0.25">
      <c r="M569">
        <f t="shared" si="72"/>
        <v>0.56800000000000039</v>
      </c>
      <c r="N569">
        <f t="shared" si="67"/>
        <v>0.36130248123929953</v>
      </c>
      <c r="O569">
        <f t="shared" si="68"/>
        <v>0.70696485780250928</v>
      </c>
      <c r="P569">
        <f t="shared" si="69"/>
        <v>0.86426412985371937</v>
      </c>
      <c r="Q569">
        <f t="shared" si="70"/>
        <v>0.9414867576086885</v>
      </c>
      <c r="R569">
        <f t="shared" si="71"/>
        <v>0.96885479937985219</v>
      </c>
      <c r="S569" t="str">
        <f t="shared" si="64"/>
        <v>fri</v>
      </c>
      <c r="T569" t="str">
        <f t="shared" si="65"/>
        <v>mon</v>
      </c>
    </row>
    <row r="570" spans="13:20" x14ac:dyDescent="0.25">
      <c r="M570">
        <f t="shared" si="72"/>
        <v>0.56900000000000039</v>
      </c>
      <c r="N570">
        <f t="shared" si="67"/>
        <v>0.36138188502827062</v>
      </c>
      <c r="O570">
        <f t="shared" si="68"/>
        <v>0.7076995837455089</v>
      </c>
      <c r="P570">
        <f t="shared" si="69"/>
        <v>0.8649282425947471</v>
      </c>
      <c r="Q570">
        <f t="shared" si="70"/>
        <v>0.94191827548490625</v>
      </c>
      <c r="R570">
        <f t="shared" si="71"/>
        <v>0.96914241566858728</v>
      </c>
      <c r="S570" t="str">
        <f t="shared" si="64"/>
        <v>fri</v>
      </c>
      <c r="T570" t="str">
        <f t="shared" si="65"/>
        <v>mon</v>
      </c>
    </row>
    <row r="571" spans="13:20" x14ac:dyDescent="0.25">
      <c r="M571">
        <f t="shared" si="72"/>
        <v>0.5700000000000004</v>
      </c>
      <c r="N571">
        <f t="shared" si="67"/>
        <v>0.36146063641006532</v>
      </c>
      <c r="O571">
        <f t="shared" si="68"/>
        <v>0.70843371208294026</v>
      </c>
      <c r="P571">
        <f t="shared" si="69"/>
        <v>0.86559042655581542</v>
      </c>
      <c r="Q571">
        <f t="shared" si="70"/>
        <v>0.94234751002192096</v>
      </c>
      <c r="R571">
        <f t="shared" si="71"/>
        <v>0.96942798409485964</v>
      </c>
      <c r="S571" t="str">
        <f t="shared" si="64"/>
        <v>fri</v>
      </c>
      <c r="T571" t="str">
        <f t="shared" si="65"/>
        <v>mon</v>
      </c>
    </row>
    <row r="572" spans="13:20" x14ac:dyDescent="0.25">
      <c r="M572">
        <f t="shared" si="72"/>
        <v>0.5710000000000004</v>
      </c>
      <c r="N572">
        <f t="shared" si="67"/>
        <v>0.3615387393870424</v>
      </c>
      <c r="O572">
        <f t="shared" si="68"/>
        <v>0.70916724648096885</v>
      </c>
      <c r="P572">
        <f t="shared" si="69"/>
        <v>0.8662506850668954</v>
      </c>
      <c r="Q572">
        <f t="shared" si="70"/>
        <v>0.94277446901294759</v>
      </c>
      <c r="R572">
        <f t="shared" si="71"/>
        <v>0.96971151499011166</v>
      </c>
      <c r="S572" t="str">
        <f t="shared" si="64"/>
        <v>fri</v>
      </c>
      <c r="T572" t="str">
        <f t="shared" si="65"/>
        <v>mon</v>
      </c>
    </row>
    <row r="573" spans="13:20" x14ac:dyDescent="0.25">
      <c r="M573">
        <f t="shared" si="72"/>
        <v>0.5720000000000004</v>
      </c>
      <c r="N573">
        <f t="shared" si="67"/>
        <v>0.36161619794527733</v>
      </c>
      <c r="O573">
        <f t="shared" si="68"/>
        <v>0.70990019059084275</v>
      </c>
      <c r="P573">
        <f t="shared" si="69"/>
        <v>0.86690902144440807</v>
      </c>
      <c r="Q573">
        <f t="shared" si="70"/>
        <v>0.94319916023487282</v>
      </c>
      <c r="R573">
        <f t="shared" si="71"/>
        <v>0.96999301865430665</v>
      </c>
      <c r="S573" t="str">
        <f t="shared" si="64"/>
        <v>fri</v>
      </c>
      <c r="T573" t="str">
        <f t="shared" si="65"/>
        <v>mon</v>
      </c>
    </row>
    <row r="574" spans="13:20" x14ac:dyDescent="0.25">
      <c r="M574">
        <f t="shared" si="72"/>
        <v>0.5730000000000004</v>
      </c>
      <c r="N574">
        <f t="shared" si="67"/>
        <v>0.3616930160545927</v>
      </c>
      <c r="O574">
        <f t="shared" si="68"/>
        <v>0.71063254804892295</v>
      </c>
      <c r="P574">
        <f t="shared" si="69"/>
        <v>0.86756543899125338</v>
      </c>
      <c r="Q574">
        <f t="shared" si="70"/>
        <v>0.94362159144828639</v>
      </c>
      <c r="R574">
        <f t="shared" si="71"/>
        <v>0.97027250535596599</v>
      </c>
      <c r="S574" t="str">
        <f t="shared" si="64"/>
        <v>fri</v>
      </c>
      <c r="T574" t="str">
        <f t="shared" si="65"/>
        <v>mon</v>
      </c>
    </row>
    <row r="575" spans="13:20" x14ac:dyDescent="0.25">
      <c r="M575">
        <f t="shared" si="72"/>
        <v>0.5740000000000004</v>
      </c>
      <c r="N575">
        <f t="shared" si="67"/>
        <v>0.36176919766859228</v>
      </c>
      <c r="O575">
        <f t="shared" si="68"/>
        <v>0.71136432247671433</v>
      </c>
      <c r="P575">
        <f t="shared" si="69"/>
        <v>0.86821994099683686</v>
      </c>
      <c r="Q575">
        <f t="shared" si="70"/>
        <v>0.94404177039751458</v>
      </c>
      <c r="R575">
        <f t="shared" si="71"/>
        <v>0.97054998533220682</v>
      </c>
      <c r="S575" t="str">
        <f t="shared" si="64"/>
        <v>fri</v>
      </c>
      <c r="T575" t="str">
        <f t="shared" si="65"/>
        <v>mon</v>
      </c>
    </row>
    <row r="576" spans="13:20" x14ac:dyDescent="0.25">
      <c r="M576">
        <f t="shared" si="72"/>
        <v>0.5750000000000004</v>
      </c>
      <c r="N576">
        <f t="shared" si="67"/>
        <v>0.36184474672469347</v>
      </c>
      <c r="O576">
        <f t="shared" si="68"/>
        <v>0.71209551748089495</v>
      </c>
      <c r="P576">
        <f t="shared" si="69"/>
        <v>0.86887253073709658</v>
      </c>
      <c r="Q576">
        <f t="shared" si="70"/>
        <v>0.944459704810654</v>
      </c>
      <c r="R576">
        <f t="shared" si="71"/>
        <v>0.97082546878878295</v>
      </c>
      <c r="S576" t="str">
        <f t="shared" si="64"/>
        <v>fri</v>
      </c>
      <c r="T576" t="str">
        <f t="shared" si="65"/>
        <v>mon</v>
      </c>
    </row>
    <row r="577" spans="13:20" x14ac:dyDescent="0.25">
      <c r="M577">
        <f t="shared" si="72"/>
        <v>0.5760000000000004</v>
      </c>
      <c r="N577">
        <f t="shared" si="67"/>
        <v>0.36191966714416046</v>
      </c>
      <c r="O577">
        <f t="shared" si="68"/>
        <v>0.71282613665334627</v>
      </c>
      <c r="P577">
        <f t="shared" si="69"/>
        <v>0.86952321147453226</v>
      </c>
      <c r="Q577">
        <f t="shared" si="70"/>
        <v>0.94487540239960377</v>
      </c>
      <c r="R577">
        <f t="shared" si="71"/>
        <v>0.97109896590012168</v>
      </c>
      <c r="S577" t="str">
        <f t="shared" si="64"/>
        <v>fri</v>
      </c>
      <c r="T577" t="str">
        <f t="shared" si="65"/>
        <v>mon</v>
      </c>
    </row>
    <row r="578" spans="13:20" x14ac:dyDescent="0.25">
      <c r="M578">
        <f t="shared" si="72"/>
        <v>0.5770000000000004</v>
      </c>
      <c r="N578">
        <f t="shared" si="67"/>
        <v>0.36199396283213758</v>
      </c>
      <c r="O578">
        <f t="shared" si="68"/>
        <v>0.71355618357118411</v>
      </c>
      <c r="P578">
        <f t="shared" si="69"/>
        <v>0.87017198645823035</v>
      </c>
      <c r="Q578">
        <f t="shared" si="70"/>
        <v>0.9452888708600975</v>
      </c>
      <c r="R578">
        <f t="shared" si="71"/>
        <v>0.97137048680936466</v>
      </c>
      <c r="S578" t="str">
        <f t="shared" si="64"/>
        <v>fri</v>
      </c>
      <c r="T578" t="str">
        <f t="shared" si="65"/>
        <v>mon</v>
      </c>
    </row>
    <row r="579" spans="13:20" x14ac:dyDescent="0.25">
      <c r="M579">
        <f t="shared" si="72"/>
        <v>0.5780000000000004</v>
      </c>
      <c r="N579">
        <f t="shared" si="67"/>
        <v>0.36206763767768158</v>
      </c>
      <c r="O579">
        <f t="shared" si="68"/>
        <v>0.71428566179678765</v>
      </c>
      <c r="P579">
        <f t="shared" si="69"/>
        <v>0.87081885892389344</v>
      </c>
      <c r="Q579">
        <f t="shared" si="70"/>
        <v>0.94570011787173947</v>
      </c>
      <c r="R579">
        <f t="shared" si="71"/>
        <v>0.97164004162840301</v>
      </c>
      <c r="S579" t="str">
        <f t="shared" ref="S579:S642" si="73">IF(MAX(N579:R579)= N579,N$1,IF(MAX(N579:R579)= O579,O$1,IF(MAX(N579:R579)= P579,P$1,IF(MAX(N579:R579)= Q579,Q$1,R$1))))</f>
        <v>fri</v>
      </c>
      <c r="T579" t="str">
        <f t="shared" ref="T579:T642" si="74">IF(MIN(N579:R579)= N579,N$1,IF(MIN(N579:R579)= O579,O$1,IF(MIN(N579:R579)= P579,P$1,IF(MIN(N579:R579)= Q579,Q$1,R$1))))</f>
        <v>mon</v>
      </c>
    </row>
    <row r="580" spans="13:20" x14ac:dyDescent="0.25">
      <c r="M580">
        <f t="shared" si="72"/>
        <v>0.5790000000000004</v>
      </c>
      <c r="N580">
        <f t="shared" ref="N580:N643" si="75">B$2*(M580^5)+C$2*(M580^4)+D$2*(M580^3)+E$2*(M580^2)+F$2*M580</f>
        <v>0.36214069555379458</v>
      </c>
      <c r="O580">
        <f t="shared" ref="O580:O643" si="76">B$3*(M580^5)+C$3*(M580^4)+D$3*(M580^3)+E$3*(M580^2)+F$3*M580</f>
        <v>0.71501457487783071</v>
      </c>
      <c r="P580">
        <f t="shared" ref="P580:P643" si="77">B$4*(M580^5)+C$4*(M580^4)+D$4*(M580^3)+E$4*(M580^2)+F$4*M580</f>
        <v>0.8714638320938668</v>
      </c>
      <c r="Q580">
        <f t="shared" ref="Q580:Q643" si="78">B$5*(M580^5)+C$5*(M580^4)+D$5*(M580^3)+E$5*(M580^2)+F$5*M580</f>
        <v>0.94610915109803462</v>
      </c>
      <c r="R580">
        <f t="shared" ref="R580:R643" si="79">B$6*(M580^5)+C$6*(M580^4)+D$6*(M580^3)+E$6*(M580^2)+F$6*M580</f>
        <v>0.97190764043791855</v>
      </c>
      <c r="S580" t="str">
        <f t="shared" si="73"/>
        <v>fri</v>
      </c>
      <c r="T580" t="str">
        <f t="shared" si="74"/>
        <v>mon</v>
      </c>
    </row>
    <row r="581" spans="13:20" x14ac:dyDescent="0.25">
      <c r="M581">
        <f t="shared" si="72"/>
        <v>0.5800000000000004</v>
      </c>
      <c r="N581">
        <f t="shared" si="75"/>
        <v>0.36221314031745688</v>
      </c>
      <c r="O581">
        <f t="shared" si="76"/>
        <v>0.71574292634731074</v>
      </c>
      <c r="P581">
        <f t="shared" si="77"/>
        <v>0.87210690917716438</v>
      </c>
      <c r="Q581">
        <f t="shared" si="78"/>
        <v>0.94651597818642275</v>
      </c>
      <c r="R581">
        <f t="shared" si="79"/>
        <v>0.97217329328742341</v>
      </c>
      <c r="S581" t="str">
        <f t="shared" si="73"/>
        <v>fri</v>
      </c>
      <c r="T581" t="str">
        <f t="shared" si="74"/>
        <v>mon</v>
      </c>
    </row>
    <row r="582" spans="13:20" x14ac:dyDescent="0.25">
      <c r="M582">
        <f t="shared" si="72"/>
        <v>0.58100000000000041</v>
      </c>
      <c r="N582">
        <f t="shared" si="75"/>
        <v>0.36228497580966157</v>
      </c>
      <c r="O582">
        <f t="shared" si="76"/>
        <v>0.71647071972358045</v>
      </c>
      <c r="P582">
        <f t="shared" si="77"/>
        <v>0.87274809336949921</v>
      </c>
      <c r="Q582">
        <f t="shared" si="78"/>
        <v>0.94692060676831158</v>
      </c>
      <c r="R582">
        <f t="shared" si="79"/>
        <v>0.97243701019529571</v>
      </c>
      <c r="S582" t="str">
        <f t="shared" si="73"/>
        <v>fri</v>
      </c>
      <c r="T582" t="str">
        <f t="shared" si="74"/>
        <v>mon</v>
      </c>
    </row>
    <row r="583" spans="13:20" x14ac:dyDescent="0.25">
      <c r="M583">
        <f t="shared" si="72"/>
        <v>0.58200000000000041</v>
      </c>
      <c r="N583">
        <f t="shared" si="75"/>
        <v>0.36235620585544459</v>
      </c>
      <c r="O583">
        <f t="shared" si="76"/>
        <v>0.71719795851037682</v>
      </c>
      <c r="P583">
        <f t="shared" si="77"/>
        <v>0.87338738785330916</v>
      </c>
      <c r="Q583">
        <f t="shared" si="78"/>
        <v>0.94732304445910986</v>
      </c>
      <c r="R583">
        <f t="shared" si="79"/>
        <v>0.97269880114881957</v>
      </c>
      <c r="S583" t="str">
        <f t="shared" si="73"/>
        <v>fri</v>
      </c>
      <c r="T583" t="str">
        <f t="shared" si="74"/>
        <v>mon</v>
      </c>
    </row>
    <row r="584" spans="13:20" x14ac:dyDescent="0.25">
      <c r="M584">
        <f t="shared" si="72"/>
        <v>0.58300000000000041</v>
      </c>
      <c r="N584">
        <f t="shared" si="75"/>
        <v>0.36242683426391964</v>
      </c>
      <c r="O584">
        <f t="shared" si="76"/>
        <v>0.71792464619685159</v>
      </c>
      <c r="P584">
        <f t="shared" si="77"/>
        <v>0.87402479579778314</v>
      </c>
      <c r="Q584">
        <f t="shared" si="78"/>
        <v>0.94772329885826001</v>
      </c>
      <c r="R584">
        <f t="shared" si="79"/>
        <v>0.9729586761042246</v>
      </c>
      <c r="S584" t="str">
        <f t="shared" si="73"/>
        <v>fri</v>
      </c>
      <c r="T584" t="str">
        <f t="shared" si="74"/>
        <v>mon</v>
      </c>
    </row>
    <row r="585" spans="13:20" x14ac:dyDescent="0.25">
      <c r="M585">
        <f t="shared" si="72"/>
        <v>0.58400000000000041</v>
      </c>
      <c r="N585">
        <f t="shared" si="75"/>
        <v>0.36249686482831178</v>
      </c>
      <c r="O585">
        <f t="shared" si="76"/>
        <v>0.7186507862576017</v>
      </c>
      <c r="P585">
        <f t="shared" si="77"/>
        <v>0.87466032035889152</v>
      </c>
      <c r="Q585">
        <f t="shared" si="78"/>
        <v>0.94812137754927184</v>
      </c>
      <c r="R585">
        <f t="shared" si="79"/>
        <v>0.97321664498672433</v>
      </c>
      <c r="S585" t="str">
        <f t="shared" si="73"/>
        <v>fri</v>
      </c>
      <c r="T585" t="str">
        <f t="shared" si="74"/>
        <v>mon</v>
      </c>
    </row>
    <row r="586" spans="13:20" x14ac:dyDescent="0.25">
      <c r="M586">
        <f t="shared" si="72"/>
        <v>0.58500000000000041</v>
      </c>
      <c r="N586">
        <f t="shared" si="75"/>
        <v>0.36256630132598788</v>
      </c>
      <c r="O586">
        <f t="shared" si="76"/>
        <v>0.71937638215269906</v>
      </c>
      <c r="P586">
        <f t="shared" si="77"/>
        <v>0.87529396467941001</v>
      </c>
      <c r="Q586">
        <f t="shared" si="78"/>
        <v>0.94851728809975366</v>
      </c>
      <c r="R586">
        <f t="shared" si="79"/>
        <v>0.97347271769055133</v>
      </c>
      <c r="S586" t="str">
        <f t="shared" si="73"/>
        <v>fri</v>
      </c>
      <c r="T586" t="str">
        <f t="shared" si="74"/>
        <v>mon</v>
      </c>
    </row>
    <row r="587" spans="13:20" x14ac:dyDescent="0.25">
      <c r="M587">
        <f t="shared" si="72"/>
        <v>0.58600000000000041</v>
      </c>
      <c r="N587">
        <f t="shared" si="75"/>
        <v>0.36263514751849169</v>
      </c>
      <c r="O587">
        <f t="shared" si="76"/>
        <v>0.72010143732772103</v>
      </c>
      <c r="P587">
        <f t="shared" si="77"/>
        <v>0.87592573188895018</v>
      </c>
      <c r="Q587">
        <f t="shared" si="78"/>
        <v>0.94891103806144894</v>
      </c>
      <c r="R587">
        <f t="shared" si="79"/>
        <v>0.97372690407900353</v>
      </c>
      <c r="S587" t="str">
        <f t="shared" si="73"/>
        <v>fri</v>
      </c>
      <c r="T587" t="str">
        <f t="shared" si="74"/>
        <v>mon</v>
      </c>
    </row>
    <row r="588" spans="13:20" x14ac:dyDescent="0.25">
      <c r="M588">
        <f t="shared" si="72"/>
        <v>0.58700000000000041</v>
      </c>
      <c r="N588">
        <f t="shared" si="75"/>
        <v>0.36270340715157534</v>
      </c>
      <c r="O588">
        <f t="shared" si="76"/>
        <v>0.72082595521378034</v>
      </c>
      <c r="P588">
        <f t="shared" si="77"/>
        <v>0.87655562510398488</v>
      </c>
      <c r="Q588">
        <f t="shared" si="78"/>
        <v>0.94930263497026512</v>
      </c>
      <c r="R588">
        <f t="shared" si="79"/>
        <v>0.97397921398447473</v>
      </c>
      <c r="S588" t="str">
        <f t="shared" si="73"/>
        <v>fri</v>
      </c>
      <c r="T588" t="str">
        <f t="shared" si="74"/>
        <v>mon</v>
      </c>
    </row>
    <row r="589" spans="13:20" x14ac:dyDescent="0.25">
      <c r="M589">
        <f t="shared" si="72"/>
        <v>0.58800000000000041</v>
      </c>
      <c r="N589">
        <f t="shared" si="75"/>
        <v>0.36277108395523394</v>
      </c>
      <c r="O589">
        <f t="shared" si="76"/>
        <v>0.72154993922755506</v>
      </c>
      <c r="P589">
        <f t="shared" si="77"/>
        <v>0.87718364742787602</v>
      </c>
      <c r="Q589">
        <f t="shared" si="78"/>
        <v>0.94969208634630919</v>
      </c>
      <c r="R589">
        <f t="shared" si="79"/>
        <v>0.97422965720849763</v>
      </c>
      <c r="S589" t="str">
        <f t="shared" si="73"/>
        <v>fri</v>
      </c>
      <c r="T589" t="str">
        <f t="shared" si="74"/>
        <v>mon</v>
      </c>
    </row>
    <row r="590" spans="13:20" x14ac:dyDescent="0.25">
      <c r="M590">
        <f t="shared" si="72"/>
        <v>0.58900000000000041</v>
      </c>
      <c r="N590">
        <f t="shared" si="75"/>
        <v>0.36283818164373671</v>
      </c>
      <c r="O590">
        <f t="shared" si="76"/>
        <v>0.72227339277132019</v>
      </c>
      <c r="P590">
        <f t="shared" si="77"/>
        <v>0.87780980195090352</v>
      </c>
      <c r="Q590">
        <f t="shared" si="78"/>
        <v>0.95007939969392141</v>
      </c>
      <c r="R590">
        <f t="shared" si="79"/>
        <v>0.97447824352178181</v>
      </c>
      <c r="S590" t="str">
        <f t="shared" si="73"/>
        <v>fri</v>
      </c>
      <c r="T590" t="str">
        <f t="shared" si="74"/>
        <v>mon</v>
      </c>
    </row>
    <row r="591" spans="13:20" x14ac:dyDescent="0.25">
      <c r="M591">
        <f t="shared" si="72"/>
        <v>0.59000000000000041</v>
      </c>
      <c r="N591">
        <f t="shared" si="75"/>
        <v>0.3629047039156611</v>
      </c>
      <c r="O591">
        <f t="shared" si="76"/>
        <v>0.72299631923297569</v>
      </c>
      <c r="P591">
        <f t="shared" si="77"/>
        <v>0.87843409175028953</v>
      </c>
      <c r="Q591">
        <f t="shared" si="78"/>
        <v>0.95046458250170573</v>
      </c>
      <c r="R591">
        <f t="shared" si="79"/>
        <v>0.97472498266425234</v>
      </c>
      <c r="S591" t="str">
        <f t="shared" si="73"/>
        <v>fri</v>
      </c>
      <c r="T591" t="str">
        <f t="shared" si="74"/>
        <v>mon</v>
      </c>
    </row>
    <row r="592" spans="13:20" x14ac:dyDescent="0.25">
      <c r="M592">
        <f t="shared" si="72"/>
        <v>0.59100000000000041</v>
      </c>
      <c r="N592">
        <f t="shared" si="75"/>
        <v>0.36297065445392551</v>
      </c>
      <c r="O592">
        <f t="shared" si="76"/>
        <v>0.72371872198607756</v>
      </c>
      <c r="P592">
        <f t="shared" si="77"/>
        <v>0.87905651989022904</v>
      </c>
      <c r="Q592">
        <f t="shared" si="78"/>
        <v>0.9508476422425638</v>
      </c>
      <c r="R592">
        <f t="shared" si="79"/>
        <v>0.97496988434508802</v>
      </c>
      <c r="S592" t="str">
        <f t="shared" si="73"/>
        <v>fri</v>
      </c>
      <c r="T592" t="str">
        <f t="shared" si="74"/>
        <v>mon</v>
      </c>
    </row>
    <row r="593" spans="13:20" x14ac:dyDescent="0.25">
      <c r="M593">
        <f t="shared" si="72"/>
        <v>0.59200000000000041</v>
      </c>
      <c r="N593">
        <f t="shared" si="75"/>
        <v>0.36303603692582187</v>
      </c>
      <c r="O593">
        <f t="shared" si="76"/>
        <v>0.72444060438986901</v>
      </c>
      <c r="P593">
        <f t="shared" si="77"/>
        <v>0.87967708942191591</v>
      </c>
      <c r="Q593">
        <f t="shared" si="78"/>
        <v>0.95122858637373064</v>
      </c>
      <c r="R593">
        <f t="shared" si="79"/>
        <v>0.97521295824275911</v>
      </c>
      <c r="S593" t="str">
        <f t="shared" si="73"/>
        <v>fri</v>
      </c>
      <c r="T593" t="str">
        <f t="shared" si="74"/>
        <v>mon</v>
      </c>
    </row>
    <row r="594" spans="13:20" x14ac:dyDescent="0.25">
      <c r="M594">
        <f t="shared" si="72"/>
        <v>0.59300000000000042</v>
      </c>
      <c r="N594">
        <f t="shared" si="75"/>
        <v>0.36310085498304867</v>
      </c>
      <c r="O594">
        <f t="shared" si="76"/>
        <v>0.72516196978930969</v>
      </c>
      <c r="P594">
        <f t="shared" si="77"/>
        <v>0.88029580338357005</v>
      </c>
      <c r="Q594">
        <f t="shared" si="78"/>
        <v>0.95160742233680295</v>
      </c>
      <c r="R594">
        <f t="shared" si="79"/>
        <v>0.97545421400506882</v>
      </c>
      <c r="S594" t="str">
        <f t="shared" si="73"/>
        <v>fri</v>
      </c>
      <c r="T594" t="str">
        <f t="shared" si="74"/>
        <v>mon</v>
      </c>
    </row>
    <row r="595" spans="13:20" x14ac:dyDescent="0.25">
      <c r="M595">
        <f t="shared" si="72"/>
        <v>0.59400000000000042</v>
      </c>
      <c r="N595">
        <f t="shared" si="75"/>
        <v>0.36316511226174453</v>
      </c>
      <c r="O595">
        <f t="shared" si="76"/>
        <v>0.72588282151510475</v>
      </c>
      <c r="P595">
        <f t="shared" si="77"/>
        <v>0.88091266480046526</v>
      </c>
      <c r="Q595">
        <f t="shared" si="78"/>
        <v>0.95198415755777543</v>
      </c>
      <c r="R595">
        <f t="shared" si="79"/>
        <v>0.97569366124918999</v>
      </c>
      <c r="S595" t="str">
        <f t="shared" si="73"/>
        <v>fri</v>
      </c>
      <c r="T595" t="str">
        <f t="shared" si="74"/>
        <v>mon</v>
      </c>
    </row>
    <row r="596" spans="13:20" x14ac:dyDescent="0.25">
      <c r="M596">
        <f t="shared" si="72"/>
        <v>0.59500000000000042</v>
      </c>
      <c r="N596">
        <f t="shared" si="75"/>
        <v>0.36322881238251981</v>
      </c>
      <c r="O596">
        <f t="shared" si="76"/>
        <v>0.7266031628837375</v>
      </c>
      <c r="P596">
        <f t="shared" si="77"/>
        <v>0.88152767668495569</v>
      </c>
      <c r="Q596">
        <f t="shared" si="78"/>
        <v>0.95235879944707347</v>
      </c>
      <c r="R596">
        <f t="shared" si="79"/>
        <v>0.97593130956170349</v>
      </c>
      <c r="S596" t="str">
        <f t="shared" si="73"/>
        <v>fri</v>
      </c>
      <c r="T596" t="str">
        <f t="shared" si="74"/>
        <v>mon</v>
      </c>
    </row>
    <row r="597" spans="13:20" x14ac:dyDescent="0.25">
      <c r="M597">
        <f t="shared" si="72"/>
        <v>0.59600000000000042</v>
      </c>
      <c r="N597">
        <f t="shared" si="75"/>
        <v>0.36329195895049082</v>
      </c>
      <c r="O597">
        <f t="shared" si="76"/>
        <v>0.72732299719749793</v>
      </c>
      <c r="P597">
        <f t="shared" si="77"/>
        <v>0.882140842036505</v>
      </c>
      <c r="Q597">
        <f t="shared" si="78"/>
        <v>0.95273135539958576</v>
      </c>
      <c r="R597">
        <f t="shared" si="79"/>
        <v>0.97616716849863705</v>
      </c>
      <c r="S597" t="str">
        <f t="shared" si="73"/>
        <v>fri</v>
      </c>
      <c r="T597" t="str">
        <f t="shared" si="74"/>
        <v>mon</v>
      </c>
    </row>
    <row r="598" spans="13:20" x14ac:dyDescent="0.25">
      <c r="M598">
        <f t="shared" si="72"/>
        <v>0.59700000000000042</v>
      </c>
      <c r="N598">
        <f t="shared" si="75"/>
        <v>0.36335455555531282</v>
      </c>
      <c r="O598">
        <f t="shared" si="76"/>
        <v>0.72804232774451283</v>
      </c>
      <c r="P598">
        <f t="shared" si="77"/>
        <v>0.88275216384171273</v>
      </c>
      <c r="Q598">
        <f t="shared" si="78"/>
        <v>0.95310183279469518</v>
      </c>
      <c r="R598">
        <f t="shared" si="79"/>
        <v>0.97640124758550439</v>
      </c>
      <c r="S598" t="str">
        <f t="shared" si="73"/>
        <v>fri</v>
      </c>
      <c r="T598" t="str">
        <f t="shared" si="74"/>
        <v>mon</v>
      </c>
    </row>
    <row r="599" spans="13:20" x14ac:dyDescent="0.25">
      <c r="M599">
        <f t="shared" si="72"/>
        <v>0.59800000000000042</v>
      </c>
      <c r="N599">
        <f t="shared" si="75"/>
        <v>0.36341660577121171</v>
      </c>
      <c r="O599">
        <f t="shared" si="76"/>
        <v>0.72876115779877626</v>
      </c>
      <c r="P599">
        <f t="shared" si="77"/>
        <v>0.88336164507434134</v>
      </c>
      <c r="Q599">
        <f t="shared" si="78"/>
        <v>0.95347023899631722</v>
      </c>
      <c r="R599">
        <f t="shared" si="79"/>
        <v>0.97663355631734472</v>
      </c>
      <c r="S599" t="str">
        <f t="shared" si="73"/>
        <v>fri</v>
      </c>
      <c r="T599" t="str">
        <f t="shared" si="74"/>
        <v>mon</v>
      </c>
    </row>
    <row r="600" spans="13:20" x14ac:dyDescent="0.25">
      <c r="M600">
        <f t="shared" si="72"/>
        <v>0.59900000000000042</v>
      </c>
      <c r="N600">
        <f t="shared" si="75"/>
        <v>0.36347811315701739</v>
      </c>
      <c r="O600">
        <f t="shared" si="76"/>
        <v>0.72947949062018091</v>
      </c>
      <c r="P600">
        <f t="shared" si="77"/>
        <v>0.8839692886953443</v>
      </c>
      <c r="Q600">
        <f t="shared" si="78"/>
        <v>0.95383658135292704</v>
      </c>
      <c r="R600">
        <f t="shared" si="79"/>
        <v>0.97686410415876002</v>
      </c>
      <c r="S600" t="str">
        <f t="shared" si="73"/>
        <v>fri</v>
      </c>
      <c r="T600" t="str">
        <f t="shared" si="74"/>
        <v>mon</v>
      </c>
    </row>
    <row r="601" spans="13:20" x14ac:dyDescent="0.25">
      <c r="M601">
        <f t="shared" si="72"/>
        <v>0.60000000000000042</v>
      </c>
      <c r="N601">
        <f t="shared" si="75"/>
        <v>0.36353908125619838</v>
      </c>
      <c r="O601">
        <f t="shared" si="76"/>
        <v>0.73019732945454563</v>
      </c>
      <c r="P601">
        <f t="shared" si="77"/>
        <v>0.88457509765289266</v>
      </c>
      <c r="Q601">
        <f t="shared" si="78"/>
        <v>0.95420086719759589</v>
      </c>
      <c r="R601">
        <f t="shared" si="79"/>
        <v>0.97709290054395193</v>
      </c>
      <c r="S601" t="str">
        <f t="shared" si="73"/>
        <v>fri</v>
      </c>
      <c r="T601" t="str">
        <f t="shared" si="74"/>
        <v>mon</v>
      </c>
    </row>
    <row r="602" spans="13:20" x14ac:dyDescent="0.25">
      <c r="M602">
        <f t="shared" si="72"/>
        <v>0.60100000000000042</v>
      </c>
      <c r="N602">
        <f t="shared" si="75"/>
        <v>0.36359951359689202</v>
      </c>
      <c r="O602">
        <f t="shared" si="76"/>
        <v>0.73091467753364803</v>
      </c>
      <c r="P602">
        <f t="shared" si="77"/>
        <v>0.8851790748824041</v>
      </c>
      <c r="Q602">
        <f t="shared" si="78"/>
        <v>0.95456310384802379</v>
      </c>
      <c r="R602">
        <f t="shared" si="79"/>
        <v>0.97731995487676571</v>
      </c>
      <c r="S602" t="str">
        <f t="shared" si="73"/>
        <v>fri</v>
      </c>
      <c r="T602" t="str">
        <f t="shared" si="74"/>
        <v>mon</v>
      </c>
    </row>
    <row r="603" spans="13:20" x14ac:dyDescent="0.25">
      <c r="M603">
        <f t="shared" si="72"/>
        <v>0.60200000000000042</v>
      </c>
      <c r="N603">
        <f t="shared" si="75"/>
        <v>0.36365941369193922</v>
      </c>
      <c r="O603">
        <f t="shared" si="76"/>
        <v>0.73163153807525383</v>
      </c>
      <c r="P603">
        <f t="shared" si="77"/>
        <v>0.8857812233065685</v>
      </c>
      <c r="Q603">
        <f t="shared" si="78"/>
        <v>0.95492329860657166</v>
      </c>
      <c r="R603">
        <f t="shared" si="79"/>
        <v>0.97754527653072443</v>
      </c>
      <c r="S603" t="str">
        <f t="shared" si="73"/>
        <v>fri</v>
      </c>
      <c r="T603" t="str">
        <f t="shared" si="74"/>
        <v>mon</v>
      </c>
    </row>
    <row r="604" spans="13:20" x14ac:dyDescent="0.25">
      <c r="M604">
        <f t="shared" si="72"/>
        <v>0.60300000000000042</v>
      </c>
      <c r="N604">
        <f t="shared" si="75"/>
        <v>0.36371878503891697</v>
      </c>
      <c r="O604">
        <f t="shared" si="76"/>
        <v>0.73234791428314672</v>
      </c>
      <c r="P604">
        <f t="shared" si="77"/>
        <v>0.88638154583537632</v>
      </c>
      <c r="Q604">
        <f t="shared" si="78"/>
        <v>0.95528145876029447</v>
      </c>
      <c r="R604">
        <f t="shared" si="79"/>
        <v>0.9777688748490676</v>
      </c>
      <c r="S604" t="str">
        <f t="shared" si="73"/>
        <v>fri</v>
      </c>
      <c r="T604" t="str">
        <f t="shared" si="74"/>
        <v>mon</v>
      </c>
    </row>
    <row r="605" spans="13:20" x14ac:dyDescent="0.25">
      <c r="M605">
        <f t="shared" si="72"/>
        <v>0.60400000000000043</v>
      </c>
      <c r="N605">
        <f t="shared" si="75"/>
        <v>0.36377763112017136</v>
      </c>
      <c r="O605">
        <f t="shared" si="76"/>
        <v>0.73306380934715831</v>
      </c>
      <c r="P605">
        <f t="shared" si="77"/>
        <v>0.88698004536614572</v>
      </c>
      <c r="Q605">
        <f t="shared" si="78"/>
        <v>0.95563759158097583</v>
      </c>
      <c r="R605">
        <f t="shared" si="79"/>
        <v>0.97799075914479316</v>
      </c>
      <c r="S605" t="str">
        <f t="shared" si="73"/>
        <v>fri</v>
      </c>
      <c r="T605" t="str">
        <f t="shared" si="74"/>
        <v>mon</v>
      </c>
    </row>
    <row r="606" spans="13:20" x14ac:dyDescent="0.25">
      <c r="M606">
        <f t="shared" si="72"/>
        <v>0.60500000000000043</v>
      </c>
      <c r="N606">
        <f t="shared" si="75"/>
        <v>0.36383595540285019</v>
      </c>
      <c r="O606">
        <f t="shared" si="76"/>
        <v>0.73377922644320004</v>
      </c>
      <c r="P606">
        <f t="shared" si="77"/>
        <v>0.88757672478354988</v>
      </c>
      <c r="Q606">
        <f t="shared" si="78"/>
        <v>0.95599170432515912</v>
      </c>
      <c r="R606">
        <f t="shared" si="79"/>
        <v>0.97821093870069298</v>
      </c>
      <c r="S606" t="str">
        <f t="shared" si="73"/>
        <v>fri</v>
      </c>
      <c r="T606" t="str">
        <f t="shared" si="74"/>
        <v>mon</v>
      </c>
    </row>
    <row r="607" spans="13:20" x14ac:dyDescent="0.25">
      <c r="M607">
        <f t="shared" si="72"/>
        <v>0.60600000000000043</v>
      </c>
      <c r="N607">
        <f t="shared" si="75"/>
        <v>0.36389376133893558</v>
      </c>
      <c r="O607">
        <f t="shared" si="76"/>
        <v>0.73449416873329032</v>
      </c>
      <c r="P607">
        <f t="shared" si="77"/>
        <v>0.88817158695964471</v>
      </c>
      <c r="Q607">
        <f t="shared" si="78"/>
        <v>0.95634380423417986</v>
      </c>
      <c r="R607">
        <f t="shared" si="79"/>
        <v>0.9784294227693926</v>
      </c>
      <c r="S607" t="str">
        <f t="shared" si="73"/>
        <v>fri</v>
      </c>
      <c r="T607" t="str">
        <f t="shared" si="74"/>
        <v>mon</v>
      </c>
    </row>
    <row r="608" spans="13:20" x14ac:dyDescent="0.25">
      <c r="M608">
        <f t="shared" si="72"/>
        <v>0.60700000000000043</v>
      </c>
      <c r="N608">
        <f t="shared" si="75"/>
        <v>0.36395105236527903</v>
      </c>
      <c r="O608">
        <f t="shared" si="76"/>
        <v>0.73520863936558756</v>
      </c>
      <c r="P608">
        <f t="shared" si="77"/>
        <v>0.888764634753896</v>
      </c>
      <c r="Q608">
        <f t="shared" si="78"/>
        <v>0.95669389853420261</v>
      </c>
      <c r="R608">
        <f t="shared" si="79"/>
        <v>0.97864622057338968</v>
      </c>
      <c r="S608" t="str">
        <f t="shared" si="73"/>
        <v>fri</v>
      </c>
      <c r="T608" t="str">
        <f t="shared" si="74"/>
        <v>mon</v>
      </c>
    </row>
    <row r="609" spans="13:20" x14ac:dyDescent="0.25">
      <c r="M609">
        <f t="shared" si="72"/>
        <v>0.60800000000000043</v>
      </c>
      <c r="N609">
        <f t="shared" si="75"/>
        <v>0.36400783190363151</v>
      </c>
      <c r="O609">
        <f t="shared" si="76"/>
        <v>0.73592264147441944</v>
      </c>
      <c r="P609">
        <f t="shared" si="77"/>
        <v>0.88935587101320723</v>
      </c>
      <c r="Q609">
        <f t="shared" si="78"/>
        <v>0.95704199443624871</v>
      </c>
      <c r="R609">
        <f t="shared" si="79"/>
        <v>0.97886134130509395</v>
      </c>
      <c r="S609" t="str">
        <f t="shared" si="73"/>
        <v>fri</v>
      </c>
      <c r="T609" t="str">
        <f t="shared" si="74"/>
        <v>mon</v>
      </c>
    </row>
    <row r="610" spans="13:20" x14ac:dyDescent="0.25">
      <c r="M610">
        <f t="shared" si="72"/>
        <v>0.60900000000000043</v>
      </c>
      <c r="N610">
        <f t="shared" si="75"/>
        <v>0.36406410336067729</v>
      </c>
      <c r="O610">
        <f t="shared" si="76"/>
        <v>0.73663617818031224</v>
      </c>
      <c r="P610">
        <f t="shared" si="77"/>
        <v>0.88994529857194671</v>
      </c>
      <c r="Q610">
        <f t="shared" si="78"/>
        <v>0.95738809913623557</v>
      </c>
      <c r="R610">
        <f t="shared" si="79"/>
        <v>0.97907479412686405</v>
      </c>
      <c r="S610" t="str">
        <f t="shared" si="73"/>
        <v>fri</v>
      </c>
      <c r="T610" t="str">
        <f t="shared" si="74"/>
        <v>mon</v>
      </c>
    </row>
    <row r="611" spans="13:20" x14ac:dyDescent="0.25">
      <c r="M611">
        <f t="shared" si="72"/>
        <v>0.61000000000000043</v>
      </c>
      <c r="N611">
        <f t="shared" si="75"/>
        <v>0.36411987012806846</v>
      </c>
      <c r="O611">
        <f t="shared" si="76"/>
        <v>0.73734925259002115</v>
      </c>
      <c r="P611">
        <f t="shared" si="77"/>
        <v>0.89053292025197384</v>
      </c>
      <c r="Q611">
        <f t="shared" si="78"/>
        <v>0.95773221981500267</v>
      </c>
      <c r="R611">
        <f t="shared" si="79"/>
        <v>0.97928658817104619</v>
      </c>
      <c r="S611" t="str">
        <f t="shared" si="73"/>
        <v>fri</v>
      </c>
      <c r="T611" t="str">
        <f t="shared" si="74"/>
        <v>mon</v>
      </c>
    </row>
    <row r="612" spans="13:20" x14ac:dyDescent="0.25">
      <c r="M612">
        <f t="shared" si="72"/>
        <v>0.61100000000000043</v>
      </c>
      <c r="N612">
        <f t="shared" si="75"/>
        <v>0.36417513558245584</v>
      </c>
      <c r="O612">
        <f t="shared" si="76"/>
        <v>0.73806186779656258</v>
      </c>
      <c r="P612">
        <f t="shared" si="77"/>
        <v>0.8911187388626689</v>
      </c>
      <c r="Q612">
        <f t="shared" si="78"/>
        <v>0.95807436363834908</v>
      </c>
      <c r="R612">
        <f t="shared" si="79"/>
        <v>0.97949673254001457</v>
      </c>
      <c r="S612" t="str">
        <f t="shared" si="73"/>
        <v>fri</v>
      </c>
      <c r="T612" t="str">
        <f t="shared" si="74"/>
        <v>mon</v>
      </c>
    </row>
    <row r="613" spans="13:20" x14ac:dyDescent="0.25">
      <c r="M613">
        <f t="shared" si="72"/>
        <v>0.61200000000000043</v>
      </c>
      <c r="N613">
        <f t="shared" si="75"/>
        <v>0.36422990308552239</v>
      </c>
      <c r="O613">
        <f t="shared" si="76"/>
        <v>0.73877402687924065</v>
      </c>
      <c r="P613">
        <f t="shared" si="77"/>
        <v>0.89170275720095871</v>
      </c>
      <c r="Q613">
        <f t="shared" si="78"/>
        <v>0.9584145377570672</v>
      </c>
      <c r="R613">
        <f t="shared" si="79"/>
        <v>0.97970523630620843</v>
      </c>
      <c r="S613" t="str">
        <f t="shared" si="73"/>
        <v>fri</v>
      </c>
      <c r="T613" t="str">
        <f t="shared" si="74"/>
        <v>mon</v>
      </c>
    </row>
    <row r="614" spans="13:20" x14ac:dyDescent="0.25">
      <c r="M614">
        <f t="shared" si="72"/>
        <v>0.61300000000000043</v>
      </c>
      <c r="N614">
        <f t="shared" si="75"/>
        <v>0.36428417598401808</v>
      </c>
      <c r="O614">
        <f t="shared" si="76"/>
        <v>0.73948573290368147</v>
      </c>
      <c r="P614">
        <f t="shared" si="77"/>
        <v>0.89228497805134444</v>
      </c>
      <c r="Q614">
        <f t="shared" si="78"/>
        <v>0.95875274930697207</v>
      </c>
      <c r="R614">
        <f t="shared" si="79"/>
        <v>0.97991210851217203</v>
      </c>
      <c r="S614" t="str">
        <f t="shared" si="73"/>
        <v>fri</v>
      </c>
      <c r="T614" t="str">
        <f t="shared" si="74"/>
        <v>mon</v>
      </c>
    </row>
    <row r="615" spans="13:20" x14ac:dyDescent="0.25">
      <c r="M615">
        <f t="shared" si="72"/>
        <v>0.61400000000000043</v>
      </c>
      <c r="N615">
        <f t="shared" si="75"/>
        <v>0.36433795760978915</v>
      </c>
      <c r="O615">
        <f t="shared" si="76"/>
        <v>0.74019698892185914</v>
      </c>
      <c r="P615">
        <f t="shared" si="77"/>
        <v>0.89286540418592897</v>
      </c>
      <c r="Q615">
        <f t="shared" si="78"/>
        <v>0.95908900540893649</v>
      </c>
      <c r="R615">
        <f t="shared" si="79"/>
        <v>0.98011735817059087</v>
      </c>
      <c r="S615" t="str">
        <f t="shared" si="73"/>
        <v>fri</v>
      </c>
      <c r="T615" t="str">
        <f t="shared" si="74"/>
        <v>mon</v>
      </c>
    </row>
    <row r="616" spans="13:20" x14ac:dyDescent="0.25">
      <c r="M616">
        <f t="shared" si="72"/>
        <v>0.61500000000000044</v>
      </c>
      <c r="N616">
        <f t="shared" si="75"/>
        <v>0.36439125127981487</v>
      </c>
      <c r="O616">
        <f t="shared" si="76"/>
        <v>0.74090779797212947</v>
      </c>
      <c r="P616">
        <f t="shared" si="77"/>
        <v>0.89344403836444397</v>
      </c>
      <c r="Q616">
        <f t="shared" si="78"/>
        <v>0.95942331316892604</v>
      </c>
      <c r="R616">
        <f t="shared" si="79"/>
        <v>0.98032099426433383</v>
      </c>
      <c r="S616" t="str">
        <f t="shared" si="73"/>
        <v>fri</v>
      </c>
      <c r="T616" t="str">
        <f t="shared" si="74"/>
        <v>mon</v>
      </c>
    </row>
    <row r="617" spans="13:20" x14ac:dyDescent="0.25">
      <c r="M617">
        <f t="shared" si="72"/>
        <v>0.61600000000000044</v>
      </c>
      <c r="N617">
        <f t="shared" si="75"/>
        <v>0.36444406029623677</v>
      </c>
      <c r="O617">
        <f t="shared" si="76"/>
        <v>0.74161816307925799</v>
      </c>
      <c r="P617">
        <f t="shared" si="77"/>
        <v>0.89402088333427865</v>
      </c>
      <c r="Q617">
        <f t="shared" si="78"/>
        <v>0.959755679678028</v>
      </c>
      <c r="R617">
        <f t="shared" si="79"/>
        <v>0.98052302574648853</v>
      </c>
      <c r="S617" t="str">
        <f t="shared" si="73"/>
        <v>fri</v>
      </c>
      <c r="T617" t="str">
        <f t="shared" si="74"/>
        <v>mon</v>
      </c>
    </row>
    <row r="618" spans="13:20" x14ac:dyDescent="0.25">
      <c r="M618">
        <f t="shared" si="72"/>
        <v>0.61700000000000044</v>
      </c>
      <c r="N618">
        <f t="shared" si="75"/>
        <v>0.36449638794639594</v>
      </c>
      <c r="O618">
        <f t="shared" si="76"/>
        <v>0.74232808725445087</v>
      </c>
      <c r="P618">
        <f t="shared" si="77"/>
        <v>0.89459594183050584</v>
      </c>
      <c r="Q618">
        <f t="shared" si="78"/>
        <v>0.96008611201248639</v>
      </c>
      <c r="R618">
        <f t="shared" si="79"/>
        <v>0.98072346154040169</v>
      </c>
      <c r="S618" t="str">
        <f t="shared" si="73"/>
        <v>fri</v>
      </c>
      <c r="T618" t="str">
        <f t="shared" si="74"/>
        <v>mon</v>
      </c>
    </row>
    <row r="619" spans="13:20" x14ac:dyDescent="0.25">
      <c r="M619">
        <f t="shared" si="72"/>
        <v>0.61800000000000044</v>
      </c>
      <c r="N619">
        <f t="shared" si="75"/>
        <v>0.36454823750286169</v>
      </c>
      <c r="O619">
        <f t="shared" si="76"/>
        <v>0.74303757349538568</v>
      </c>
      <c r="P619">
        <f t="shared" si="77"/>
        <v>0.89516921657590942</v>
      </c>
      <c r="Q619">
        <f t="shared" si="78"/>
        <v>0.96041461723373622</v>
      </c>
      <c r="R619">
        <f t="shared" si="79"/>
        <v>0.98092231053971801</v>
      </c>
      <c r="S619" t="str">
        <f t="shared" si="73"/>
        <v>fri</v>
      </c>
      <c r="T619" t="str">
        <f t="shared" si="74"/>
        <v>mon</v>
      </c>
    </row>
    <row r="620" spans="13:20" x14ac:dyDescent="0.25">
      <c r="M620">
        <f t="shared" si="72"/>
        <v>0.61900000000000044</v>
      </c>
      <c r="N620">
        <f t="shared" si="75"/>
        <v>0.36459961222346682</v>
      </c>
      <c r="O620">
        <f t="shared" si="76"/>
        <v>0.74374662478623987</v>
      </c>
      <c r="P620">
        <f t="shared" si="77"/>
        <v>0.89574071028101265</v>
      </c>
      <c r="Q620">
        <f t="shared" si="78"/>
        <v>0.96074120238843452</v>
      </c>
      <c r="R620">
        <f t="shared" si="79"/>
        <v>0.98111958160841839</v>
      </c>
      <c r="S620" t="str">
        <f t="shared" si="73"/>
        <v>fri</v>
      </c>
      <c r="T620" t="str">
        <f t="shared" si="74"/>
        <v>mon</v>
      </c>
    </row>
    <row r="621" spans="13:20" x14ac:dyDescent="0.25">
      <c r="M621">
        <f t="shared" si="72"/>
        <v>0.62000000000000044</v>
      </c>
      <c r="N621">
        <f t="shared" si="75"/>
        <v>0.36465051535134063</v>
      </c>
      <c r="O621">
        <f t="shared" si="76"/>
        <v>0.74445524409772246</v>
      </c>
      <c r="P621">
        <f t="shared" si="77"/>
        <v>0.89631042564410413</v>
      </c>
      <c r="Q621">
        <f t="shared" si="78"/>
        <v>0.96106587450849412</v>
      </c>
      <c r="R621">
        <f t="shared" si="79"/>
        <v>0.98131528358085873</v>
      </c>
      <c r="S621" t="str">
        <f t="shared" si="73"/>
        <v>fri</v>
      </c>
      <c r="T621" t="str">
        <f t="shared" si="74"/>
        <v>mon</v>
      </c>
    </row>
    <row r="622" spans="13:20" x14ac:dyDescent="0.25">
      <c r="M622">
        <f t="shared" ref="M622:M685" si="80">M621+0.001</f>
        <v>0.62100000000000044</v>
      </c>
      <c r="N622">
        <f t="shared" si="75"/>
        <v>0.36470095011494041</v>
      </c>
      <c r="O622">
        <f t="shared" si="76"/>
        <v>0.74516343438710386</v>
      </c>
      <c r="P622">
        <f t="shared" si="77"/>
        <v>0.89687836535126686</v>
      </c>
      <c r="Q622">
        <f t="shared" si="78"/>
        <v>0.9613886406111174</v>
      </c>
      <c r="R622">
        <f t="shared" si="79"/>
        <v>0.98150942526180507</v>
      </c>
      <c r="S622" t="str">
        <f t="shared" si="73"/>
        <v>fri</v>
      </c>
      <c r="T622" t="str">
        <f t="shared" si="74"/>
        <v>mon</v>
      </c>
    </row>
    <row r="623" spans="13:20" x14ac:dyDescent="0.25">
      <c r="M623">
        <f t="shared" si="80"/>
        <v>0.62200000000000044</v>
      </c>
      <c r="N623">
        <f t="shared" si="75"/>
        <v>0.36475091972808615</v>
      </c>
      <c r="O623">
        <f t="shared" si="76"/>
        <v>0.74587119859824547</v>
      </c>
      <c r="P623">
        <f t="shared" si="77"/>
        <v>0.89744453207640473</v>
      </c>
      <c r="Q623">
        <f t="shared" si="78"/>
        <v>0.96170950769882779</v>
      </c>
      <c r="R623">
        <f t="shared" si="79"/>
        <v>0.98170201542648106</v>
      </c>
      <c r="S623" t="str">
        <f t="shared" si="73"/>
        <v>fri</v>
      </c>
      <c r="T623" t="str">
        <f t="shared" si="74"/>
        <v>mon</v>
      </c>
    </row>
    <row r="624" spans="13:20" x14ac:dyDescent="0.25">
      <c r="M624">
        <f t="shared" si="80"/>
        <v>0.62300000000000044</v>
      </c>
      <c r="N624">
        <f t="shared" si="75"/>
        <v>0.36480042738999219</v>
      </c>
      <c r="O624">
        <f t="shared" si="76"/>
        <v>0.74657853966163112</v>
      </c>
      <c r="P624">
        <f t="shared" si="77"/>
        <v>0.89800892848126956</v>
      </c>
      <c r="Q624">
        <f t="shared" si="78"/>
        <v>0.96202848275950337</v>
      </c>
      <c r="R624">
        <f t="shared" si="79"/>
        <v>0.98189306282059619</v>
      </c>
      <c r="S624" t="str">
        <f t="shared" si="73"/>
        <v>fri</v>
      </c>
      <c r="T624" t="str">
        <f t="shared" si="74"/>
        <v>mon</v>
      </c>
    </row>
    <row r="625" spans="13:20" x14ac:dyDescent="0.25">
      <c r="M625">
        <f t="shared" si="80"/>
        <v>0.62400000000000044</v>
      </c>
      <c r="N625">
        <f t="shared" si="75"/>
        <v>0.3648494762853004</v>
      </c>
      <c r="O625">
        <f t="shared" si="76"/>
        <v>0.74728546049439526</v>
      </c>
      <c r="P625">
        <f t="shared" si="77"/>
        <v>0.89857155721548998</v>
      </c>
      <c r="Q625">
        <f t="shared" si="78"/>
        <v>0.96234557276641208</v>
      </c>
      <c r="R625">
        <f t="shared" si="79"/>
        <v>0.98208257616039329</v>
      </c>
      <c r="S625" t="str">
        <f t="shared" si="73"/>
        <v>fri</v>
      </c>
      <c r="T625" t="str">
        <f t="shared" si="74"/>
        <v>mon</v>
      </c>
    </row>
    <row r="626" spans="13:20" x14ac:dyDescent="0.25">
      <c r="M626">
        <f t="shared" si="80"/>
        <v>0.62500000000000044</v>
      </c>
      <c r="N626">
        <f t="shared" si="75"/>
        <v>0.3648980695841133</v>
      </c>
      <c r="O626">
        <f t="shared" si="76"/>
        <v>0.74799196400035539</v>
      </c>
      <c r="P626">
        <f t="shared" si="77"/>
        <v>0.89913242091659684</v>
      </c>
      <c r="Q626">
        <f t="shared" si="78"/>
        <v>0.96266078467824068</v>
      </c>
      <c r="R626">
        <f t="shared" si="79"/>
        <v>0.98227056413267899</v>
      </c>
      <c r="S626" t="str">
        <f t="shared" si="73"/>
        <v>fri</v>
      </c>
      <c r="T626" t="str">
        <f t="shared" si="74"/>
        <v>mon</v>
      </c>
    </row>
    <row r="627" spans="13:20" x14ac:dyDescent="0.25">
      <c r="M627">
        <f t="shared" si="80"/>
        <v>0.62600000000000044</v>
      </c>
      <c r="N627">
        <f t="shared" si="75"/>
        <v>0.3649462104420278</v>
      </c>
      <c r="O627">
        <f t="shared" si="76"/>
        <v>0.74869805307003989</v>
      </c>
      <c r="P627">
        <f t="shared" si="77"/>
        <v>0.89969152221005189</v>
      </c>
      <c r="Q627">
        <f t="shared" si="78"/>
        <v>0.96297412543913063</v>
      </c>
      <c r="R627">
        <f t="shared" si="79"/>
        <v>0.98245703539486984</v>
      </c>
      <c r="S627" t="str">
        <f t="shared" si="73"/>
        <v>fri</v>
      </c>
      <c r="T627" t="str">
        <f t="shared" si="74"/>
        <v>mon</v>
      </c>
    </row>
    <row r="628" spans="13:20" x14ac:dyDescent="0.25">
      <c r="M628">
        <f t="shared" si="80"/>
        <v>0.62700000000000045</v>
      </c>
      <c r="N628">
        <f t="shared" si="75"/>
        <v>0.36499390200016635</v>
      </c>
      <c r="O628">
        <f t="shared" si="76"/>
        <v>0.74940373058072052</v>
      </c>
      <c r="P628">
        <f t="shared" si="77"/>
        <v>0.90024886370927493</v>
      </c>
      <c r="Q628">
        <f t="shared" si="78"/>
        <v>0.9632856019787106</v>
      </c>
      <c r="R628">
        <f t="shared" si="79"/>
        <v>0.98264199857502721</v>
      </c>
      <c r="S628" t="str">
        <f t="shared" si="73"/>
        <v>fri</v>
      </c>
      <c r="T628" t="str">
        <f t="shared" si="74"/>
        <v>mon</v>
      </c>
    </row>
    <row r="629" spans="13:20" x14ac:dyDescent="0.25">
      <c r="M629">
        <f t="shared" si="80"/>
        <v>0.62800000000000045</v>
      </c>
      <c r="N629">
        <f t="shared" si="75"/>
        <v>0.36504114738521087</v>
      </c>
      <c r="O629">
        <f t="shared" si="76"/>
        <v>0.75010899939644116</v>
      </c>
      <c r="P629">
        <f t="shared" si="77"/>
        <v>0.90080444801567128</v>
      </c>
      <c r="Q629">
        <f t="shared" si="78"/>
        <v>0.9635952212121297</v>
      </c>
      <c r="R629">
        <f t="shared" si="79"/>
        <v>0.98282546227189438</v>
      </c>
      <c r="S629" t="str">
        <f t="shared" si="73"/>
        <v>fri</v>
      </c>
      <c r="T629" t="str">
        <f t="shared" si="74"/>
        <v>mon</v>
      </c>
    </row>
    <row r="630" spans="13:20" x14ac:dyDescent="0.25">
      <c r="M630">
        <f t="shared" si="80"/>
        <v>0.62900000000000045</v>
      </c>
      <c r="N630">
        <f t="shared" si="75"/>
        <v>0.36508794970943603</v>
      </c>
      <c r="O630">
        <f t="shared" si="76"/>
        <v>0.7508138623680477</v>
      </c>
      <c r="P630">
        <f t="shared" si="77"/>
        <v>0.90135827771865928</v>
      </c>
      <c r="Q630">
        <f t="shared" si="78"/>
        <v>0.96390299004008839</v>
      </c>
      <c r="R630">
        <f t="shared" si="79"/>
        <v>0.98300743505493982</v>
      </c>
      <c r="S630" t="str">
        <f t="shared" si="73"/>
        <v>fri</v>
      </c>
      <c r="T630" t="str">
        <f t="shared" si="74"/>
        <v>mon</v>
      </c>
    </row>
    <row r="631" spans="13:20" x14ac:dyDescent="0.25">
      <c r="M631">
        <f t="shared" si="80"/>
        <v>0.63000000000000045</v>
      </c>
      <c r="N631">
        <f t="shared" si="75"/>
        <v>0.36513431207074198</v>
      </c>
      <c r="O631">
        <f t="shared" si="76"/>
        <v>0.7515183223332198</v>
      </c>
      <c r="P631">
        <f t="shared" si="77"/>
        <v>0.90191035539569731</v>
      </c>
      <c r="Q631">
        <f t="shared" si="78"/>
        <v>0.96420891534887598</v>
      </c>
      <c r="R631">
        <f t="shared" si="79"/>
        <v>0.98318792546439138</v>
      </c>
      <c r="S631" t="str">
        <f t="shared" si="73"/>
        <v>fri</v>
      </c>
      <c r="T631" t="str">
        <f t="shared" si="74"/>
        <v>mon</v>
      </c>
    </row>
    <row r="632" spans="13:20" x14ac:dyDescent="0.25">
      <c r="M632">
        <f t="shared" si="80"/>
        <v>0.63100000000000045</v>
      </c>
      <c r="N632">
        <f t="shared" si="75"/>
        <v>0.36518023755268714</v>
      </c>
      <c r="O632">
        <f t="shared" si="76"/>
        <v>0.75222238211649906</v>
      </c>
      <c r="P632">
        <f t="shared" si="77"/>
        <v>0.90246068361231113</v>
      </c>
      <c r="Q632">
        <f t="shared" si="78"/>
        <v>0.96451300401039841</v>
      </c>
      <c r="R632">
        <f t="shared" si="79"/>
        <v>0.98336694201127828</v>
      </c>
      <c r="S632" t="str">
        <f t="shared" si="73"/>
        <v>fri</v>
      </c>
      <c r="T632" t="str">
        <f t="shared" si="74"/>
        <v>mon</v>
      </c>
    </row>
    <row r="633" spans="13:20" x14ac:dyDescent="0.25">
      <c r="M633">
        <f t="shared" si="80"/>
        <v>0.63200000000000045</v>
      </c>
      <c r="N633">
        <f t="shared" si="75"/>
        <v>0.36522572922451957</v>
      </c>
      <c r="O633">
        <f t="shared" si="76"/>
        <v>0.75292604452932066</v>
      </c>
      <c r="P633">
        <f t="shared" si="77"/>
        <v>0.90300926492212175</v>
      </c>
      <c r="Q633">
        <f t="shared" si="78"/>
        <v>0.96481526288221353</v>
      </c>
      <c r="R633">
        <f t="shared" si="79"/>
        <v>0.98354449317746684</v>
      </c>
      <c r="S633" t="str">
        <f t="shared" si="73"/>
        <v>fri</v>
      </c>
      <c r="T633" t="str">
        <f t="shared" si="74"/>
        <v>mon</v>
      </c>
    </row>
    <row r="634" spans="13:20" x14ac:dyDescent="0.25">
      <c r="M634">
        <f t="shared" si="80"/>
        <v>0.63300000000000045</v>
      </c>
      <c r="N634">
        <f t="shared" si="75"/>
        <v>0.36527079014121411</v>
      </c>
      <c r="O634">
        <f t="shared" si="76"/>
        <v>0.75362931237004327</v>
      </c>
      <c r="P634">
        <f t="shared" si="77"/>
        <v>0.90355610186687274</v>
      </c>
      <c r="Q634">
        <f t="shared" si="78"/>
        <v>0.9651156988075682</v>
      </c>
      <c r="R634">
        <f t="shared" si="79"/>
        <v>0.98372058741570112</v>
      </c>
      <c r="S634" t="str">
        <f t="shared" si="73"/>
        <v>fri</v>
      </c>
      <c r="T634" t="str">
        <f t="shared" si="74"/>
        <v>mon</v>
      </c>
    </row>
    <row r="635" spans="13:20" x14ac:dyDescent="0.25">
      <c r="M635">
        <f t="shared" si="80"/>
        <v>0.63400000000000045</v>
      </c>
      <c r="N635">
        <f t="shared" si="75"/>
        <v>0.36531542334350042</v>
      </c>
      <c r="O635">
        <f t="shared" si="76"/>
        <v>0.75433218842397898</v>
      </c>
      <c r="P635">
        <f t="shared" si="77"/>
        <v>0.90410119697645719</v>
      </c>
      <c r="Q635">
        <f t="shared" si="78"/>
        <v>0.96541431861542293</v>
      </c>
      <c r="R635">
        <f t="shared" si="79"/>
        <v>0.983895233149642</v>
      </c>
      <c r="S635" t="str">
        <f t="shared" si="73"/>
        <v>fri</v>
      </c>
      <c r="T635" t="str">
        <f t="shared" si="74"/>
        <v>mon</v>
      </c>
    </row>
    <row r="636" spans="13:20" x14ac:dyDescent="0.25">
      <c r="M636">
        <f t="shared" si="80"/>
        <v>0.63500000000000045</v>
      </c>
      <c r="N636">
        <f t="shared" si="75"/>
        <v>0.36535963185789944</v>
      </c>
      <c r="O636">
        <f t="shared" si="76"/>
        <v>0.75503467546342296</v>
      </c>
      <c r="P636">
        <f t="shared" si="77"/>
        <v>0.9046445527689464</v>
      </c>
      <c r="Q636">
        <f t="shared" si="78"/>
        <v>0.96571112912049095</v>
      </c>
      <c r="R636">
        <f t="shared" si="79"/>
        <v>0.9840684387739036</v>
      </c>
      <c r="S636" t="str">
        <f t="shared" si="73"/>
        <v>fri</v>
      </c>
      <c r="T636" t="str">
        <f t="shared" si="74"/>
        <v>mon</v>
      </c>
    </row>
    <row r="637" spans="13:20" x14ac:dyDescent="0.25">
      <c r="M637">
        <f t="shared" si="80"/>
        <v>0.63600000000000045</v>
      </c>
      <c r="N637">
        <f t="shared" si="75"/>
        <v>0.3654034186967543</v>
      </c>
      <c r="O637">
        <f t="shared" si="76"/>
        <v>0.75573677624768454</v>
      </c>
      <c r="P637">
        <f t="shared" si="77"/>
        <v>0.90518617175061455</v>
      </c>
      <c r="Q637">
        <f t="shared" si="78"/>
        <v>0.96600613712327155</v>
      </c>
      <c r="R637">
        <f t="shared" si="79"/>
        <v>0.98424021265409301</v>
      </c>
      <c r="S637" t="str">
        <f t="shared" si="73"/>
        <v>fri</v>
      </c>
      <c r="T637" t="str">
        <f t="shared" si="74"/>
        <v>mon</v>
      </c>
    </row>
    <row r="638" spans="13:20" x14ac:dyDescent="0.25">
      <c r="M638">
        <f t="shared" si="80"/>
        <v>0.63700000000000045</v>
      </c>
      <c r="N638">
        <f t="shared" si="75"/>
        <v>0.36544678685826448</v>
      </c>
      <c r="O638">
        <f t="shared" si="76"/>
        <v>0.75643849352311698</v>
      </c>
      <c r="P638">
        <f t="shared" si="77"/>
        <v>0.90572605641596948</v>
      </c>
      <c r="Q638">
        <f t="shared" si="78"/>
        <v>0.96629934941007845</v>
      </c>
      <c r="R638">
        <f t="shared" si="79"/>
        <v>0.98441056312685005</v>
      </c>
      <c r="S638" t="str">
        <f t="shared" si="73"/>
        <v>fri</v>
      </c>
      <c r="T638" t="str">
        <f t="shared" si="74"/>
        <v>mon</v>
      </c>
    </row>
    <row r="639" spans="13:20" x14ac:dyDescent="0.25">
      <c r="M639">
        <f t="shared" si="80"/>
        <v>0.63800000000000046</v>
      </c>
      <c r="N639">
        <f t="shared" si="75"/>
        <v>0.36548973932651807</v>
      </c>
      <c r="O639">
        <f t="shared" si="76"/>
        <v>0.75713983002314822</v>
      </c>
      <c r="P639">
        <f t="shared" si="77"/>
        <v>0.90626420924777806</v>
      </c>
      <c r="Q639">
        <f t="shared" si="78"/>
        <v>0.96659077275307825</v>
      </c>
      <c r="R639">
        <f t="shared" si="79"/>
        <v>0.98457949849988546</v>
      </c>
      <c r="S639" t="str">
        <f t="shared" si="73"/>
        <v>fri</v>
      </c>
      <c r="T639" t="str">
        <f t="shared" si="74"/>
        <v>mon</v>
      </c>
    </row>
    <row r="640" spans="13:20" x14ac:dyDescent="0.25">
      <c r="M640">
        <f t="shared" si="80"/>
        <v>0.63900000000000046</v>
      </c>
      <c r="N640">
        <f t="shared" si="75"/>
        <v>0.36553227907152452</v>
      </c>
      <c r="O640">
        <f t="shared" si="76"/>
        <v>0.75784078846830893</v>
      </c>
      <c r="P640">
        <f t="shared" si="77"/>
        <v>0.90680063271709332</v>
      </c>
      <c r="Q640">
        <f t="shared" si="78"/>
        <v>0.96688041391031865</v>
      </c>
      <c r="R640">
        <f t="shared" si="79"/>
        <v>0.98474702705201667</v>
      </c>
      <c r="S640" t="str">
        <f t="shared" si="73"/>
        <v>fri</v>
      </c>
      <c r="T640" t="str">
        <f t="shared" si="74"/>
        <v>mon</v>
      </c>
    </row>
    <row r="641" spans="13:20" x14ac:dyDescent="0.25">
      <c r="M641">
        <f t="shared" si="80"/>
        <v>0.64000000000000046</v>
      </c>
      <c r="N641">
        <f t="shared" si="75"/>
        <v>0.36557440904924887</v>
      </c>
      <c r="O641">
        <f t="shared" si="76"/>
        <v>0.75854137156626633</v>
      </c>
      <c r="P641">
        <f t="shared" si="77"/>
        <v>0.90733532928328375</v>
      </c>
      <c r="Q641">
        <f t="shared" si="78"/>
        <v>0.96716827962576479</v>
      </c>
      <c r="R641">
        <f t="shared" si="79"/>
        <v>0.98491315703321147</v>
      </c>
      <c r="S641" t="str">
        <f t="shared" si="73"/>
        <v>fri</v>
      </c>
      <c r="T641" t="str">
        <f t="shared" si="74"/>
        <v>mon</v>
      </c>
    </row>
    <row r="642" spans="13:20" x14ac:dyDescent="0.25">
      <c r="M642">
        <f t="shared" si="80"/>
        <v>0.64100000000000046</v>
      </c>
      <c r="N642">
        <f t="shared" si="75"/>
        <v>0.36561613220164269</v>
      </c>
      <c r="O642">
        <f t="shared" si="76"/>
        <v>0.75924158201185044</v>
      </c>
      <c r="P642">
        <f t="shared" si="77"/>
        <v>0.90786830139405816</v>
      </c>
      <c r="Q642">
        <f t="shared" si="78"/>
        <v>0.96745437662933176</v>
      </c>
      <c r="R642">
        <f t="shared" si="79"/>
        <v>0.98507789666462298</v>
      </c>
      <c r="S642" t="str">
        <f t="shared" si="73"/>
        <v>fri</v>
      </c>
      <c r="T642" t="str">
        <f t="shared" si="74"/>
        <v>mon</v>
      </c>
    </row>
    <row r="643" spans="13:20" x14ac:dyDescent="0.25">
      <c r="M643">
        <f t="shared" si="80"/>
        <v>0.64200000000000046</v>
      </c>
      <c r="N643">
        <f t="shared" si="75"/>
        <v>0.36565745145667883</v>
      </c>
      <c r="O643">
        <f t="shared" si="76"/>
        <v>0.7599414224870874</v>
      </c>
      <c r="P643">
        <f t="shared" si="77"/>
        <v>0.90839955148549567</v>
      </c>
      <c r="Q643">
        <f t="shared" si="78"/>
        <v>0.96773871163691583</v>
      </c>
      <c r="R643">
        <f t="shared" si="79"/>
        <v>0.98524125413862884</v>
      </c>
      <c r="S643" t="str">
        <f t="shared" ref="S643:S706" si="81">IF(MAX(N643:R643)= N643,N$1,IF(MAX(N643:R643)= O643,O$1,IF(MAX(N643:R643)= P643,P$1,IF(MAX(N643:R643)= Q643,Q$1,R$1))))</f>
        <v>fri</v>
      </c>
      <c r="T643" t="str">
        <f t="shared" ref="T643:T706" si="82">IF(MIN(N643:R643)= N643,N$1,IF(MIN(N643:R643)= O643,O$1,IF(MIN(N643:R643)= P643,P$1,IF(MIN(N643:R643)= Q643,Q$1,R$1))))</f>
        <v>mon</v>
      </c>
    </row>
    <row r="644" spans="13:20" x14ac:dyDescent="0.25">
      <c r="M644">
        <f t="shared" si="80"/>
        <v>0.64300000000000046</v>
      </c>
      <c r="N644">
        <f t="shared" ref="N644:N707" si="83">B$2*(M644^5)+C$2*(M644^4)+D$2*(M644^3)+E$2*(M644^2)+F$2*M644</f>
        <v>0.36569836972838377</v>
      </c>
      <c r="O644">
        <f t="shared" ref="O644:O707" si="84">B$3*(M644^5)+C$3*(M644^4)+D$3*(M644^3)+E$3*(M644^2)+F$3*M644</f>
        <v>0.76064089566122739</v>
      </c>
      <c r="P644">
        <f t="shared" ref="P644:P707" si="85">B$4*(M644^5)+C$4*(M644^4)+D$4*(M644^3)+E$4*(M644^2)+F$4*M644</f>
        <v>0.9089290819820709</v>
      </c>
      <c r="Q644">
        <f t="shared" ref="Q644:Q707" si="86">B$5*(M644^5)+C$5*(M644^4)+D$5*(M644^3)+E$5*(M644^2)+F$5*M644</f>
        <v>0.96802129135042869</v>
      </c>
      <c r="R644">
        <f t="shared" ref="R644:R707" si="87">B$6*(M644^5)+C$6*(M644^4)+D$6*(M644^3)+E$6*(M644^2)+F$6*M644</f>
        <v>0.9854032376188715</v>
      </c>
      <c r="S644" t="str">
        <f t="shared" si="81"/>
        <v>fri</v>
      </c>
      <c r="T644" t="str">
        <f t="shared" si="82"/>
        <v>mon</v>
      </c>
    </row>
    <row r="645" spans="13:20" x14ac:dyDescent="0.25">
      <c r="M645">
        <f t="shared" si="80"/>
        <v>0.64400000000000046</v>
      </c>
      <c r="N645">
        <f t="shared" si="83"/>
        <v>0.3657388899168692</v>
      </c>
      <c r="O645">
        <f t="shared" si="84"/>
        <v>0.7613400041907763</v>
      </c>
      <c r="P645">
        <f t="shared" si="85"/>
        <v>0.90945689529668294</v>
      </c>
      <c r="Q645">
        <f t="shared" si="86"/>
        <v>0.96830212245783209</v>
      </c>
      <c r="R645">
        <f t="shared" si="87"/>
        <v>0.98556385524029344</v>
      </c>
      <c r="S645" t="str">
        <f t="shared" si="81"/>
        <v>fri</v>
      </c>
      <c r="T645" t="str">
        <f t="shared" si="82"/>
        <v>mon</v>
      </c>
    </row>
    <row r="646" spans="13:20" x14ac:dyDescent="0.25">
      <c r="M646">
        <f t="shared" si="80"/>
        <v>0.64500000000000046</v>
      </c>
      <c r="N646">
        <f t="shared" si="83"/>
        <v>0.36577901490836784</v>
      </c>
      <c r="O646">
        <f t="shared" si="84"/>
        <v>0.7620387507195252</v>
      </c>
      <c r="P646">
        <f t="shared" si="85"/>
        <v>0.90998299383068226</v>
      </c>
      <c r="Q646">
        <f t="shared" si="86"/>
        <v>0.96858121163316824</v>
      </c>
      <c r="R646">
        <f t="shared" si="87"/>
        <v>0.98572311510918276</v>
      </c>
      <c r="S646" t="str">
        <f t="shared" si="81"/>
        <v>fri</v>
      </c>
      <c r="T646" t="str">
        <f t="shared" si="82"/>
        <v>mon</v>
      </c>
    </row>
    <row r="647" spans="13:20" x14ac:dyDescent="0.25">
      <c r="M647">
        <f t="shared" si="80"/>
        <v>0.64600000000000046</v>
      </c>
      <c r="N647">
        <f t="shared" si="83"/>
        <v>0.36581874757526367</v>
      </c>
      <c r="O647">
        <f t="shared" si="84"/>
        <v>0.76273713787858055</v>
      </c>
      <c r="P647">
        <f t="shared" si="85"/>
        <v>0.91050737997389741</v>
      </c>
      <c r="Q647">
        <f t="shared" si="86"/>
        <v>0.96885856553659244</v>
      </c>
      <c r="R647">
        <f t="shared" si="87"/>
        <v>0.98588102530320132</v>
      </c>
      <c r="S647" t="str">
        <f t="shared" si="81"/>
        <v>fri</v>
      </c>
      <c r="T647" t="str">
        <f t="shared" si="82"/>
        <v>mon</v>
      </c>
    </row>
    <row r="648" spans="13:20" x14ac:dyDescent="0.25">
      <c r="M648">
        <f t="shared" si="80"/>
        <v>0.64700000000000046</v>
      </c>
      <c r="N648">
        <f t="shared" si="83"/>
        <v>0.3658580907761253</v>
      </c>
      <c r="O648">
        <f t="shared" si="84"/>
        <v>0.76343516828639424</v>
      </c>
      <c r="P648">
        <f t="shared" si="85"/>
        <v>0.91103005610466292</v>
      </c>
      <c r="Q648">
        <f t="shared" si="86"/>
        <v>0.96913419081440999</v>
      </c>
      <c r="R648">
        <f t="shared" si="87"/>
        <v>0.98603759387143319</v>
      </c>
      <c r="S648" t="str">
        <f t="shared" si="81"/>
        <v>fri</v>
      </c>
      <c r="T648" t="str">
        <f t="shared" si="82"/>
        <v>mon</v>
      </c>
    </row>
    <row r="649" spans="13:20" x14ac:dyDescent="0.25">
      <c r="M649">
        <f t="shared" si="80"/>
        <v>0.64800000000000046</v>
      </c>
      <c r="N649">
        <f t="shared" si="83"/>
        <v>0.36589704735574125</v>
      </c>
      <c r="O649">
        <f t="shared" si="84"/>
        <v>0.76413284454879482</v>
      </c>
      <c r="P649">
        <f t="shared" si="85"/>
        <v>0.91155102458984794</v>
      </c>
      <c r="Q649">
        <f t="shared" si="86"/>
        <v>0.96940809409910567</v>
      </c>
      <c r="R649">
        <f t="shared" si="87"/>
        <v>0.98619282883441839</v>
      </c>
      <c r="S649" t="str">
        <f t="shared" si="81"/>
        <v>fri</v>
      </c>
      <c r="T649" t="str">
        <f t="shared" si="82"/>
        <v>mon</v>
      </c>
    </row>
    <row r="650" spans="13:20" x14ac:dyDescent="0.25">
      <c r="M650">
        <f t="shared" si="80"/>
        <v>0.64900000000000047</v>
      </c>
      <c r="N650">
        <f t="shared" si="83"/>
        <v>0.3659356201451498</v>
      </c>
      <c r="O650">
        <f t="shared" si="84"/>
        <v>0.76483016925901581</v>
      </c>
      <c r="P650">
        <f t="shared" si="85"/>
        <v>0.91207028778488142</v>
      </c>
      <c r="Q650">
        <f t="shared" si="86"/>
        <v>0.96968028200937662</v>
      </c>
      <c r="R650">
        <f t="shared" si="87"/>
        <v>0.98634673818419305</v>
      </c>
      <c r="S650" t="str">
        <f t="shared" si="81"/>
        <v>fri</v>
      </c>
      <c r="T650" t="str">
        <f t="shared" si="82"/>
        <v>mon</v>
      </c>
    </row>
    <row r="651" spans="13:20" x14ac:dyDescent="0.25">
      <c r="M651">
        <f t="shared" si="80"/>
        <v>0.65000000000000047</v>
      </c>
      <c r="N651">
        <f t="shared" si="83"/>
        <v>0.36597381196167356</v>
      </c>
      <c r="O651">
        <f t="shared" si="84"/>
        <v>0.76552714499772745</v>
      </c>
      <c r="P651">
        <f t="shared" si="85"/>
        <v>0.91258784803378123</v>
      </c>
      <c r="Q651">
        <f t="shared" si="86"/>
        <v>0.96995076115016921</v>
      </c>
      <c r="R651">
        <f t="shared" si="87"/>
        <v>0.98649932988432543</v>
      </c>
      <c r="S651" t="str">
        <f t="shared" si="81"/>
        <v>fri</v>
      </c>
      <c r="T651" t="str">
        <f t="shared" si="82"/>
        <v>mon</v>
      </c>
    </row>
    <row r="652" spans="13:20" x14ac:dyDescent="0.25">
      <c r="M652">
        <f t="shared" si="80"/>
        <v>0.65100000000000047</v>
      </c>
      <c r="N652">
        <f t="shared" si="83"/>
        <v>0.3660116256089524</v>
      </c>
      <c r="O652">
        <f t="shared" si="84"/>
        <v>0.76622377433306643</v>
      </c>
      <c r="P652">
        <f t="shared" si="85"/>
        <v>0.91310370766918003</v>
      </c>
      <c r="Q652">
        <f t="shared" si="86"/>
        <v>0.97021953811270722</v>
      </c>
      <c r="R652">
        <f t="shared" si="87"/>
        <v>0.98665061186995984</v>
      </c>
      <c r="S652" t="str">
        <f t="shared" si="81"/>
        <v>fri</v>
      </c>
      <c r="T652" t="str">
        <f t="shared" si="82"/>
        <v>mon</v>
      </c>
    </row>
    <row r="653" spans="13:20" x14ac:dyDescent="0.25">
      <c r="M653">
        <f t="shared" si="80"/>
        <v>0.65200000000000047</v>
      </c>
      <c r="N653">
        <f t="shared" si="83"/>
        <v>0.36604906387697522</v>
      </c>
      <c r="O653">
        <f t="shared" si="84"/>
        <v>0.76692005982066513</v>
      </c>
      <c r="P653">
        <f t="shared" si="85"/>
        <v>0.91361786901235476</v>
      </c>
      <c r="Q653">
        <f t="shared" si="86"/>
        <v>0.97048661947452719</v>
      </c>
      <c r="R653">
        <f t="shared" si="87"/>
        <v>0.98680059204784953</v>
      </c>
      <c r="S653" t="str">
        <f t="shared" si="81"/>
        <v>fri</v>
      </c>
      <c r="T653" t="str">
        <f t="shared" si="82"/>
        <v>mon</v>
      </c>
    </row>
    <row r="654" spans="13:20" x14ac:dyDescent="0.25">
      <c r="M654">
        <f t="shared" si="80"/>
        <v>0.65300000000000047</v>
      </c>
      <c r="N654">
        <f t="shared" si="83"/>
        <v>0.36608612954211506</v>
      </c>
      <c r="O654">
        <f t="shared" si="84"/>
        <v>0.76761600400368379</v>
      </c>
      <c r="P654">
        <f t="shared" si="85"/>
        <v>0.9141303343732522</v>
      </c>
      <c r="Q654">
        <f t="shared" si="86"/>
        <v>0.97075201179951343</v>
      </c>
      <c r="R654">
        <f t="shared" si="87"/>
        <v>0.98694927829639845</v>
      </c>
      <c r="S654" t="str">
        <f t="shared" si="81"/>
        <v>fri</v>
      </c>
      <c r="T654" t="str">
        <f t="shared" si="82"/>
        <v>mon</v>
      </c>
    </row>
    <row r="655" spans="13:20" x14ac:dyDescent="0.25">
      <c r="M655">
        <f t="shared" si="80"/>
        <v>0.65400000000000047</v>
      </c>
      <c r="N655">
        <f t="shared" si="83"/>
        <v>0.36612282536716001</v>
      </c>
      <c r="O655">
        <f t="shared" si="84"/>
        <v>0.76831160941283871</v>
      </c>
      <c r="P655">
        <f t="shared" si="85"/>
        <v>0.91464110605051685</v>
      </c>
      <c r="Q655">
        <f t="shared" si="86"/>
        <v>0.97101572163792649</v>
      </c>
      <c r="R655">
        <f t="shared" si="87"/>
        <v>0.98709667846570048</v>
      </c>
      <c r="S655" t="str">
        <f t="shared" si="81"/>
        <v>fri</v>
      </c>
      <c r="T655" t="str">
        <f t="shared" si="82"/>
        <v>mon</v>
      </c>
    </row>
    <row r="656" spans="13:20" x14ac:dyDescent="0.25">
      <c r="M656">
        <f t="shared" si="80"/>
        <v>0.65500000000000047</v>
      </c>
      <c r="N656">
        <f t="shared" si="83"/>
        <v>0.36615915410134647</v>
      </c>
      <c r="O656">
        <f t="shared" si="84"/>
        <v>0.76900687856643302</v>
      </c>
      <c r="P656">
        <f t="shared" si="85"/>
        <v>0.91515018633151923</v>
      </c>
      <c r="Q656">
        <f t="shared" si="86"/>
        <v>0.9712777555264398</v>
      </c>
      <c r="R656">
        <f t="shared" si="87"/>
        <v>0.9872428003775755</v>
      </c>
      <c r="S656" t="str">
        <f t="shared" si="81"/>
        <v>fri</v>
      </c>
      <c r="T656" t="str">
        <f t="shared" si="82"/>
        <v>mon</v>
      </c>
    </row>
    <row r="657" spans="13:20" x14ac:dyDescent="0.25">
      <c r="M657">
        <f t="shared" si="80"/>
        <v>0.65600000000000047</v>
      </c>
      <c r="N657">
        <f t="shared" si="83"/>
        <v>0.36619511848039354</v>
      </c>
      <c r="O657">
        <f t="shared" si="84"/>
        <v>0.76970181397038773</v>
      </c>
      <c r="P657">
        <f t="shared" si="85"/>
        <v>0.91565757749238141</v>
      </c>
      <c r="Q657">
        <f t="shared" si="86"/>
        <v>0.97153811998817208</v>
      </c>
      <c r="R657">
        <f t="shared" si="87"/>
        <v>0.98738765182561083</v>
      </c>
      <c r="S657" t="str">
        <f t="shared" si="81"/>
        <v>fri</v>
      </c>
      <c r="T657" t="str">
        <f t="shared" si="82"/>
        <v>mon</v>
      </c>
    </row>
    <row r="658" spans="13:20" x14ac:dyDescent="0.25">
      <c r="M658">
        <f t="shared" si="80"/>
        <v>0.65700000000000047</v>
      </c>
      <c r="N658">
        <f t="shared" si="83"/>
        <v>0.36623072122653377</v>
      </c>
      <c r="O658">
        <f t="shared" si="84"/>
        <v>0.77039641811827053</v>
      </c>
      <c r="P658">
        <f t="shared" si="85"/>
        <v>0.91616328179800677</v>
      </c>
      <c r="Q658">
        <f t="shared" si="86"/>
        <v>0.97179682153271818</v>
      </c>
      <c r="R658">
        <f t="shared" si="87"/>
        <v>0.98753124057519726</v>
      </c>
      <c r="S658" t="str">
        <f t="shared" si="81"/>
        <v>fri</v>
      </c>
      <c r="T658" t="str">
        <f t="shared" si="82"/>
        <v>mon</v>
      </c>
    </row>
    <row r="659" spans="13:20" x14ac:dyDescent="0.25">
      <c r="M659">
        <f t="shared" si="80"/>
        <v>0.65800000000000047</v>
      </c>
      <c r="N659">
        <f t="shared" si="83"/>
        <v>0.3662659650485478</v>
      </c>
      <c r="O659">
        <f t="shared" si="84"/>
        <v>0.77109069349132697</v>
      </c>
      <c r="P659">
        <f t="shared" si="85"/>
        <v>0.91666730150210596</v>
      </c>
      <c r="Q659">
        <f t="shared" si="86"/>
        <v>0.97205386665618532</v>
      </c>
      <c r="R659">
        <f t="shared" si="87"/>
        <v>0.98767357436357051</v>
      </c>
      <c r="S659" t="str">
        <f t="shared" si="81"/>
        <v>fri</v>
      </c>
      <c r="T659" t="str">
        <f t="shared" si="82"/>
        <v>mon</v>
      </c>
    </row>
    <row r="660" spans="13:20" x14ac:dyDescent="0.25">
      <c r="M660">
        <f t="shared" si="80"/>
        <v>0.65900000000000047</v>
      </c>
      <c r="N660">
        <f t="shared" si="83"/>
        <v>0.36630085264179713</v>
      </c>
      <c r="O660">
        <f t="shared" si="84"/>
        <v>0.77178464255851043</v>
      </c>
      <c r="P660">
        <f t="shared" si="85"/>
        <v>0.91716963884722358</v>
      </c>
      <c r="Q660">
        <f t="shared" si="86"/>
        <v>0.97230926184122435</v>
      </c>
      <c r="R660">
        <f t="shared" si="87"/>
        <v>0.98781466089984704</v>
      </c>
      <c r="S660" t="str">
        <f t="shared" si="81"/>
        <v>fri</v>
      </c>
      <c r="T660" t="str">
        <f t="shared" si="82"/>
        <v>mon</v>
      </c>
    </row>
    <row r="661" spans="13:20" x14ac:dyDescent="0.25">
      <c r="M661">
        <f t="shared" si="80"/>
        <v>0.66000000000000048</v>
      </c>
      <c r="N661">
        <f t="shared" si="83"/>
        <v>0.36633538668825594</v>
      </c>
      <c r="O661">
        <f t="shared" si="84"/>
        <v>0.77247826777651185</v>
      </c>
      <c r="P661">
        <f t="shared" si="85"/>
        <v>0.91767029606476813</v>
      </c>
      <c r="Q661">
        <f t="shared" si="86"/>
        <v>0.97256301355706198</v>
      </c>
      <c r="R661">
        <f t="shared" si="87"/>
        <v>0.98795450786506489</v>
      </c>
      <c r="S661" t="str">
        <f t="shared" si="81"/>
        <v>fri</v>
      </c>
      <c r="T661" t="str">
        <f t="shared" si="82"/>
        <v>mon</v>
      </c>
    </row>
    <row r="662" spans="13:20" x14ac:dyDescent="0.25">
      <c r="M662">
        <f t="shared" si="80"/>
        <v>0.66100000000000048</v>
      </c>
      <c r="N662">
        <f t="shared" si="83"/>
        <v>0.36636956985654523</v>
      </c>
      <c r="O662">
        <f t="shared" si="84"/>
        <v>0.77317157158979077</v>
      </c>
      <c r="P662">
        <f t="shared" si="85"/>
        <v>0.91816927537503612</v>
      </c>
      <c r="Q662">
        <f t="shared" si="86"/>
        <v>0.97281512825953564</v>
      </c>
      <c r="R662">
        <f t="shared" si="87"/>
        <v>0.98809312291222051</v>
      </c>
      <c r="S662" t="str">
        <f t="shared" si="81"/>
        <v>fri</v>
      </c>
      <c r="T662" t="str">
        <f t="shared" si="82"/>
        <v>mon</v>
      </c>
    </row>
    <row r="663" spans="13:20" x14ac:dyDescent="0.25">
      <c r="M663">
        <f t="shared" si="80"/>
        <v>0.66200000000000048</v>
      </c>
      <c r="N663">
        <f t="shared" si="83"/>
        <v>0.36640340480196409</v>
      </c>
      <c r="O663">
        <f t="shared" si="84"/>
        <v>0.77386455643060326</v>
      </c>
      <c r="P663">
        <f t="shared" si="85"/>
        <v>0.91866657898724235</v>
      </c>
      <c r="Q663">
        <f t="shared" si="86"/>
        <v>0.97306561239112499</v>
      </c>
      <c r="R663">
        <f t="shared" si="87"/>
        <v>0.98823051366630876</v>
      </c>
      <c r="S663" t="str">
        <f t="shared" si="81"/>
        <v>fri</v>
      </c>
      <c r="T663" t="str">
        <f t="shared" si="82"/>
        <v>mon</v>
      </c>
    </row>
    <row r="664" spans="13:20" x14ac:dyDescent="0.25">
      <c r="M664">
        <f t="shared" si="80"/>
        <v>0.66300000000000048</v>
      </c>
      <c r="N664">
        <f t="shared" si="83"/>
        <v>0.36643689416652592</v>
      </c>
      <c r="O664">
        <f t="shared" si="84"/>
        <v>0.77455722471903576</v>
      </c>
      <c r="P664">
        <f t="shared" si="85"/>
        <v>0.91916220909954571</v>
      </c>
      <c r="Q664">
        <f t="shared" si="86"/>
        <v>0.97331447238098745</v>
      </c>
      <c r="R664">
        <f t="shared" si="87"/>
        <v>0.98836668772436242</v>
      </c>
      <c r="S664" t="str">
        <f t="shared" si="81"/>
        <v>fri</v>
      </c>
      <c r="T664" t="str">
        <f t="shared" si="82"/>
        <v>mon</v>
      </c>
    </row>
    <row r="665" spans="13:20" x14ac:dyDescent="0.25">
      <c r="M665">
        <f t="shared" si="80"/>
        <v>0.66400000000000048</v>
      </c>
      <c r="N665">
        <f t="shared" si="83"/>
        <v>0.36647004057898769</v>
      </c>
      <c r="O665">
        <f t="shared" si="84"/>
        <v>0.77524957886303258</v>
      </c>
      <c r="P665">
        <f t="shared" si="85"/>
        <v>0.91965616789907734</v>
      </c>
      <c r="Q665">
        <f t="shared" si="86"/>
        <v>0.9735617146449862</v>
      </c>
      <c r="R665">
        <f t="shared" si="87"/>
        <v>0.98850165265548795</v>
      </c>
      <c r="S665" t="str">
        <f t="shared" si="81"/>
        <v>fri</v>
      </c>
      <c r="T665" t="str">
        <f t="shared" si="82"/>
        <v>mon</v>
      </c>
    </row>
    <row r="666" spans="13:20" x14ac:dyDescent="0.25">
      <c r="M666">
        <f t="shared" si="80"/>
        <v>0.66500000000000048</v>
      </c>
      <c r="N666">
        <f t="shared" si="83"/>
        <v>0.3665028466548842</v>
      </c>
      <c r="O666">
        <f t="shared" si="84"/>
        <v>0.77594162125842581</v>
      </c>
      <c r="P666">
        <f t="shared" si="85"/>
        <v>0.92014845756196717</v>
      </c>
      <c r="Q666">
        <f t="shared" si="86"/>
        <v>0.9738073455857299</v>
      </c>
      <c r="R666">
        <f t="shared" si="87"/>
        <v>0.98863541600090543</v>
      </c>
      <c r="S666" t="str">
        <f t="shared" si="81"/>
        <v>fri</v>
      </c>
      <c r="T666" t="str">
        <f t="shared" si="82"/>
        <v>mon</v>
      </c>
    </row>
    <row r="667" spans="13:20" x14ac:dyDescent="0.25">
      <c r="M667">
        <f t="shared" si="80"/>
        <v>0.66600000000000048</v>
      </c>
      <c r="N667">
        <f t="shared" si="83"/>
        <v>0.366535314996563</v>
      </c>
      <c r="O667">
        <f t="shared" si="84"/>
        <v>0.77663335428896774</v>
      </c>
      <c r="P667">
        <f t="shared" si="85"/>
        <v>0.9206390802533726</v>
      </c>
      <c r="Q667">
        <f t="shared" si="86"/>
        <v>0.97405137159260025</v>
      </c>
      <c r="R667">
        <f t="shared" si="87"/>
        <v>0.98876798527398946</v>
      </c>
      <c r="S667" t="str">
        <f t="shared" si="81"/>
        <v>fri</v>
      </c>
      <c r="T667" t="str">
        <f t="shared" si="82"/>
        <v>mon</v>
      </c>
    </row>
    <row r="668" spans="13:20" x14ac:dyDescent="0.25">
      <c r="M668">
        <f t="shared" si="80"/>
        <v>0.66700000000000048</v>
      </c>
      <c r="N668">
        <f t="shared" si="83"/>
        <v>0.36656744819321352</v>
      </c>
      <c r="O668">
        <f t="shared" si="84"/>
        <v>0.77732478032635899</v>
      </c>
      <c r="P668">
        <f t="shared" si="85"/>
        <v>0.9211280381275041</v>
      </c>
      <c r="Q668">
        <f t="shared" si="86"/>
        <v>0.97429379904178637</v>
      </c>
      <c r="R668">
        <f t="shared" si="87"/>
        <v>0.98889936796030464</v>
      </c>
      <c r="S668" t="str">
        <f t="shared" si="81"/>
        <v>fri</v>
      </c>
      <c r="T668" t="str">
        <f t="shared" si="82"/>
        <v>mon</v>
      </c>
    </row>
    <row r="669" spans="13:20" x14ac:dyDescent="0.25">
      <c r="M669">
        <f t="shared" si="80"/>
        <v>0.66800000000000048</v>
      </c>
      <c r="N669">
        <f t="shared" si="83"/>
        <v>0.36659924882090333</v>
      </c>
      <c r="O669">
        <f t="shared" si="84"/>
        <v>0.77801590173027924</v>
      </c>
      <c r="P669">
        <f t="shared" si="85"/>
        <v>0.921615333327655</v>
      </c>
      <c r="Q669">
        <f t="shared" si="86"/>
        <v>0.97453463429632081</v>
      </c>
      <c r="R669">
        <f t="shared" si="87"/>
        <v>0.98902957151764559</v>
      </c>
      <c r="S669" t="str">
        <f t="shared" si="81"/>
        <v>fri</v>
      </c>
      <c r="T669" t="str">
        <f t="shared" si="82"/>
        <v>mon</v>
      </c>
    </row>
    <row r="670" spans="13:20" x14ac:dyDescent="0.25">
      <c r="M670">
        <f t="shared" si="80"/>
        <v>0.66900000000000048</v>
      </c>
      <c r="N670">
        <f t="shared" si="83"/>
        <v>0.36663071944260972</v>
      </c>
      <c r="O670">
        <f t="shared" si="84"/>
        <v>0.77870672084841808</v>
      </c>
      <c r="P670">
        <f t="shared" si="85"/>
        <v>0.92210096798622609</v>
      </c>
      <c r="Q670">
        <f t="shared" si="86"/>
        <v>0.97477388370610774</v>
      </c>
      <c r="R670">
        <f t="shared" si="87"/>
        <v>0.98915860337607509</v>
      </c>
      <c r="S670" t="str">
        <f t="shared" si="81"/>
        <v>fri</v>
      </c>
      <c r="T670" t="str">
        <f t="shared" si="82"/>
        <v>mon</v>
      </c>
    </row>
    <row r="671" spans="13:20" x14ac:dyDescent="0.25">
      <c r="M671">
        <f t="shared" si="80"/>
        <v>0.67000000000000048</v>
      </c>
      <c r="N671">
        <f t="shared" si="83"/>
        <v>0.36666186260825206</v>
      </c>
      <c r="O671">
        <f t="shared" si="84"/>
        <v>0.77939724001650412</v>
      </c>
      <c r="P671">
        <f t="shared" si="85"/>
        <v>0.92258494422475579</v>
      </c>
      <c r="Q671">
        <f t="shared" si="86"/>
        <v>0.97501155360795999</v>
      </c>
      <c r="R671">
        <f t="shared" si="87"/>
        <v>0.98928647093796407</v>
      </c>
      <c r="S671" t="str">
        <f t="shared" si="81"/>
        <v>fri</v>
      </c>
      <c r="T671" t="str">
        <f t="shared" si="82"/>
        <v>mon</v>
      </c>
    </row>
    <row r="672" spans="13:20" x14ac:dyDescent="0.25">
      <c r="M672">
        <f t="shared" si="80"/>
        <v>0.67100000000000048</v>
      </c>
      <c r="N672">
        <f t="shared" si="83"/>
        <v>0.36669268085472595</v>
      </c>
      <c r="O672">
        <f t="shared" si="84"/>
        <v>0.78008746155833608</v>
      </c>
      <c r="P672">
        <f t="shared" si="85"/>
        <v>0.92306726415394624</v>
      </c>
      <c r="Q672">
        <f t="shared" si="86"/>
        <v>0.97524765032562999</v>
      </c>
      <c r="R672">
        <f t="shared" si="87"/>
        <v>0.98941318157802916</v>
      </c>
      <c r="S672" t="str">
        <f t="shared" si="81"/>
        <v>fri</v>
      </c>
      <c r="T672" t="str">
        <f t="shared" si="82"/>
        <v>mon</v>
      </c>
    </row>
    <row r="673" spans="13:20" x14ac:dyDescent="0.25">
      <c r="M673">
        <f t="shared" si="80"/>
        <v>0.67200000000000049</v>
      </c>
      <c r="N673">
        <f t="shared" si="83"/>
        <v>0.36672317670593579</v>
      </c>
      <c r="O673">
        <f t="shared" si="84"/>
        <v>0.78077738778581263</v>
      </c>
      <c r="P673">
        <f t="shared" si="85"/>
        <v>0.92354792987368917</v>
      </c>
      <c r="Q673">
        <f t="shared" si="86"/>
        <v>0.97548218016984323</v>
      </c>
      <c r="R673">
        <f t="shared" si="87"/>
        <v>0.98953874264337038</v>
      </c>
      <c r="S673" t="str">
        <f t="shared" si="81"/>
        <v>fri</v>
      </c>
      <c r="T673" t="str">
        <f t="shared" si="82"/>
        <v>mon</v>
      </c>
    </row>
    <row r="674" spans="13:20" x14ac:dyDescent="0.25">
      <c r="M674">
        <f t="shared" si="80"/>
        <v>0.67300000000000049</v>
      </c>
      <c r="N674">
        <f t="shared" si="83"/>
        <v>0.36675335267282694</v>
      </c>
      <c r="O674">
        <f t="shared" si="84"/>
        <v>0.78146702099896204</v>
      </c>
      <c r="P674">
        <f t="shared" si="85"/>
        <v>0.92402694347309655</v>
      </c>
      <c r="Q674">
        <f t="shared" si="86"/>
        <v>0.97571514943833226</v>
      </c>
      <c r="R674">
        <f t="shared" si="87"/>
        <v>0.98966316145351185</v>
      </c>
      <c r="S674" t="str">
        <f t="shared" si="81"/>
        <v>fri</v>
      </c>
      <c r="T674" t="str">
        <f t="shared" si="82"/>
        <v>mon</v>
      </c>
    </row>
    <row r="675" spans="13:20" x14ac:dyDescent="0.25">
      <c r="M675">
        <f t="shared" si="80"/>
        <v>0.67400000000000049</v>
      </c>
      <c r="N675">
        <f t="shared" si="83"/>
        <v>0.36678321125341973</v>
      </c>
      <c r="O675">
        <f t="shared" si="84"/>
        <v>0.78215636348597273</v>
      </c>
      <c r="P675">
        <f t="shared" si="85"/>
        <v>0.92450430703052566</v>
      </c>
      <c r="Q675">
        <f t="shared" si="86"/>
        <v>0.97594656441586758</v>
      </c>
      <c r="R675">
        <f t="shared" si="87"/>
        <v>0.98978644530044013</v>
      </c>
      <c r="S675" t="str">
        <f t="shared" si="81"/>
        <v>fri</v>
      </c>
      <c r="T675" t="str">
        <f t="shared" si="82"/>
        <v>mon</v>
      </c>
    </row>
    <row r="676" spans="13:20" x14ac:dyDescent="0.25">
      <c r="M676">
        <f t="shared" si="80"/>
        <v>0.67500000000000049</v>
      </c>
      <c r="N676">
        <f t="shared" si="83"/>
        <v>0.36681275493284138</v>
      </c>
      <c r="O676">
        <f t="shared" si="84"/>
        <v>0.78284541752322467</v>
      </c>
      <c r="P676">
        <f t="shared" si="85"/>
        <v>0.92498002261360712</v>
      </c>
      <c r="Q676">
        <f t="shared" si="86"/>
        <v>0.97617643137429244</v>
      </c>
      <c r="R676">
        <f t="shared" si="87"/>
        <v>0.98990860144864001</v>
      </c>
      <c r="S676" t="str">
        <f t="shared" si="81"/>
        <v>fri</v>
      </c>
      <c r="T676" t="str">
        <f t="shared" si="82"/>
        <v>mon</v>
      </c>
    </row>
    <row r="677" spans="13:20" x14ac:dyDescent="0.25">
      <c r="M677">
        <f t="shared" si="80"/>
        <v>0.67600000000000049</v>
      </c>
      <c r="N677">
        <f t="shared" si="83"/>
        <v>0.36684198618336072</v>
      </c>
      <c r="O677">
        <f t="shared" si="84"/>
        <v>0.78353418537531683</v>
      </c>
      <c r="P677">
        <f t="shared" si="85"/>
        <v>0.92545409227927289</v>
      </c>
      <c r="Q677">
        <f t="shared" si="86"/>
        <v>0.97640475657255621</v>
      </c>
      <c r="R677">
        <f t="shared" si="87"/>
        <v>0.99002963713513825</v>
      </c>
      <c r="S677" t="str">
        <f t="shared" si="81"/>
        <v>fri</v>
      </c>
      <c r="T677" t="str">
        <f t="shared" si="82"/>
        <v>mon</v>
      </c>
    </row>
    <row r="678" spans="13:20" x14ac:dyDescent="0.25">
      <c r="M678">
        <f t="shared" si="80"/>
        <v>0.67700000000000049</v>
      </c>
      <c r="N678">
        <f t="shared" si="83"/>
        <v>0.36687090746441786</v>
      </c>
      <c r="O678">
        <f t="shared" si="84"/>
        <v>0.78422266929509965</v>
      </c>
      <c r="P678">
        <f t="shared" si="85"/>
        <v>0.92592651807378146</v>
      </c>
      <c r="Q678">
        <f t="shared" si="86"/>
        <v>0.97663154625674475</v>
      </c>
      <c r="R678">
        <f t="shared" si="87"/>
        <v>0.99014955956953687</v>
      </c>
      <c r="S678" t="str">
        <f t="shared" si="81"/>
        <v>fri</v>
      </c>
      <c r="T678" t="str">
        <f t="shared" si="82"/>
        <v>mon</v>
      </c>
    </row>
    <row r="679" spans="13:20" x14ac:dyDescent="0.25">
      <c r="M679">
        <f t="shared" si="80"/>
        <v>0.67800000000000049</v>
      </c>
      <c r="N679">
        <f t="shared" si="83"/>
        <v>0.36689952122266101</v>
      </c>
      <c r="O679">
        <f t="shared" si="84"/>
        <v>0.78491087152370498</v>
      </c>
      <c r="P679">
        <f t="shared" si="85"/>
        <v>0.92639730203274884</v>
      </c>
      <c r="Q679">
        <f t="shared" si="86"/>
        <v>0.97685680666011709</v>
      </c>
      <c r="R679">
        <f t="shared" si="87"/>
        <v>0.99026837593405603</v>
      </c>
      <c r="S679" t="str">
        <f t="shared" si="81"/>
        <v>fri</v>
      </c>
      <c r="T679" t="str">
        <f t="shared" si="82"/>
        <v>mon</v>
      </c>
    </row>
    <row r="680" spans="13:20" x14ac:dyDescent="0.25">
      <c r="M680">
        <f t="shared" si="80"/>
        <v>0.67900000000000049</v>
      </c>
      <c r="N680">
        <f t="shared" si="83"/>
        <v>0.36692782989197636</v>
      </c>
      <c r="O680">
        <f t="shared" si="84"/>
        <v>0.78559879429057489</v>
      </c>
      <c r="P680">
        <f t="shared" si="85"/>
        <v>0.92686644618117264</v>
      </c>
      <c r="Q680">
        <f t="shared" si="86"/>
        <v>0.9770805440031356</v>
      </c>
      <c r="R680">
        <f t="shared" si="87"/>
        <v>0.99038609338356887</v>
      </c>
      <c r="S680" t="str">
        <f t="shared" si="81"/>
        <v>fri</v>
      </c>
      <c r="T680" t="str">
        <f t="shared" si="82"/>
        <v>mon</v>
      </c>
    </row>
    <row r="681" spans="13:20" x14ac:dyDescent="0.25">
      <c r="M681">
        <f t="shared" si="80"/>
        <v>0.68000000000000049</v>
      </c>
      <c r="N681">
        <f t="shared" si="83"/>
        <v>0.3669558358935231</v>
      </c>
      <c r="O681">
        <f t="shared" si="84"/>
        <v>0.78628643981349255</v>
      </c>
      <c r="P681">
        <f t="shared" si="85"/>
        <v>0.92733395253346163</v>
      </c>
      <c r="Q681">
        <f t="shared" si="86"/>
        <v>0.9773027644935004</v>
      </c>
      <c r="R681">
        <f t="shared" si="87"/>
        <v>0.99050271904564413</v>
      </c>
      <c r="S681" t="str">
        <f t="shared" si="81"/>
        <v>fri</v>
      </c>
      <c r="T681" t="str">
        <f t="shared" si="82"/>
        <v>mon</v>
      </c>
    </row>
    <row r="682" spans="13:20" x14ac:dyDescent="0.25">
      <c r="M682">
        <f t="shared" si="80"/>
        <v>0.68100000000000049</v>
      </c>
      <c r="N682">
        <f t="shared" si="83"/>
        <v>0.36698354163576474</v>
      </c>
      <c r="O682">
        <f t="shared" si="84"/>
        <v>0.78697381029861369</v>
      </c>
      <c r="P682">
        <f t="shared" si="85"/>
        <v>0.92779982309346232</v>
      </c>
      <c r="Q682">
        <f t="shared" si="86"/>
        <v>0.9775234743261807</v>
      </c>
      <c r="R682">
        <f t="shared" si="87"/>
        <v>0.99061826002058329</v>
      </c>
      <c r="S682" t="str">
        <f t="shared" si="81"/>
        <v>fri</v>
      </c>
      <c r="T682" t="str">
        <f t="shared" si="82"/>
        <v>mon</v>
      </c>
    </row>
    <row r="683" spans="13:20" x14ac:dyDescent="0.25">
      <c r="M683">
        <f t="shared" si="80"/>
        <v>0.68200000000000049</v>
      </c>
      <c r="N683">
        <f t="shared" si="83"/>
        <v>0.36701094951450342</v>
      </c>
      <c r="O683">
        <f t="shared" si="84"/>
        <v>0.78766090794049459</v>
      </c>
      <c r="P683">
        <f t="shared" si="85"/>
        <v>0.92826405985448579</v>
      </c>
      <c r="Q683">
        <f t="shared" si="86"/>
        <v>0.97774267968345252</v>
      </c>
      <c r="R683">
        <f t="shared" si="87"/>
        <v>0.9907327233814569</v>
      </c>
      <c r="S683" t="str">
        <f t="shared" si="81"/>
        <v>fri</v>
      </c>
      <c r="T683" t="str">
        <f t="shared" si="82"/>
        <v>mon</v>
      </c>
    </row>
    <row r="684" spans="13:20" x14ac:dyDescent="0.25">
      <c r="M684">
        <f t="shared" si="80"/>
        <v>0.6830000000000005</v>
      </c>
      <c r="N684">
        <f t="shared" si="83"/>
        <v>0.36703806191291122</v>
      </c>
      <c r="O684">
        <f t="shared" si="84"/>
        <v>0.78834773492212384</v>
      </c>
      <c r="P684">
        <f t="shared" si="85"/>
        <v>0.92872666479933597</v>
      </c>
      <c r="Q684">
        <f t="shared" si="86"/>
        <v>0.97796038673492447</v>
      </c>
      <c r="R684">
        <f t="shared" si="87"/>
        <v>0.99084611617414509</v>
      </c>
      <c r="S684" t="str">
        <f t="shared" si="81"/>
        <v>fri</v>
      </c>
      <c r="T684" t="str">
        <f t="shared" si="82"/>
        <v>mon</v>
      </c>
    </row>
    <row r="685" spans="13:20" x14ac:dyDescent="0.25">
      <c r="M685">
        <f t="shared" si="80"/>
        <v>0.6840000000000005</v>
      </c>
      <c r="N685">
        <f t="shared" si="83"/>
        <v>0.36706488120156511</v>
      </c>
      <c r="O685">
        <f t="shared" si="84"/>
        <v>0.78903429341495124</v>
      </c>
      <c r="P685">
        <f t="shared" si="85"/>
        <v>0.92918763990033737</v>
      </c>
      <c r="Q685">
        <f t="shared" si="86"/>
        <v>0.97817660163757614</v>
      </c>
      <c r="R685">
        <f t="shared" si="87"/>
        <v>0.99095844541737876</v>
      </c>
      <c r="S685" t="str">
        <f t="shared" si="81"/>
        <v>fri</v>
      </c>
      <c r="T685" t="str">
        <f t="shared" si="82"/>
        <v>mon</v>
      </c>
    </row>
    <row r="686" spans="13:20" x14ac:dyDescent="0.25">
      <c r="M686">
        <f t="shared" ref="M686:M749" si="88">M685+0.001</f>
        <v>0.6850000000000005</v>
      </c>
      <c r="N686">
        <f t="shared" si="83"/>
        <v>0.36709140973847842</v>
      </c>
      <c r="O686">
        <f t="shared" si="84"/>
        <v>0.78972058557891955</v>
      </c>
      <c r="P686">
        <f t="shared" si="85"/>
        <v>0.92964698711936045</v>
      </c>
      <c r="Q686">
        <f t="shared" si="86"/>
        <v>0.97839133053579075</v>
      </c>
      <c r="R686">
        <f t="shared" si="87"/>
        <v>0.99106971810277456</v>
      </c>
      <c r="S686" t="str">
        <f t="shared" si="81"/>
        <v>fri</v>
      </c>
      <c r="T686" t="str">
        <f t="shared" si="82"/>
        <v>mon</v>
      </c>
    </row>
    <row r="687" spans="13:20" x14ac:dyDescent="0.25">
      <c r="M687">
        <f t="shared" si="88"/>
        <v>0.6860000000000005</v>
      </c>
      <c r="N687">
        <f t="shared" si="83"/>
        <v>0.36711764986913398</v>
      </c>
      <c r="O687">
        <f t="shared" si="84"/>
        <v>0.79040661356249353</v>
      </c>
      <c r="P687">
        <f t="shared" si="85"/>
        <v>0.93010470840785242</v>
      </c>
      <c r="Q687">
        <f t="shared" si="86"/>
        <v>0.97860457956138536</v>
      </c>
      <c r="R687">
        <f t="shared" si="87"/>
        <v>0.99117994119487207</v>
      </c>
      <c r="S687" t="str">
        <f t="shared" si="81"/>
        <v>fri</v>
      </c>
      <c r="T687" t="str">
        <f t="shared" si="82"/>
        <v>mon</v>
      </c>
    </row>
    <row r="688" spans="13:20" x14ac:dyDescent="0.25">
      <c r="M688">
        <f t="shared" si="88"/>
        <v>0.6870000000000005</v>
      </c>
      <c r="N688">
        <f t="shared" si="83"/>
        <v>0.36714360392651768</v>
      </c>
      <c r="O688">
        <f t="shared" si="84"/>
        <v>0.7910923795026894</v>
      </c>
      <c r="P688">
        <f t="shared" si="85"/>
        <v>0.93056080570686106</v>
      </c>
      <c r="Q688">
        <f t="shared" si="86"/>
        <v>0.9788163548336466</v>
      </c>
      <c r="R688">
        <f t="shared" si="87"/>
        <v>0.99128912163117944</v>
      </c>
      <c r="S688" t="str">
        <f t="shared" si="81"/>
        <v>fri</v>
      </c>
      <c r="T688" t="str">
        <f t="shared" si="82"/>
        <v>mon</v>
      </c>
    </row>
    <row r="689" spans="13:20" x14ac:dyDescent="0.25">
      <c r="M689">
        <f t="shared" si="88"/>
        <v>0.6880000000000005</v>
      </c>
      <c r="N689">
        <f t="shared" si="83"/>
        <v>0.36716927423115053</v>
      </c>
      <c r="O689">
        <f t="shared" si="84"/>
        <v>0.79177788552510753</v>
      </c>
      <c r="P689">
        <f t="shared" si="85"/>
        <v>0.93101528094706443</v>
      </c>
      <c r="Q689">
        <f t="shared" si="86"/>
        <v>0.97902666245936221</v>
      </c>
      <c r="R689">
        <f t="shared" si="87"/>
        <v>0.99139726632220526</v>
      </c>
      <c r="S689" t="str">
        <f t="shared" si="81"/>
        <v>fri</v>
      </c>
      <c r="T689" t="str">
        <f t="shared" si="82"/>
        <v>mon</v>
      </c>
    </row>
    <row r="690" spans="13:20" x14ac:dyDescent="0.25">
      <c r="M690">
        <f t="shared" si="88"/>
        <v>0.6890000000000005</v>
      </c>
      <c r="N690">
        <f t="shared" si="83"/>
        <v>0.36719466309112314</v>
      </c>
      <c r="O690">
        <f t="shared" si="84"/>
        <v>0.79246313374396038</v>
      </c>
      <c r="P690">
        <f t="shared" si="85"/>
        <v>0.9314681360487973</v>
      </c>
      <c r="Q690">
        <f t="shared" si="86"/>
        <v>0.97923550853285546</v>
      </c>
      <c r="R690">
        <f t="shared" si="87"/>
        <v>0.99150438215149972</v>
      </c>
      <c r="S690" t="str">
        <f t="shared" si="81"/>
        <v>fri</v>
      </c>
      <c r="T690" t="str">
        <f t="shared" si="82"/>
        <v>mon</v>
      </c>
    </row>
    <row r="691" spans="13:20" x14ac:dyDescent="0.25">
      <c r="M691">
        <f t="shared" si="88"/>
        <v>0.6900000000000005</v>
      </c>
      <c r="N691">
        <f t="shared" si="83"/>
        <v>0.36721977280212581</v>
      </c>
      <c r="O691">
        <f t="shared" si="84"/>
        <v>0.79314812626210296</v>
      </c>
      <c r="P691">
        <f t="shared" si="85"/>
        <v>0.93191937292207938</v>
      </c>
      <c r="Q691">
        <f t="shared" si="86"/>
        <v>0.97944289913601512</v>
      </c>
      <c r="R691">
        <f t="shared" si="87"/>
        <v>0.99161047597569296</v>
      </c>
      <c r="S691" t="str">
        <f t="shared" si="81"/>
        <v>fri</v>
      </c>
      <c r="T691" t="str">
        <f t="shared" si="82"/>
        <v>mon</v>
      </c>
    </row>
    <row r="692" spans="13:20" x14ac:dyDescent="0.25">
      <c r="M692">
        <f t="shared" si="88"/>
        <v>0.6910000000000005</v>
      </c>
      <c r="N692">
        <f t="shared" si="83"/>
        <v>0.36724460564748473</v>
      </c>
      <c r="O692">
        <f t="shared" si="84"/>
        <v>0.79383286517106311</v>
      </c>
      <c r="P692">
        <f t="shared" si="85"/>
        <v>0.9323689934666417</v>
      </c>
      <c r="Q692">
        <f t="shared" si="86"/>
        <v>0.97964884033833299</v>
      </c>
      <c r="R692">
        <f t="shared" si="87"/>
        <v>0.99171555462453531</v>
      </c>
      <c r="S692" t="str">
        <f t="shared" si="81"/>
        <v>fri</v>
      </c>
      <c r="T692" t="str">
        <f t="shared" si="82"/>
        <v>mon</v>
      </c>
    </row>
    <row r="693" spans="13:20" x14ac:dyDescent="0.25">
      <c r="M693">
        <f t="shared" si="88"/>
        <v>0.6920000000000005</v>
      </c>
      <c r="N693">
        <f t="shared" si="83"/>
        <v>0.36726916389819286</v>
      </c>
      <c r="O693">
        <f t="shared" si="84"/>
        <v>0.79451735255107359</v>
      </c>
      <c r="P693">
        <f t="shared" si="85"/>
        <v>0.93281699957195441</v>
      </c>
      <c r="Q693">
        <f t="shared" si="86"/>
        <v>0.97985333819693299</v>
      </c>
      <c r="R693">
        <f t="shared" si="87"/>
        <v>0.99181962490093434</v>
      </c>
      <c r="S693" t="str">
        <f t="shared" si="81"/>
        <v>fri</v>
      </c>
      <c r="T693" t="str">
        <f t="shared" si="82"/>
        <v>mon</v>
      </c>
    </row>
    <row r="694" spans="13:20" x14ac:dyDescent="0.25">
      <c r="M694">
        <f t="shared" si="88"/>
        <v>0.6930000000000005</v>
      </c>
      <c r="N694">
        <f t="shared" si="83"/>
        <v>0.36729344981294365</v>
      </c>
      <c r="O694">
        <f t="shared" si="84"/>
        <v>0.79520159047109895</v>
      </c>
      <c r="P694">
        <f t="shared" si="85"/>
        <v>0.9332633931172547</v>
      </c>
      <c r="Q694">
        <f t="shared" si="86"/>
        <v>0.98005639875660688</v>
      </c>
      <c r="R694">
        <f t="shared" si="87"/>
        <v>0.99192269358099106</v>
      </c>
      <c r="S694" t="str">
        <f t="shared" si="81"/>
        <v>fri</v>
      </c>
      <c r="T694" t="str">
        <f t="shared" si="82"/>
        <v>mon</v>
      </c>
    </row>
    <row r="695" spans="13:20" x14ac:dyDescent="0.25">
      <c r="M695">
        <f t="shared" si="88"/>
        <v>0.69400000000000051</v>
      </c>
      <c r="N695">
        <f t="shared" si="83"/>
        <v>0.36731746563816325</v>
      </c>
      <c r="O695">
        <f t="shared" si="84"/>
        <v>0.79588558098886808</v>
      </c>
      <c r="P695">
        <f t="shared" si="85"/>
        <v>0.93370817597157307</v>
      </c>
      <c r="Q695">
        <f t="shared" si="86"/>
        <v>0.98025802804984496</v>
      </c>
      <c r="R695">
        <f t="shared" si="87"/>
        <v>0.99202476741404544</v>
      </c>
      <c r="S695" t="str">
        <f t="shared" si="81"/>
        <v>fri</v>
      </c>
      <c r="T695" t="str">
        <f t="shared" si="82"/>
        <v>mon</v>
      </c>
    </row>
    <row r="696" spans="13:20" x14ac:dyDescent="0.25">
      <c r="M696">
        <f t="shared" si="88"/>
        <v>0.69500000000000051</v>
      </c>
      <c r="N696">
        <f t="shared" si="83"/>
        <v>0.36734121360804473</v>
      </c>
      <c r="O696">
        <f t="shared" si="84"/>
        <v>0.79656932615090348</v>
      </c>
      <c r="P696">
        <f t="shared" si="85"/>
        <v>0.93415134999376215</v>
      </c>
      <c r="Q696">
        <f t="shared" si="86"/>
        <v>0.98045823209687155</v>
      </c>
      <c r="R696">
        <f t="shared" si="87"/>
        <v>0.99212585312270773</v>
      </c>
      <c r="S696" t="str">
        <f t="shared" si="81"/>
        <v>fri</v>
      </c>
      <c r="T696" t="str">
        <f t="shared" si="82"/>
        <v>mon</v>
      </c>
    </row>
    <row r="697" spans="13:20" x14ac:dyDescent="0.25">
      <c r="M697">
        <f t="shared" si="88"/>
        <v>0.69600000000000051</v>
      </c>
      <c r="N697">
        <f t="shared" si="83"/>
        <v>0.36736469594457954</v>
      </c>
      <c r="O697">
        <f t="shared" si="84"/>
        <v>0.79725282799255159</v>
      </c>
      <c r="P697">
        <f t="shared" si="85"/>
        <v>0.93459291703252334</v>
      </c>
      <c r="Q697">
        <f t="shared" si="86"/>
        <v>0.98065701690567564</v>
      </c>
      <c r="R697">
        <f t="shared" si="87"/>
        <v>0.99222595740290132</v>
      </c>
      <c r="S697" t="str">
        <f t="shared" si="81"/>
        <v>fri</v>
      </c>
      <c r="T697" t="str">
        <f t="shared" si="82"/>
        <v>mon</v>
      </c>
    </row>
    <row r="698" spans="13:20" x14ac:dyDescent="0.25">
      <c r="M698">
        <f t="shared" si="88"/>
        <v>0.69700000000000051</v>
      </c>
      <c r="N698">
        <f t="shared" si="83"/>
        <v>0.36738791485759181</v>
      </c>
      <c r="O698">
        <f t="shared" si="84"/>
        <v>0.79793608853801279</v>
      </c>
      <c r="P698">
        <f t="shared" si="85"/>
        <v>0.93503287892643394</v>
      </c>
      <c r="Q698">
        <f t="shared" si="86"/>
        <v>0.98085438847204576</v>
      </c>
      <c r="R698">
        <f t="shared" si="87"/>
        <v>0.99232508692390087</v>
      </c>
      <c r="S698" t="str">
        <f t="shared" si="81"/>
        <v>fri</v>
      </c>
      <c r="T698" t="str">
        <f t="shared" si="82"/>
        <v>mon</v>
      </c>
    </row>
    <row r="699" spans="13:20" x14ac:dyDescent="0.25">
      <c r="M699">
        <f t="shared" si="88"/>
        <v>0.69800000000000051</v>
      </c>
      <c r="N699">
        <f t="shared" si="83"/>
        <v>0.3674108725447699</v>
      </c>
      <c r="O699">
        <f t="shared" si="84"/>
        <v>0.79861910980037221</v>
      </c>
      <c r="P699">
        <f t="shared" si="85"/>
        <v>0.93547123750397465</v>
      </c>
      <c r="Q699">
        <f t="shared" si="86"/>
        <v>0.98105035277960217</v>
      </c>
      <c r="R699">
        <f t="shared" si="87"/>
        <v>0.99242324832836859</v>
      </c>
      <c r="S699" t="str">
        <f t="shared" si="81"/>
        <v>fri</v>
      </c>
      <c r="T699" t="str">
        <f t="shared" si="82"/>
        <v>mon</v>
      </c>
    </row>
    <row r="700" spans="13:20" x14ac:dyDescent="0.25">
      <c r="M700">
        <f t="shared" si="88"/>
        <v>0.69900000000000051</v>
      </c>
      <c r="N700">
        <f t="shared" si="83"/>
        <v>0.36743357119170039</v>
      </c>
      <c r="O700">
        <f t="shared" si="84"/>
        <v>0.79930189378162919</v>
      </c>
      <c r="P700">
        <f t="shared" si="85"/>
        <v>0.93590799458355778</v>
      </c>
      <c r="Q700">
        <f t="shared" si="86"/>
        <v>0.98124491579982953</v>
      </c>
      <c r="R700">
        <f t="shared" si="87"/>
        <v>0.99252044823239749</v>
      </c>
      <c r="S700" t="str">
        <f t="shared" si="81"/>
        <v>fri</v>
      </c>
      <c r="T700" t="str">
        <f t="shared" si="82"/>
        <v>mon</v>
      </c>
    </row>
    <row r="701" spans="13:20" x14ac:dyDescent="0.25">
      <c r="M701">
        <f t="shared" si="88"/>
        <v>0.70000000000000051</v>
      </c>
      <c r="N701">
        <f t="shared" si="83"/>
        <v>0.36745601297190089</v>
      </c>
      <c r="O701">
        <f t="shared" si="84"/>
        <v>0.79998444247272738</v>
      </c>
      <c r="P701">
        <f t="shared" si="85"/>
        <v>0.93634315197355344</v>
      </c>
      <c r="Q701">
        <f t="shared" si="86"/>
        <v>0.98143808349211148</v>
      </c>
      <c r="R701">
        <f t="shared" si="87"/>
        <v>0.99261669322554491</v>
      </c>
      <c r="S701" t="str">
        <f t="shared" si="81"/>
        <v>fri</v>
      </c>
      <c r="T701" t="str">
        <f t="shared" si="82"/>
        <v>mon</v>
      </c>
    </row>
    <row r="702" spans="13:20" x14ac:dyDescent="0.25">
      <c r="M702">
        <f t="shared" si="88"/>
        <v>0.70100000000000051</v>
      </c>
      <c r="N702">
        <f t="shared" si="83"/>
        <v>0.36747820004685239</v>
      </c>
      <c r="O702">
        <f t="shared" si="84"/>
        <v>0.80066675785358576</v>
      </c>
      <c r="P702">
        <f t="shared" si="85"/>
        <v>0.93677671147231889</v>
      </c>
      <c r="Q702">
        <f t="shared" si="86"/>
        <v>0.98162986180376044</v>
      </c>
      <c r="R702">
        <f t="shared" si="87"/>
        <v>0.99271198987087406</v>
      </c>
      <c r="S702" t="str">
        <f t="shared" si="81"/>
        <v>fri</v>
      </c>
      <c r="T702" t="str">
        <f t="shared" si="82"/>
        <v>mon</v>
      </c>
    </row>
    <row r="703" spans="13:20" x14ac:dyDescent="0.25">
      <c r="M703">
        <f t="shared" si="88"/>
        <v>0.70200000000000051</v>
      </c>
      <c r="N703">
        <f t="shared" si="83"/>
        <v>0.36750013456603314</v>
      </c>
      <c r="O703">
        <f t="shared" si="84"/>
        <v>0.80134884189312783</v>
      </c>
      <c r="P703">
        <f t="shared" si="85"/>
        <v>0.93720867486822246</v>
      </c>
      <c r="Q703">
        <f t="shared" si="86"/>
        <v>0.98182025667005557</v>
      </c>
      <c r="R703">
        <f t="shared" si="87"/>
        <v>0.99280634470499241</v>
      </c>
      <c r="S703" t="str">
        <f t="shared" si="81"/>
        <v>fri</v>
      </c>
      <c r="T703" t="str">
        <f t="shared" si="82"/>
        <v>mon</v>
      </c>
    </row>
    <row r="704" spans="13:20" x14ac:dyDescent="0.25">
      <c r="M704">
        <f t="shared" si="88"/>
        <v>0.70300000000000051</v>
      </c>
      <c r="N704">
        <f t="shared" si="83"/>
        <v>0.36752181866695044</v>
      </c>
      <c r="O704">
        <f t="shared" si="84"/>
        <v>0.80203069654931258</v>
      </c>
      <c r="P704">
        <f t="shared" si="85"/>
        <v>0.9376390439396749</v>
      </c>
      <c r="Q704">
        <f t="shared" si="86"/>
        <v>0.98200927401427052</v>
      </c>
      <c r="R704">
        <f t="shared" si="87"/>
        <v>0.99289976423809101</v>
      </c>
      <c r="S704" t="str">
        <f t="shared" si="81"/>
        <v>fri</v>
      </c>
      <c r="T704" t="str">
        <f t="shared" si="82"/>
        <v>mon</v>
      </c>
    </row>
    <row r="705" spans="13:20" x14ac:dyDescent="0.25">
      <c r="M705">
        <f t="shared" si="88"/>
        <v>0.70400000000000051</v>
      </c>
      <c r="N705">
        <f t="shared" si="83"/>
        <v>0.36754325447517411</v>
      </c>
      <c r="O705">
        <f t="shared" si="84"/>
        <v>0.80271232376916446</v>
      </c>
      <c r="P705">
        <f t="shared" si="85"/>
        <v>0.93806782045515424</v>
      </c>
      <c r="Q705">
        <f t="shared" si="86"/>
        <v>0.98219691974771095</v>
      </c>
      <c r="R705">
        <f t="shared" si="87"/>
        <v>0.99299225495397936</v>
      </c>
      <c r="S705" t="str">
        <f t="shared" si="81"/>
        <v>fri</v>
      </c>
      <c r="T705" t="str">
        <f t="shared" si="82"/>
        <v>mon</v>
      </c>
    </row>
    <row r="706" spans="13:20" x14ac:dyDescent="0.25">
      <c r="M706">
        <f t="shared" si="88"/>
        <v>0.70500000000000052</v>
      </c>
      <c r="N706">
        <f t="shared" si="83"/>
        <v>0.36756444410436995</v>
      </c>
      <c r="O706">
        <f t="shared" si="84"/>
        <v>0.80339372548880217</v>
      </c>
      <c r="P706">
        <f t="shared" si="85"/>
        <v>0.938495006173234</v>
      </c>
      <c r="Q706">
        <f t="shared" si="86"/>
        <v>0.98238319976974409</v>
      </c>
      <c r="R706">
        <f t="shared" si="87"/>
        <v>0.99308382331012979</v>
      </c>
      <c r="S706" t="str">
        <f t="shared" si="81"/>
        <v>fri</v>
      </c>
      <c r="T706" t="str">
        <f t="shared" si="82"/>
        <v>mon</v>
      </c>
    </row>
    <row r="707" spans="13:20" x14ac:dyDescent="0.25">
      <c r="M707">
        <f t="shared" si="88"/>
        <v>0.70600000000000052</v>
      </c>
      <c r="N707">
        <f t="shared" si="83"/>
        <v>0.36758538965633247</v>
      </c>
      <c r="O707">
        <f t="shared" si="84"/>
        <v>0.80407490363347178</v>
      </c>
      <c r="P707">
        <f t="shared" si="85"/>
        <v>0.93892060284261092</v>
      </c>
      <c r="Q707">
        <f t="shared" si="86"/>
        <v>0.982568119967834</v>
      </c>
      <c r="R707">
        <f t="shared" si="87"/>
        <v>0.99317447573771167</v>
      </c>
      <c r="S707" t="str">
        <f t="shared" ref="S707:S770" si="89">IF(MAX(N707:R707)= N707,N$1,IF(MAX(N707:R707)= O707,O$1,IF(MAX(N707:R707)= P707,P$1,IF(MAX(N707:R707)= Q707,Q$1,R$1))))</f>
        <v>fri</v>
      </c>
      <c r="T707" t="str">
        <f t="shared" ref="T707:T770" si="90">IF(MIN(N707:R707)= N707,N$1,IF(MIN(N707:R707)= O707,O$1,IF(MIN(N707:R707)= P707,P$1,IF(MIN(N707:R707)= Q707,Q$1,R$1))))</f>
        <v>mon</v>
      </c>
    </row>
    <row r="708" spans="13:20" x14ac:dyDescent="0.25">
      <c r="M708">
        <f t="shared" si="88"/>
        <v>0.70700000000000052</v>
      </c>
      <c r="N708">
        <f t="shared" ref="N708:N771" si="91">B$2*(M708^5)+C$2*(M708^4)+D$2*(M708^3)+E$2*(M708^2)+F$2*M708</f>
        <v>0.36760609322101589</v>
      </c>
      <c r="O708">
        <f t="shared" ref="O708:O771" si="92">B$3*(M708^5)+C$3*(M708^4)+D$3*(M708^3)+E$3*(M708^2)+F$3*M708</f>
        <v>0.80475586011757394</v>
      </c>
      <c r="P708">
        <f t="shared" ref="P708:P771" si="93">B$4*(M708^5)+C$4*(M708^4)+D$4*(M708^3)+E$4*(M708^2)+F$4*M708</f>
        <v>0.93934461220213161</v>
      </c>
      <c r="Q708">
        <f t="shared" ref="Q708:Q771" si="94">B$5*(M708^5)+C$5*(M708^4)+D$5*(M708^3)+E$5*(M708^2)+F$5*M708</f>
        <v>0.98275168621757247</v>
      </c>
      <c r="R708">
        <f t="shared" ref="R708:R771" si="95">B$6*(M708^5)+C$6*(M708^4)+D$6*(M708^3)+E$6*(M708^2)+F$6*M708</f>
        <v>0.99326421864163184</v>
      </c>
      <c r="S708" t="str">
        <f t="shared" si="89"/>
        <v>fri</v>
      </c>
      <c r="T708" t="str">
        <f t="shared" si="90"/>
        <v>mon</v>
      </c>
    </row>
    <row r="709" spans="13:20" x14ac:dyDescent="0.25">
      <c r="M709">
        <f t="shared" si="88"/>
        <v>0.70800000000000052</v>
      </c>
      <c r="N709">
        <f t="shared" si="91"/>
        <v>0.36762655687657131</v>
      </c>
      <c r="O709">
        <f t="shared" si="92"/>
        <v>0.80543659684469571</v>
      </c>
      <c r="P709">
        <f t="shared" si="93"/>
        <v>0.93976703598082012</v>
      </c>
      <c r="Q709">
        <f t="shared" si="94"/>
        <v>0.98293390438271611</v>
      </c>
      <c r="R709">
        <f t="shared" si="95"/>
        <v>0.99335305840057408</v>
      </c>
      <c r="S709" t="str">
        <f t="shared" si="89"/>
        <v>fri</v>
      </c>
      <c r="T709" t="str">
        <f t="shared" si="90"/>
        <v>mon</v>
      </c>
    </row>
    <row r="710" spans="13:20" x14ac:dyDescent="0.25">
      <c r="M710">
        <f t="shared" si="88"/>
        <v>0.70900000000000052</v>
      </c>
      <c r="N710">
        <f t="shared" si="91"/>
        <v>0.36764678268937478</v>
      </c>
      <c r="O710">
        <f t="shared" si="92"/>
        <v>0.80611711570764044</v>
      </c>
      <c r="P710">
        <f t="shared" si="93"/>
        <v>0.94018787589790631</v>
      </c>
      <c r="Q710">
        <f t="shared" si="94"/>
        <v>0.98311478031521382</v>
      </c>
      <c r="R710">
        <f t="shared" si="95"/>
        <v>0.99344100136703428</v>
      </c>
      <c r="S710" t="str">
        <f t="shared" si="89"/>
        <v>fri</v>
      </c>
      <c r="T710" t="str">
        <f t="shared" si="90"/>
        <v>mon</v>
      </c>
    </row>
    <row r="711" spans="13:20" x14ac:dyDescent="0.25">
      <c r="M711">
        <f t="shared" si="88"/>
        <v>0.71000000000000052</v>
      </c>
      <c r="N711">
        <f t="shared" si="91"/>
        <v>0.36766677271406345</v>
      </c>
      <c r="O711">
        <f t="shared" si="92"/>
        <v>0.80679741858845766</v>
      </c>
      <c r="P711">
        <f t="shared" si="93"/>
        <v>0.94060713366285165</v>
      </c>
      <c r="Q711">
        <f t="shared" si="94"/>
        <v>0.98329431985524396</v>
      </c>
      <c r="R711">
        <f t="shared" si="95"/>
        <v>0.99352805386736298</v>
      </c>
      <c r="S711" t="str">
        <f t="shared" si="89"/>
        <v>fri</v>
      </c>
      <c r="T711" t="str">
        <f t="shared" si="90"/>
        <v>mon</v>
      </c>
    </row>
    <row r="712" spans="13:20" x14ac:dyDescent="0.25">
      <c r="M712">
        <f t="shared" si="88"/>
        <v>0.71100000000000052</v>
      </c>
      <c r="N712">
        <f t="shared" si="91"/>
        <v>0.3676865289935678</v>
      </c>
      <c r="O712">
        <f t="shared" si="92"/>
        <v>0.80747750735847301</v>
      </c>
      <c r="P712">
        <f t="shared" si="93"/>
        <v>0.9410248109753776</v>
      </c>
      <c r="Q712">
        <f t="shared" si="94"/>
        <v>0.98347252883124647</v>
      </c>
      <c r="R712">
        <f t="shared" si="95"/>
        <v>0.99361422220180318</v>
      </c>
      <c r="S712" t="str">
        <f t="shared" si="89"/>
        <v>fri</v>
      </c>
      <c r="T712" t="str">
        <f t="shared" si="90"/>
        <v>mon</v>
      </c>
    </row>
    <row r="713" spans="13:20" x14ac:dyDescent="0.25">
      <c r="M713">
        <f t="shared" si="88"/>
        <v>0.71200000000000052</v>
      </c>
      <c r="N713">
        <f t="shared" si="91"/>
        <v>0.36770605355914465</v>
      </c>
      <c r="O713">
        <f t="shared" si="92"/>
        <v>0.80815738387831981</v>
      </c>
      <c r="P713">
        <f t="shared" si="93"/>
        <v>0.94144090952549409</v>
      </c>
      <c r="Q713">
        <f t="shared" si="94"/>
        <v>0.98364941305995535</v>
      </c>
      <c r="R713">
        <f t="shared" si="95"/>
        <v>0.9936995126445276</v>
      </c>
      <c r="S713" t="str">
        <f t="shared" si="89"/>
        <v>fri</v>
      </c>
      <c r="T713" t="str">
        <f t="shared" si="90"/>
        <v>mon</v>
      </c>
    </row>
    <row r="714" spans="13:20" x14ac:dyDescent="0.25">
      <c r="M714">
        <f t="shared" si="88"/>
        <v>0.71300000000000052</v>
      </c>
      <c r="N714">
        <f t="shared" si="91"/>
        <v>0.36772534843040849</v>
      </c>
      <c r="O714">
        <f t="shared" si="92"/>
        <v>0.80883704999796635</v>
      </c>
      <c r="P714">
        <f t="shared" si="93"/>
        <v>0.94185543099352387</v>
      </c>
      <c r="Q714">
        <f t="shared" si="94"/>
        <v>0.98382497834642924</v>
      </c>
      <c r="R714">
        <f t="shared" si="95"/>
        <v>0.99378393144367783</v>
      </c>
      <c r="S714" t="str">
        <f t="shared" si="89"/>
        <v>fri</v>
      </c>
      <c r="T714" t="str">
        <f t="shared" si="90"/>
        <v>mon</v>
      </c>
    </row>
    <row r="715" spans="13:20" x14ac:dyDescent="0.25">
      <c r="M715">
        <f t="shared" si="88"/>
        <v>0.71400000000000052</v>
      </c>
      <c r="N715">
        <f t="shared" si="91"/>
        <v>0.36774441561536708</v>
      </c>
      <c r="O715">
        <f t="shared" si="92"/>
        <v>0.80951650755675031</v>
      </c>
      <c r="P715">
        <f t="shared" si="93"/>
        <v>0.942268377050133</v>
      </c>
      <c r="Q715">
        <f t="shared" si="94"/>
        <v>0.98399923048409188</v>
      </c>
      <c r="R715">
        <f t="shared" si="95"/>
        <v>0.99386748482140286</v>
      </c>
      <c r="S715" t="str">
        <f t="shared" si="89"/>
        <v>fri</v>
      </c>
      <c r="T715" t="str">
        <f t="shared" si="90"/>
        <v>mon</v>
      </c>
    </row>
    <row r="716" spans="13:20" x14ac:dyDescent="0.25">
      <c r="M716">
        <f t="shared" si="88"/>
        <v>0.71500000000000052</v>
      </c>
      <c r="N716">
        <f t="shared" si="91"/>
        <v>0.36776325711045232</v>
      </c>
      <c r="O716">
        <f t="shared" si="92"/>
        <v>0.81019575838340452</v>
      </c>
      <c r="P716">
        <f t="shared" si="93"/>
        <v>0.94267974935635679</v>
      </c>
      <c r="Q716">
        <f t="shared" si="94"/>
        <v>0.98417217525475587</v>
      </c>
      <c r="R716">
        <f t="shared" si="95"/>
        <v>0.99395017897389915</v>
      </c>
      <c r="S716" t="str">
        <f t="shared" si="89"/>
        <v>fri</v>
      </c>
      <c r="T716" t="str">
        <f t="shared" si="90"/>
        <v>mon</v>
      </c>
    </row>
    <row r="717" spans="13:20" x14ac:dyDescent="0.25">
      <c r="M717">
        <f t="shared" si="88"/>
        <v>0.71600000000000052</v>
      </c>
      <c r="N717">
        <f t="shared" si="91"/>
        <v>0.36778187490055392</v>
      </c>
      <c r="O717">
        <f t="shared" si="92"/>
        <v>0.81087480429609005</v>
      </c>
      <c r="P717">
        <f t="shared" si="93"/>
        <v>0.94308954956362623</v>
      </c>
      <c r="Q717">
        <f t="shared" si="94"/>
        <v>0.98434381842866192</v>
      </c>
      <c r="R717">
        <f t="shared" si="95"/>
        <v>0.99403202007144653</v>
      </c>
      <c r="S717" t="str">
        <f t="shared" si="89"/>
        <v>fri</v>
      </c>
      <c r="T717" t="str">
        <f t="shared" si="90"/>
        <v>mon</v>
      </c>
    </row>
    <row r="718" spans="13:20" x14ac:dyDescent="0.25">
      <c r="M718">
        <f t="shared" si="88"/>
        <v>0.71700000000000053</v>
      </c>
      <c r="N718">
        <f t="shared" si="91"/>
        <v>0.36780027095905266</v>
      </c>
      <c r="O718">
        <f t="shared" si="92"/>
        <v>0.81155364710242595</v>
      </c>
      <c r="P718">
        <f t="shared" si="93"/>
        <v>0.94349777931379863</v>
      </c>
      <c r="Q718">
        <f t="shared" si="94"/>
        <v>0.9845141657645109</v>
      </c>
      <c r="R718">
        <f t="shared" si="95"/>
        <v>0.99411301425845178</v>
      </c>
      <c r="S718" t="str">
        <f t="shared" si="89"/>
        <v>fri</v>
      </c>
      <c r="T718" t="str">
        <f t="shared" si="90"/>
        <v>mon</v>
      </c>
    </row>
    <row r="719" spans="13:20" x14ac:dyDescent="0.25">
      <c r="M719">
        <f t="shared" si="88"/>
        <v>0.71800000000000053</v>
      </c>
      <c r="N719">
        <f t="shared" si="91"/>
        <v>0.36781844724785318</v>
      </c>
      <c r="O719">
        <f t="shared" si="92"/>
        <v>0.81223228859951779</v>
      </c>
      <c r="P719">
        <f t="shared" si="93"/>
        <v>0.94390444023918163</v>
      </c>
      <c r="Q719">
        <f t="shared" si="94"/>
        <v>0.98468322300949551</v>
      </c>
      <c r="R719">
        <f t="shared" si="95"/>
        <v>0.99419316765348009</v>
      </c>
      <c r="S719" t="str">
        <f t="shared" si="89"/>
        <v>fri</v>
      </c>
      <c r="T719" t="str">
        <f t="shared" si="90"/>
        <v>mon</v>
      </c>
    </row>
    <row r="720" spans="13:20" x14ac:dyDescent="0.25">
      <c r="M720">
        <f t="shared" si="88"/>
        <v>0.71900000000000053</v>
      </c>
      <c r="N720">
        <f t="shared" si="91"/>
        <v>0.36783640571741583</v>
      </c>
      <c r="O720">
        <f t="shared" si="92"/>
        <v>0.81291073057398944</v>
      </c>
      <c r="P720">
        <f t="shared" si="93"/>
        <v>0.94430953396256245</v>
      </c>
      <c r="Q720">
        <f t="shared" si="94"/>
        <v>0.98485099589933189</v>
      </c>
      <c r="R720">
        <f t="shared" si="95"/>
        <v>0.99427248634930088</v>
      </c>
      <c r="S720" t="str">
        <f t="shared" si="89"/>
        <v>fri</v>
      </c>
      <c r="T720" t="str">
        <f t="shared" si="90"/>
        <v>mon</v>
      </c>
    </row>
    <row r="721" spans="13:20" x14ac:dyDescent="0.25">
      <c r="M721">
        <f t="shared" si="88"/>
        <v>0.72000000000000053</v>
      </c>
      <c r="N721">
        <f t="shared" si="91"/>
        <v>0.36785414830679186</v>
      </c>
      <c r="O721">
        <f t="shared" si="92"/>
        <v>0.81358897480201331</v>
      </c>
      <c r="P721">
        <f t="shared" si="93"/>
        <v>0.9447130620972346</v>
      </c>
      <c r="Q721">
        <f t="shared" si="94"/>
        <v>0.98501749015829754</v>
      </c>
      <c r="R721">
        <f t="shared" si="95"/>
        <v>0.99435097641292058</v>
      </c>
      <c r="S721" t="str">
        <f t="shared" si="89"/>
        <v>fri</v>
      </c>
      <c r="T721" t="str">
        <f t="shared" si="90"/>
        <v>mon</v>
      </c>
    </row>
    <row r="722" spans="13:20" x14ac:dyDescent="0.25">
      <c r="M722">
        <f t="shared" si="88"/>
        <v>0.72100000000000053</v>
      </c>
      <c r="N722">
        <f t="shared" si="91"/>
        <v>0.36787167694365308</v>
      </c>
      <c r="O722">
        <f t="shared" si="92"/>
        <v>0.81426702304933929</v>
      </c>
      <c r="P722">
        <f t="shared" si="93"/>
        <v>0.94511502624702493</v>
      </c>
      <c r="Q722">
        <f t="shared" si="94"/>
        <v>0.98518271149925907</v>
      </c>
      <c r="R722">
        <f t="shared" si="95"/>
        <v>0.9944286438856258</v>
      </c>
      <c r="S722" t="str">
        <f t="shared" si="89"/>
        <v>fri</v>
      </c>
      <c r="T722" t="str">
        <f t="shared" si="90"/>
        <v>mon</v>
      </c>
    </row>
    <row r="723" spans="13:20" x14ac:dyDescent="0.25">
      <c r="M723">
        <f t="shared" si="88"/>
        <v>0.72200000000000053</v>
      </c>
      <c r="N723">
        <f t="shared" si="91"/>
        <v>0.36788899354432891</v>
      </c>
      <c r="O723">
        <f t="shared" si="92"/>
        <v>0.81494487707132612</v>
      </c>
      <c r="P723">
        <f t="shared" si="93"/>
        <v>0.94551542800632293</v>
      </c>
      <c r="Q723">
        <f t="shared" si="94"/>
        <v>0.98534666562370887</v>
      </c>
      <c r="R723">
        <f t="shared" si="95"/>
        <v>0.99450549478301919</v>
      </c>
      <c r="S723" t="str">
        <f t="shared" si="89"/>
        <v>fri</v>
      </c>
      <c r="T723" t="str">
        <f t="shared" si="90"/>
        <v>mon</v>
      </c>
    </row>
    <row r="724" spans="13:20" x14ac:dyDescent="0.25">
      <c r="M724">
        <f t="shared" si="88"/>
        <v>0.72300000000000053</v>
      </c>
      <c r="N724">
        <f t="shared" si="91"/>
        <v>0.3679061000138355</v>
      </c>
      <c r="O724">
        <f t="shared" si="92"/>
        <v>0.81562253861297018</v>
      </c>
      <c r="P724">
        <f t="shared" si="93"/>
        <v>0.94591426896010478</v>
      </c>
      <c r="Q724">
        <f t="shared" si="94"/>
        <v>0.98550935822179619</v>
      </c>
      <c r="R724">
        <f t="shared" si="95"/>
        <v>0.99458153509505909</v>
      </c>
      <c r="S724" t="str">
        <f t="shared" si="89"/>
        <v>fri</v>
      </c>
      <c r="T724" t="str">
        <f t="shared" si="90"/>
        <v>mon</v>
      </c>
    </row>
    <row r="725" spans="13:20" x14ac:dyDescent="0.25">
      <c r="M725">
        <f t="shared" si="88"/>
        <v>0.72400000000000053</v>
      </c>
      <c r="N725">
        <f t="shared" si="91"/>
        <v>0.36792299824591068</v>
      </c>
      <c r="O725">
        <f t="shared" si="92"/>
        <v>0.8163000094089381</v>
      </c>
      <c r="P725">
        <f t="shared" si="93"/>
        <v>0.94631155068396522</v>
      </c>
      <c r="Q725">
        <f t="shared" si="94"/>
        <v>0.98567079497236199</v>
      </c>
      <c r="R725">
        <f t="shared" si="95"/>
        <v>0.99465677078609849</v>
      </c>
      <c r="S725" t="str">
        <f t="shared" si="89"/>
        <v>fri</v>
      </c>
      <c r="T725" t="str">
        <f t="shared" si="90"/>
        <v>mon</v>
      </c>
    </row>
    <row r="726" spans="13:20" x14ac:dyDescent="0.25">
      <c r="M726">
        <f t="shared" si="88"/>
        <v>0.72500000000000053</v>
      </c>
      <c r="N726">
        <f t="shared" si="91"/>
        <v>0.36793969012304673</v>
      </c>
      <c r="O726">
        <f t="shared" si="92"/>
        <v>0.81697729118359352</v>
      </c>
      <c r="P726">
        <f t="shared" si="93"/>
        <v>0.94670727474414074</v>
      </c>
      <c r="Q726">
        <f t="shared" si="94"/>
        <v>0.98583098154296844</v>
      </c>
      <c r="R726">
        <f t="shared" si="95"/>
        <v>0.99473120779492197</v>
      </c>
      <c r="S726" t="str">
        <f t="shared" si="89"/>
        <v>fri</v>
      </c>
      <c r="T726" t="str">
        <f t="shared" si="90"/>
        <v>mon</v>
      </c>
    </row>
    <row r="727" spans="13:20" x14ac:dyDescent="0.25">
      <c r="M727">
        <f t="shared" si="88"/>
        <v>0.72600000000000053</v>
      </c>
      <c r="N727">
        <f t="shared" si="91"/>
        <v>0.36795617751652365</v>
      </c>
      <c r="O727">
        <f t="shared" si="92"/>
        <v>0.81765438565103121</v>
      </c>
      <c r="P727">
        <f t="shared" si="93"/>
        <v>0.9471014426975386</v>
      </c>
      <c r="Q727">
        <f t="shared" si="94"/>
        <v>0.98598992358993698</v>
      </c>
      <c r="R727">
        <f t="shared" si="95"/>
        <v>0.99480485203478786</v>
      </c>
      <c r="S727" t="str">
        <f t="shared" si="89"/>
        <v>fri</v>
      </c>
      <c r="T727" t="str">
        <f t="shared" si="90"/>
        <v>mon</v>
      </c>
    </row>
    <row r="728" spans="13:20" x14ac:dyDescent="0.25">
      <c r="M728">
        <f t="shared" si="88"/>
        <v>0.72700000000000053</v>
      </c>
      <c r="N728">
        <f t="shared" si="91"/>
        <v>0.36797246228643998</v>
      </c>
      <c r="O728">
        <f t="shared" si="92"/>
        <v>0.818331294515103</v>
      </c>
      <c r="P728">
        <f t="shared" si="93"/>
        <v>0.94749405609176596</v>
      </c>
      <c r="Q728">
        <f t="shared" si="94"/>
        <v>0.98614762675837619</v>
      </c>
      <c r="R728">
        <f t="shared" si="95"/>
        <v>0.99487770939346243</v>
      </c>
      <c r="S728" t="str">
        <f t="shared" si="89"/>
        <v>fri</v>
      </c>
      <c r="T728" t="str">
        <f t="shared" si="90"/>
        <v>mon</v>
      </c>
    </row>
    <row r="729" spans="13:20" x14ac:dyDescent="0.25">
      <c r="M729">
        <f t="shared" si="88"/>
        <v>0.72800000000000054</v>
      </c>
      <c r="N729">
        <f t="shared" si="91"/>
        <v>0.36798854628174893</v>
      </c>
      <c r="O729">
        <f t="shared" si="92"/>
        <v>0.81900801946945134</v>
      </c>
      <c r="P729">
        <f t="shared" si="93"/>
        <v>0.94788511646515339</v>
      </c>
      <c r="Q729">
        <f t="shared" si="94"/>
        <v>0.98630409668221919</v>
      </c>
      <c r="R729">
        <f t="shared" si="95"/>
        <v>0.99494978573326343</v>
      </c>
      <c r="S729" t="str">
        <f t="shared" si="89"/>
        <v>fri</v>
      </c>
      <c r="T729" t="str">
        <f t="shared" si="90"/>
        <v>mon</v>
      </c>
    </row>
    <row r="730" spans="13:20" x14ac:dyDescent="0.25">
      <c r="M730">
        <f t="shared" si="88"/>
        <v>0.72900000000000054</v>
      </c>
      <c r="N730">
        <f t="shared" si="91"/>
        <v>0.3680044313402886</v>
      </c>
      <c r="O730">
        <f t="shared" si="92"/>
        <v>0.81968456219753794</v>
      </c>
      <c r="P730">
        <f t="shared" si="93"/>
        <v>0.94827462534678708</v>
      </c>
      <c r="Q730">
        <f t="shared" si="94"/>
        <v>0.98645933898425353</v>
      </c>
      <c r="R730">
        <f t="shared" si="95"/>
        <v>0.99502108689109248</v>
      </c>
      <c r="S730" t="str">
        <f t="shared" si="89"/>
        <v>fri</v>
      </c>
      <c r="T730" t="str">
        <f t="shared" si="90"/>
        <v>mon</v>
      </c>
    </row>
    <row r="731" spans="13:20" x14ac:dyDescent="0.25">
      <c r="M731">
        <f t="shared" si="88"/>
        <v>0.73000000000000054</v>
      </c>
      <c r="N731">
        <f t="shared" si="91"/>
        <v>0.36802011928881639</v>
      </c>
      <c r="O731">
        <f t="shared" si="92"/>
        <v>0.82036092437267416</v>
      </c>
      <c r="P731">
        <f t="shared" si="93"/>
        <v>0.94866258425653194</v>
      </c>
      <c r="Q731">
        <f t="shared" si="94"/>
        <v>0.98661335927615545</v>
      </c>
      <c r="R731">
        <f t="shared" si="95"/>
        <v>0.99509161867848084</v>
      </c>
      <c r="S731" t="str">
        <f t="shared" si="89"/>
        <v>fri</v>
      </c>
      <c r="T731" t="str">
        <f t="shared" si="90"/>
        <v>mon</v>
      </c>
    </row>
    <row r="732" spans="13:20" x14ac:dyDescent="0.25">
      <c r="M732">
        <f t="shared" si="88"/>
        <v>0.73100000000000054</v>
      </c>
      <c r="N732">
        <f t="shared" si="91"/>
        <v>0.36803561194304169</v>
      </c>
      <c r="O732">
        <f t="shared" si="92"/>
        <v>0.82103710765805138</v>
      </c>
      <c r="P732">
        <f t="shared" si="93"/>
        <v>0.94904899470506088</v>
      </c>
      <c r="Q732">
        <f t="shared" si="94"/>
        <v>0.98676616315852428</v>
      </c>
      <c r="R732">
        <f t="shared" si="95"/>
        <v>0.9951613868816227</v>
      </c>
      <c r="S732" t="str">
        <f t="shared" si="89"/>
        <v>fri</v>
      </c>
      <c r="T732" t="str">
        <f t="shared" si="90"/>
        <v>mon</v>
      </c>
    </row>
    <row r="733" spans="13:20" x14ac:dyDescent="0.25">
      <c r="M733">
        <f t="shared" si="88"/>
        <v>0.73200000000000054</v>
      </c>
      <c r="N733">
        <f t="shared" si="91"/>
        <v>0.3680509111076582</v>
      </c>
      <c r="O733">
        <f t="shared" si="92"/>
        <v>0.8217131137067708</v>
      </c>
      <c r="P733">
        <f t="shared" si="93"/>
        <v>0.94943385819388393</v>
      </c>
      <c r="Q733">
        <f t="shared" si="94"/>
        <v>0.98691775622091304</v>
      </c>
      <c r="R733">
        <f t="shared" si="95"/>
        <v>0.99523039726141471</v>
      </c>
      <c r="S733" t="str">
        <f t="shared" si="89"/>
        <v>fri</v>
      </c>
      <c r="T733" t="str">
        <f t="shared" si="90"/>
        <v>mon</v>
      </c>
    </row>
    <row r="734" spans="13:20" x14ac:dyDescent="0.25">
      <c r="M734">
        <f t="shared" si="88"/>
        <v>0.73300000000000054</v>
      </c>
      <c r="N734">
        <f t="shared" si="91"/>
        <v>0.36806601857637733</v>
      </c>
      <c r="O734">
        <f t="shared" si="92"/>
        <v>0.82238894416187414</v>
      </c>
      <c r="P734">
        <f t="shared" si="93"/>
        <v>0.94981717621537043</v>
      </c>
      <c r="Q734">
        <f t="shared" si="94"/>
        <v>0.9870681440418605</v>
      </c>
      <c r="R734">
        <f t="shared" si="95"/>
        <v>0.99529865555349728</v>
      </c>
      <c r="S734" t="str">
        <f t="shared" si="89"/>
        <v>fri</v>
      </c>
      <c r="T734" t="str">
        <f t="shared" si="90"/>
        <v>mon</v>
      </c>
    </row>
    <row r="735" spans="13:20" x14ac:dyDescent="0.25">
      <c r="M735">
        <f t="shared" si="88"/>
        <v>0.73400000000000054</v>
      </c>
      <c r="N735">
        <f t="shared" si="91"/>
        <v>0.36808093613196191</v>
      </c>
      <c r="O735">
        <f t="shared" si="92"/>
        <v>0.8230646006563731</v>
      </c>
      <c r="P735">
        <f t="shared" si="93"/>
        <v>0.95019895025278345</v>
      </c>
      <c r="Q735">
        <f t="shared" si="94"/>
        <v>0.98721733218893015</v>
      </c>
      <c r="R735">
        <f t="shared" si="95"/>
        <v>0.99536616746829276</v>
      </c>
      <c r="S735" t="str">
        <f t="shared" si="89"/>
        <v>fri</v>
      </c>
      <c r="T735" t="str">
        <f t="shared" si="90"/>
        <v>mon</v>
      </c>
    </row>
    <row r="736" spans="13:20" x14ac:dyDescent="0.25">
      <c r="M736">
        <f t="shared" si="88"/>
        <v>0.73500000000000054</v>
      </c>
      <c r="N736">
        <f t="shared" si="91"/>
        <v>0.3680956655462575</v>
      </c>
      <c r="O736">
        <f t="shared" si="92"/>
        <v>0.82374008481327965</v>
      </c>
      <c r="P736">
        <f t="shared" si="93"/>
        <v>0.95057918178030154</v>
      </c>
      <c r="Q736">
        <f t="shared" si="94"/>
        <v>0.98736532621873674</v>
      </c>
      <c r="R736">
        <f t="shared" si="95"/>
        <v>0.99543293869103877</v>
      </c>
      <c r="S736" t="str">
        <f t="shared" si="89"/>
        <v>fri</v>
      </c>
      <c r="T736" t="str">
        <f t="shared" si="90"/>
        <v>mon</v>
      </c>
    </row>
    <row r="737" spans="13:20" x14ac:dyDescent="0.25">
      <c r="M737">
        <f t="shared" si="88"/>
        <v>0.73600000000000054</v>
      </c>
      <c r="N737">
        <f t="shared" si="91"/>
        <v>0.36811020858022703</v>
      </c>
      <c r="O737">
        <f t="shared" si="92"/>
        <v>0.82441539824563792</v>
      </c>
      <c r="P737">
        <f t="shared" si="93"/>
        <v>0.95095787226304829</v>
      </c>
      <c r="Q737">
        <f t="shared" si="94"/>
        <v>0.98751213167698193</v>
      </c>
      <c r="R737">
        <f t="shared" si="95"/>
        <v>0.9954989748818357</v>
      </c>
      <c r="S737" t="str">
        <f t="shared" si="89"/>
        <v>fri</v>
      </c>
      <c r="T737" t="str">
        <f t="shared" si="90"/>
        <v>mon</v>
      </c>
    </row>
    <row r="738" spans="13:20" x14ac:dyDescent="0.25">
      <c r="M738">
        <f t="shared" si="88"/>
        <v>0.73700000000000054</v>
      </c>
      <c r="N738">
        <f t="shared" si="91"/>
        <v>0.36812456698398166</v>
      </c>
      <c r="O738">
        <f t="shared" si="92"/>
        <v>0.82509054255655156</v>
      </c>
      <c r="P738">
        <f t="shared" si="93"/>
        <v>0.95133502315712115</v>
      </c>
      <c r="Q738">
        <f t="shared" si="94"/>
        <v>0.98765775409848944</v>
      </c>
      <c r="R738">
        <f t="shared" si="95"/>
        <v>0.99556428167567734</v>
      </c>
      <c r="S738" t="str">
        <f t="shared" si="89"/>
        <v>fri</v>
      </c>
      <c r="T738" t="str">
        <f t="shared" si="90"/>
        <v>mon</v>
      </c>
    </row>
    <row r="739" spans="13:20" x14ac:dyDescent="0.25">
      <c r="M739">
        <f t="shared" si="88"/>
        <v>0.73800000000000054</v>
      </c>
      <c r="N739">
        <f t="shared" si="91"/>
        <v>0.36813874249681633</v>
      </c>
      <c r="O739">
        <f t="shared" si="92"/>
        <v>0.82576551933921571</v>
      </c>
      <c r="P739">
        <f t="shared" si="93"/>
        <v>0.9517106359096148</v>
      </c>
      <c r="Q739">
        <f t="shared" si="94"/>
        <v>0.98780219900723187</v>
      </c>
      <c r="R739">
        <f t="shared" si="95"/>
        <v>0.99562886468249356</v>
      </c>
      <c r="S739" t="str">
        <f t="shared" si="89"/>
        <v>fri</v>
      </c>
      <c r="T739" t="str">
        <f t="shared" si="90"/>
        <v>mon</v>
      </c>
    </row>
    <row r="740" spans="13:20" x14ac:dyDescent="0.25">
      <c r="M740">
        <f t="shared" si="88"/>
        <v>0.73900000000000055</v>
      </c>
      <c r="N740">
        <f t="shared" si="91"/>
        <v>0.36815273684723981</v>
      </c>
      <c r="O740">
        <f t="shared" si="92"/>
        <v>0.82644033017694629</v>
      </c>
      <c r="P740">
        <f t="shared" si="93"/>
        <v>0.95208471195865263</v>
      </c>
      <c r="Q740">
        <f t="shared" si="94"/>
        <v>0.98794547191637072</v>
      </c>
      <c r="R740">
        <f t="shared" si="95"/>
        <v>0.99569272948718845</v>
      </c>
      <c r="S740" t="str">
        <f t="shared" si="89"/>
        <v>fri</v>
      </c>
      <c r="T740" t="str">
        <f t="shared" si="90"/>
        <v>mon</v>
      </c>
    </row>
    <row r="741" spans="13:20" x14ac:dyDescent="0.25">
      <c r="M741">
        <f t="shared" si="88"/>
        <v>0.74000000000000055</v>
      </c>
      <c r="N741">
        <f t="shared" si="91"/>
        <v>0.36816655175301038</v>
      </c>
      <c r="O741">
        <f t="shared" si="92"/>
        <v>0.82711497664321165</v>
      </c>
      <c r="P741">
        <f t="shared" si="93"/>
        <v>0.95245725273341253</v>
      </c>
      <c r="Q741">
        <f t="shared" si="94"/>
        <v>0.98808757832828586</v>
      </c>
      <c r="R741">
        <f t="shared" si="95"/>
        <v>0.99575588164967899</v>
      </c>
      <c r="S741" t="str">
        <f t="shared" si="89"/>
        <v>fri</v>
      </c>
      <c r="T741" t="str">
        <f t="shared" si="90"/>
        <v>mon</v>
      </c>
    </row>
    <row r="742" spans="13:20" x14ac:dyDescent="0.25">
      <c r="M742">
        <f t="shared" si="88"/>
        <v>0.74100000000000055</v>
      </c>
      <c r="N742">
        <f t="shared" si="91"/>
        <v>0.36818018892116766</v>
      </c>
      <c r="O742">
        <f t="shared" si="92"/>
        <v>0.82778946030166112</v>
      </c>
      <c r="P742">
        <f t="shared" si="93"/>
        <v>0.95282825965415374</v>
      </c>
      <c r="Q742">
        <f t="shared" si="94"/>
        <v>0.98822852373460957</v>
      </c>
      <c r="R742">
        <f t="shared" si="95"/>
        <v>0.99581832670493275</v>
      </c>
      <c r="S742" t="str">
        <f t="shared" si="89"/>
        <v>fri</v>
      </c>
      <c r="T742" t="str">
        <f t="shared" si="90"/>
        <v>mon</v>
      </c>
    </row>
    <row r="743" spans="13:20" x14ac:dyDescent="0.25">
      <c r="M743">
        <f t="shared" si="88"/>
        <v>0.74200000000000055</v>
      </c>
      <c r="N743">
        <f t="shared" si="91"/>
        <v>0.36819365004806426</v>
      </c>
      <c r="O743">
        <f t="shared" si="92"/>
        <v>0.82846378270615517</v>
      </c>
      <c r="P743">
        <f t="shared" si="93"/>
        <v>0.95319773413224618</v>
      </c>
      <c r="Q743">
        <f t="shared" si="94"/>
        <v>0.98836831361625732</v>
      </c>
      <c r="R743">
        <f t="shared" si="95"/>
        <v>0.99588007016300883</v>
      </c>
      <c r="S743" t="str">
        <f t="shared" si="89"/>
        <v>fri</v>
      </c>
      <c r="T743" t="str">
        <f t="shared" si="90"/>
        <v>mon</v>
      </c>
    </row>
    <row r="744" spans="13:20" x14ac:dyDescent="0.25">
      <c r="M744">
        <f t="shared" si="88"/>
        <v>0.74300000000000055</v>
      </c>
      <c r="N744">
        <f t="shared" si="91"/>
        <v>0.36820693681940009</v>
      </c>
      <c r="O744">
        <f t="shared" si="92"/>
        <v>0.82913794540079755</v>
      </c>
      <c r="P744">
        <f t="shared" si="93"/>
        <v>0.95356567757019439</v>
      </c>
      <c r="Q744">
        <f t="shared" si="94"/>
        <v>0.98850695344346451</v>
      </c>
      <c r="R744">
        <f t="shared" si="95"/>
        <v>0.99594111750909242</v>
      </c>
      <c r="S744" t="str">
        <f t="shared" si="89"/>
        <v>fri</v>
      </c>
      <c r="T744" t="str">
        <f t="shared" si="90"/>
        <v>mon</v>
      </c>
    </row>
    <row r="745" spans="13:20" x14ac:dyDescent="0.25">
      <c r="M745">
        <f t="shared" si="88"/>
        <v>0.74400000000000055</v>
      </c>
      <c r="N745">
        <f t="shared" si="91"/>
        <v>0.36822005091025567</v>
      </c>
      <c r="O745">
        <f t="shared" si="92"/>
        <v>0.82981194991996254</v>
      </c>
      <c r="P745">
        <f t="shared" si="93"/>
        <v>0.95393209136166845</v>
      </c>
      <c r="Q745">
        <f t="shared" si="94"/>
        <v>0.98864444867581636</v>
      </c>
      <c r="R745">
        <f t="shared" si="95"/>
        <v>0.99600147420353657</v>
      </c>
      <c r="S745" t="str">
        <f t="shared" si="89"/>
        <v>fri</v>
      </c>
      <c r="T745" t="str">
        <f t="shared" si="90"/>
        <v>mon</v>
      </c>
    </row>
    <row r="746" spans="13:20" x14ac:dyDescent="0.25">
      <c r="M746">
        <f t="shared" si="88"/>
        <v>0.74500000000000055</v>
      </c>
      <c r="N746">
        <f t="shared" si="91"/>
        <v>0.36823299398512455</v>
      </c>
      <c r="O746">
        <f t="shared" si="92"/>
        <v>0.83048579778832776</v>
      </c>
      <c r="P746">
        <f t="shared" si="93"/>
        <v>0.95429697689153059</v>
      </c>
      <c r="Q746">
        <f t="shared" si="94"/>
        <v>0.98878080476228214</v>
      </c>
      <c r="R746">
        <f t="shared" si="95"/>
        <v>0.99606114568190174</v>
      </c>
      <c r="S746" t="str">
        <f t="shared" si="89"/>
        <v>fri</v>
      </c>
      <c r="T746" t="str">
        <f t="shared" si="90"/>
        <v>mon</v>
      </c>
    </row>
    <row r="747" spans="13:20" x14ac:dyDescent="0.25">
      <c r="M747">
        <f t="shared" si="88"/>
        <v>0.74600000000000055</v>
      </c>
      <c r="N747">
        <f t="shared" si="91"/>
        <v>0.36824576769794515</v>
      </c>
      <c r="O747">
        <f t="shared" si="92"/>
        <v>0.83115949052090254</v>
      </c>
      <c r="P747">
        <f t="shared" si="93"/>
        <v>0.95466033553585916</v>
      </c>
      <c r="Q747">
        <f t="shared" si="94"/>
        <v>0.98891602714124938</v>
      </c>
      <c r="R747">
        <f t="shared" si="95"/>
        <v>0.99612013735499216</v>
      </c>
      <c r="S747" t="str">
        <f t="shared" si="89"/>
        <v>fri</v>
      </c>
      <c r="T747" t="str">
        <f t="shared" si="90"/>
        <v>mon</v>
      </c>
    </row>
    <row r="748" spans="13:20" x14ac:dyDescent="0.25">
      <c r="M748">
        <f t="shared" si="88"/>
        <v>0.74700000000000055</v>
      </c>
      <c r="N748">
        <f t="shared" si="91"/>
        <v>0.36825837369213565</v>
      </c>
      <c r="O748">
        <f t="shared" si="92"/>
        <v>0.83183302962305961</v>
      </c>
      <c r="P748">
        <f t="shared" si="93"/>
        <v>0.95502216866198308</v>
      </c>
      <c r="Q748">
        <f t="shared" si="94"/>
        <v>0.98905012124055469</v>
      </c>
      <c r="R748">
        <f t="shared" si="95"/>
        <v>0.99617845460889365</v>
      </c>
      <c r="S748" t="str">
        <f t="shared" si="89"/>
        <v>fri</v>
      </c>
      <c r="T748" t="str">
        <f t="shared" si="90"/>
        <v>mon</v>
      </c>
    </row>
    <row r="749" spans="13:20" x14ac:dyDescent="0.25">
      <c r="M749">
        <f t="shared" si="88"/>
        <v>0.74800000000000055</v>
      </c>
      <c r="N749">
        <f t="shared" si="91"/>
        <v>0.36827081360062597</v>
      </c>
      <c r="O749">
        <f t="shared" si="92"/>
        <v>0.83250641659056401</v>
      </c>
      <c r="P749">
        <f t="shared" si="93"/>
        <v>0.95538247762850137</v>
      </c>
      <c r="Q749">
        <f t="shared" si="94"/>
        <v>0.98918309247751779</v>
      </c>
      <c r="R749">
        <f t="shared" si="95"/>
        <v>0.99623610280501751</v>
      </c>
      <c r="S749" t="str">
        <f t="shared" si="89"/>
        <v>fri</v>
      </c>
      <c r="T749" t="str">
        <f t="shared" si="90"/>
        <v>mon</v>
      </c>
    </row>
    <row r="750" spans="13:20" x14ac:dyDescent="0.25">
      <c r="M750">
        <f t="shared" ref="M750:M813" si="96">M749+0.001</f>
        <v>0.74900000000000055</v>
      </c>
      <c r="N750">
        <f t="shared" si="91"/>
        <v>0.36828308904588969</v>
      </c>
      <c r="O750">
        <f t="shared" si="92"/>
        <v>0.83317965290960294</v>
      </c>
      <c r="P750">
        <f t="shared" si="93"/>
        <v>0.95574126378531599</v>
      </c>
      <c r="Q750">
        <f t="shared" si="94"/>
        <v>0.98931494625897454</v>
      </c>
      <c r="R750">
        <f t="shared" si="95"/>
        <v>0.99629308728013077</v>
      </c>
      <c r="S750" t="str">
        <f t="shared" si="89"/>
        <v>fri</v>
      </c>
      <c r="T750" t="str">
        <f t="shared" si="90"/>
        <v>mon</v>
      </c>
    </row>
    <row r="751" spans="13:20" x14ac:dyDescent="0.25">
      <c r="M751">
        <f t="shared" si="96"/>
        <v>0.75000000000000056</v>
      </c>
      <c r="N751">
        <f t="shared" si="91"/>
        <v>0.3682952016399792</v>
      </c>
      <c r="O751">
        <f t="shared" si="92"/>
        <v>0.83385274005681853</v>
      </c>
      <c r="P751">
        <f t="shared" si="93"/>
        <v>0.95609852847365717</v>
      </c>
      <c r="Q751">
        <f t="shared" si="94"/>
        <v>0.98944568798131094</v>
      </c>
      <c r="R751">
        <f t="shared" si="95"/>
        <v>0.99634941334640281</v>
      </c>
      <c r="S751" t="str">
        <f t="shared" si="89"/>
        <v>fri</v>
      </c>
      <c r="T751" t="str">
        <f t="shared" si="90"/>
        <v>mon</v>
      </c>
    </row>
    <row r="752" spans="13:20" x14ac:dyDescent="0.25">
      <c r="M752">
        <f t="shared" si="96"/>
        <v>0.75100000000000056</v>
      </c>
      <c r="N752">
        <f t="shared" si="91"/>
        <v>0.36830715298455718</v>
      </c>
      <c r="O752">
        <f t="shared" si="92"/>
        <v>0.83452567949933421</v>
      </c>
      <c r="P752">
        <f t="shared" si="93"/>
        <v>0.95645427302611052</v>
      </c>
      <c r="Q752">
        <f t="shared" si="94"/>
        <v>0.989575323030494</v>
      </c>
      <c r="R752">
        <f t="shared" si="95"/>
        <v>0.99640508629144042</v>
      </c>
      <c r="S752" t="str">
        <f t="shared" si="89"/>
        <v>fri</v>
      </c>
      <c r="T752" t="str">
        <f t="shared" si="90"/>
        <v>mon</v>
      </c>
    </row>
    <row r="753" spans="13:20" x14ac:dyDescent="0.25">
      <c r="M753">
        <f t="shared" si="96"/>
        <v>0.75200000000000056</v>
      </c>
      <c r="N753">
        <f t="shared" si="91"/>
        <v>0.3683189446709294</v>
      </c>
      <c r="O753">
        <f t="shared" si="92"/>
        <v>0.83519847269478797</v>
      </c>
      <c r="P753">
        <f t="shared" si="93"/>
        <v>0.95680849876664631</v>
      </c>
      <c r="Q753">
        <f t="shared" si="94"/>
        <v>0.98970385678210726</v>
      </c>
      <c r="R753">
        <f t="shared" si="95"/>
        <v>0.99646011137832602</v>
      </c>
      <c r="S753" t="str">
        <f t="shared" si="89"/>
        <v>fri</v>
      </c>
      <c r="T753" t="str">
        <f t="shared" si="90"/>
        <v>mon</v>
      </c>
    </row>
    <row r="754" spans="13:20" x14ac:dyDescent="0.25">
      <c r="M754">
        <f t="shared" si="96"/>
        <v>0.75300000000000056</v>
      </c>
      <c r="N754">
        <f t="shared" si="91"/>
        <v>0.36833057828007776</v>
      </c>
      <c r="O754">
        <f t="shared" si="92"/>
        <v>0.83587112109136108</v>
      </c>
      <c r="P754">
        <f t="shared" si="93"/>
        <v>0.95716120701064367</v>
      </c>
      <c r="Q754">
        <f t="shared" si="94"/>
        <v>0.98983129460138031</v>
      </c>
      <c r="R754">
        <f t="shared" si="95"/>
        <v>0.99651449384565716</v>
      </c>
      <c r="S754" t="str">
        <f t="shared" si="89"/>
        <v>fri</v>
      </c>
      <c r="T754" t="str">
        <f t="shared" si="90"/>
        <v>mon</v>
      </c>
    </row>
    <row r="755" spans="13:20" x14ac:dyDescent="0.25">
      <c r="M755">
        <f t="shared" si="96"/>
        <v>0.75400000000000056</v>
      </c>
      <c r="N755">
        <f t="shared" si="91"/>
        <v>0.36834205538269471</v>
      </c>
      <c r="O755">
        <f t="shared" si="92"/>
        <v>0.83654362612780875</v>
      </c>
      <c r="P755">
        <f t="shared" si="93"/>
        <v>0.95751239906492236</v>
      </c>
      <c r="Q755">
        <f t="shared" si="94"/>
        <v>0.98995764184322699</v>
      </c>
      <c r="R755">
        <f t="shared" si="95"/>
        <v>0.99656823890758561</v>
      </c>
      <c r="S755" t="str">
        <f t="shared" si="89"/>
        <v>fri</v>
      </c>
      <c r="T755" t="str">
        <f t="shared" si="90"/>
        <v>mon</v>
      </c>
    </row>
    <row r="756" spans="13:20" x14ac:dyDescent="0.25">
      <c r="M756">
        <f t="shared" si="96"/>
        <v>0.75500000000000056</v>
      </c>
      <c r="N756">
        <f t="shared" si="91"/>
        <v>0.3683533775392136</v>
      </c>
      <c r="O756">
        <f t="shared" si="92"/>
        <v>0.8372159892334895</v>
      </c>
      <c r="P756">
        <f t="shared" si="93"/>
        <v>0.9578620762277652</v>
      </c>
      <c r="Q756">
        <f t="shared" si="94"/>
        <v>0.99008290385227227</v>
      </c>
      <c r="R756">
        <f t="shared" si="95"/>
        <v>0.99662135175385336</v>
      </c>
      <c r="S756" t="str">
        <f t="shared" si="89"/>
        <v>fri</v>
      </c>
      <c r="T756" t="str">
        <f t="shared" si="90"/>
        <v>mon</v>
      </c>
    </row>
    <row r="757" spans="13:20" x14ac:dyDescent="0.25">
      <c r="M757">
        <f t="shared" si="96"/>
        <v>0.75600000000000056</v>
      </c>
      <c r="N757">
        <f t="shared" si="91"/>
        <v>0.36836454629984472</v>
      </c>
      <c r="O757">
        <f t="shared" si="92"/>
        <v>0.83788821182839723</v>
      </c>
      <c r="P757">
        <f t="shared" si="93"/>
        <v>0.95821023978894981</v>
      </c>
      <c r="Q757">
        <f t="shared" si="94"/>
        <v>0.99020708596289153</v>
      </c>
      <c r="R757">
        <f t="shared" si="95"/>
        <v>0.99667383754983829</v>
      </c>
      <c r="S757" t="str">
        <f t="shared" si="89"/>
        <v>fri</v>
      </c>
      <c r="T757" t="str">
        <f t="shared" si="90"/>
        <v>mon</v>
      </c>
    </row>
    <row r="758" spans="13:20" x14ac:dyDescent="0.25">
      <c r="M758">
        <f t="shared" si="96"/>
        <v>0.75700000000000056</v>
      </c>
      <c r="N758">
        <f t="shared" si="91"/>
        <v>0.36837556320460485</v>
      </c>
      <c r="O758">
        <f t="shared" si="92"/>
        <v>0.8385602953231891</v>
      </c>
      <c r="P758">
        <f t="shared" si="93"/>
        <v>0.95855689102977348</v>
      </c>
      <c r="Q758">
        <f t="shared" si="94"/>
        <v>0.99033019349923834</v>
      </c>
      <c r="R758">
        <f t="shared" si="95"/>
        <v>0.99672570143658223</v>
      </c>
      <c r="S758" t="str">
        <f t="shared" si="89"/>
        <v>fri</v>
      </c>
      <c r="T758" t="str">
        <f t="shared" si="90"/>
        <v>mon</v>
      </c>
    </row>
    <row r="759" spans="13:20" x14ac:dyDescent="0.25">
      <c r="M759">
        <f t="shared" si="96"/>
        <v>0.75800000000000056</v>
      </c>
      <c r="N759">
        <f t="shared" si="91"/>
        <v>0.36838642978335223</v>
      </c>
      <c r="O759">
        <f t="shared" si="92"/>
        <v>0.83923224111921613</v>
      </c>
      <c r="P759">
        <f t="shared" si="93"/>
        <v>0.95890203122308026</v>
      </c>
      <c r="Q759">
        <f t="shared" si="94"/>
        <v>0.99045223177528041</v>
      </c>
      <c r="R759">
        <f t="shared" si="95"/>
        <v>0.99677694853083887</v>
      </c>
      <c r="S759" t="str">
        <f t="shared" si="89"/>
        <v>fri</v>
      </c>
      <c r="T759" t="str">
        <f t="shared" si="90"/>
        <v>mon</v>
      </c>
    </row>
    <row r="760" spans="13:20" x14ac:dyDescent="0.25">
      <c r="M760">
        <f t="shared" si="96"/>
        <v>0.75900000000000056</v>
      </c>
      <c r="N760">
        <f t="shared" si="91"/>
        <v>0.36839714755582009</v>
      </c>
      <c r="O760">
        <f t="shared" si="92"/>
        <v>0.83990405060855611</v>
      </c>
      <c r="P760">
        <f t="shared" si="93"/>
        <v>0.95924566163329206</v>
      </c>
      <c r="Q760">
        <f t="shared" si="94"/>
        <v>0.99057320609483157</v>
      </c>
      <c r="R760">
        <f t="shared" si="95"/>
        <v>0.99682758392510751</v>
      </c>
      <c r="S760" t="str">
        <f t="shared" si="89"/>
        <v>fri</v>
      </c>
      <c r="T760" t="str">
        <f t="shared" si="90"/>
        <v>mon</v>
      </c>
    </row>
    <row r="761" spans="13:20" x14ac:dyDescent="0.25">
      <c r="M761">
        <f t="shared" si="96"/>
        <v>0.76000000000000056</v>
      </c>
      <c r="N761">
        <f t="shared" si="91"/>
        <v>0.36840771803164762</v>
      </c>
      <c r="O761">
        <f t="shared" si="92"/>
        <v>0.84057572517403911</v>
      </c>
      <c r="P761">
        <f t="shared" si="93"/>
        <v>0.95958778351643081</v>
      </c>
      <c r="Q761">
        <f t="shared" si="94"/>
        <v>0.99069312175158575</v>
      </c>
      <c r="R761">
        <f t="shared" si="95"/>
        <v>0.99687761268767394</v>
      </c>
      <c r="S761" t="str">
        <f t="shared" si="89"/>
        <v>fri</v>
      </c>
      <c r="T761" t="str">
        <f t="shared" si="90"/>
        <v>mon</v>
      </c>
    </row>
    <row r="762" spans="13:20" x14ac:dyDescent="0.25">
      <c r="M762">
        <f t="shared" si="96"/>
        <v>0.76100000000000056</v>
      </c>
      <c r="N762">
        <f t="shared" si="91"/>
        <v>0.36841814271041495</v>
      </c>
      <c r="O762">
        <f t="shared" si="92"/>
        <v>0.84124726618928236</v>
      </c>
      <c r="P762">
        <f t="shared" si="93"/>
        <v>0.95992839812014941</v>
      </c>
      <c r="Q762">
        <f t="shared" si="94"/>
        <v>0.99081198402914961</v>
      </c>
      <c r="R762">
        <f t="shared" si="95"/>
        <v>0.9969270398626473</v>
      </c>
      <c r="S762" t="str">
        <f t="shared" si="89"/>
        <v>fri</v>
      </c>
      <c r="T762" t="str">
        <f t="shared" si="90"/>
        <v>mon</v>
      </c>
    </row>
    <row r="763" spans="13:20" x14ac:dyDescent="0.25">
      <c r="M763">
        <f t="shared" si="96"/>
        <v>0.76200000000000057</v>
      </c>
      <c r="N763">
        <f t="shared" si="91"/>
        <v>0.36842842308167389</v>
      </c>
      <c r="O763">
        <f t="shared" si="92"/>
        <v>0.84191867501871631</v>
      </c>
      <c r="P763">
        <f t="shared" si="93"/>
        <v>0.96026750668375893</v>
      </c>
      <c r="Q763">
        <f t="shared" si="94"/>
        <v>0.99092979820107274</v>
      </c>
      <c r="R763">
        <f t="shared" si="95"/>
        <v>0.99697587047000047</v>
      </c>
      <c r="S763" t="str">
        <f t="shared" si="89"/>
        <v>fri</v>
      </c>
      <c r="T763" t="str">
        <f t="shared" si="90"/>
        <v>mon</v>
      </c>
    </row>
    <row r="764" spans="13:20" x14ac:dyDescent="0.25">
      <c r="M764">
        <f t="shared" si="96"/>
        <v>0.76300000000000057</v>
      </c>
      <c r="N764">
        <f t="shared" si="91"/>
        <v>0.36843856062498215</v>
      </c>
      <c r="O764">
        <f t="shared" si="92"/>
        <v>0.84258995301761797</v>
      </c>
      <c r="P764">
        <f t="shared" si="93"/>
        <v>0.96060511043825292</v>
      </c>
      <c r="Q764">
        <f t="shared" si="94"/>
        <v>0.99104656953088677</v>
      </c>
      <c r="R764">
        <f t="shared" si="95"/>
        <v>0.99702410950560649</v>
      </c>
      <c r="S764" t="str">
        <f t="shared" si="89"/>
        <v>fri</v>
      </c>
      <c r="T764" t="str">
        <f t="shared" si="90"/>
        <v>mon</v>
      </c>
    </row>
    <row r="765" spans="13:20" x14ac:dyDescent="0.25">
      <c r="M765">
        <f t="shared" si="96"/>
        <v>0.76400000000000057</v>
      </c>
      <c r="N765">
        <f t="shared" si="91"/>
        <v>0.36844855680993738</v>
      </c>
      <c r="O765">
        <f t="shared" si="92"/>
        <v>0.84326110153213885</v>
      </c>
      <c r="P765">
        <f t="shared" si="93"/>
        <v>0.96094121060634019</v>
      </c>
      <c r="Q765">
        <f t="shared" si="94"/>
        <v>0.99116230327213284</v>
      </c>
      <c r="R765">
        <f t="shared" si="95"/>
        <v>0.99707176194127989</v>
      </c>
      <c r="S765" t="str">
        <f t="shared" si="89"/>
        <v>fri</v>
      </c>
      <c r="T765" t="str">
        <f t="shared" si="90"/>
        <v>mon</v>
      </c>
    </row>
    <row r="766" spans="13:20" x14ac:dyDescent="0.25">
      <c r="M766">
        <f t="shared" si="96"/>
        <v>0.76500000000000057</v>
      </c>
      <c r="N766">
        <f t="shared" si="91"/>
        <v>0.36845841309620808</v>
      </c>
      <c r="O766">
        <f t="shared" si="92"/>
        <v>0.84393212189933742</v>
      </c>
      <c r="P766">
        <f t="shared" si="93"/>
        <v>0.96127580840246662</v>
      </c>
      <c r="Q766">
        <f t="shared" si="94"/>
        <v>0.9912770046683963</v>
      </c>
      <c r="R766">
        <f t="shared" si="95"/>
        <v>0.9971188327248135</v>
      </c>
      <c r="S766" t="str">
        <f t="shared" si="89"/>
        <v>fri</v>
      </c>
      <c r="T766" t="str">
        <f t="shared" si="90"/>
        <v>mon</v>
      </c>
    </row>
    <row r="767" spans="13:20" x14ac:dyDescent="0.25">
      <c r="M767">
        <f t="shared" si="96"/>
        <v>0.76600000000000057</v>
      </c>
      <c r="N767">
        <f t="shared" si="91"/>
        <v>0.36846813093356645</v>
      </c>
      <c r="O767">
        <f t="shared" si="92"/>
        <v>0.84460301544720684</v>
      </c>
      <c r="P767">
        <f t="shared" si="93"/>
        <v>0.96160890503284624</v>
      </c>
      <c r="Q767">
        <f t="shared" si="94"/>
        <v>0.99139067895334199</v>
      </c>
      <c r="R767">
        <f t="shared" si="95"/>
        <v>0.99716532678001846</v>
      </c>
      <c r="S767" t="str">
        <f t="shared" si="89"/>
        <v>fri</v>
      </c>
      <c r="T767" t="str">
        <f t="shared" si="90"/>
        <v>mon</v>
      </c>
    </row>
    <row r="768" spans="13:20" x14ac:dyDescent="0.25">
      <c r="M768">
        <f t="shared" si="96"/>
        <v>0.76700000000000057</v>
      </c>
      <c r="N768">
        <f t="shared" si="91"/>
        <v>0.36847771176192445</v>
      </c>
      <c r="O768">
        <f t="shared" si="92"/>
        <v>0.84527378349470617</v>
      </c>
      <c r="P768">
        <f t="shared" si="93"/>
        <v>0.96194050169548806</v>
      </c>
      <c r="Q768">
        <f t="shared" si="94"/>
        <v>0.99150333135074309</v>
      </c>
      <c r="R768">
        <f t="shared" si="95"/>
        <v>0.99721124900676017</v>
      </c>
      <c r="S768" t="str">
        <f t="shared" si="89"/>
        <v>fri</v>
      </c>
      <c r="T768" t="str">
        <f t="shared" si="90"/>
        <v>mon</v>
      </c>
    </row>
    <row r="769" spans="13:20" x14ac:dyDescent="0.25">
      <c r="M769">
        <f t="shared" si="96"/>
        <v>0.76800000000000057</v>
      </c>
      <c r="N769">
        <f t="shared" si="91"/>
        <v>0.36848715701136192</v>
      </c>
      <c r="O769">
        <f t="shared" si="92"/>
        <v>0.84594442735179143</v>
      </c>
      <c r="P769">
        <f t="shared" si="93"/>
        <v>0.96227059958022076</v>
      </c>
      <c r="Q769">
        <f t="shared" si="94"/>
        <v>0.99161496707451802</v>
      </c>
      <c r="R769">
        <f t="shared" si="95"/>
        <v>0.99725660428100005</v>
      </c>
      <c r="S769" t="str">
        <f t="shared" si="89"/>
        <v>fri</v>
      </c>
      <c r="T769" t="str">
        <f t="shared" si="90"/>
        <v>mon</v>
      </c>
    </row>
    <row r="770" spans="13:20" x14ac:dyDescent="0.25">
      <c r="M770">
        <f t="shared" si="96"/>
        <v>0.76900000000000057</v>
      </c>
      <c r="N770">
        <f t="shared" si="91"/>
        <v>0.3684964681021643</v>
      </c>
      <c r="O770">
        <f t="shared" si="92"/>
        <v>0.84661494831944484</v>
      </c>
      <c r="P770">
        <f t="shared" si="93"/>
        <v>0.96259919986872466</v>
      </c>
      <c r="Q770">
        <f t="shared" si="94"/>
        <v>0.9917255913287617</v>
      </c>
      <c r="R770">
        <f t="shared" si="95"/>
        <v>0.99730139745483415</v>
      </c>
      <c r="S770" t="str">
        <f t="shared" si="89"/>
        <v>fri</v>
      </c>
      <c r="T770" t="str">
        <f t="shared" si="90"/>
        <v>mon</v>
      </c>
    </row>
    <row r="771" spans="13:20" x14ac:dyDescent="0.25">
      <c r="M771">
        <f t="shared" si="96"/>
        <v>0.77000000000000057</v>
      </c>
      <c r="N771">
        <f t="shared" si="91"/>
        <v>0.36850564644485195</v>
      </c>
      <c r="O771">
        <f t="shared" si="92"/>
        <v>0.8472853476897042</v>
      </c>
      <c r="P771">
        <f t="shared" si="93"/>
        <v>0.96292630373455634</v>
      </c>
      <c r="Q771">
        <f t="shared" si="94"/>
        <v>0.99183520930777824</v>
      </c>
      <c r="R771">
        <f t="shared" si="95"/>
        <v>0.99734563335652782</v>
      </c>
      <c r="S771" t="str">
        <f t="shared" ref="S771:S834" si="97">IF(MAX(N771:R771)= N771,N$1,IF(MAX(N771:R771)= O771,O$1,IF(MAX(N771:R771)= P771,P$1,IF(MAX(N771:R771)= Q771,Q$1,R$1))))</f>
        <v>fri</v>
      </c>
      <c r="T771" t="str">
        <f t="shared" ref="T771:T834" si="98">IF(MIN(N771:R771)= N771,N$1,IF(MIN(N771:R771)= O771,O$1,IF(MIN(N771:R771)= P771,P$1,IF(MIN(N771:R771)= Q771,Q$1,R$1))))</f>
        <v>mon</v>
      </c>
    </row>
    <row r="772" spans="13:20" x14ac:dyDescent="0.25">
      <c r="M772">
        <f t="shared" si="96"/>
        <v>0.77100000000000057</v>
      </c>
      <c r="N772">
        <f t="shared" ref="N772:N835" si="99">B$2*(M772^5)+C$2*(M772^4)+D$2*(M772^3)+E$2*(M772^2)+F$2*M772</f>
        <v>0.36851469344021537</v>
      </c>
      <c r="O772">
        <f t="shared" ref="O772:O835" si="100">B$3*(M772^5)+C$3*(M772^4)+D$3*(M772^3)+E$3*(M772^2)+F$3*M772</f>
        <v>0.84795562674569458</v>
      </c>
      <c r="P772">
        <f t="shared" ref="P772:P835" si="101">B$4*(M772^5)+C$4*(M772^4)+D$4*(M772^3)+E$4*(M772^2)+F$4*M772</f>
        <v>0.96325191234317353</v>
      </c>
      <c r="Q772">
        <f t="shared" ref="Q772:Q835" si="102">B$5*(M772^5)+C$5*(M772^4)+D$5*(M772^3)+E$5*(M772^2)+F$5*M772</f>
        <v>0.99194382619611421</v>
      </c>
      <c r="R772">
        <f t="shared" ref="R772:R835" si="103">B$6*(M772^5)+C$6*(M772^4)+D$6*(M772^3)+E$6*(M772^2)+F$6*M772</f>
        <v>0.9973893167905592</v>
      </c>
      <c r="S772" t="str">
        <f t="shared" si="97"/>
        <v>fri</v>
      </c>
      <c r="T772" t="str">
        <f t="shared" si="98"/>
        <v>mon</v>
      </c>
    </row>
    <row r="773" spans="13:20" x14ac:dyDescent="0.25">
      <c r="M773">
        <f t="shared" si="96"/>
        <v>0.77200000000000057</v>
      </c>
      <c r="N773">
        <f t="shared" si="99"/>
        <v>0.36852361047934645</v>
      </c>
      <c r="O773">
        <f t="shared" si="100"/>
        <v>0.84862578676165801</v>
      </c>
      <c r="P773">
        <f t="shared" si="101"/>
        <v>0.96357602685196997</v>
      </c>
      <c r="Q773">
        <f t="shared" si="102"/>
        <v>0.99205144716859262</v>
      </c>
      <c r="R773">
        <f t="shared" si="103"/>
        <v>0.99743245253765567</v>
      </c>
      <c r="S773" t="str">
        <f t="shared" si="97"/>
        <v>fri</v>
      </c>
      <c r="T773" t="str">
        <f t="shared" si="98"/>
        <v>mon</v>
      </c>
    </row>
    <row r="774" spans="13:20" x14ac:dyDescent="0.25">
      <c r="M774">
        <f t="shared" si="96"/>
        <v>0.77300000000000058</v>
      </c>
      <c r="N774">
        <f t="shared" si="99"/>
        <v>0.36853239894367229</v>
      </c>
      <c r="O774">
        <f t="shared" si="100"/>
        <v>0.84929582900298339</v>
      </c>
      <c r="P774">
        <f t="shared" si="101"/>
        <v>0.96389864841029405</v>
      </c>
      <c r="Q774">
        <f t="shared" si="102"/>
        <v>0.992158077390346</v>
      </c>
      <c r="R774">
        <f t="shared" si="103"/>
        <v>0.997475045354832</v>
      </c>
      <c r="S774" t="str">
        <f t="shared" si="97"/>
        <v>fri</v>
      </c>
      <c r="T774" t="str">
        <f t="shared" si="98"/>
        <v>mon</v>
      </c>
    </row>
    <row r="775" spans="13:20" x14ac:dyDescent="0.25">
      <c r="M775">
        <f t="shared" si="96"/>
        <v>0.77400000000000058</v>
      </c>
      <c r="N775">
        <f t="shared" si="99"/>
        <v>0.36854106020498945</v>
      </c>
      <c r="O775">
        <f t="shared" si="100"/>
        <v>0.84996575472623648</v>
      </c>
      <c r="P775">
        <f t="shared" si="101"/>
        <v>0.96421977815948279</v>
      </c>
      <c r="Q775">
        <f t="shared" si="102"/>
        <v>0.99226372201684576</v>
      </c>
      <c r="R775">
        <f t="shared" si="103"/>
        <v>0.99751709997542948</v>
      </c>
      <c r="S775" t="str">
        <f t="shared" si="97"/>
        <v>fri</v>
      </c>
      <c r="T775" t="str">
        <f t="shared" si="98"/>
        <v>mon</v>
      </c>
    </row>
    <row r="776" spans="13:20" x14ac:dyDescent="0.25">
      <c r="M776">
        <f t="shared" si="96"/>
        <v>0.77500000000000058</v>
      </c>
      <c r="N776">
        <f t="shared" si="99"/>
        <v>0.36854959562549428</v>
      </c>
      <c r="O776">
        <f t="shared" si="100"/>
        <v>0.8506355651791907</v>
      </c>
      <c r="P776">
        <f t="shared" si="101"/>
        <v>0.9645394172328865</v>
      </c>
      <c r="Q776">
        <f t="shared" si="102"/>
        <v>0.99236838619394208</v>
      </c>
      <c r="R776">
        <f t="shared" si="103"/>
        <v>0.99755862110915494</v>
      </c>
      <c r="S776" t="str">
        <f t="shared" si="97"/>
        <v>fri</v>
      </c>
      <c r="T776" t="str">
        <f t="shared" si="98"/>
        <v>mon</v>
      </c>
    </row>
    <row r="777" spans="13:20" x14ac:dyDescent="0.25">
      <c r="M777">
        <f t="shared" si="96"/>
        <v>0.77600000000000058</v>
      </c>
      <c r="N777">
        <f t="shared" si="99"/>
        <v>0.36855800655781612</v>
      </c>
      <c r="O777">
        <f t="shared" si="100"/>
        <v>0.8513052616008564</v>
      </c>
      <c r="P777">
        <f t="shared" si="101"/>
        <v>0.96485756675589585</v>
      </c>
      <c r="Q777">
        <f t="shared" si="102"/>
        <v>0.99247207505788926</v>
      </c>
      <c r="R777">
        <f t="shared" si="103"/>
        <v>0.99759961344212078</v>
      </c>
      <c r="S777" t="str">
        <f t="shared" si="97"/>
        <v>fri</v>
      </c>
      <c r="T777" t="str">
        <f t="shared" si="98"/>
        <v>mon</v>
      </c>
    </row>
    <row r="778" spans="13:20" x14ac:dyDescent="0.25">
      <c r="M778">
        <f t="shared" si="96"/>
        <v>0.77700000000000058</v>
      </c>
      <c r="N778">
        <f t="shared" si="99"/>
        <v>0.36856629434505406</v>
      </c>
      <c r="O778">
        <f t="shared" si="100"/>
        <v>0.85197484522151301</v>
      </c>
      <c r="P778">
        <f t="shared" si="101"/>
        <v>0.96517422784597118</v>
      </c>
      <c r="Q778">
        <f t="shared" si="102"/>
        <v>0.99257479373538504</v>
      </c>
      <c r="R778">
        <f t="shared" si="103"/>
        <v>0.99764008163687867</v>
      </c>
      <c r="S778" t="str">
        <f t="shared" si="97"/>
        <v>fri</v>
      </c>
      <c r="T778" t="str">
        <f t="shared" si="98"/>
        <v>mon</v>
      </c>
    </row>
    <row r="779" spans="13:20" x14ac:dyDescent="0.25">
      <c r="M779">
        <f t="shared" si="96"/>
        <v>0.77800000000000058</v>
      </c>
      <c r="N779">
        <f t="shared" si="99"/>
        <v>0.36857446032080454</v>
      </c>
      <c r="O779">
        <f t="shared" si="100"/>
        <v>0.85264431726273582</v>
      </c>
      <c r="P779">
        <f t="shared" si="101"/>
        <v>0.9654894016126665</v>
      </c>
      <c r="Q779">
        <f t="shared" si="102"/>
        <v>0.99267654734360078</v>
      </c>
      <c r="R779">
        <f t="shared" si="103"/>
        <v>0.997680030332464</v>
      </c>
      <c r="S779" t="str">
        <f t="shared" si="97"/>
        <v>fri</v>
      </c>
      <c r="T779" t="str">
        <f t="shared" si="98"/>
        <v>mon</v>
      </c>
    </row>
    <row r="780" spans="13:20" x14ac:dyDescent="0.25">
      <c r="M780">
        <f t="shared" si="96"/>
        <v>0.77900000000000058</v>
      </c>
      <c r="N780">
        <f t="shared" si="99"/>
        <v>0.36858250580919738</v>
      </c>
      <c r="O780">
        <f t="shared" si="100"/>
        <v>0.85331367893742915</v>
      </c>
      <c r="P780">
        <f t="shared" si="101"/>
        <v>0.965803089157661</v>
      </c>
      <c r="Q780">
        <f t="shared" si="102"/>
        <v>0.99277734099021342</v>
      </c>
      <c r="R780">
        <f t="shared" si="103"/>
        <v>0.99771946414443269</v>
      </c>
      <c r="S780" t="str">
        <f t="shared" si="97"/>
        <v>fri</v>
      </c>
      <c r="T780" t="str">
        <f t="shared" si="98"/>
        <v>mon</v>
      </c>
    </row>
    <row r="781" spans="13:20" x14ac:dyDescent="0.25">
      <c r="M781">
        <f t="shared" si="96"/>
        <v>0.78000000000000058</v>
      </c>
      <c r="N781">
        <f t="shared" si="99"/>
        <v>0.36859043212492781</v>
      </c>
      <c r="O781">
        <f t="shared" si="100"/>
        <v>0.85398293144985615</v>
      </c>
      <c r="P781">
        <f t="shared" si="101"/>
        <v>0.96611529157478371</v>
      </c>
      <c r="Q781">
        <f t="shared" si="102"/>
        <v>0.99287717977343926</v>
      </c>
      <c r="R781">
        <f t="shared" si="103"/>
        <v>0.99775838766489633</v>
      </c>
      <c r="S781" t="str">
        <f t="shared" si="97"/>
        <v>fri</v>
      </c>
      <c r="T781" t="str">
        <f t="shared" si="98"/>
        <v>mon</v>
      </c>
    </row>
    <row r="782" spans="13:20" x14ac:dyDescent="0.25">
      <c r="M782">
        <f t="shared" si="96"/>
        <v>0.78100000000000058</v>
      </c>
      <c r="N782">
        <f t="shared" si="99"/>
        <v>0.36859824057329171</v>
      </c>
      <c r="O782">
        <f t="shared" si="100"/>
        <v>0.85465207599566728</v>
      </c>
      <c r="P782">
        <f t="shared" si="101"/>
        <v>0.96642600995004235</v>
      </c>
      <c r="Q782">
        <f t="shared" si="102"/>
        <v>0.99297606878207256</v>
      </c>
      <c r="R782">
        <f t="shared" si="103"/>
        <v>0.99779680546256655</v>
      </c>
      <c r="S782" t="str">
        <f t="shared" si="97"/>
        <v>fri</v>
      </c>
      <c r="T782" t="str">
        <f t="shared" si="98"/>
        <v>mon</v>
      </c>
    </row>
    <row r="783" spans="13:20" x14ac:dyDescent="0.25">
      <c r="M783">
        <f t="shared" si="96"/>
        <v>0.78200000000000058</v>
      </c>
      <c r="N783">
        <f t="shared" si="99"/>
        <v>0.36860593245021378</v>
      </c>
      <c r="O783">
        <f t="shared" si="100"/>
        <v>0.85532111376193165</v>
      </c>
      <c r="P783">
        <f t="shared" si="101"/>
        <v>0.96673524536164934</v>
      </c>
      <c r="Q783">
        <f t="shared" si="102"/>
        <v>0.99307401309550647</v>
      </c>
      <c r="R783">
        <f t="shared" si="103"/>
        <v>0.99783472208278878</v>
      </c>
      <c r="S783" t="str">
        <f t="shared" si="97"/>
        <v>fri</v>
      </c>
      <c r="T783" t="str">
        <f t="shared" si="98"/>
        <v>mon</v>
      </c>
    </row>
    <row r="784" spans="13:20" x14ac:dyDescent="0.25">
      <c r="M784">
        <f t="shared" si="96"/>
        <v>0.78300000000000058</v>
      </c>
      <c r="N784">
        <f t="shared" si="99"/>
        <v>0.36861350904228418</v>
      </c>
      <c r="O784">
        <f t="shared" si="100"/>
        <v>0.85599004592716765</v>
      </c>
      <c r="P784">
        <f t="shared" si="101"/>
        <v>0.96704299888004996</v>
      </c>
      <c r="Q784">
        <f t="shared" si="102"/>
        <v>0.99317101778377825</v>
      </c>
      <c r="R784">
        <f t="shared" si="103"/>
        <v>0.99787214204758623</v>
      </c>
      <c r="S784" t="str">
        <f t="shared" si="97"/>
        <v>fri</v>
      </c>
      <c r="T784" t="str">
        <f t="shared" si="98"/>
        <v>mon</v>
      </c>
    </row>
    <row r="785" spans="13:20" x14ac:dyDescent="0.25">
      <c r="M785">
        <f t="shared" si="96"/>
        <v>0.78400000000000059</v>
      </c>
      <c r="N785">
        <f t="shared" si="99"/>
        <v>0.36862097162679164</v>
      </c>
      <c r="O785">
        <f t="shared" si="100"/>
        <v>0.85665887366137139</v>
      </c>
      <c r="P785">
        <f t="shared" si="101"/>
        <v>0.96734927156795081</v>
      </c>
      <c r="Q785">
        <f t="shared" si="102"/>
        <v>0.99326708790759621</v>
      </c>
      <c r="R785">
        <f t="shared" si="103"/>
        <v>0.99790906985569094</v>
      </c>
      <c r="S785" t="str">
        <f t="shared" si="97"/>
        <v>fri</v>
      </c>
      <c r="T785" t="str">
        <f t="shared" si="98"/>
        <v>mon</v>
      </c>
    </row>
    <row r="786" spans="13:20" x14ac:dyDescent="0.25">
      <c r="M786">
        <f t="shared" si="96"/>
        <v>0.78500000000000059</v>
      </c>
      <c r="N786">
        <f t="shared" si="99"/>
        <v>0.36862832147175384</v>
      </c>
      <c r="O786">
        <f t="shared" si="100"/>
        <v>0.85732759812604908</v>
      </c>
      <c r="P786">
        <f t="shared" si="101"/>
        <v>0.96765406448034397</v>
      </c>
      <c r="Q786">
        <f t="shared" si="102"/>
        <v>0.99336222851837119</v>
      </c>
      <c r="R786">
        <f t="shared" si="103"/>
        <v>0.99794550998258913</v>
      </c>
      <c r="S786" t="str">
        <f t="shared" si="97"/>
        <v>fri</v>
      </c>
      <c r="T786" t="str">
        <f t="shared" si="98"/>
        <v>mon</v>
      </c>
    </row>
    <row r="787" spans="13:20" x14ac:dyDescent="0.25">
      <c r="M787">
        <f t="shared" si="96"/>
        <v>0.78600000000000059</v>
      </c>
      <c r="N787">
        <f t="shared" si="99"/>
        <v>0.36863555983595253</v>
      </c>
      <c r="O787">
        <f t="shared" si="100"/>
        <v>0.85799622047424617</v>
      </c>
      <c r="P787">
        <f t="shared" si="101"/>
        <v>0.96795737866453901</v>
      </c>
      <c r="Q787">
        <f t="shared" si="102"/>
        <v>0.99345644465825633</v>
      </c>
      <c r="R787">
        <f t="shared" si="103"/>
        <v>0.99798146688055711</v>
      </c>
      <c r="S787" t="str">
        <f t="shared" si="97"/>
        <v>fri</v>
      </c>
      <c r="T787" t="str">
        <f t="shared" si="98"/>
        <v>mon</v>
      </c>
    </row>
    <row r="788" spans="13:20" x14ac:dyDescent="0.25">
      <c r="M788">
        <f t="shared" si="96"/>
        <v>0.78700000000000059</v>
      </c>
      <c r="N788">
        <f t="shared" si="99"/>
        <v>0.36864268796896504</v>
      </c>
      <c r="O788">
        <f t="shared" si="100"/>
        <v>0.85866474185057617</v>
      </c>
      <c r="P788">
        <f t="shared" si="101"/>
        <v>0.96825921516018676</v>
      </c>
      <c r="Q788">
        <f t="shared" si="102"/>
        <v>0.99354974136017216</v>
      </c>
      <c r="R788">
        <f t="shared" si="103"/>
        <v>0.99801694497870042</v>
      </c>
      <c r="S788" t="str">
        <f t="shared" si="97"/>
        <v>fri</v>
      </c>
      <c r="T788" t="str">
        <f t="shared" si="98"/>
        <v>mon</v>
      </c>
    </row>
    <row r="789" spans="13:20" x14ac:dyDescent="0.25">
      <c r="M789">
        <f t="shared" si="96"/>
        <v>0.78800000000000059</v>
      </c>
      <c r="N789">
        <f t="shared" si="99"/>
        <v>0.36864970711119871</v>
      </c>
      <c r="O789">
        <f t="shared" si="100"/>
        <v>0.85933316339125354</v>
      </c>
      <c r="P789">
        <f t="shared" si="101"/>
        <v>0.96855957499930767</v>
      </c>
      <c r="Q789">
        <f t="shared" si="102"/>
        <v>0.99364212364784499</v>
      </c>
      <c r="R789">
        <f t="shared" si="103"/>
        <v>0.99805194868299285</v>
      </c>
      <c r="S789" t="str">
        <f t="shared" si="97"/>
        <v>fri</v>
      </c>
      <c r="T789" t="str">
        <f t="shared" si="98"/>
        <v>mon</v>
      </c>
    </row>
    <row r="790" spans="13:20" x14ac:dyDescent="0.25">
      <c r="M790">
        <f t="shared" si="96"/>
        <v>0.78900000000000059</v>
      </c>
      <c r="N790">
        <f t="shared" si="99"/>
        <v>0.36865661849392306</v>
      </c>
      <c r="O790">
        <f t="shared" si="100"/>
        <v>0.86000148622412198</v>
      </c>
      <c r="P790">
        <f t="shared" si="101"/>
        <v>0.96885845920632097</v>
      </c>
      <c r="Q790">
        <f t="shared" si="102"/>
        <v>0.99373359653583981</v>
      </c>
      <c r="R790">
        <f t="shared" si="103"/>
        <v>0.99808648237631425</v>
      </c>
      <c r="S790" t="str">
        <f t="shared" si="97"/>
        <v>fri</v>
      </c>
      <c r="T790" t="str">
        <f t="shared" si="98"/>
        <v>mon</v>
      </c>
    </row>
    <row r="791" spans="13:20" x14ac:dyDescent="0.25">
      <c r="M791">
        <f t="shared" si="96"/>
        <v>0.79000000000000059</v>
      </c>
      <c r="N791">
        <f t="shared" si="99"/>
        <v>0.36866342333930069</v>
      </c>
      <c r="O791">
        <f t="shared" si="100"/>
        <v>0.86066971146868432</v>
      </c>
      <c r="P791">
        <f t="shared" si="101"/>
        <v>0.96915586879806748</v>
      </c>
      <c r="Q791">
        <f t="shared" si="102"/>
        <v>0.99382416502958826</v>
      </c>
      <c r="R791">
        <f t="shared" si="103"/>
        <v>0.99812055041848735</v>
      </c>
      <c r="S791" t="str">
        <f t="shared" si="97"/>
        <v>fri</v>
      </c>
      <c r="T791" t="str">
        <f t="shared" si="98"/>
        <v>mon</v>
      </c>
    </row>
    <row r="792" spans="13:20" x14ac:dyDescent="0.25">
      <c r="M792">
        <f t="shared" si="96"/>
        <v>0.79100000000000059</v>
      </c>
      <c r="N792">
        <f t="shared" si="99"/>
        <v>0.36867012286042544</v>
      </c>
      <c r="O792">
        <f t="shared" si="100"/>
        <v>0.86133784023613491</v>
      </c>
      <c r="P792">
        <f t="shared" si="101"/>
        <v>0.96945180478384385</v>
      </c>
      <c r="Q792">
        <f t="shared" si="102"/>
        <v>0.99391383412542833</v>
      </c>
      <c r="R792">
        <f t="shared" si="103"/>
        <v>0.99815415714632305</v>
      </c>
      <c r="S792" t="str">
        <f t="shared" si="97"/>
        <v>fri</v>
      </c>
      <c r="T792" t="str">
        <f t="shared" si="98"/>
        <v>mon</v>
      </c>
    </row>
    <row r="793" spans="13:20" x14ac:dyDescent="0.25">
      <c r="M793">
        <f t="shared" si="96"/>
        <v>0.79200000000000059</v>
      </c>
      <c r="N793">
        <f t="shared" si="99"/>
        <v>0.36867671826134929</v>
      </c>
      <c r="O793">
        <f t="shared" si="100"/>
        <v>0.86200587362938674</v>
      </c>
      <c r="P793">
        <f t="shared" si="101"/>
        <v>0.96974626816542364</v>
      </c>
      <c r="Q793">
        <f t="shared" si="102"/>
        <v>0.99400260881063263</v>
      </c>
      <c r="R793">
        <f t="shared" si="103"/>
        <v>0.9981873068736502</v>
      </c>
      <c r="S793" t="str">
        <f t="shared" si="97"/>
        <v>fri</v>
      </c>
      <c r="T793" t="str">
        <f t="shared" si="98"/>
        <v>mon</v>
      </c>
    </row>
    <row r="794" spans="13:20" x14ac:dyDescent="0.25">
      <c r="M794">
        <f t="shared" si="96"/>
        <v>0.79300000000000059</v>
      </c>
      <c r="N794">
        <f t="shared" si="99"/>
        <v>0.3686832107371194</v>
      </c>
      <c r="O794">
        <f t="shared" si="100"/>
        <v>0.86267381274310384</v>
      </c>
      <c r="P794">
        <f t="shared" si="101"/>
        <v>0.97003925993708817</v>
      </c>
      <c r="Q794">
        <f t="shared" si="102"/>
        <v>0.99409049406344341</v>
      </c>
      <c r="R794">
        <f t="shared" si="103"/>
        <v>0.99822000389136134</v>
      </c>
      <c r="S794" t="str">
        <f t="shared" si="97"/>
        <v>fri</v>
      </c>
      <c r="T794" t="str">
        <f t="shared" si="98"/>
        <v>mon</v>
      </c>
    </row>
    <row r="795" spans="13:20" x14ac:dyDescent="0.25">
      <c r="M795">
        <f t="shared" si="96"/>
        <v>0.79400000000000059</v>
      </c>
      <c r="N795">
        <f t="shared" si="99"/>
        <v>0.36868960147380947</v>
      </c>
      <c r="O795">
        <f t="shared" si="100"/>
        <v>0.86334165866373125</v>
      </c>
      <c r="P795">
        <f t="shared" si="101"/>
        <v>0.97033078108565252</v>
      </c>
      <c r="Q795">
        <f t="shared" si="102"/>
        <v>0.99417749485310525</v>
      </c>
      <c r="R795">
        <f t="shared" si="103"/>
        <v>0.99825225246744864</v>
      </c>
      <c r="S795" t="str">
        <f t="shared" si="97"/>
        <v>fri</v>
      </c>
      <c r="T795" t="str">
        <f t="shared" si="98"/>
        <v>mon</v>
      </c>
    </row>
    <row r="796" spans="13:20" x14ac:dyDescent="0.25">
      <c r="M796">
        <f t="shared" si="96"/>
        <v>0.7950000000000006</v>
      </c>
      <c r="N796">
        <f t="shared" si="99"/>
        <v>0.36869589164855321</v>
      </c>
      <c r="O796">
        <f t="shared" si="100"/>
        <v>0.86400941246952401</v>
      </c>
      <c r="P796">
        <f t="shared" si="101"/>
        <v>0.97062083259049414</v>
      </c>
      <c r="Q796">
        <f t="shared" si="102"/>
        <v>0.99426361613989989</v>
      </c>
      <c r="R796">
        <f t="shared" si="103"/>
        <v>0.99828405684704036</v>
      </c>
      <c r="S796" t="str">
        <f t="shared" si="97"/>
        <v>fri</v>
      </c>
      <c r="T796" t="str">
        <f t="shared" si="98"/>
        <v>mon</v>
      </c>
    </row>
    <row r="797" spans="13:20" x14ac:dyDescent="0.25">
      <c r="M797">
        <f t="shared" si="96"/>
        <v>0.7960000000000006</v>
      </c>
      <c r="N797">
        <f t="shared" si="99"/>
        <v>0.36870208242957636</v>
      </c>
      <c r="O797">
        <f t="shared" si="100"/>
        <v>0.86467707523057824</v>
      </c>
      <c r="P797">
        <f t="shared" si="101"/>
        <v>0.97090941542357978</v>
      </c>
      <c r="Q797">
        <f t="shared" si="102"/>
        <v>0.99434886287517399</v>
      </c>
      <c r="R797">
        <f t="shared" si="103"/>
        <v>0.99831542125244477</v>
      </c>
      <c r="S797" t="str">
        <f t="shared" si="97"/>
        <v>fri</v>
      </c>
      <c r="T797" t="str">
        <f t="shared" si="98"/>
        <v>mon</v>
      </c>
    </row>
    <row r="798" spans="13:20" x14ac:dyDescent="0.25">
      <c r="M798">
        <f t="shared" si="96"/>
        <v>0.7970000000000006</v>
      </c>
      <c r="N798">
        <f t="shared" si="99"/>
        <v>0.36870817497623065</v>
      </c>
      <c r="O798">
        <f t="shared" si="100"/>
        <v>0.86534464800886135</v>
      </c>
      <c r="P798">
        <f t="shared" si="101"/>
        <v>0.97119653054949184</v>
      </c>
      <c r="Q798">
        <f t="shared" si="102"/>
        <v>0.99443324000137756</v>
      </c>
      <c r="R798">
        <f t="shared" si="103"/>
        <v>0.9983463498831826</v>
      </c>
      <c r="S798" t="str">
        <f t="shared" si="97"/>
        <v>fri</v>
      </c>
      <c r="T798" t="str">
        <f t="shared" si="98"/>
        <v>mon</v>
      </c>
    </row>
    <row r="799" spans="13:20" x14ac:dyDescent="0.25">
      <c r="M799">
        <f t="shared" si="96"/>
        <v>0.7980000000000006</v>
      </c>
      <c r="N799">
        <f t="shared" si="99"/>
        <v>0.36871417043902666</v>
      </c>
      <c r="O799">
        <f t="shared" si="100"/>
        <v>0.86601213185824166</v>
      </c>
      <c r="P799">
        <f t="shared" si="101"/>
        <v>0.97148217892545619</v>
      </c>
      <c r="Q799">
        <f t="shared" si="102"/>
        <v>0.99451675245209525</v>
      </c>
      <c r="R799">
        <f t="shared" si="103"/>
        <v>0.99837684691603057</v>
      </c>
      <c r="S799" t="str">
        <f t="shared" si="97"/>
        <v>fri</v>
      </c>
      <c r="T799" t="str">
        <f t="shared" si="98"/>
        <v>mon</v>
      </c>
    </row>
    <row r="800" spans="13:20" x14ac:dyDescent="0.25">
      <c r="M800">
        <f t="shared" si="96"/>
        <v>0.7990000000000006</v>
      </c>
      <c r="N800">
        <f t="shared" si="99"/>
        <v>0.36872006995966577</v>
      </c>
      <c r="O800">
        <f t="shared" si="100"/>
        <v>0.86667952782451896</v>
      </c>
      <c r="P800">
        <f t="shared" si="101"/>
        <v>0.97176636150137163</v>
      </c>
      <c r="Q800">
        <f t="shared" si="102"/>
        <v>0.99459940515207923</v>
      </c>
      <c r="R800">
        <f t="shared" si="103"/>
        <v>0.99840691650505908</v>
      </c>
      <c r="S800" t="str">
        <f t="shared" si="97"/>
        <v>fri</v>
      </c>
      <c r="T800" t="str">
        <f t="shared" si="98"/>
        <v>mon</v>
      </c>
    </row>
    <row r="801" spans="13:20" x14ac:dyDescent="0.25">
      <c r="M801">
        <f t="shared" si="96"/>
        <v>0.8000000000000006</v>
      </c>
      <c r="N801">
        <f t="shared" si="99"/>
        <v>0.36872587467107465</v>
      </c>
      <c r="O801">
        <f t="shared" si="100"/>
        <v>0.86734683694545467</v>
      </c>
      <c r="P801">
        <f t="shared" si="101"/>
        <v>0.97204907921983441</v>
      </c>
      <c r="Q801">
        <f t="shared" si="102"/>
        <v>0.9946812030172798</v>
      </c>
      <c r="R801">
        <f t="shared" si="103"/>
        <v>0.99843656278166737</v>
      </c>
      <c r="S801" t="str">
        <f t="shared" si="97"/>
        <v>fri</v>
      </c>
      <c r="T801" t="str">
        <f t="shared" si="98"/>
        <v>mon</v>
      </c>
    </row>
    <row r="802" spans="13:20" x14ac:dyDescent="0.25">
      <c r="M802">
        <f t="shared" si="96"/>
        <v>0.8010000000000006</v>
      </c>
      <c r="N802">
        <f t="shared" si="99"/>
        <v>0.36873158569743625</v>
      </c>
      <c r="O802">
        <f t="shared" si="100"/>
        <v>0.86801406025080197</v>
      </c>
      <c r="P802">
        <f t="shared" si="101"/>
        <v>0.97233033301616789</v>
      </c>
      <c r="Q802">
        <f t="shared" si="102"/>
        <v>0.99476215095488474</v>
      </c>
      <c r="R802">
        <f t="shared" si="103"/>
        <v>0.99846578985462919</v>
      </c>
      <c r="S802" t="str">
        <f t="shared" si="97"/>
        <v>fri</v>
      </c>
      <c r="T802" t="str">
        <f t="shared" si="98"/>
        <v>mon</v>
      </c>
    </row>
    <row r="803" spans="13:20" x14ac:dyDescent="0.25">
      <c r="M803">
        <f t="shared" si="96"/>
        <v>0.8020000000000006</v>
      </c>
      <c r="N803">
        <f t="shared" si="99"/>
        <v>0.36873720415422362</v>
      </c>
      <c r="O803">
        <f t="shared" si="100"/>
        <v>0.86868119876233574</v>
      </c>
      <c r="P803">
        <f t="shared" si="101"/>
        <v>0.97261012381844747</v>
      </c>
      <c r="Q803">
        <f t="shared" si="102"/>
        <v>0.99484225386334502</v>
      </c>
      <c r="R803">
        <f t="shared" si="103"/>
        <v>0.99849460181012173</v>
      </c>
      <c r="S803" t="str">
        <f t="shared" si="97"/>
        <v>fri</v>
      </c>
      <c r="T803" t="str">
        <f t="shared" si="98"/>
        <v>mon</v>
      </c>
    </row>
    <row r="804" spans="13:20" x14ac:dyDescent="0.25">
      <c r="M804">
        <f t="shared" si="96"/>
        <v>0.8030000000000006</v>
      </c>
      <c r="N804">
        <f t="shared" si="99"/>
        <v>0.36874273114823564</v>
      </c>
      <c r="O804">
        <f t="shared" si="100"/>
        <v>0.86934825349388301</v>
      </c>
      <c r="P804">
        <f t="shared" si="101"/>
        <v>0.97288845254753054</v>
      </c>
      <c r="Q804">
        <f t="shared" si="102"/>
        <v>0.99492151663241191</v>
      </c>
      <c r="R804">
        <f t="shared" si="103"/>
        <v>0.99852300271177485</v>
      </c>
      <c r="S804" t="str">
        <f t="shared" si="97"/>
        <v>fri</v>
      </c>
      <c r="T804" t="str">
        <f t="shared" si="98"/>
        <v>mon</v>
      </c>
    </row>
    <row r="805" spans="13:20" x14ac:dyDescent="0.25">
      <c r="M805">
        <f t="shared" si="96"/>
        <v>0.8040000000000006</v>
      </c>
      <c r="N805">
        <f t="shared" si="99"/>
        <v>0.36874816777762431</v>
      </c>
      <c r="O805">
        <f t="shared" si="100"/>
        <v>0.87001522545135357</v>
      </c>
      <c r="P805">
        <f t="shared" si="101"/>
        <v>0.97316532011708246</v>
      </c>
      <c r="Q805">
        <f t="shared" si="102"/>
        <v>0.99499994414317072</v>
      </c>
      <c r="R805">
        <f t="shared" si="103"/>
        <v>0.99855099660070046</v>
      </c>
      <c r="S805" t="str">
        <f t="shared" si="97"/>
        <v>fri</v>
      </c>
      <c r="T805" t="str">
        <f t="shared" si="98"/>
        <v>mon</v>
      </c>
    </row>
    <row r="806" spans="13:20" x14ac:dyDescent="0.25">
      <c r="M806">
        <f t="shared" si="96"/>
        <v>0.8050000000000006</v>
      </c>
      <c r="N806">
        <f t="shared" si="99"/>
        <v>0.36875351513193144</v>
      </c>
      <c r="O806">
        <f t="shared" si="100"/>
        <v>0.87068211563276798</v>
      </c>
      <c r="P806">
        <f t="shared" si="101"/>
        <v>0.9734407274336041</v>
      </c>
      <c r="Q806">
        <f t="shared" si="102"/>
        <v>0.99507754126807102</v>
      </c>
      <c r="R806">
        <f t="shared" si="103"/>
        <v>0.99857858749553641</v>
      </c>
      <c r="S806" t="str">
        <f t="shared" si="97"/>
        <v>fri</v>
      </c>
      <c r="T806" t="str">
        <f t="shared" si="98"/>
        <v>mon</v>
      </c>
    </row>
    <row r="807" spans="13:20" x14ac:dyDescent="0.25">
      <c r="M807">
        <f t="shared" si="96"/>
        <v>0.8060000000000006</v>
      </c>
      <c r="N807">
        <f t="shared" si="99"/>
        <v>0.36875877429212278</v>
      </c>
      <c r="O807">
        <f t="shared" si="100"/>
        <v>0.87134892502829175</v>
      </c>
      <c r="P807">
        <f t="shared" si="101"/>
        <v>0.97371467539646073</v>
      </c>
      <c r="Q807">
        <f t="shared" si="102"/>
        <v>0.99515431287096101</v>
      </c>
      <c r="R807">
        <f t="shared" si="103"/>
        <v>0.99860577939248785</v>
      </c>
      <c r="S807" t="str">
        <f t="shared" si="97"/>
        <v>fri</v>
      </c>
      <c r="T807" t="str">
        <f t="shared" si="98"/>
        <v>mon</v>
      </c>
    </row>
    <row r="808" spans="13:20" x14ac:dyDescent="0.25">
      <c r="M808">
        <f t="shared" si="96"/>
        <v>0.80700000000000061</v>
      </c>
      <c r="N808">
        <f t="shared" si="99"/>
        <v>0.36876394633061604</v>
      </c>
      <c r="O808">
        <f t="shared" si="100"/>
        <v>0.87201565462026132</v>
      </c>
      <c r="P808">
        <f t="shared" si="101"/>
        <v>0.97398716489790638</v>
      </c>
      <c r="Q808">
        <f t="shared" si="102"/>
        <v>0.99523026380712065</v>
      </c>
      <c r="R808">
        <f t="shared" si="103"/>
        <v>0.99863257626535518</v>
      </c>
      <c r="S808" t="str">
        <f t="shared" si="97"/>
        <v>fri</v>
      </c>
      <c r="T808" t="str">
        <f t="shared" si="98"/>
        <v>mon</v>
      </c>
    </row>
    <row r="809" spans="13:20" x14ac:dyDescent="0.25">
      <c r="M809">
        <f t="shared" si="96"/>
        <v>0.80800000000000061</v>
      </c>
      <c r="N809">
        <f t="shared" si="99"/>
        <v>0.36876903231131908</v>
      </c>
      <c r="O809">
        <f t="shared" si="100"/>
        <v>0.87268230538321623</v>
      </c>
      <c r="P809">
        <f t="shared" si="101"/>
        <v>0.97425819682311321</v>
      </c>
      <c r="Q809">
        <f t="shared" si="102"/>
        <v>0.99530539892329584</v>
      </c>
      <c r="R809">
        <f t="shared" si="103"/>
        <v>0.99865898206558423</v>
      </c>
      <c r="S809" t="str">
        <f t="shared" si="97"/>
        <v>fri</v>
      </c>
      <c r="T809" t="str">
        <f t="shared" si="98"/>
        <v>mon</v>
      </c>
    </row>
    <row r="810" spans="13:20" x14ac:dyDescent="0.25">
      <c r="M810">
        <f t="shared" si="96"/>
        <v>0.80900000000000061</v>
      </c>
      <c r="N810">
        <f t="shared" si="99"/>
        <v>0.36877403328965985</v>
      </c>
      <c r="O810">
        <f t="shared" si="100"/>
        <v>0.87334887828393049</v>
      </c>
      <c r="P810">
        <f t="shared" si="101"/>
        <v>0.97452777205020058</v>
      </c>
      <c r="Q810">
        <f t="shared" si="102"/>
        <v>0.99537972305772682</v>
      </c>
      <c r="R810">
        <f t="shared" si="103"/>
        <v>0.99868500072229871</v>
      </c>
      <c r="S810" t="str">
        <f t="shared" si="97"/>
        <v>fri</v>
      </c>
      <c r="T810" t="str">
        <f t="shared" si="98"/>
        <v>mon</v>
      </c>
    </row>
    <row r="811" spans="13:20" x14ac:dyDescent="0.25">
      <c r="M811">
        <f t="shared" si="96"/>
        <v>0.81000000000000061</v>
      </c>
      <c r="N811">
        <f t="shared" si="99"/>
        <v>0.36877895031262087</v>
      </c>
      <c r="O811">
        <f t="shared" si="100"/>
        <v>0.87401537428143983</v>
      </c>
      <c r="P811">
        <f t="shared" si="101"/>
        <v>0.97479589145025769</v>
      </c>
      <c r="Q811">
        <f t="shared" si="102"/>
        <v>0.99545324104018951</v>
      </c>
      <c r="R811">
        <f t="shared" si="103"/>
        <v>0.99871063614234368</v>
      </c>
      <c r="S811" t="str">
        <f t="shared" si="97"/>
        <v>fri</v>
      </c>
      <c r="T811" t="str">
        <f t="shared" si="98"/>
        <v>mon</v>
      </c>
    </row>
    <row r="812" spans="13:20" x14ac:dyDescent="0.25">
      <c r="M812">
        <f t="shared" si="96"/>
        <v>0.81100000000000061</v>
      </c>
      <c r="N812">
        <f t="shared" si="99"/>
        <v>0.36878378441876847</v>
      </c>
      <c r="O812">
        <f t="shared" si="100"/>
        <v>0.87468179432707305</v>
      </c>
      <c r="P812">
        <f t="shared" si="101"/>
        <v>0.97506255588737667</v>
      </c>
      <c r="Q812">
        <f t="shared" si="102"/>
        <v>0.99552595769201924</v>
      </c>
      <c r="R812">
        <f t="shared" si="103"/>
        <v>0.99873589221031223</v>
      </c>
      <c r="S812" t="str">
        <f t="shared" si="97"/>
        <v>fri</v>
      </c>
      <c r="T812" t="str">
        <f t="shared" si="98"/>
        <v>mon</v>
      </c>
    </row>
    <row r="813" spans="13:20" x14ac:dyDescent="0.25">
      <c r="M813">
        <f t="shared" si="96"/>
        <v>0.81200000000000061</v>
      </c>
      <c r="N813">
        <f t="shared" si="99"/>
        <v>0.36878853663829281</v>
      </c>
      <c r="O813">
        <f t="shared" si="100"/>
        <v>0.87534813936448441</v>
      </c>
      <c r="P813">
        <f t="shared" si="101"/>
        <v>0.97532776621867567</v>
      </c>
      <c r="Q813">
        <f t="shared" si="102"/>
        <v>0.99559787782615006</v>
      </c>
      <c r="R813">
        <f t="shared" si="103"/>
        <v>0.99876077278860231</v>
      </c>
      <c r="S813" t="str">
        <f t="shared" si="97"/>
        <v>fri</v>
      </c>
      <c r="T813" t="str">
        <f t="shared" si="98"/>
        <v>mon</v>
      </c>
    </row>
    <row r="814" spans="13:20" x14ac:dyDescent="0.25">
      <c r="M814">
        <f t="shared" ref="M814:M877" si="104">M813+0.001</f>
        <v>0.81300000000000061</v>
      </c>
      <c r="N814">
        <f t="shared" si="99"/>
        <v>0.3687932079930345</v>
      </c>
      <c r="O814">
        <f t="shared" si="100"/>
        <v>0.87601441032968119</v>
      </c>
      <c r="P814">
        <f t="shared" si="101"/>
        <v>0.9755915232943273</v>
      </c>
      <c r="Q814">
        <f t="shared" si="102"/>
        <v>0.99566900624714583</v>
      </c>
      <c r="R814">
        <f t="shared" si="103"/>
        <v>0.99878528171744207</v>
      </c>
      <c r="S814" t="str">
        <f t="shared" si="97"/>
        <v>fri</v>
      </c>
      <c r="T814" t="str">
        <f t="shared" si="98"/>
        <v>mon</v>
      </c>
    </row>
    <row r="815" spans="13:20" x14ac:dyDescent="0.25">
      <c r="M815">
        <f t="shared" si="104"/>
        <v>0.81400000000000061</v>
      </c>
      <c r="N815">
        <f t="shared" si="99"/>
        <v>0.36879779949651903</v>
      </c>
      <c r="O815">
        <f t="shared" si="100"/>
        <v>0.87668060815105364</v>
      </c>
      <c r="P815">
        <f t="shared" si="101"/>
        <v>0.97585382795758813</v>
      </c>
      <c r="Q815">
        <f t="shared" si="102"/>
        <v>0.99573934775123263</v>
      </c>
      <c r="R815">
        <f t="shared" si="103"/>
        <v>0.99880942281493201</v>
      </c>
      <c r="S815" t="str">
        <f t="shared" si="97"/>
        <v>fri</v>
      </c>
      <c r="T815" t="str">
        <f t="shared" si="98"/>
        <v>mon</v>
      </c>
    </row>
    <row r="816" spans="13:20" x14ac:dyDescent="0.25">
      <c r="M816">
        <f t="shared" si="104"/>
        <v>0.81500000000000061</v>
      </c>
      <c r="N816">
        <f t="shared" si="99"/>
        <v>0.36880231215399051</v>
      </c>
      <c r="O816">
        <f t="shared" si="100"/>
        <v>0.87734673374940675</v>
      </c>
      <c r="P816">
        <f t="shared" si="101"/>
        <v>0.97611468104482269</v>
      </c>
      <c r="Q816">
        <f t="shared" si="102"/>
        <v>0.99580890712633297</v>
      </c>
      <c r="R816">
        <f t="shared" si="103"/>
        <v>0.9988331998770823</v>
      </c>
      <c r="S816" t="str">
        <f t="shared" si="97"/>
        <v>fri</v>
      </c>
      <c r="T816" t="str">
        <f t="shared" si="98"/>
        <v>mon</v>
      </c>
    </row>
    <row r="817" spans="13:20" x14ac:dyDescent="0.25">
      <c r="M817">
        <f t="shared" si="104"/>
        <v>0.81600000000000061</v>
      </c>
      <c r="N817">
        <f t="shared" si="99"/>
        <v>0.36880674696244586</v>
      </c>
      <c r="O817">
        <f t="shared" si="100"/>
        <v>0.87801278803799043</v>
      </c>
      <c r="P817">
        <f t="shared" si="101"/>
        <v>0.97637408338553366</v>
      </c>
      <c r="Q817">
        <f t="shared" si="102"/>
        <v>0.99587768915209773</v>
      </c>
      <c r="R817">
        <f t="shared" si="103"/>
        <v>0.9988566166778563</v>
      </c>
      <c r="S817" t="str">
        <f t="shared" si="97"/>
        <v>fri</v>
      </c>
      <c r="T817" t="str">
        <f t="shared" si="98"/>
        <v>mon</v>
      </c>
    </row>
    <row r="818" spans="13:20" x14ac:dyDescent="0.25">
      <c r="M818">
        <f t="shared" si="104"/>
        <v>0.81700000000000061</v>
      </c>
      <c r="N818">
        <f t="shared" si="99"/>
        <v>0.36881110491066571</v>
      </c>
      <c r="O818">
        <f t="shared" si="100"/>
        <v>0.87867877192252752</v>
      </c>
      <c r="P818">
        <f t="shared" si="101"/>
        <v>0.976632035802389</v>
      </c>
      <c r="Q818">
        <f t="shared" si="102"/>
        <v>0.99594569859993953</v>
      </c>
      <c r="R818">
        <f t="shared" si="103"/>
        <v>0.99887967696920432</v>
      </c>
      <c r="S818" t="str">
        <f t="shared" si="97"/>
        <v>fri</v>
      </c>
      <c r="T818" t="str">
        <f t="shared" si="98"/>
        <v>mon</v>
      </c>
    </row>
    <row r="819" spans="13:20" x14ac:dyDescent="0.25">
      <c r="M819">
        <f t="shared" si="104"/>
        <v>0.81800000000000062</v>
      </c>
      <c r="N819">
        <f t="shared" si="99"/>
        <v>0.36881538697924654</v>
      </c>
      <c r="O819">
        <f t="shared" si="100"/>
        <v>0.87934468630124663</v>
      </c>
      <c r="P819">
        <f t="shared" si="101"/>
        <v>0.97688853911124629</v>
      </c>
      <c r="Q819">
        <f t="shared" si="102"/>
        <v>0.99601294023306686</v>
      </c>
      <c r="R819">
        <f t="shared" si="103"/>
        <v>0.99890238448110358</v>
      </c>
      <c r="S819" t="str">
        <f t="shared" si="97"/>
        <v>fri</v>
      </c>
      <c r="T819" t="str">
        <f t="shared" si="98"/>
        <v>mon</v>
      </c>
    </row>
    <row r="820" spans="13:20" x14ac:dyDescent="0.25">
      <c r="M820">
        <f t="shared" si="104"/>
        <v>0.81900000000000062</v>
      </c>
      <c r="N820">
        <f t="shared" si="99"/>
        <v>0.36881959414063736</v>
      </c>
      <c r="O820">
        <f t="shared" si="100"/>
        <v>0.88001053206491164</v>
      </c>
      <c r="P820">
        <f t="shared" si="101"/>
        <v>0.97714359412118545</v>
      </c>
      <c r="Q820">
        <f t="shared" si="102"/>
        <v>0.99607941880651629</v>
      </c>
      <c r="R820">
        <f t="shared" si="103"/>
        <v>0.99892474292159816</v>
      </c>
      <c r="S820" t="str">
        <f t="shared" si="97"/>
        <v>fri</v>
      </c>
      <c r="T820" t="str">
        <f t="shared" si="98"/>
        <v>mon</v>
      </c>
    </row>
    <row r="821" spans="13:20" x14ac:dyDescent="0.25">
      <c r="M821">
        <f t="shared" si="104"/>
        <v>0.82000000000000062</v>
      </c>
      <c r="N821">
        <f t="shared" si="99"/>
        <v>0.36882372735916835</v>
      </c>
      <c r="O821">
        <f t="shared" si="100"/>
        <v>0.88067631009684955</v>
      </c>
      <c r="P821">
        <f t="shared" si="101"/>
        <v>0.97739720163453003</v>
      </c>
      <c r="Q821">
        <f t="shared" si="102"/>
        <v>0.99614513906718338</v>
      </c>
      <c r="R821">
        <f t="shared" si="103"/>
        <v>0.99894675597683635</v>
      </c>
      <c r="S821" t="str">
        <f t="shared" si="97"/>
        <v>fri</v>
      </c>
      <c r="T821" t="str">
        <f t="shared" si="98"/>
        <v>mon</v>
      </c>
    </row>
    <row r="822" spans="13:20" x14ac:dyDescent="0.25">
      <c r="M822">
        <f t="shared" si="104"/>
        <v>0.82100000000000062</v>
      </c>
      <c r="N822">
        <f t="shared" si="99"/>
        <v>0.36882778759108747</v>
      </c>
      <c r="O822">
        <f t="shared" si="100"/>
        <v>0.88134202127298411</v>
      </c>
      <c r="P822">
        <f t="shared" si="101"/>
        <v>0.97764936244688094</v>
      </c>
      <c r="Q822">
        <f t="shared" si="102"/>
        <v>0.99621010575386038</v>
      </c>
      <c r="R822">
        <f t="shared" si="103"/>
        <v>0.99896842731110791</v>
      </c>
      <c r="S822" t="str">
        <f t="shared" si="97"/>
        <v>fri</v>
      </c>
      <c r="T822" t="str">
        <f t="shared" si="98"/>
        <v>mon</v>
      </c>
    </row>
    <row r="823" spans="13:20" x14ac:dyDescent="0.25">
      <c r="M823">
        <f t="shared" si="104"/>
        <v>0.82200000000000062</v>
      </c>
      <c r="N823">
        <f t="shared" si="99"/>
        <v>0.36883177578458959</v>
      </c>
      <c r="O823">
        <f t="shared" si="100"/>
        <v>0.88200766646186346</v>
      </c>
      <c r="P823">
        <f t="shared" si="101"/>
        <v>0.9779000773471378</v>
      </c>
      <c r="Q823">
        <f t="shared" si="102"/>
        <v>0.9962743235972642</v>
      </c>
      <c r="R823">
        <f t="shared" si="103"/>
        <v>0.9989897605668876</v>
      </c>
      <c r="S823" t="str">
        <f t="shared" si="97"/>
        <v>fri</v>
      </c>
      <c r="T823" t="str">
        <f t="shared" si="98"/>
        <v>mon</v>
      </c>
    </row>
    <row r="824" spans="13:20" x14ac:dyDescent="0.25">
      <c r="M824">
        <f t="shared" si="104"/>
        <v>0.82300000000000062</v>
      </c>
      <c r="N824">
        <f t="shared" si="99"/>
        <v>0.36883569287985307</v>
      </c>
      <c r="O824">
        <f t="shared" si="100"/>
        <v>0.88267324652469159</v>
      </c>
      <c r="P824">
        <f t="shared" si="101"/>
        <v>0.97814934711753021</v>
      </c>
      <c r="Q824">
        <f t="shared" si="102"/>
        <v>0.99633779732007222</v>
      </c>
      <c r="R824">
        <f t="shared" si="103"/>
        <v>0.99901075936486805</v>
      </c>
      <c r="S824" t="str">
        <f t="shared" si="97"/>
        <v>fri</v>
      </c>
      <c r="T824" t="str">
        <f t="shared" si="98"/>
        <v>mon</v>
      </c>
    </row>
    <row r="825" spans="13:20" x14ac:dyDescent="0.25">
      <c r="M825">
        <f t="shared" si="104"/>
        <v>0.82400000000000062</v>
      </c>
      <c r="N825">
        <f t="shared" si="99"/>
        <v>0.36883953980907114</v>
      </c>
      <c r="O825">
        <f t="shared" si="100"/>
        <v>0.88333876231535857</v>
      </c>
      <c r="P825">
        <f t="shared" si="101"/>
        <v>0.97839717253364578</v>
      </c>
      <c r="Q825">
        <f t="shared" si="102"/>
        <v>0.99640053163695796</v>
      </c>
      <c r="R825">
        <f t="shared" si="103"/>
        <v>0.99903142730400285</v>
      </c>
      <c r="S825" t="str">
        <f t="shared" si="97"/>
        <v>fri</v>
      </c>
      <c r="T825" t="str">
        <f t="shared" si="98"/>
        <v>mon</v>
      </c>
    </row>
    <row r="826" spans="13:20" x14ac:dyDescent="0.25">
      <c r="M826">
        <f t="shared" si="104"/>
        <v>0.82500000000000062</v>
      </c>
      <c r="N826">
        <f t="shared" si="99"/>
        <v>0.36884331749648425</v>
      </c>
      <c r="O826">
        <f t="shared" si="100"/>
        <v>0.88400421468046897</v>
      </c>
      <c r="P826">
        <f t="shared" si="101"/>
        <v>0.97864355436445294</v>
      </c>
      <c r="Q826">
        <f t="shared" si="102"/>
        <v>0.99646253125461648</v>
      </c>
      <c r="R826">
        <f t="shared" si="103"/>
        <v>0.9990517679615416</v>
      </c>
      <c r="S826" t="str">
        <f t="shared" si="97"/>
        <v>fri</v>
      </c>
      <c r="T826" t="str">
        <f t="shared" si="98"/>
        <v>mon</v>
      </c>
    </row>
    <row r="827" spans="13:20" x14ac:dyDescent="0.25">
      <c r="M827">
        <f t="shared" si="104"/>
        <v>0.82600000000000062</v>
      </c>
      <c r="N827">
        <f t="shared" si="99"/>
        <v>0.36884702685841431</v>
      </c>
      <c r="O827">
        <f t="shared" si="100"/>
        <v>0.88466960445937404</v>
      </c>
      <c r="P827">
        <f t="shared" si="101"/>
        <v>0.97888849337233386</v>
      </c>
      <c r="Q827">
        <f t="shared" si="102"/>
        <v>0.99652380087180426</v>
      </c>
      <c r="R827">
        <f t="shared" si="103"/>
        <v>0.9990717848930708</v>
      </c>
      <c r="S827" t="str">
        <f t="shared" si="97"/>
        <v>fri</v>
      </c>
      <c r="T827" t="str">
        <f t="shared" si="98"/>
        <v>mon</v>
      </c>
    </row>
    <row r="828" spans="13:20" x14ac:dyDescent="0.25">
      <c r="M828">
        <f t="shared" si="104"/>
        <v>0.82700000000000062</v>
      </c>
      <c r="N828">
        <f t="shared" si="99"/>
        <v>0.36885066880329509</v>
      </c>
      <c r="O828">
        <f t="shared" si="100"/>
        <v>0.88533493248420103</v>
      </c>
      <c r="P828">
        <f t="shared" si="101"/>
        <v>0.97913199031310705</v>
      </c>
      <c r="Q828">
        <f t="shared" si="102"/>
        <v>0.99658434517937122</v>
      </c>
      <c r="R828">
        <f t="shared" si="103"/>
        <v>0.9990914816325529</v>
      </c>
      <c r="S828" t="str">
        <f t="shared" si="97"/>
        <v>fri</v>
      </c>
      <c r="T828" t="str">
        <f t="shared" si="98"/>
        <v>mon</v>
      </c>
    </row>
    <row r="829" spans="13:20" x14ac:dyDescent="0.25">
      <c r="M829">
        <f t="shared" si="104"/>
        <v>0.82800000000000062</v>
      </c>
      <c r="N829">
        <f t="shared" si="99"/>
        <v>0.36885424423170909</v>
      </c>
      <c r="O829">
        <f t="shared" si="100"/>
        <v>0.8860001995798843</v>
      </c>
      <c r="P829">
        <f t="shared" si="101"/>
        <v>0.97937404593605892</v>
      </c>
      <c r="Q829">
        <f t="shared" si="102"/>
        <v>0.99664416886028917</v>
      </c>
      <c r="R829">
        <f t="shared" si="103"/>
        <v>0.99911086169236318</v>
      </c>
      <c r="S829" t="str">
        <f t="shared" si="97"/>
        <v>fri</v>
      </c>
      <c r="T829" t="str">
        <f t="shared" si="98"/>
        <v>mon</v>
      </c>
    </row>
    <row r="830" spans="13:20" x14ac:dyDescent="0.25">
      <c r="M830">
        <f t="shared" si="104"/>
        <v>0.82900000000000063</v>
      </c>
      <c r="N830">
        <f t="shared" si="99"/>
        <v>0.36885775403641796</v>
      </c>
      <c r="O830">
        <f t="shared" si="100"/>
        <v>0.88666540656419346</v>
      </c>
      <c r="P830">
        <f t="shared" si="101"/>
        <v>0.97961466098396843</v>
      </c>
      <c r="Q830">
        <f t="shared" si="102"/>
        <v>0.99670327658969216</v>
      </c>
      <c r="R830">
        <f t="shared" si="103"/>
        <v>0.99912992856333149</v>
      </c>
      <c r="S830" t="str">
        <f t="shared" si="97"/>
        <v>fri</v>
      </c>
      <c r="T830" t="str">
        <f t="shared" si="98"/>
        <v>mon</v>
      </c>
    </row>
    <row r="831" spans="13:20" x14ac:dyDescent="0.25">
      <c r="M831">
        <f t="shared" si="104"/>
        <v>0.83000000000000063</v>
      </c>
      <c r="N831">
        <f t="shared" si="99"/>
        <v>0.3688611991023949</v>
      </c>
      <c r="O831">
        <f t="shared" si="100"/>
        <v>0.88733055424776497</v>
      </c>
      <c r="P831">
        <f t="shared" si="101"/>
        <v>0.97985383619313504</v>
      </c>
      <c r="Q831">
        <f t="shared" si="102"/>
        <v>0.99676167303490049</v>
      </c>
      <c r="R831">
        <f t="shared" si="103"/>
        <v>0.99914868571477289</v>
      </c>
      <c r="S831" t="str">
        <f t="shared" si="97"/>
        <v>fri</v>
      </c>
      <c r="T831" t="str">
        <f t="shared" si="98"/>
        <v>mon</v>
      </c>
    </row>
    <row r="832" spans="13:20" x14ac:dyDescent="0.25">
      <c r="M832">
        <f t="shared" si="104"/>
        <v>0.83100000000000063</v>
      </c>
      <c r="N832">
        <f t="shared" si="99"/>
        <v>0.36886458030685909</v>
      </c>
      <c r="O832">
        <f t="shared" si="100"/>
        <v>0.8879956434341334</v>
      </c>
      <c r="P832">
        <f t="shared" si="101"/>
        <v>0.98009157229340693</v>
      </c>
      <c r="Q832">
        <f t="shared" si="102"/>
        <v>0.99681936285546513</v>
      </c>
      <c r="R832">
        <f t="shared" si="103"/>
        <v>0.99916713659453915</v>
      </c>
      <c r="S832" t="str">
        <f t="shared" si="97"/>
        <v>fri</v>
      </c>
      <c r="T832" t="str">
        <f t="shared" si="98"/>
        <v>mon</v>
      </c>
    </row>
    <row r="833" spans="13:20" x14ac:dyDescent="0.25">
      <c r="M833">
        <f t="shared" si="104"/>
        <v>0.83200000000000063</v>
      </c>
      <c r="N833">
        <f t="shared" si="99"/>
        <v>0.36886789851930901</v>
      </c>
      <c r="O833">
        <f t="shared" si="100"/>
        <v>0.88866067491975875</v>
      </c>
      <c r="P833">
        <f t="shared" si="101"/>
        <v>0.98032787000820765</v>
      </c>
      <c r="Q833">
        <f t="shared" si="102"/>
        <v>0.9968763507031877</v>
      </c>
      <c r="R833">
        <f t="shared" si="103"/>
        <v>0.99918528462904721</v>
      </c>
      <c r="S833" t="str">
        <f t="shared" si="97"/>
        <v>fri</v>
      </c>
      <c r="T833" t="str">
        <f t="shared" si="98"/>
        <v>mon</v>
      </c>
    </row>
    <row r="834" spans="13:20" x14ac:dyDescent="0.25">
      <c r="M834">
        <f t="shared" si="104"/>
        <v>0.83300000000000063</v>
      </c>
      <c r="N834">
        <f t="shared" si="99"/>
        <v>0.36887115460155195</v>
      </c>
      <c r="O834">
        <f t="shared" si="100"/>
        <v>0.88932564949405823</v>
      </c>
      <c r="P834">
        <f t="shared" si="101"/>
        <v>0.98056273005456362</v>
      </c>
      <c r="Q834">
        <f t="shared" si="102"/>
        <v>0.99693264122216485</v>
      </c>
      <c r="R834">
        <f t="shared" si="103"/>
        <v>0.99920313322331911</v>
      </c>
      <c r="S834" t="str">
        <f t="shared" si="97"/>
        <v>fri</v>
      </c>
      <c r="T834" t="str">
        <f t="shared" si="98"/>
        <v>mon</v>
      </c>
    </row>
    <row r="835" spans="13:20" x14ac:dyDescent="0.25">
      <c r="M835">
        <f t="shared" si="104"/>
        <v>0.83400000000000063</v>
      </c>
      <c r="N835">
        <f t="shared" si="99"/>
        <v>0.368874349407742</v>
      </c>
      <c r="O835">
        <f t="shared" si="100"/>
        <v>0.88999056793943754</v>
      </c>
      <c r="P835">
        <f t="shared" si="101"/>
        <v>0.98079615314313218</v>
      </c>
      <c r="Q835">
        <f t="shared" si="102"/>
        <v>0.99698823904881451</v>
      </c>
      <c r="R835">
        <f t="shared" si="103"/>
        <v>0.99922068576102552</v>
      </c>
      <c r="S835" t="str">
        <f t="shared" ref="S835:S898" si="105">IF(MAX(N835:R835)= N835,N$1,IF(MAX(N835:R835)= O835,O$1,IF(MAX(N835:R835)= P835,P$1,IF(MAX(N835:R835)= Q835,Q$1,R$1))))</f>
        <v>fri</v>
      </c>
      <c r="T835" t="str">
        <f t="shared" ref="T835:T898" si="106">IF(MIN(N835:R835)= N835,N$1,IF(MIN(N835:R835)= O835,O$1,IF(MIN(N835:R835)= P835,P$1,IF(MIN(N835:R835)= Q835,Q$1,R$1))))</f>
        <v>mon</v>
      </c>
    </row>
    <row r="836" spans="13:20" x14ac:dyDescent="0.25">
      <c r="M836">
        <f t="shared" si="104"/>
        <v>0.83500000000000063</v>
      </c>
      <c r="N836">
        <f t="shared" ref="N836:N899" si="107">B$2*(M836^5)+C$2*(M836^4)+D$2*(M836^3)+E$2*(M836^2)+F$2*M836</f>
        <v>0.3688774837844091</v>
      </c>
      <c r="O836">
        <f t="shared" ref="O836:O899" si="108">B$3*(M836^5)+C$3*(M836^4)+D$3*(M836^3)+E$3*(M836^2)+F$3*M836</f>
        <v>0.89065543103131839</v>
      </c>
      <c r="P836">
        <f t="shared" ref="P836:P899" si="109">B$4*(M836^5)+C$4*(M836^4)+D$4*(M836^3)+E$4*(M836^2)+F$4*M836</f>
        <v>0.98102813997822702</v>
      </c>
      <c r="Q836">
        <f t="shared" ref="Q836:Q899" si="110">B$5*(M836^5)+C$5*(M836^4)+D$5*(M836^3)+E$5*(M836^2)+F$5*M836</f>
        <v>0.99704314881191092</v>
      </c>
      <c r="R836">
        <f t="shared" ref="R836:R899" si="111">B$6*(M836^5)+C$6*(M836^4)+D$6*(M836^3)+E$6*(M836^2)+F$6*M836</f>
        <v>0.99923794560452039</v>
      </c>
      <c r="S836" t="str">
        <f t="shared" si="105"/>
        <v>fri</v>
      </c>
      <c r="T836" t="str">
        <f t="shared" si="106"/>
        <v>mon</v>
      </c>
    </row>
    <row r="837" spans="13:20" x14ac:dyDescent="0.25">
      <c r="M837">
        <f t="shared" si="104"/>
        <v>0.83600000000000063</v>
      </c>
      <c r="N837">
        <f t="shared" si="107"/>
        <v>0.36888055857049373</v>
      </c>
      <c r="O837">
        <f t="shared" si="108"/>
        <v>0.89132023953817185</v>
      </c>
      <c r="P837">
        <f t="shared" si="109"/>
        <v>0.98125869125784915</v>
      </c>
      <c r="Q837">
        <f t="shared" si="110"/>
        <v>0.99709737513261931</v>
      </c>
      <c r="R837">
        <f t="shared" si="111"/>
        <v>0.9992549160948796</v>
      </c>
      <c r="S837" t="str">
        <f t="shared" si="105"/>
        <v>fri</v>
      </c>
      <c r="T837" t="str">
        <f t="shared" si="106"/>
        <v>mon</v>
      </c>
    </row>
    <row r="838" spans="13:20" x14ac:dyDescent="0.25">
      <c r="M838">
        <f t="shared" si="104"/>
        <v>0.83700000000000063</v>
      </c>
      <c r="N838">
        <f t="shared" si="107"/>
        <v>0.36888357459737953</v>
      </c>
      <c r="O838">
        <f t="shared" si="108"/>
        <v>0.8919849942215452</v>
      </c>
      <c r="P838">
        <f t="shared" si="109"/>
        <v>0.98148780767371058</v>
      </c>
      <c r="Q838">
        <f t="shared" si="110"/>
        <v>0.9971509226245252</v>
      </c>
      <c r="R838">
        <f t="shared" si="111"/>
        <v>0.99927160055194131</v>
      </c>
      <c r="S838" t="str">
        <f t="shared" si="105"/>
        <v>fri</v>
      </c>
      <c r="T838" t="str">
        <f t="shared" si="106"/>
        <v>mon</v>
      </c>
    </row>
    <row r="839" spans="13:20" x14ac:dyDescent="0.25">
      <c r="M839">
        <f t="shared" si="104"/>
        <v>0.83800000000000063</v>
      </c>
      <c r="N839">
        <f t="shared" si="107"/>
        <v>0.3688865326889248</v>
      </c>
      <c r="O839">
        <f t="shared" si="108"/>
        <v>0.89264969583609455</v>
      </c>
      <c r="P839">
        <f t="shared" si="109"/>
        <v>0.98171548991126345</v>
      </c>
      <c r="Q839">
        <f t="shared" si="110"/>
        <v>0.99720379589367125</v>
      </c>
      <c r="R839">
        <f t="shared" si="111"/>
        <v>0.99928800227434422</v>
      </c>
      <c r="S839" t="str">
        <f t="shared" si="105"/>
        <v>fri</v>
      </c>
      <c r="T839" t="str">
        <f t="shared" si="106"/>
        <v>mon</v>
      </c>
    </row>
    <row r="840" spans="13:20" x14ac:dyDescent="0.25">
      <c r="M840">
        <f t="shared" si="104"/>
        <v>0.83900000000000063</v>
      </c>
      <c r="N840">
        <f t="shared" si="107"/>
        <v>0.36888943366149962</v>
      </c>
      <c r="O840">
        <f t="shared" si="108"/>
        <v>0.89331434512961461</v>
      </c>
      <c r="P840">
        <f t="shared" si="109"/>
        <v>0.98194173864972911</v>
      </c>
      <c r="Q840">
        <f t="shared" si="110"/>
        <v>0.99725599953858834</v>
      </c>
      <c r="R840">
        <f t="shared" si="111"/>
        <v>0.99930412453956752</v>
      </c>
      <c r="S840" t="str">
        <f t="shared" si="105"/>
        <v>fri</v>
      </c>
      <c r="T840" t="str">
        <f t="shared" si="106"/>
        <v>mon</v>
      </c>
    </row>
    <row r="841" spans="13:20" x14ac:dyDescent="0.25">
      <c r="M841">
        <f t="shared" si="104"/>
        <v>0.84000000000000064</v>
      </c>
      <c r="N841">
        <f t="shared" si="107"/>
        <v>0.36889227832401228</v>
      </c>
      <c r="O841">
        <f t="shared" si="108"/>
        <v>0.89397894284306623</v>
      </c>
      <c r="P841">
        <f t="shared" si="109"/>
        <v>0.98216655456211921</v>
      </c>
      <c r="Q841">
        <f t="shared" si="110"/>
        <v>0.99730753815032669</v>
      </c>
      <c r="R841">
        <f t="shared" si="111"/>
        <v>0.99931997060396194</v>
      </c>
      <c r="S841" t="str">
        <f t="shared" si="105"/>
        <v>fri</v>
      </c>
      <c r="T841" t="str">
        <f t="shared" si="106"/>
        <v>mon</v>
      </c>
    </row>
    <row r="842" spans="13:20" x14ac:dyDescent="0.25">
      <c r="M842">
        <f t="shared" si="104"/>
        <v>0.84100000000000064</v>
      </c>
      <c r="N842">
        <f t="shared" si="107"/>
        <v>0.36889506747794942</v>
      </c>
      <c r="O842">
        <f t="shared" si="108"/>
        <v>0.89464348971061236</v>
      </c>
      <c r="P842">
        <f t="shared" si="109"/>
        <v>0.98238993831527455</v>
      </c>
      <c r="Q842">
        <f t="shared" si="110"/>
        <v>0.99735841631249444</v>
      </c>
      <c r="R842">
        <f t="shared" si="111"/>
        <v>0.99933554370280175</v>
      </c>
      <c r="S842" t="str">
        <f t="shared" si="105"/>
        <v>fri</v>
      </c>
      <c r="T842" t="str">
        <f t="shared" si="106"/>
        <v>mon</v>
      </c>
    </row>
    <row r="843" spans="13:20" x14ac:dyDescent="0.25">
      <c r="M843">
        <f t="shared" si="104"/>
        <v>0.84200000000000064</v>
      </c>
      <c r="N843">
        <f t="shared" si="107"/>
        <v>0.36889780191740185</v>
      </c>
      <c r="O843">
        <f t="shared" si="108"/>
        <v>0.89530798645964094</v>
      </c>
      <c r="P843">
        <f t="shared" si="109"/>
        <v>0.98261189056987908</v>
      </c>
      <c r="Q843">
        <f t="shared" si="110"/>
        <v>0.99740863860128526</v>
      </c>
      <c r="R843">
        <f t="shared" si="111"/>
        <v>0.99935084705031096</v>
      </c>
      <c r="S843" t="str">
        <f t="shared" si="105"/>
        <v>fri</v>
      </c>
      <c r="T843" t="str">
        <f t="shared" si="106"/>
        <v>mon</v>
      </c>
    </row>
    <row r="844" spans="13:20" x14ac:dyDescent="0.25">
      <c r="M844">
        <f t="shared" si="104"/>
        <v>0.84300000000000064</v>
      </c>
      <c r="N844">
        <f t="shared" si="107"/>
        <v>0.368900482429104</v>
      </c>
      <c r="O844">
        <f t="shared" si="108"/>
        <v>0.89597243381080105</v>
      </c>
      <c r="P844">
        <f t="shared" si="109"/>
        <v>0.98283241198049698</v>
      </c>
      <c r="Q844">
        <f t="shared" si="110"/>
        <v>0.99745820958551334</v>
      </c>
      <c r="R844">
        <f t="shared" si="111"/>
        <v>0.99936588383970903</v>
      </c>
      <c r="S844" t="str">
        <f t="shared" si="105"/>
        <v>fri</v>
      </c>
      <c r="T844" t="str">
        <f t="shared" si="106"/>
        <v>mon</v>
      </c>
    </row>
    <row r="845" spans="13:20" x14ac:dyDescent="0.25">
      <c r="M845">
        <f t="shared" si="104"/>
        <v>0.84400000000000064</v>
      </c>
      <c r="N845">
        <f t="shared" si="107"/>
        <v>0.36890310979246355</v>
      </c>
      <c r="O845">
        <f t="shared" si="108"/>
        <v>0.89663683247803005</v>
      </c>
      <c r="P845">
        <f t="shared" si="109"/>
        <v>0.98305150319559642</v>
      </c>
      <c r="Q845">
        <f t="shared" si="110"/>
        <v>0.99750713382664724</v>
      </c>
      <c r="R845">
        <f t="shared" si="111"/>
        <v>0.99938065724324732</v>
      </c>
      <c r="S845" t="str">
        <f t="shared" si="105"/>
        <v>fri</v>
      </c>
      <c r="T845" t="str">
        <f t="shared" si="106"/>
        <v>mon</v>
      </c>
    </row>
    <row r="846" spans="13:20" x14ac:dyDescent="0.25">
      <c r="M846">
        <f t="shared" si="104"/>
        <v>0.84500000000000064</v>
      </c>
      <c r="N846">
        <f t="shared" si="107"/>
        <v>0.36890568477959151</v>
      </c>
      <c r="O846">
        <f t="shared" si="108"/>
        <v>0.8973011831685842</v>
      </c>
      <c r="P846">
        <f t="shared" si="109"/>
        <v>0.98326916485757643</v>
      </c>
      <c r="Q846">
        <f t="shared" si="110"/>
        <v>0.99755541587884222</v>
      </c>
      <c r="R846">
        <f t="shared" si="111"/>
        <v>0.99939517041224679</v>
      </c>
      <c r="S846" t="str">
        <f t="shared" si="105"/>
        <v>fri</v>
      </c>
      <c r="T846" t="str">
        <f t="shared" si="106"/>
        <v>mon</v>
      </c>
    </row>
    <row r="847" spans="13:20" x14ac:dyDescent="0.25">
      <c r="M847">
        <f t="shared" si="104"/>
        <v>0.84600000000000064</v>
      </c>
      <c r="N847">
        <f t="shared" si="107"/>
        <v>0.36890820815534275</v>
      </c>
      <c r="O847">
        <f t="shared" si="108"/>
        <v>0.89796548658307018</v>
      </c>
      <c r="P847">
        <f t="shared" si="109"/>
        <v>0.98348539760279685</v>
      </c>
      <c r="Q847">
        <f t="shared" si="110"/>
        <v>0.99760306028897139</v>
      </c>
      <c r="R847">
        <f t="shared" si="111"/>
        <v>0.99940942647714115</v>
      </c>
      <c r="S847" t="str">
        <f t="shared" si="105"/>
        <v>fri</v>
      </c>
      <c r="T847" t="str">
        <f t="shared" si="106"/>
        <v>mon</v>
      </c>
    </row>
    <row r="848" spans="13:20" x14ac:dyDescent="0.25">
      <c r="M848">
        <f t="shared" si="104"/>
        <v>0.84700000000000064</v>
      </c>
      <c r="N848">
        <f t="shared" si="107"/>
        <v>0.36891068067734256</v>
      </c>
      <c r="O848">
        <f t="shared" si="108"/>
        <v>0.89862974341547308</v>
      </c>
      <c r="P848">
        <f t="shared" si="109"/>
        <v>0.98370020206160347</v>
      </c>
      <c r="Q848">
        <f t="shared" si="110"/>
        <v>0.9976500715966643</v>
      </c>
      <c r="R848">
        <f t="shared" si="111"/>
        <v>0.99942342854750832</v>
      </c>
      <c r="S848" t="str">
        <f t="shared" si="105"/>
        <v>fri</v>
      </c>
      <c r="T848" t="str">
        <f t="shared" si="106"/>
        <v>mon</v>
      </c>
    </row>
    <row r="849" spans="13:20" x14ac:dyDescent="0.25">
      <c r="M849">
        <f t="shared" si="104"/>
        <v>0.84800000000000064</v>
      </c>
      <c r="N849">
        <f t="shared" si="107"/>
        <v>0.36891310309602066</v>
      </c>
      <c r="O849">
        <f t="shared" si="108"/>
        <v>0.89929395435318793</v>
      </c>
      <c r="P849">
        <f t="shared" si="109"/>
        <v>0.98391357885835484</v>
      </c>
      <c r="Q849">
        <f t="shared" si="110"/>
        <v>0.99769645433433141</v>
      </c>
      <c r="R849">
        <f t="shared" si="111"/>
        <v>0.99943717971211354</v>
      </c>
      <c r="S849" t="str">
        <f t="shared" si="105"/>
        <v>fri</v>
      </c>
      <c r="T849" t="str">
        <f t="shared" si="106"/>
        <v>mon</v>
      </c>
    </row>
    <row r="850" spans="13:20" x14ac:dyDescent="0.25">
      <c r="M850">
        <f t="shared" si="104"/>
        <v>0.84900000000000064</v>
      </c>
      <c r="N850">
        <f t="shared" si="107"/>
        <v>0.36891547615464648</v>
      </c>
      <c r="O850">
        <f t="shared" si="108"/>
        <v>0.89995812007705012</v>
      </c>
      <c r="P850">
        <f t="shared" si="109"/>
        <v>0.98412552861145297</v>
      </c>
      <c r="Q850">
        <f t="shared" si="110"/>
        <v>0.99774221302720489</v>
      </c>
      <c r="R850">
        <f t="shared" si="111"/>
        <v>0.99945068303895068</v>
      </c>
      <c r="S850" t="str">
        <f t="shared" si="105"/>
        <v>fri</v>
      </c>
      <c r="T850" t="str">
        <f t="shared" si="106"/>
        <v>mon</v>
      </c>
    </row>
    <row r="851" spans="13:20" x14ac:dyDescent="0.25">
      <c r="M851">
        <f t="shared" si="104"/>
        <v>0.85000000000000064</v>
      </c>
      <c r="N851">
        <f t="shared" si="107"/>
        <v>0.36891780058935963</v>
      </c>
      <c r="O851">
        <f t="shared" si="108"/>
        <v>0.90062224126136381</v>
      </c>
      <c r="P851">
        <f t="shared" si="109"/>
        <v>0.98433605193336726</v>
      </c>
      <c r="Q851">
        <f t="shared" si="110"/>
        <v>0.99778735219336934</v>
      </c>
      <c r="R851">
        <f t="shared" si="111"/>
        <v>0.99946394157527241</v>
      </c>
      <c r="S851" t="str">
        <f t="shared" si="105"/>
        <v>fri</v>
      </c>
      <c r="T851" t="str">
        <f t="shared" si="106"/>
        <v>mon</v>
      </c>
    </row>
    <row r="852" spans="13:20" x14ac:dyDescent="0.25">
      <c r="M852">
        <f t="shared" si="104"/>
        <v>0.85100000000000064</v>
      </c>
      <c r="N852">
        <f t="shared" si="107"/>
        <v>0.36892007712920494</v>
      </c>
      <c r="O852">
        <f t="shared" si="108"/>
        <v>0.90128631857393526</v>
      </c>
      <c r="P852">
        <f t="shared" si="109"/>
        <v>0.98454514943066473</v>
      </c>
      <c r="Q852">
        <f t="shared" si="110"/>
        <v>0.99783187634379189</v>
      </c>
      <c r="R852">
        <f t="shared" si="111"/>
        <v>0.99947695834763817</v>
      </c>
      <c r="S852" t="str">
        <f t="shared" si="105"/>
        <v>fri</v>
      </c>
      <c r="T852" t="str">
        <f t="shared" si="106"/>
        <v>mon</v>
      </c>
    </row>
    <row r="853" spans="13:20" x14ac:dyDescent="0.25">
      <c r="M853">
        <f t="shared" si="104"/>
        <v>0.85200000000000065</v>
      </c>
      <c r="N853">
        <f t="shared" si="107"/>
        <v>0.36892230649616287</v>
      </c>
      <c r="O853">
        <f t="shared" si="108"/>
        <v>0.9019503526760988</v>
      </c>
      <c r="P853">
        <f t="shared" si="109"/>
        <v>0.98475282170403444</v>
      </c>
      <c r="Q853">
        <f t="shared" si="110"/>
        <v>0.99787578998235871</v>
      </c>
      <c r="R853">
        <f t="shared" si="111"/>
        <v>0.99948973636194705</v>
      </c>
      <c r="S853" t="str">
        <f t="shared" si="105"/>
        <v>fri</v>
      </c>
      <c r="T853" t="str">
        <f t="shared" si="106"/>
        <v>mon</v>
      </c>
    </row>
    <row r="854" spans="13:20" x14ac:dyDescent="0.25">
      <c r="M854">
        <f t="shared" si="104"/>
        <v>0.85300000000000065</v>
      </c>
      <c r="N854">
        <f t="shared" si="107"/>
        <v>0.36892448940518685</v>
      </c>
      <c r="O854">
        <f t="shared" si="108"/>
        <v>0.90261434422275211</v>
      </c>
      <c r="P854">
        <f t="shared" si="109"/>
        <v>0.98495906934831701</v>
      </c>
      <c r="Q854">
        <f t="shared" si="110"/>
        <v>0.99791909760590736</v>
      </c>
      <c r="R854">
        <f t="shared" si="111"/>
        <v>0.99950227860347907</v>
      </c>
      <c r="S854" t="str">
        <f t="shared" si="105"/>
        <v>fri</v>
      </c>
      <c r="T854" t="str">
        <f t="shared" si="106"/>
        <v>mon</v>
      </c>
    </row>
    <row r="855" spans="13:20" x14ac:dyDescent="0.25">
      <c r="M855">
        <f t="shared" si="104"/>
        <v>0.85400000000000065</v>
      </c>
      <c r="N855">
        <f t="shared" si="107"/>
        <v>0.36892662656422859</v>
      </c>
      <c r="O855">
        <f t="shared" si="108"/>
        <v>0.90327829386238023</v>
      </c>
      <c r="P855">
        <f t="shared" si="109"/>
        <v>0.98516389295253148</v>
      </c>
      <c r="Q855">
        <f t="shared" si="110"/>
        <v>0.99796180370425658</v>
      </c>
      <c r="R855">
        <f t="shared" si="111"/>
        <v>0.99951458803692894</v>
      </c>
      <c r="S855" t="str">
        <f t="shared" si="105"/>
        <v>fri</v>
      </c>
      <c r="T855" t="str">
        <f t="shared" si="106"/>
        <v>mon</v>
      </c>
    </row>
    <row r="856" spans="13:20" x14ac:dyDescent="0.25">
      <c r="M856">
        <f t="shared" si="104"/>
        <v>0.85500000000000065</v>
      </c>
      <c r="N856">
        <f t="shared" si="107"/>
        <v>0.36892871867427957</v>
      </c>
      <c r="O856">
        <f t="shared" si="108"/>
        <v>0.90394220223709199</v>
      </c>
      <c r="P856">
        <f t="shared" si="109"/>
        <v>0.98536729309990401</v>
      </c>
      <c r="Q856">
        <f t="shared" si="110"/>
        <v>0.99800391276024625</v>
      </c>
      <c r="R856">
        <f t="shared" si="111"/>
        <v>0.99952666760645537</v>
      </c>
      <c r="S856" t="str">
        <f t="shared" si="105"/>
        <v>fri</v>
      </c>
      <c r="T856" t="str">
        <f t="shared" si="106"/>
        <v>mon</v>
      </c>
    </row>
    <row r="857" spans="13:20" x14ac:dyDescent="0.25">
      <c r="M857">
        <f t="shared" si="104"/>
        <v>0.85600000000000065</v>
      </c>
      <c r="N857">
        <f t="shared" si="107"/>
        <v>0.36893076642939859</v>
      </c>
      <c r="O857">
        <f t="shared" si="108"/>
        <v>0.9046060699826457</v>
      </c>
      <c r="P857">
        <f t="shared" si="109"/>
        <v>0.98556927036789244</v>
      </c>
      <c r="Q857">
        <f t="shared" si="110"/>
        <v>0.99804542924976181</v>
      </c>
      <c r="R857">
        <f t="shared" si="111"/>
        <v>0.99953852023570766</v>
      </c>
      <c r="S857" t="str">
        <f t="shared" si="105"/>
        <v>fri</v>
      </c>
      <c r="T857" t="str">
        <f t="shared" si="106"/>
        <v>mon</v>
      </c>
    </row>
    <row r="858" spans="13:20" x14ac:dyDescent="0.25">
      <c r="M858">
        <f t="shared" si="104"/>
        <v>0.85700000000000065</v>
      </c>
      <c r="N858">
        <f t="shared" si="107"/>
        <v>0.36893277051674689</v>
      </c>
      <c r="O858">
        <f t="shared" si="108"/>
        <v>0.90526989772848143</v>
      </c>
      <c r="P858">
        <f t="shared" si="109"/>
        <v>0.98576982532821544</v>
      </c>
      <c r="Q858">
        <f t="shared" si="110"/>
        <v>0.99808635764177556</v>
      </c>
      <c r="R858">
        <f t="shared" si="111"/>
        <v>0.99955014882787285</v>
      </c>
      <c r="S858" t="str">
        <f t="shared" si="105"/>
        <v>fri</v>
      </c>
      <c r="T858" t="str">
        <f t="shared" si="106"/>
        <v>mon</v>
      </c>
    </row>
    <row r="859" spans="13:20" x14ac:dyDescent="0.25">
      <c r="M859">
        <f t="shared" si="104"/>
        <v>0.85800000000000065</v>
      </c>
      <c r="N859">
        <f t="shared" si="107"/>
        <v>0.36893473161661894</v>
      </c>
      <c r="O859">
        <f t="shared" si="108"/>
        <v>0.90593368609775027</v>
      </c>
      <c r="P859">
        <f t="shared" si="109"/>
        <v>0.98596895854688071</v>
      </c>
      <c r="Q859">
        <f t="shared" si="110"/>
        <v>0.99812670239837153</v>
      </c>
      <c r="R859">
        <f t="shared" si="111"/>
        <v>0.99956155626570631</v>
      </c>
      <c r="S859" t="str">
        <f t="shared" si="105"/>
        <v>fri</v>
      </c>
      <c r="T859" t="str">
        <f t="shared" si="106"/>
        <v>mon</v>
      </c>
    </row>
    <row r="860" spans="13:20" x14ac:dyDescent="0.25">
      <c r="M860">
        <f t="shared" si="104"/>
        <v>0.85900000000000065</v>
      </c>
      <c r="N860">
        <f t="shared" si="107"/>
        <v>0.36893665040247914</v>
      </c>
      <c r="O860">
        <f t="shared" si="108"/>
        <v>0.90659743570734519</v>
      </c>
      <c r="P860">
        <f t="shared" si="109"/>
        <v>0.9861666705842107</v>
      </c>
      <c r="Q860">
        <f t="shared" si="110"/>
        <v>0.99816646797478725</v>
      </c>
      <c r="R860">
        <f t="shared" si="111"/>
        <v>0.99957274541158103</v>
      </c>
      <c r="S860" t="str">
        <f t="shared" si="105"/>
        <v>fri</v>
      </c>
      <c r="T860" t="str">
        <f t="shared" si="106"/>
        <v>mon</v>
      </c>
    </row>
    <row r="861" spans="13:20" x14ac:dyDescent="0.25">
      <c r="M861">
        <f t="shared" si="104"/>
        <v>0.86000000000000065</v>
      </c>
      <c r="N861">
        <f t="shared" si="107"/>
        <v>0.36893852754098977</v>
      </c>
      <c r="O861">
        <f t="shared" si="108"/>
        <v>0.90726114716793038</v>
      </c>
      <c r="P861">
        <f t="shared" si="109"/>
        <v>0.98636296199487017</v>
      </c>
      <c r="Q861">
        <f t="shared" si="110"/>
        <v>0.99820565881943901</v>
      </c>
      <c r="R861">
        <f t="shared" si="111"/>
        <v>0.99958371910751787</v>
      </c>
      <c r="S861" t="str">
        <f t="shared" si="105"/>
        <v>fri</v>
      </c>
      <c r="T861" t="str">
        <f t="shared" si="106"/>
        <v>mon</v>
      </c>
    </row>
    <row r="862" spans="13:20" x14ac:dyDescent="0.25">
      <c r="M862">
        <f t="shared" si="104"/>
        <v>0.86100000000000065</v>
      </c>
      <c r="N862">
        <f t="shared" si="107"/>
        <v>0.36894036369204941</v>
      </c>
      <c r="O862">
        <f t="shared" si="108"/>
        <v>0.90792482108397277</v>
      </c>
      <c r="P862">
        <f t="shared" si="109"/>
        <v>0.98655783332789548</v>
      </c>
      <c r="Q862">
        <f t="shared" si="110"/>
        <v>0.99824427937395876</v>
      </c>
      <c r="R862">
        <f t="shared" si="111"/>
        <v>0.99959448017522634</v>
      </c>
      <c r="S862" t="str">
        <f t="shared" si="105"/>
        <v>fri</v>
      </c>
      <c r="T862" t="str">
        <f t="shared" si="106"/>
        <v>mon</v>
      </c>
    </row>
    <row r="863" spans="13:20" x14ac:dyDescent="0.25">
      <c r="M863">
        <f t="shared" si="104"/>
        <v>0.86200000000000065</v>
      </c>
      <c r="N863">
        <f t="shared" si="107"/>
        <v>0.36894215950882003</v>
      </c>
      <c r="O863">
        <f t="shared" si="108"/>
        <v>0.90858845805376998</v>
      </c>
      <c r="P863">
        <f t="shared" si="109"/>
        <v>0.98675128512671928</v>
      </c>
      <c r="Q863">
        <f t="shared" si="110"/>
        <v>0.99828233407322786</v>
      </c>
      <c r="R863">
        <f t="shared" si="111"/>
        <v>0.99960503141614421</v>
      </c>
      <c r="S863" t="str">
        <f t="shared" si="105"/>
        <v>fri</v>
      </c>
      <c r="T863" t="str">
        <f t="shared" si="106"/>
        <v>mon</v>
      </c>
    </row>
    <row r="864" spans="13:20" x14ac:dyDescent="0.25">
      <c r="M864">
        <f t="shared" si="104"/>
        <v>0.86300000000000066</v>
      </c>
      <c r="N864">
        <f t="shared" si="107"/>
        <v>0.36894391563776652</v>
      </c>
      <c r="O864">
        <f t="shared" si="108"/>
        <v>0.90925205866948344</v>
      </c>
      <c r="P864">
        <f t="shared" si="109"/>
        <v>0.98694331792920043</v>
      </c>
      <c r="Q864">
        <f t="shared" si="110"/>
        <v>0.99831982734540814</v>
      </c>
      <c r="R864">
        <f t="shared" si="111"/>
        <v>0.99961537561147562</v>
      </c>
      <c r="S864" t="str">
        <f t="shared" si="105"/>
        <v>fri</v>
      </c>
      <c r="T864" t="str">
        <f t="shared" si="106"/>
        <v>mon</v>
      </c>
    </row>
    <row r="865" spans="13:20" x14ac:dyDescent="0.25">
      <c r="M865">
        <f t="shared" si="104"/>
        <v>0.86400000000000066</v>
      </c>
      <c r="N865">
        <f t="shared" si="107"/>
        <v>0.36894563271868286</v>
      </c>
      <c r="O865">
        <f t="shared" si="108"/>
        <v>0.90991562351716659</v>
      </c>
      <c r="P865">
        <f t="shared" si="109"/>
        <v>0.98713393226764978</v>
      </c>
      <c r="Q865">
        <f t="shared" si="110"/>
        <v>0.99835676361197434</v>
      </c>
      <c r="R865">
        <f t="shared" si="111"/>
        <v>0.99962551552223022</v>
      </c>
      <c r="S865" t="str">
        <f t="shared" si="105"/>
        <v>fri</v>
      </c>
      <c r="T865" t="str">
        <f t="shared" si="106"/>
        <v>mon</v>
      </c>
    </row>
    <row r="866" spans="13:20" x14ac:dyDescent="0.25">
      <c r="M866">
        <f t="shared" si="104"/>
        <v>0.86500000000000066</v>
      </c>
      <c r="N866">
        <f t="shared" si="107"/>
        <v>0.36894731138472991</v>
      </c>
      <c r="O866">
        <f t="shared" si="108"/>
        <v>0.91057915317679416</v>
      </c>
      <c r="P866">
        <f t="shared" si="109"/>
        <v>0.98732312866885819</v>
      </c>
      <c r="Q866">
        <f t="shared" si="110"/>
        <v>0.99839314728774964</v>
      </c>
      <c r="R866">
        <f t="shared" si="111"/>
        <v>0.99963545388926089</v>
      </c>
      <c r="S866" t="str">
        <f t="shared" si="105"/>
        <v>fri</v>
      </c>
      <c r="T866" t="str">
        <f t="shared" si="106"/>
        <v>mon</v>
      </c>
    </row>
    <row r="867" spans="13:20" x14ac:dyDescent="0.25">
      <c r="M867">
        <f t="shared" si="104"/>
        <v>0.86600000000000066</v>
      </c>
      <c r="N867">
        <f t="shared" si="107"/>
        <v>0.36894895226246605</v>
      </c>
      <c r="O867">
        <f t="shared" si="108"/>
        <v>0.91124264822229484</v>
      </c>
      <c r="P867">
        <f t="shared" si="109"/>
        <v>0.98751090765412308</v>
      </c>
      <c r="Q867">
        <f t="shared" si="110"/>
        <v>0.99842898278093672</v>
      </c>
      <c r="R867">
        <f t="shared" si="111"/>
        <v>0.99964519343330149</v>
      </c>
      <c r="S867" t="str">
        <f t="shared" si="105"/>
        <v>fri</v>
      </c>
      <c r="T867" t="str">
        <f t="shared" si="106"/>
        <v>mon</v>
      </c>
    </row>
    <row r="868" spans="13:20" x14ac:dyDescent="0.25">
      <c r="M868">
        <f t="shared" si="104"/>
        <v>0.86700000000000066</v>
      </c>
      <c r="N868">
        <f t="shared" si="107"/>
        <v>0.36895055597188176</v>
      </c>
      <c r="O868">
        <f t="shared" si="108"/>
        <v>0.91190610922157989</v>
      </c>
      <c r="P868">
        <f t="shared" si="109"/>
        <v>0.98769726973927763</v>
      </c>
      <c r="Q868">
        <f t="shared" si="110"/>
        <v>0.99846427449315245</v>
      </c>
      <c r="R868">
        <f t="shared" si="111"/>
        <v>0.99965473685501127</v>
      </c>
      <c r="S868" t="str">
        <f t="shared" si="105"/>
        <v>fri</v>
      </c>
      <c r="T868" t="str">
        <f t="shared" si="106"/>
        <v>mon</v>
      </c>
    </row>
    <row r="869" spans="13:20" x14ac:dyDescent="0.25">
      <c r="M869">
        <f t="shared" si="104"/>
        <v>0.86800000000000066</v>
      </c>
      <c r="N869">
        <f t="shared" si="107"/>
        <v>0.36895212312643078</v>
      </c>
      <c r="O869">
        <f t="shared" si="108"/>
        <v>0.91256953673657382</v>
      </c>
      <c r="P869">
        <f t="shared" si="109"/>
        <v>0.98788221543471622</v>
      </c>
      <c r="Q869">
        <f t="shared" si="110"/>
        <v>0.9984990268194589</v>
      </c>
      <c r="R869">
        <f t="shared" si="111"/>
        <v>0.99966408683500552</v>
      </c>
      <c r="S869" t="str">
        <f t="shared" si="105"/>
        <v>fri</v>
      </c>
      <c r="T869" t="str">
        <f t="shared" si="106"/>
        <v>mon</v>
      </c>
    </row>
    <row r="870" spans="13:20" x14ac:dyDescent="0.25">
      <c r="M870">
        <f t="shared" si="104"/>
        <v>0.86900000000000066</v>
      </c>
      <c r="N870">
        <f t="shared" si="107"/>
        <v>0.36895365433306382</v>
      </c>
      <c r="O870">
        <f t="shared" si="108"/>
        <v>0.91323293132324412</v>
      </c>
      <c r="P870">
        <f t="shared" si="109"/>
        <v>0.98806574524542357</v>
      </c>
      <c r="Q870">
        <f t="shared" si="110"/>
        <v>0.99853324414839717</v>
      </c>
      <c r="R870">
        <f t="shared" si="111"/>
        <v>0.99967324603389685</v>
      </c>
      <c r="S870" t="str">
        <f t="shared" si="105"/>
        <v>fri</v>
      </c>
      <c r="T870" t="str">
        <f t="shared" si="106"/>
        <v>mon</v>
      </c>
    </row>
    <row r="871" spans="13:20" x14ac:dyDescent="0.25">
      <c r="M871">
        <f t="shared" si="104"/>
        <v>0.87000000000000066</v>
      </c>
      <c r="N871">
        <f t="shared" si="107"/>
        <v>0.36895515019226233</v>
      </c>
      <c r="O871">
        <f t="shared" si="108"/>
        <v>0.91389629353163127</v>
      </c>
      <c r="P871">
        <f t="shared" si="109"/>
        <v>0.98824785967100048</v>
      </c>
      <c r="Q871">
        <f t="shared" si="110"/>
        <v>0.99856693086202197</v>
      </c>
      <c r="R871">
        <f t="shared" si="111"/>
        <v>0.99968221709233918</v>
      </c>
      <c r="S871" t="str">
        <f t="shared" si="105"/>
        <v>fri</v>
      </c>
      <c r="T871" t="str">
        <f t="shared" si="106"/>
        <v>mon</v>
      </c>
    </row>
    <row r="872" spans="13:20" x14ac:dyDescent="0.25">
      <c r="M872">
        <f t="shared" si="104"/>
        <v>0.87100000000000066</v>
      </c>
      <c r="N872">
        <f t="shared" si="107"/>
        <v>0.36895661129806845</v>
      </c>
      <c r="O872">
        <f t="shared" si="108"/>
        <v>0.91455962390588086</v>
      </c>
      <c r="P872">
        <f t="shared" si="109"/>
        <v>0.98842855920569272</v>
      </c>
      <c r="Q872">
        <f t="shared" si="110"/>
        <v>0.99860009133593142</v>
      </c>
      <c r="R872">
        <f t="shared" si="111"/>
        <v>0.99969100263105659</v>
      </c>
      <c r="S872" t="str">
        <f t="shared" si="105"/>
        <v>fri</v>
      </c>
      <c r="T872" t="str">
        <f t="shared" si="106"/>
        <v>mon</v>
      </c>
    </row>
    <row r="873" spans="13:20" x14ac:dyDescent="0.25">
      <c r="M873">
        <f t="shared" si="104"/>
        <v>0.87200000000000066</v>
      </c>
      <c r="N873">
        <f t="shared" si="107"/>
        <v>0.36895803823812301</v>
      </c>
      <c r="O873">
        <f t="shared" si="108"/>
        <v>0.91522292298426988</v>
      </c>
      <c r="P873">
        <f t="shared" si="109"/>
        <v>0.98860784433841609</v>
      </c>
      <c r="Q873">
        <f t="shared" si="110"/>
        <v>0.99863272993930341</v>
      </c>
      <c r="R873">
        <f t="shared" si="111"/>
        <v>0.99969960525089174</v>
      </c>
      <c r="S873" t="str">
        <f t="shared" si="105"/>
        <v>fri</v>
      </c>
      <c r="T873" t="str">
        <f t="shared" si="106"/>
        <v>mon</v>
      </c>
    </row>
    <row r="874" spans="13:20" x14ac:dyDescent="0.25">
      <c r="M874">
        <f t="shared" si="104"/>
        <v>0.87300000000000066</v>
      </c>
      <c r="N874">
        <f t="shared" si="107"/>
        <v>0.36895943159369393</v>
      </c>
      <c r="O874">
        <f t="shared" si="108"/>
        <v>0.91588619129924198</v>
      </c>
      <c r="P874">
        <f t="shared" si="109"/>
        <v>0.98878571555278905</v>
      </c>
      <c r="Q874">
        <f t="shared" si="110"/>
        <v>0.99866485103492852</v>
      </c>
      <c r="R874">
        <f t="shared" si="111"/>
        <v>0.99970802753283916</v>
      </c>
      <c r="S874" t="str">
        <f t="shared" si="105"/>
        <v>fri</v>
      </c>
      <c r="T874" t="str">
        <f t="shared" si="106"/>
        <v>mon</v>
      </c>
    </row>
    <row r="875" spans="13:20" x14ac:dyDescent="0.25">
      <c r="M875">
        <f t="shared" si="104"/>
        <v>0.87400000000000067</v>
      </c>
      <c r="N875">
        <f t="shared" si="107"/>
        <v>0.36896079193971176</v>
      </c>
      <c r="O875">
        <f t="shared" si="108"/>
        <v>0.91654942937743256</v>
      </c>
      <c r="P875">
        <f t="shared" si="109"/>
        <v>0.98896217332715342</v>
      </c>
      <c r="Q875">
        <f t="shared" si="110"/>
        <v>0.99869645897923931</v>
      </c>
      <c r="R875">
        <f t="shared" si="111"/>
        <v>0.99971627203808566</v>
      </c>
      <c r="S875" t="str">
        <f t="shared" si="105"/>
        <v>fri</v>
      </c>
      <c r="T875" t="str">
        <f t="shared" si="106"/>
        <v>mon</v>
      </c>
    </row>
    <row r="876" spans="13:20" x14ac:dyDescent="0.25">
      <c r="M876">
        <f t="shared" si="104"/>
        <v>0.87500000000000067</v>
      </c>
      <c r="N876">
        <f t="shared" si="107"/>
        <v>0.36896211984479921</v>
      </c>
      <c r="O876">
        <f t="shared" si="108"/>
        <v>0.9172126377397023</v>
      </c>
      <c r="P876">
        <f t="shared" si="109"/>
        <v>0.98913721813460409</v>
      </c>
      <c r="Q876">
        <f t="shared" si="110"/>
        <v>0.99872755812234359</v>
      </c>
      <c r="R876">
        <f t="shared" si="111"/>
        <v>0.99972434130804366</v>
      </c>
      <c r="S876" t="str">
        <f t="shared" si="105"/>
        <v>fri</v>
      </c>
      <c r="T876" t="str">
        <f t="shared" si="106"/>
        <v>mon</v>
      </c>
    </row>
    <row r="877" spans="13:20" x14ac:dyDescent="0.25">
      <c r="M877">
        <f t="shared" si="104"/>
        <v>0.87600000000000067</v>
      </c>
      <c r="N877">
        <f t="shared" si="107"/>
        <v>0.36896341587130999</v>
      </c>
      <c r="O877">
        <f t="shared" si="108"/>
        <v>0.91787581690116582</v>
      </c>
      <c r="P877">
        <f t="shared" si="109"/>
        <v>0.98931085044302125</v>
      </c>
      <c r="Q877">
        <f t="shared" si="110"/>
        <v>0.99875815280806579</v>
      </c>
      <c r="R877">
        <f t="shared" si="111"/>
        <v>0.99973223786440002</v>
      </c>
      <c r="S877" t="str">
        <f t="shared" si="105"/>
        <v>fri</v>
      </c>
      <c r="T877" t="str">
        <f t="shared" si="106"/>
        <v>mon</v>
      </c>
    </row>
    <row r="878" spans="13:20" x14ac:dyDescent="0.25">
      <c r="M878">
        <f t="shared" ref="M878:M941" si="112">M877+0.001</f>
        <v>0.87700000000000067</v>
      </c>
      <c r="N878">
        <f t="shared" si="107"/>
        <v>0.36896468057535592</v>
      </c>
      <c r="O878">
        <f t="shared" si="108"/>
        <v>0.91853896737122342</v>
      </c>
      <c r="P878">
        <f t="shared" si="109"/>
        <v>0.98948307071509012</v>
      </c>
      <c r="Q878">
        <f t="shared" si="110"/>
        <v>0.99878824737396954</v>
      </c>
      <c r="R878">
        <f t="shared" si="111"/>
        <v>0.99973996420914757</v>
      </c>
      <c r="S878" t="str">
        <f t="shared" si="105"/>
        <v>fri</v>
      </c>
      <c r="T878" t="str">
        <f t="shared" si="106"/>
        <v>mon</v>
      </c>
    </row>
    <row r="879" spans="13:20" x14ac:dyDescent="0.25">
      <c r="M879">
        <f t="shared" si="112"/>
        <v>0.87800000000000067</v>
      </c>
      <c r="N879">
        <f t="shared" si="107"/>
        <v>0.36896591450684224</v>
      </c>
      <c r="O879">
        <f t="shared" si="108"/>
        <v>0.91920208965358885</v>
      </c>
      <c r="P879">
        <f t="shared" si="109"/>
        <v>0.98965387940833449</v>
      </c>
      <c r="Q879">
        <f t="shared" si="110"/>
        <v>0.99881784615139546</v>
      </c>
      <c r="R879">
        <f t="shared" si="111"/>
        <v>0.99974752282462376</v>
      </c>
      <c r="S879" t="str">
        <f t="shared" si="105"/>
        <v>fri</v>
      </c>
      <c r="T879" t="str">
        <f t="shared" si="106"/>
        <v>mon</v>
      </c>
    </row>
    <row r="880" spans="13:20" x14ac:dyDescent="0.25">
      <c r="M880">
        <f t="shared" si="112"/>
        <v>0.87900000000000067</v>
      </c>
      <c r="N880">
        <f t="shared" si="107"/>
        <v>0.36896711820950312</v>
      </c>
      <c r="O880">
        <f t="shared" si="108"/>
        <v>0.91986518424632147</v>
      </c>
      <c r="P880">
        <f t="shared" si="109"/>
        <v>0.98982327697514028</v>
      </c>
      <c r="Q880">
        <f t="shared" si="110"/>
        <v>0.99884695346549357</v>
      </c>
      <c r="R880">
        <f t="shared" si="111"/>
        <v>0.9997549161735515</v>
      </c>
      <c r="S880" t="str">
        <f t="shared" si="105"/>
        <v>fri</v>
      </c>
      <c r="T880" t="str">
        <f t="shared" si="106"/>
        <v>mon</v>
      </c>
    </row>
    <row r="881" spans="13:20" x14ac:dyDescent="0.25">
      <c r="M881">
        <f t="shared" si="112"/>
        <v>0.88000000000000067</v>
      </c>
      <c r="N881">
        <f t="shared" si="107"/>
        <v>0.36896829222092786</v>
      </c>
      <c r="O881">
        <f t="shared" si="108"/>
        <v>0.92052825164185603</v>
      </c>
      <c r="P881">
        <f t="shared" si="109"/>
        <v>0.98999126386278347</v>
      </c>
      <c r="Q881">
        <f t="shared" si="110"/>
        <v>0.99887557363525747</v>
      </c>
      <c r="R881">
        <f t="shared" si="111"/>
        <v>0.99976214669907737</v>
      </c>
      <c r="S881" t="str">
        <f t="shared" si="105"/>
        <v>fri</v>
      </c>
      <c r="T881" t="str">
        <f t="shared" si="106"/>
        <v>mon</v>
      </c>
    </row>
    <row r="882" spans="13:20" x14ac:dyDescent="0.25">
      <c r="M882">
        <f t="shared" si="112"/>
        <v>0.88100000000000067</v>
      </c>
      <c r="N882">
        <f t="shared" si="107"/>
        <v>0.36896943707260221</v>
      </c>
      <c r="O882">
        <f t="shared" si="108"/>
        <v>0.92119129232703179</v>
      </c>
      <c r="P882">
        <f t="shared" si="109"/>
        <v>0.99015784051346167</v>
      </c>
      <c r="Q882">
        <f t="shared" si="110"/>
        <v>0.99890371097355679</v>
      </c>
      <c r="R882">
        <f t="shared" si="111"/>
        <v>0.99976921682481157</v>
      </c>
      <c r="S882" t="str">
        <f t="shared" si="105"/>
        <v>fri</v>
      </c>
      <c r="T882" t="str">
        <f t="shared" si="106"/>
        <v>mon</v>
      </c>
    </row>
    <row r="883" spans="13:20" x14ac:dyDescent="0.25">
      <c r="M883">
        <f t="shared" si="112"/>
        <v>0.88200000000000067</v>
      </c>
      <c r="N883">
        <f t="shared" si="107"/>
        <v>0.36897055328993411</v>
      </c>
      <c r="O883">
        <f t="shared" si="108"/>
        <v>0.92185430678312463</v>
      </c>
      <c r="P883">
        <f t="shared" si="109"/>
        <v>0.99032300736431411</v>
      </c>
      <c r="Q883">
        <f t="shared" si="110"/>
        <v>0.99893136978716734</v>
      </c>
      <c r="R883">
        <f t="shared" si="111"/>
        <v>0.99977612895486301</v>
      </c>
      <c r="S883" t="str">
        <f t="shared" si="105"/>
        <v>fri</v>
      </c>
      <c r="T883" t="str">
        <f t="shared" si="106"/>
        <v>mon</v>
      </c>
    </row>
    <row r="884" spans="13:20" x14ac:dyDescent="0.25">
      <c r="M884">
        <f t="shared" si="112"/>
        <v>0.88300000000000067</v>
      </c>
      <c r="N884">
        <f t="shared" si="107"/>
        <v>0.36897164139229077</v>
      </c>
      <c r="O884">
        <f t="shared" si="108"/>
        <v>0.9225172954858738</v>
      </c>
      <c r="P884">
        <f t="shared" si="109"/>
        <v>0.99048676484745624</v>
      </c>
      <c r="Q884">
        <f t="shared" si="110"/>
        <v>0.99895855437680892</v>
      </c>
      <c r="R884">
        <f t="shared" si="111"/>
        <v>0.99978288547387928</v>
      </c>
      <c r="S884" t="str">
        <f t="shared" si="105"/>
        <v>fri</v>
      </c>
      <c r="T884" t="str">
        <f t="shared" si="106"/>
        <v>mon</v>
      </c>
    </row>
    <row r="885" spans="13:20" x14ac:dyDescent="0.25">
      <c r="M885">
        <f t="shared" si="112"/>
        <v>0.88400000000000067</v>
      </c>
      <c r="N885">
        <f t="shared" si="107"/>
        <v>0.36897270189302933</v>
      </c>
      <c r="O885">
        <f t="shared" si="108"/>
        <v>0.92318025890551647</v>
      </c>
      <c r="P885">
        <f t="shared" si="109"/>
        <v>0.99064911339000306</v>
      </c>
      <c r="Q885">
        <f t="shared" si="110"/>
        <v>0.99898526903717322</v>
      </c>
      <c r="R885">
        <f t="shared" si="111"/>
        <v>0.9997894887470884</v>
      </c>
      <c r="S885" t="str">
        <f t="shared" si="105"/>
        <v>fri</v>
      </c>
      <c r="T885" t="str">
        <f t="shared" si="106"/>
        <v>mon</v>
      </c>
    </row>
    <row r="886" spans="13:20" x14ac:dyDescent="0.25">
      <c r="M886">
        <f t="shared" si="112"/>
        <v>0.88500000000000068</v>
      </c>
      <c r="N886">
        <f t="shared" si="107"/>
        <v>0.36897373529953392</v>
      </c>
      <c r="O886">
        <f t="shared" si="108"/>
        <v>0.92384319750681509</v>
      </c>
      <c r="P886">
        <f t="shared" si="109"/>
        <v>0.990810053414096</v>
      </c>
      <c r="Q886">
        <f t="shared" si="110"/>
        <v>0.99901151805696253</v>
      </c>
      <c r="R886">
        <f t="shared" si="111"/>
        <v>0.99979594112033388</v>
      </c>
      <c r="S886" t="str">
        <f t="shared" si="105"/>
        <v>fri</v>
      </c>
      <c r="T886" t="str">
        <f t="shared" si="106"/>
        <v>mon</v>
      </c>
    </row>
    <row r="887" spans="13:20" x14ac:dyDescent="0.25">
      <c r="M887">
        <f t="shared" si="112"/>
        <v>0.88600000000000068</v>
      </c>
      <c r="N887">
        <f t="shared" si="107"/>
        <v>0.36897474211324144</v>
      </c>
      <c r="O887">
        <f t="shared" si="108"/>
        <v>0.92450611174908781</v>
      </c>
      <c r="P887">
        <f t="shared" si="109"/>
        <v>0.99096958533693424</v>
      </c>
      <c r="Q887">
        <f t="shared" si="110"/>
        <v>0.99903730571891813</v>
      </c>
      <c r="R887">
        <f t="shared" si="111"/>
        <v>0.99980224492011249</v>
      </c>
      <c r="S887" t="str">
        <f t="shared" si="105"/>
        <v>fri</v>
      </c>
      <c r="T887" t="str">
        <f t="shared" si="106"/>
        <v>mon</v>
      </c>
    </row>
    <row r="888" spans="13:20" x14ac:dyDescent="0.25">
      <c r="M888">
        <f t="shared" si="112"/>
        <v>0.88700000000000068</v>
      </c>
      <c r="N888">
        <f t="shared" si="107"/>
        <v>0.36897572282968172</v>
      </c>
      <c r="O888">
        <f t="shared" si="108"/>
        <v>0.92516900208624064</v>
      </c>
      <c r="P888">
        <f t="shared" si="109"/>
        <v>0.99112770957079865</v>
      </c>
      <c r="Q888">
        <f t="shared" si="110"/>
        <v>0.99906263629985714</v>
      </c>
      <c r="R888">
        <f t="shared" si="111"/>
        <v>0.99980840245362312</v>
      </c>
      <c r="S888" t="str">
        <f t="shared" si="105"/>
        <v>fri</v>
      </c>
      <c r="T888" t="str">
        <f t="shared" si="106"/>
        <v>mon</v>
      </c>
    </row>
    <row r="889" spans="13:20" x14ac:dyDescent="0.25">
      <c r="M889">
        <f t="shared" si="112"/>
        <v>0.88800000000000068</v>
      </c>
      <c r="N889">
        <f t="shared" si="107"/>
        <v>0.36897667793850597</v>
      </c>
      <c r="O889">
        <f t="shared" si="108"/>
        <v>0.92583186896679326</v>
      </c>
      <c r="P889">
        <f t="shared" si="109"/>
        <v>0.99128442652308002</v>
      </c>
      <c r="Q889">
        <f t="shared" si="110"/>
        <v>0.99908751407070051</v>
      </c>
      <c r="R889">
        <f t="shared" si="111"/>
        <v>0.99981441600878496</v>
      </c>
      <c r="S889" t="str">
        <f t="shared" si="105"/>
        <v>fri</v>
      </c>
      <c r="T889" t="str">
        <f t="shared" si="106"/>
        <v>mon</v>
      </c>
    </row>
    <row r="890" spans="13:20" x14ac:dyDescent="0.25">
      <c r="M890">
        <f t="shared" si="112"/>
        <v>0.88900000000000068</v>
      </c>
      <c r="N890">
        <f t="shared" si="107"/>
        <v>0.36897760792352141</v>
      </c>
      <c r="O890">
        <f t="shared" si="108"/>
        <v>0.92649471283391427</v>
      </c>
      <c r="P890">
        <f t="shared" si="109"/>
        <v>0.99143973659630635</v>
      </c>
      <c r="Q890">
        <f t="shared" si="110"/>
        <v>0.99911194329650987</v>
      </c>
      <c r="R890">
        <f t="shared" si="111"/>
        <v>0.99982028785429788</v>
      </c>
      <c r="S890" t="str">
        <f t="shared" si="105"/>
        <v>fri</v>
      </c>
      <c r="T890" t="str">
        <f t="shared" si="106"/>
        <v>mon</v>
      </c>
    </row>
    <row r="891" spans="13:20" x14ac:dyDescent="0.25">
      <c r="M891">
        <f t="shared" si="112"/>
        <v>0.89000000000000068</v>
      </c>
      <c r="N891">
        <f t="shared" si="107"/>
        <v>0.36897851326272391</v>
      </c>
      <c r="O891">
        <f t="shared" si="108"/>
        <v>0.9271575341254481</v>
      </c>
      <c r="P891">
        <f t="shared" si="109"/>
        <v>0.99159364018817131</v>
      </c>
      <c r="Q891">
        <f t="shared" si="110"/>
        <v>0.99913592823651953</v>
      </c>
      <c r="R891">
        <f t="shared" si="111"/>
        <v>0.99982602023966871</v>
      </c>
      <c r="S891" t="str">
        <f t="shared" si="105"/>
        <v>fri</v>
      </c>
      <c r="T891" t="str">
        <f t="shared" si="106"/>
        <v>mon</v>
      </c>
    </row>
    <row r="892" spans="13:20" x14ac:dyDescent="0.25">
      <c r="M892">
        <f t="shared" si="112"/>
        <v>0.89100000000000068</v>
      </c>
      <c r="N892">
        <f t="shared" si="107"/>
        <v>0.36897939442833172</v>
      </c>
      <c r="O892">
        <f t="shared" si="108"/>
        <v>0.92782033327394675</v>
      </c>
      <c r="P892">
        <f t="shared" si="109"/>
        <v>0.99174613769156195</v>
      </c>
      <c r="Q892">
        <f t="shared" si="110"/>
        <v>0.99915947314417242</v>
      </c>
      <c r="R892">
        <f t="shared" si="111"/>
        <v>0.99983161539525112</v>
      </c>
      <c r="S892" t="str">
        <f t="shared" si="105"/>
        <v>fri</v>
      </c>
      <c r="T892" t="str">
        <f t="shared" si="106"/>
        <v>mon</v>
      </c>
    </row>
    <row r="893" spans="13:20" x14ac:dyDescent="0.25">
      <c r="M893">
        <f t="shared" si="112"/>
        <v>0.89200000000000068</v>
      </c>
      <c r="N893">
        <f t="shared" si="107"/>
        <v>0.36898025188681571</v>
      </c>
      <c r="O893">
        <f t="shared" si="108"/>
        <v>0.92848311070669931</v>
      </c>
      <c r="P893">
        <f t="shared" si="109"/>
        <v>0.99189722949458181</v>
      </c>
      <c r="Q893">
        <f t="shared" si="110"/>
        <v>0.99918258226714496</v>
      </c>
      <c r="R893">
        <f t="shared" si="111"/>
        <v>0.99983707553229006</v>
      </c>
      <c r="S893" t="str">
        <f t="shared" si="105"/>
        <v>fri</v>
      </c>
      <c r="T893" t="str">
        <f t="shared" si="106"/>
        <v>mon</v>
      </c>
    </row>
    <row r="894" spans="13:20" x14ac:dyDescent="0.25">
      <c r="M894">
        <f t="shared" si="112"/>
        <v>0.89300000000000068</v>
      </c>
      <c r="N894">
        <f t="shared" si="107"/>
        <v>0.36898108609893532</v>
      </c>
      <c r="O894">
        <f t="shared" si="108"/>
        <v>0.92914586684576084</v>
      </c>
      <c r="P894">
        <f t="shared" si="109"/>
        <v>0.99204691598058514</v>
      </c>
      <c r="Q894">
        <f t="shared" si="110"/>
        <v>0.99920525984739017</v>
      </c>
      <c r="R894">
        <f t="shared" si="111"/>
        <v>0.99984240284295289</v>
      </c>
      <c r="S894" t="str">
        <f t="shared" si="105"/>
        <v>fri</v>
      </c>
      <c r="T894" t="str">
        <f t="shared" si="106"/>
        <v>mon</v>
      </c>
    </row>
    <row r="895" spans="13:20" x14ac:dyDescent="0.25">
      <c r="M895">
        <f t="shared" si="112"/>
        <v>0.89400000000000068</v>
      </c>
      <c r="N895">
        <f t="shared" si="107"/>
        <v>0.36898189751977162</v>
      </c>
      <c r="O895">
        <f t="shared" si="108"/>
        <v>0.92980860210798566</v>
      </c>
      <c r="P895">
        <f t="shared" si="109"/>
        <v>0.9921951975281984</v>
      </c>
      <c r="Q895">
        <f t="shared" si="110"/>
        <v>0.9992275101211634</v>
      </c>
      <c r="R895">
        <f t="shared" si="111"/>
        <v>0.99984759950037283</v>
      </c>
      <c r="S895" t="str">
        <f t="shared" si="105"/>
        <v>fri</v>
      </c>
      <c r="T895" t="str">
        <f t="shared" si="106"/>
        <v>mon</v>
      </c>
    </row>
    <row r="896" spans="13:20" x14ac:dyDescent="0.25">
      <c r="M896">
        <f t="shared" si="112"/>
        <v>0.89500000000000068</v>
      </c>
      <c r="N896">
        <f t="shared" si="107"/>
        <v>0.36898268659875622</v>
      </c>
      <c r="O896">
        <f t="shared" si="108"/>
        <v>0.93047131690505358</v>
      </c>
      <c r="P896">
        <f t="shared" si="109"/>
        <v>0.99234207451135048</v>
      </c>
      <c r="Q896">
        <f t="shared" si="110"/>
        <v>0.99924933731905963</v>
      </c>
      <c r="R896">
        <f t="shared" si="111"/>
        <v>0.99985266765868497</v>
      </c>
      <c r="S896" t="str">
        <f t="shared" si="105"/>
        <v>fri</v>
      </c>
      <c r="T896" t="str">
        <f t="shared" si="106"/>
        <v>mon</v>
      </c>
    </row>
    <row r="897" spans="13:20" x14ac:dyDescent="0.25">
      <c r="M897">
        <f t="shared" si="112"/>
        <v>0.89600000000000068</v>
      </c>
      <c r="N897">
        <f t="shared" si="107"/>
        <v>0.36898345377970942</v>
      </c>
      <c r="O897">
        <f t="shared" si="108"/>
        <v>0.93113401164350584</v>
      </c>
      <c r="P897">
        <f t="shared" si="109"/>
        <v>0.99248754729930111</v>
      </c>
      <c r="Q897">
        <f t="shared" si="110"/>
        <v>0.99927074566604279</v>
      </c>
      <c r="R897">
        <f t="shared" si="111"/>
        <v>0.9998576094530689</v>
      </c>
      <c r="S897" t="str">
        <f t="shared" si="105"/>
        <v>fri</v>
      </c>
      <c r="T897" t="str">
        <f t="shared" si="106"/>
        <v>mon</v>
      </c>
    </row>
    <row r="898" spans="13:20" x14ac:dyDescent="0.25">
      <c r="M898">
        <f t="shared" si="112"/>
        <v>0.89700000000000069</v>
      </c>
      <c r="N898">
        <f t="shared" si="107"/>
        <v>0.36898419950087002</v>
      </c>
      <c r="O898">
        <f t="shared" si="108"/>
        <v>0.93179668672476801</v>
      </c>
      <c r="P898">
        <f t="shared" si="109"/>
        <v>0.99263161625666396</v>
      </c>
      <c r="Q898">
        <f t="shared" si="110"/>
        <v>0.99929173938148352</v>
      </c>
      <c r="R898">
        <f t="shared" si="111"/>
        <v>0.99986242699978289</v>
      </c>
      <c r="S898" t="str">
        <f t="shared" si="105"/>
        <v>fri</v>
      </c>
      <c r="T898" t="str">
        <f t="shared" si="106"/>
        <v>mon</v>
      </c>
    </row>
    <row r="899" spans="13:20" x14ac:dyDescent="0.25">
      <c r="M899">
        <f t="shared" si="112"/>
        <v>0.89800000000000069</v>
      </c>
      <c r="N899">
        <f t="shared" si="107"/>
        <v>0.36898492419492768</v>
      </c>
      <c r="O899">
        <f t="shared" si="108"/>
        <v>0.93245934254518481</v>
      </c>
      <c r="P899">
        <f t="shared" si="109"/>
        <v>0.9927742817434404</v>
      </c>
      <c r="Q899">
        <f t="shared" si="110"/>
        <v>0.99931232267918624</v>
      </c>
      <c r="R899">
        <f t="shared" si="111"/>
        <v>0.99986712239620479</v>
      </c>
      <c r="S899" t="str">
        <f t="shared" ref="S899:S962" si="113">IF(MAX(N899:R899)= N899,N$1,IF(MAX(N899:R899)= O899,O$1,IF(MAX(N899:R899)= P899,P$1,IF(MAX(N899:R899)= Q899,Q$1,R$1))))</f>
        <v>fri</v>
      </c>
      <c r="T899" t="str">
        <f t="shared" ref="T899:T962" si="114">IF(MIN(N899:R899)= N899,N$1,IF(MIN(N899:R899)= O899,O$1,IF(MIN(N899:R899)= P899,P$1,IF(MIN(N899:R899)= Q899,Q$1,R$1))))</f>
        <v>mon</v>
      </c>
    </row>
    <row r="900" spans="13:20" x14ac:dyDescent="0.25">
      <c r="M900">
        <f t="shared" si="112"/>
        <v>0.89900000000000069</v>
      </c>
      <c r="N900">
        <f t="shared" ref="N900:N963" si="115">B$2*(M900^5)+C$2*(M900^4)+D$2*(M900^3)+E$2*(M900^2)+F$2*M900</f>
        <v>0.36898562828905934</v>
      </c>
      <c r="O900">
        <f t="shared" ref="O900:O963" si="116">B$3*(M900^5)+C$3*(M900^4)+D$3*(M900^3)+E$3*(M900^2)+F$3*M900</f>
        <v>0.93312197949605036</v>
      </c>
      <c r="P900">
        <f t="shared" ref="P900:P963" si="117">B$4*(M900^5)+C$4*(M900^4)+D$4*(M900^3)+E$4*(M900^2)+F$4*M900</f>
        <v>0.99291554411504057</v>
      </c>
      <c r="Q900">
        <f t="shared" ref="Q900:Q963" si="118">B$5*(M900^5)+C$5*(M900^4)+D$5*(M900^3)+E$5*(M900^2)+F$5*M900</f>
        <v>0.99933249976742644</v>
      </c>
      <c r="R900">
        <f t="shared" ref="R900:R963" si="119">B$6*(M900^5)+C$6*(M900^4)+D$6*(M900^3)+E$6*(M900^2)+F$6*M900</f>
        <v>0.99987169772086926</v>
      </c>
      <c r="S900" t="str">
        <f t="shared" si="113"/>
        <v>fri</v>
      </c>
      <c r="T900" t="str">
        <f t="shared" si="114"/>
        <v>mon</v>
      </c>
    </row>
    <row r="901" spans="13:20" x14ac:dyDescent="0.25">
      <c r="M901">
        <f t="shared" si="112"/>
        <v>0.90000000000000069</v>
      </c>
      <c r="N901">
        <f t="shared" si="115"/>
        <v>0.36898631220495903</v>
      </c>
      <c r="O901">
        <f t="shared" si="116"/>
        <v>0.933784597963637</v>
      </c>
      <c r="P901">
        <f t="shared" si="117"/>
        <v>0.99305540372231382</v>
      </c>
      <c r="Q901">
        <f t="shared" si="118"/>
        <v>0.99935227484898581</v>
      </c>
      <c r="R901">
        <f t="shared" si="119"/>
        <v>0.99987615503350913</v>
      </c>
      <c r="S901" t="str">
        <f t="shared" si="113"/>
        <v>fri</v>
      </c>
      <c r="T901" t="str">
        <f t="shared" si="114"/>
        <v>mon</v>
      </c>
    </row>
    <row r="902" spans="13:20" x14ac:dyDescent="0.25">
      <c r="M902">
        <f t="shared" si="112"/>
        <v>0.90100000000000069</v>
      </c>
      <c r="N902">
        <f t="shared" si="115"/>
        <v>0.36898697635887046</v>
      </c>
      <c r="O902">
        <f t="shared" si="116"/>
        <v>0.93444719832922374</v>
      </c>
      <c r="P902">
        <f t="shared" si="117"/>
        <v>0.9931938609115778</v>
      </c>
      <c r="Q902">
        <f t="shared" si="118"/>
        <v>0.99937165212117662</v>
      </c>
      <c r="R902">
        <f t="shared" si="119"/>
        <v>0.99988049637509047</v>
      </c>
      <c r="S902" t="str">
        <f t="shared" si="113"/>
        <v>fri</v>
      </c>
      <c r="T902" t="str">
        <f t="shared" si="114"/>
        <v>mon</v>
      </c>
    </row>
    <row r="903" spans="13:20" x14ac:dyDescent="0.25">
      <c r="M903">
        <f t="shared" si="112"/>
        <v>0.90200000000000069</v>
      </c>
      <c r="N903">
        <f t="shared" si="115"/>
        <v>0.36898762116162231</v>
      </c>
      <c r="O903">
        <f t="shared" si="116"/>
        <v>0.93510978096913178</v>
      </c>
      <c r="P903">
        <f t="shared" si="117"/>
        <v>0.99333091602464152</v>
      </c>
      <c r="Q903">
        <f t="shared" si="118"/>
        <v>0.99939063577588438</v>
      </c>
      <c r="R903">
        <f t="shared" si="119"/>
        <v>0.99988472376785431</v>
      </c>
      <c r="S903" t="str">
        <f t="shared" si="113"/>
        <v>fri</v>
      </c>
      <c r="T903" t="str">
        <f t="shared" si="114"/>
        <v>mon</v>
      </c>
    </row>
    <row r="904" spans="13:20" x14ac:dyDescent="0.25">
      <c r="M904">
        <f t="shared" si="112"/>
        <v>0.90300000000000069</v>
      </c>
      <c r="N904">
        <f t="shared" si="115"/>
        <v>0.36898824701866029</v>
      </c>
      <c r="O904">
        <f t="shared" si="116"/>
        <v>0.93577234625474848</v>
      </c>
      <c r="P904">
        <f t="shared" si="117"/>
        <v>0.99346656939883693</v>
      </c>
      <c r="Q904">
        <f t="shared" si="118"/>
        <v>0.99940922999959625</v>
      </c>
      <c r="R904">
        <f t="shared" si="119"/>
        <v>0.99988883921535221</v>
      </c>
      <c r="S904" t="str">
        <f t="shared" si="113"/>
        <v>fri</v>
      </c>
      <c r="T904" t="str">
        <f t="shared" si="114"/>
        <v>mon</v>
      </c>
    </row>
    <row r="905" spans="13:20" x14ac:dyDescent="0.25">
      <c r="M905">
        <f t="shared" si="112"/>
        <v>0.90400000000000069</v>
      </c>
      <c r="N905">
        <f t="shared" si="115"/>
        <v>0.36898885433007922</v>
      </c>
      <c r="O905">
        <f t="shared" si="116"/>
        <v>0.93643489455256157</v>
      </c>
      <c r="P905">
        <f t="shared" si="117"/>
        <v>0.99360082136704397</v>
      </c>
      <c r="Q905">
        <f t="shared" si="118"/>
        <v>0.99942743897343167</v>
      </c>
      <c r="R905">
        <f t="shared" si="119"/>
        <v>0.99989284470249107</v>
      </c>
      <c r="S905" t="str">
        <f t="shared" si="113"/>
        <v>fri</v>
      </c>
      <c r="T905" t="str">
        <f t="shared" si="114"/>
        <v>mon</v>
      </c>
    </row>
    <row r="906" spans="13:20" x14ac:dyDescent="0.25">
      <c r="M906">
        <f t="shared" si="112"/>
        <v>0.90500000000000069</v>
      </c>
      <c r="N906">
        <f t="shared" si="115"/>
        <v>0.36898944349065821</v>
      </c>
      <c r="O906">
        <f t="shared" si="116"/>
        <v>0.93709742622418868</v>
      </c>
      <c r="P906">
        <f t="shared" si="117"/>
        <v>0.99373367225771858</v>
      </c>
      <c r="Q906">
        <f t="shared" si="118"/>
        <v>0.99944526687318236</v>
      </c>
      <c r="R906">
        <f t="shared" si="119"/>
        <v>0.99989674219556379</v>
      </c>
      <c r="S906" t="str">
        <f t="shared" si="113"/>
        <v>fri</v>
      </c>
      <c r="T906" t="str">
        <f t="shared" si="114"/>
        <v>mon</v>
      </c>
    </row>
    <row r="907" spans="13:20" x14ac:dyDescent="0.25">
      <c r="M907">
        <f t="shared" si="112"/>
        <v>0.90600000000000069</v>
      </c>
      <c r="N907">
        <f t="shared" si="115"/>
        <v>0.36899001488988969</v>
      </c>
      <c r="O907">
        <f t="shared" si="116"/>
        <v>0.93775994162640508</v>
      </c>
      <c r="P907">
        <f t="shared" si="117"/>
        <v>0.99386512239491998</v>
      </c>
      <c r="Q907">
        <f t="shared" si="118"/>
        <v>0.99946271786933805</v>
      </c>
      <c r="R907">
        <f t="shared" si="119"/>
        <v>0.99990053364229015</v>
      </c>
      <c r="S907" t="str">
        <f t="shared" si="113"/>
        <v>fri</v>
      </c>
      <c r="T907" t="str">
        <f t="shared" si="114"/>
        <v>mon</v>
      </c>
    </row>
    <row r="908" spans="13:20" x14ac:dyDescent="0.25">
      <c r="M908">
        <f t="shared" si="112"/>
        <v>0.90700000000000069</v>
      </c>
      <c r="N908">
        <f t="shared" si="115"/>
        <v>0.36899056891201587</v>
      </c>
      <c r="O908">
        <f t="shared" si="116"/>
        <v>0.93842244111117679</v>
      </c>
      <c r="P908">
        <f t="shared" si="117"/>
        <v>0.9939951720983371</v>
      </c>
      <c r="Q908">
        <f t="shared" si="118"/>
        <v>0.9994797961271229</v>
      </c>
      <c r="R908">
        <f t="shared" si="119"/>
        <v>0.99990422097186116</v>
      </c>
      <c r="S908" t="str">
        <f t="shared" si="113"/>
        <v>fri</v>
      </c>
      <c r="T908" t="str">
        <f t="shared" si="114"/>
        <v>mon</v>
      </c>
    </row>
    <row r="909" spans="13:20" x14ac:dyDescent="0.25">
      <c r="M909">
        <f t="shared" si="112"/>
        <v>0.9080000000000007</v>
      </c>
      <c r="N909">
        <f t="shared" si="115"/>
        <v>0.36899110593606022</v>
      </c>
      <c r="O909">
        <f t="shared" si="116"/>
        <v>0.93908492502569074</v>
      </c>
      <c r="P909">
        <f t="shared" si="117"/>
        <v>0.99412382168332059</v>
      </c>
      <c r="Q909">
        <f t="shared" si="118"/>
        <v>0.9994965058065306</v>
      </c>
      <c r="R909">
        <f t="shared" si="119"/>
        <v>0.99990780609497243</v>
      </c>
      <c r="S909" t="str">
        <f t="shared" si="113"/>
        <v>fri</v>
      </c>
      <c r="T909" t="str">
        <f t="shared" si="114"/>
        <v>mon</v>
      </c>
    </row>
    <row r="910" spans="13:20" x14ac:dyDescent="0.25">
      <c r="M910">
        <f t="shared" si="112"/>
        <v>0.9090000000000007</v>
      </c>
      <c r="N910">
        <f t="shared" si="115"/>
        <v>0.36899162633586102</v>
      </c>
      <c r="O910">
        <f t="shared" si="116"/>
        <v>0.9397473937123817</v>
      </c>
      <c r="P910">
        <f t="shared" si="117"/>
        <v>0.99425107146090275</v>
      </c>
      <c r="Q910">
        <f t="shared" si="118"/>
        <v>0.9995128510623541</v>
      </c>
      <c r="R910">
        <f t="shared" si="119"/>
        <v>0.99991129090386055</v>
      </c>
      <c r="S910" t="str">
        <f t="shared" si="113"/>
        <v>fri</v>
      </c>
      <c r="T910" t="str">
        <f t="shared" si="114"/>
        <v>mon</v>
      </c>
    </row>
    <row r="911" spans="13:20" x14ac:dyDescent="0.25">
      <c r="M911">
        <f t="shared" si="112"/>
        <v>0.9100000000000007</v>
      </c>
      <c r="N911">
        <f t="shared" si="115"/>
        <v>0.36899213048010293</v>
      </c>
      <c r="O911">
        <f t="shared" si="116"/>
        <v>0.94040984750896661</v>
      </c>
      <c r="P911">
        <f t="shared" si="117"/>
        <v>0.99437692173782999</v>
      </c>
      <c r="Q911">
        <f t="shared" si="118"/>
        <v>0.99952883604421805</v>
      </c>
      <c r="R911">
        <f t="shared" si="119"/>
        <v>0.99991467727234884</v>
      </c>
      <c r="S911" t="str">
        <f t="shared" si="113"/>
        <v>fri</v>
      </c>
      <c r="T911" t="str">
        <f t="shared" si="114"/>
        <v>mon</v>
      </c>
    </row>
    <row r="912" spans="13:20" x14ac:dyDescent="0.25">
      <c r="M912">
        <f t="shared" si="112"/>
        <v>0.9110000000000007</v>
      </c>
      <c r="N912">
        <f t="shared" si="115"/>
        <v>0.36899261873235245</v>
      </c>
      <c r="O912">
        <f t="shared" si="116"/>
        <v>0.94107228674847132</v>
      </c>
      <c r="P912">
        <f t="shared" si="117"/>
        <v>0.99450137281659035</v>
      </c>
      <c r="Q912">
        <f t="shared" si="118"/>
        <v>0.99954446489661519</v>
      </c>
      <c r="R912">
        <f t="shared" si="119"/>
        <v>0.99991796705587976</v>
      </c>
      <c r="S912" t="str">
        <f t="shared" si="113"/>
        <v>fri</v>
      </c>
      <c r="T912" t="str">
        <f t="shared" si="114"/>
        <v>mon</v>
      </c>
    </row>
    <row r="913" spans="13:20" x14ac:dyDescent="0.25">
      <c r="M913">
        <f t="shared" si="112"/>
        <v>0.9120000000000007</v>
      </c>
      <c r="N913">
        <f t="shared" si="115"/>
        <v>0.36899309145108794</v>
      </c>
      <c r="O913">
        <f t="shared" si="116"/>
        <v>0.94173471175926382</v>
      </c>
      <c r="P913">
        <f t="shared" si="117"/>
        <v>0.99462442499543924</v>
      </c>
      <c r="Q913">
        <f t="shared" si="118"/>
        <v>0.99955974175893791</v>
      </c>
      <c r="R913">
        <f t="shared" si="119"/>
        <v>0.99992116209155713</v>
      </c>
      <c r="S913" t="str">
        <f t="shared" si="113"/>
        <v>fri</v>
      </c>
      <c r="T913" t="str">
        <f t="shared" si="114"/>
        <v>mon</v>
      </c>
    </row>
    <row r="914" spans="13:20" x14ac:dyDescent="0.25">
      <c r="M914">
        <f t="shared" si="112"/>
        <v>0.9130000000000007</v>
      </c>
      <c r="N914">
        <f t="shared" si="115"/>
        <v>0.36899354898973424</v>
      </c>
      <c r="O914">
        <f t="shared" si="116"/>
        <v>0.94239712286508048</v>
      </c>
      <c r="P914">
        <f t="shared" si="117"/>
        <v>0.99474607856842634</v>
      </c>
      <c r="Q914">
        <f t="shared" si="118"/>
        <v>0.99957467076550754</v>
      </c>
      <c r="R914">
        <f t="shared" si="119"/>
        <v>0.99992426419818425</v>
      </c>
      <c r="S914" t="str">
        <f t="shared" si="113"/>
        <v>fri</v>
      </c>
      <c r="T914" t="str">
        <f t="shared" si="114"/>
        <v>mon</v>
      </c>
    </row>
    <row r="915" spans="13:20" x14ac:dyDescent="0.25">
      <c r="M915">
        <f t="shared" si="112"/>
        <v>0.9140000000000007</v>
      </c>
      <c r="N915">
        <f t="shared" si="115"/>
        <v>0.36899399169669556</v>
      </c>
      <c r="O915">
        <f t="shared" si="116"/>
        <v>0.94305952038506025</v>
      </c>
      <c r="P915">
        <f t="shared" si="117"/>
        <v>0.99486633382542444</v>
      </c>
      <c r="Q915">
        <f t="shared" si="118"/>
        <v>0.99958925604561744</v>
      </c>
      <c r="R915">
        <f t="shared" si="119"/>
        <v>0.99992727517629998</v>
      </c>
      <c r="S915" t="str">
        <f t="shared" si="113"/>
        <v>fri</v>
      </c>
      <c r="T915" t="str">
        <f t="shared" si="114"/>
        <v>mon</v>
      </c>
    </row>
    <row r="916" spans="13:20" x14ac:dyDescent="0.25">
      <c r="M916">
        <f t="shared" si="112"/>
        <v>0.9150000000000007</v>
      </c>
      <c r="N916">
        <f t="shared" si="115"/>
        <v>0.36899441991538784</v>
      </c>
      <c r="O916">
        <f t="shared" si="116"/>
        <v>0.94372190463377192</v>
      </c>
      <c r="P916">
        <f t="shared" si="117"/>
        <v>0.99498519105215588</v>
      </c>
      <c r="Q916">
        <f t="shared" si="118"/>
        <v>0.99960350172355117</v>
      </c>
      <c r="R916">
        <f t="shared" si="119"/>
        <v>0.99993019680821948</v>
      </c>
      <c r="S916" t="str">
        <f t="shared" si="113"/>
        <v>fri</v>
      </c>
      <c r="T916" t="str">
        <f t="shared" si="114"/>
        <v>mon</v>
      </c>
    </row>
    <row r="917" spans="13:20" x14ac:dyDescent="0.25">
      <c r="M917">
        <f t="shared" si="112"/>
        <v>0.9160000000000007</v>
      </c>
      <c r="N917">
        <f t="shared" si="115"/>
        <v>0.36899483398427346</v>
      </c>
      <c r="O917">
        <f t="shared" si="116"/>
        <v>0.94438427592124841</v>
      </c>
      <c r="P917">
        <f t="shared" si="117"/>
        <v>0.99510265053022318</v>
      </c>
      <c r="Q917">
        <f t="shared" si="118"/>
        <v>0.99961741191863274</v>
      </c>
      <c r="R917">
        <f t="shared" si="119"/>
        <v>0.99993303085807828</v>
      </c>
      <c r="S917" t="str">
        <f t="shared" si="113"/>
        <v>fri</v>
      </c>
      <c r="T917" t="str">
        <f t="shared" si="114"/>
        <v>mon</v>
      </c>
    </row>
    <row r="918" spans="13:20" x14ac:dyDescent="0.25">
      <c r="M918">
        <f t="shared" si="112"/>
        <v>0.9170000000000007</v>
      </c>
      <c r="N918">
        <f t="shared" si="115"/>
        <v>0.36899523423689029</v>
      </c>
      <c r="O918">
        <f t="shared" si="116"/>
        <v>0.94504663455300975</v>
      </c>
      <c r="P918">
        <f t="shared" si="117"/>
        <v>0.99521871253712879</v>
      </c>
      <c r="Q918">
        <f t="shared" si="118"/>
        <v>0.99963099074524076</v>
      </c>
      <c r="R918">
        <f t="shared" si="119"/>
        <v>0.99993577907185394</v>
      </c>
      <c r="S918" t="str">
        <f t="shared" si="113"/>
        <v>fri</v>
      </c>
      <c r="T918" t="str">
        <f t="shared" si="114"/>
        <v>mon</v>
      </c>
    </row>
    <row r="919" spans="13:20" x14ac:dyDescent="0.25">
      <c r="M919">
        <f t="shared" si="112"/>
        <v>0.9180000000000007</v>
      </c>
      <c r="N919">
        <f t="shared" si="115"/>
        <v>0.36899562100188876</v>
      </c>
      <c r="O919">
        <f t="shared" si="116"/>
        <v>0.94570898083010047</v>
      </c>
      <c r="P919">
        <f t="shared" si="117"/>
        <v>0.99533337734631155</v>
      </c>
      <c r="Q919">
        <f t="shared" si="118"/>
        <v>0.99964424231286175</v>
      </c>
      <c r="R919">
        <f t="shared" si="119"/>
        <v>0.99993844317742875</v>
      </c>
      <c r="S919" t="str">
        <f t="shared" si="113"/>
        <v>fri</v>
      </c>
      <c r="T919" t="str">
        <f t="shared" si="114"/>
        <v>mon</v>
      </c>
    </row>
    <row r="920" spans="13:20" x14ac:dyDescent="0.25">
      <c r="M920">
        <f t="shared" si="112"/>
        <v>0.91900000000000071</v>
      </c>
      <c r="N920">
        <f t="shared" si="115"/>
        <v>0.36899599460306143</v>
      </c>
      <c r="O920">
        <f t="shared" si="116"/>
        <v>0.94637131504911531</v>
      </c>
      <c r="P920">
        <f t="shared" si="117"/>
        <v>0.99544664522716841</v>
      </c>
      <c r="Q920">
        <f t="shared" si="118"/>
        <v>0.99965717072610216</v>
      </c>
      <c r="R920">
        <f t="shared" si="119"/>
        <v>0.99994102488460701</v>
      </c>
      <c r="S920" t="str">
        <f t="shared" si="113"/>
        <v>fri</v>
      </c>
      <c r="T920" t="str">
        <f t="shared" si="114"/>
        <v>mon</v>
      </c>
    </row>
    <row r="921" spans="13:20" x14ac:dyDescent="0.25">
      <c r="M921">
        <f t="shared" si="112"/>
        <v>0.92000000000000071</v>
      </c>
      <c r="N921">
        <f t="shared" si="115"/>
        <v>0.36899635535938025</v>
      </c>
      <c r="O921">
        <f t="shared" si="116"/>
        <v>0.94703363750223124</v>
      </c>
      <c r="P921">
        <f t="shared" si="117"/>
        <v>0.9955585164450822</v>
      </c>
      <c r="Q921">
        <f t="shared" si="118"/>
        <v>0.99966978008474072</v>
      </c>
      <c r="R921">
        <f t="shared" si="119"/>
        <v>0.99994352588516611</v>
      </c>
      <c r="S921" t="str">
        <f t="shared" si="113"/>
        <v>fri</v>
      </c>
      <c r="T921" t="str">
        <f t="shared" si="114"/>
        <v>mon</v>
      </c>
    </row>
    <row r="922" spans="13:20" x14ac:dyDescent="0.25">
      <c r="M922">
        <f t="shared" si="112"/>
        <v>0.92100000000000071</v>
      </c>
      <c r="N922">
        <f t="shared" si="115"/>
        <v>0.36899670358502434</v>
      </c>
      <c r="O922">
        <f t="shared" si="116"/>
        <v>0.94769594847723804</v>
      </c>
      <c r="P922">
        <f t="shared" si="117"/>
        <v>0.99566899126145247</v>
      </c>
      <c r="Q922">
        <f t="shared" si="118"/>
        <v>0.99968207448374846</v>
      </c>
      <c r="R922">
        <f t="shared" si="119"/>
        <v>0.99994594785288937</v>
      </c>
      <c r="S922" t="str">
        <f t="shared" si="113"/>
        <v>fri</v>
      </c>
      <c r="T922" t="str">
        <f t="shared" si="114"/>
        <v>mon</v>
      </c>
    </row>
    <row r="923" spans="13:20" x14ac:dyDescent="0.25">
      <c r="M923">
        <f t="shared" si="112"/>
        <v>0.92200000000000071</v>
      </c>
      <c r="N923">
        <f t="shared" si="115"/>
        <v>0.3689970395894171</v>
      </c>
      <c r="O923">
        <f t="shared" si="116"/>
        <v>0.94835824825756809</v>
      </c>
      <c r="P923">
        <f t="shared" si="117"/>
        <v>0.99577806993371887</v>
      </c>
      <c r="Q923">
        <f t="shared" si="118"/>
        <v>0.99969405801332689</v>
      </c>
      <c r="R923">
        <f t="shared" si="119"/>
        <v>0.99994829244361183</v>
      </c>
      <c r="S923" t="str">
        <f t="shared" si="113"/>
        <v>fri</v>
      </c>
      <c r="T923" t="str">
        <f t="shared" si="114"/>
        <v>mon</v>
      </c>
    </row>
    <row r="924" spans="13:20" x14ac:dyDescent="0.25">
      <c r="M924">
        <f t="shared" si="112"/>
        <v>0.92300000000000071</v>
      </c>
      <c r="N924">
        <f t="shared" si="115"/>
        <v>0.36899736367725633</v>
      </c>
      <c r="O924">
        <f t="shared" si="116"/>
        <v>0.94902053712232348</v>
      </c>
      <c r="P924">
        <f t="shared" si="117"/>
        <v>0.99588575271539126</v>
      </c>
      <c r="Q924">
        <f t="shared" si="118"/>
        <v>0.99970573475893998</v>
      </c>
      <c r="R924">
        <f t="shared" si="119"/>
        <v>0.99995056129524595</v>
      </c>
      <c r="S924" t="str">
        <f t="shared" si="113"/>
        <v>fri</v>
      </c>
      <c r="T924" t="str">
        <f t="shared" si="114"/>
        <v>mon</v>
      </c>
    </row>
    <row r="925" spans="13:20" x14ac:dyDescent="0.25">
      <c r="M925">
        <f t="shared" si="112"/>
        <v>0.92400000000000071</v>
      </c>
      <c r="N925">
        <f t="shared" si="115"/>
        <v>0.36899767614854784</v>
      </c>
      <c r="O925">
        <f t="shared" si="116"/>
        <v>0.94968281534631149</v>
      </c>
      <c r="P925">
        <f t="shared" si="117"/>
        <v>0.9959920398560751</v>
      </c>
      <c r="Q925">
        <f t="shared" si="118"/>
        <v>0.99971710880134879</v>
      </c>
      <c r="R925">
        <f t="shared" si="119"/>
        <v>0.9999527560278354</v>
      </c>
      <c r="S925" t="str">
        <f t="shared" si="113"/>
        <v>fri</v>
      </c>
      <c r="T925" t="str">
        <f t="shared" si="114"/>
        <v>mon</v>
      </c>
    </row>
    <row r="926" spans="13:20" x14ac:dyDescent="0.25">
      <c r="M926">
        <f t="shared" si="112"/>
        <v>0.92500000000000071</v>
      </c>
      <c r="N926">
        <f t="shared" si="115"/>
        <v>0.36899797729864137</v>
      </c>
      <c r="O926">
        <f t="shared" si="116"/>
        <v>0.95034508320007172</v>
      </c>
      <c r="P926">
        <f t="shared" si="117"/>
        <v>0.99609693160150137</v>
      </c>
      <c r="Q926">
        <f t="shared" si="118"/>
        <v>0.99972818421663989</v>
      </c>
      <c r="R926">
        <f t="shared" si="119"/>
        <v>0.9999548782435812</v>
      </c>
      <c r="S926" t="str">
        <f t="shared" si="113"/>
        <v>fri</v>
      </c>
      <c r="T926" t="str">
        <f t="shared" si="114"/>
        <v>mon</v>
      </c>
    </row>
    <row r="927" spans="13:20" x14ac:dyDescent="0.25">
      <c r="M927">
        <f t="shared" si="112"/>
        <v>0.92600000000000071</v>
      </c>
      <c r="N927">
        <f t="shared" si="115"/>
        <v>0.36899826741825748</v>
      </c>
      <c r="O927">
        <f t="shared" si="116"/>
        <v>0.95100734094990402</v>
      </c>
      <c r="P927">
        <f t="shared" si="117"/>
        <v>0.99620042819355015</v>
      </c>
      <c r="Q927">
        <f t="shared" si="118"/>
        <v>0.99973896507626447</v>
      </c>
      <c r="R927">
        <f t="shared" si="119"/>
        <v>0.99995692952688975</v>
      </c>
      <c r="S927" t="str">
        <f t="shared" si="113"/>
        <v>fri</v>
      </c>
      <c r="T927" t="str">
        <f t="shared" si="114"/>
        <v>mon</v>
      </c>
    </row>
    <row r="928" spans="13:20" x14ac:dyDescent="0.25">
      <c r="M928">
        <f t="shared" si="112"/>
        <v>0.92700000000000071</v>
      </c>
      <c r="N928">
        <f t="shared" si="115"/>
        <v>0.36899854679352728</v>
      </c>
      <c r="O928">
        <f t="shared" si="116"/>
        <v>0.95166958885790542</v>
      </c>
      <c r="P928">
        <f t="shared" si="117"/>
        <v>0.99630252987028367</v>
      </c>
      <c r="Q928">
        <f t="shared" si="118"/>
        <v>0.9997494554470685</v>
      </c>
      <c r="R928">
        <f t="shared" si="119"/>
        <v>0.99995891144440519</v>
      </c>
      <c r="S928" t="str">
        <f t="shared" si="113"/>
        <v>fri</v>
      </c>
      <c r="T928" t="str">
        <f t="shared" si="114"/>
        <v>mon</v>
      </c>
    </row>
    <row r="929" spans="13:20" x14ac:dyDescent="0.25">
      <c r="M929">
        <f t="shared" si="112"/>
        <v>0.92800000000000071</v>
      </c>
      <c r="N929">
        <f t="shared" si="115"/>
        <v>0.36899881570602044</v>
      </c>
      <c r="O929">
        <f t="shared" si="116"/>
        <v>0.95233182718199405</v>
      </c>
      <c r="P929">
        <f t="shared" si="117"/>
        <v>0.99640323686596766</v>
      </c>
      <c r="Q929">
        <f t="shared" si="118"/>
        <v>0.9997596593913225</v>
      </c>
      <c r="R929">
        <f t="shared" si="119"/>
        <v>0.99996082554505028</v>
      </c>
      <c r="S929" t="str">
        <f t="shared" si="113"/>
        <v>fri</v>
      </c>
      <c r="T929" t="str">
        <f t="shared" si="114"/>
        <v>mon</v>
      </c>
    </row>
    <row r="930" spans="13:20" x14ac:dyDescent="0.25">
      <c r="M930">
        <f t="shared" si="112"/>
        <v>0.92900000000000071</v>
      </c>
      <c r="N930">
        <f t="shared" si="115"/>
        <v>0.36899907443277935</v>
      </c>
      <c r="O930">
        <f t="shared" si="116"/>
        <v>0.95299405617594135</v>
      </c>
      <c r="P930">
        <f t="shared" si="117"/>
        <v>0.99650254941110261</v>
      </c>
      <c r="Q930">
        <f t="shared" si="118"/>
        <v>0.99976958096676238</v>
      </c>
      <c r="R930">
        <f t="shared" si="119"/>
        <v>0.99996267336006817</v>
      </c>
      <c r="S930" t="str">
        <f t="shared" si="113"/>
        <v>fri</v>
      </c>
      <c r="T930" t="str">
        <f t="shared" si="114"/>
        <v>mon</v>
      </c>
    </row>
    <row r="931" spans="13:20" x14ac:dyDescent="0.25">
      <c r="M931">
        <f t="shared" si="112"/>
        <v>0.93000000000000071</v>
      </c>
      <c r="N931">
        <f t="shared" si="115"/>
        <v>0.36899932324635354</v>
      </c>
      <c r="O931">
        <f t="shared" si="116"/>
        <v>0.95365627608940162</v>
      </c>
      <c r="P931">
        <f t="shared" si="117"/>
        <v>0.99660046773244915</v>
      </c>
      <c r="Q931">
        <f t="shared" si="118"/>
        <v>0.99977922422661392</v>
      </c>
      <c r="R931">
        <f t="shared" si="119"/>
        <v>0.99996445640305076</v>
      </c>
      <c r="S931" t="str">
        <f t="shared" si="113"/>
        <v>fri</v>
      </c>
      <c r="T931" t="str">
        <f t="shared" si="114"/>
        <v>mon</v>
      </c>
    </row>
    <row r="932" spans="13:20" x14ac:dyDescent="0.25">
      <c r="M932">
        <f t="shared" si="112"/>
        <v>0.93100000000000072</v>
      </c>
      <c r="N932">
        <f t="shared" si="115"/>
        <v>0.36899956241483078</v>
      </c>
      <c r="O932">
        <f t="shared" si="116"/>
        <v>0.95431848716794443</v>
      </c>
      <c r="P932">
        <f t="shared" si="117"/>
        <v>0.99669699205305795</v>
      </c>
      <c r="Q932">
        <f t="shared" si="118"/>
        <v>0.9997885932196322</v>
      </c>
      <c r="R932">
        <f t="shared" si="119"/>
        <v>0.99996617616999117</v>
      </c>
      <c r="S932" t="str">
        <f t="shared" si="113"/>
        <v>fri</v>
      </c>
      <c r="T932" t="str">
        <f t="shared" si="114"/>
        <v>mon</v>
      </c>
    </row>
    <row r="933" spans="13:20" x14ac:dyDescent="0.25">
      <c r="M933">
        <f t="shared" si="112"/>
        <v>0.93200000000000072</v>
      </c>
      <c r="N933">
        <f t="shared" si="115"/>
        <v>0.36899979220187218</v>
      </c>
      <c r="O933">
        <f t="shared" si="116"/>
        <v>0.95498068965308347</v>
      </c>
      <c r="P933">
        <f t="shared" si="117"/>
        <v>0.99679212259229466</v>
      </c>
      <c r="Q933">
        <f t="shared" si="118"/>
        <v>0.99979769199013102</v>
      </c>
      <c r="R933">
        <f t="shared" si="119"/>
        <v>0.99996783413931434</v>
      </c>
      <c r="S933" t="str">
        <f t="shared" si="113"/>
        <v>fri</v>
      </c>
      <c r="T933" t="str">
        <f t="shared" si="114"/>
        <v>mon</v>
      </c>
    </row>
    <row r="934" spans="13:20" x14ac:dyDescent="0.25">
      <c r="M934">
        <f t="shared" si="112"/>
        <v>0.93300000000000072</v>
      </c>
      <c r="N934">
        <f t="shared" si="115"/>
        <v>0.36900001286674189</v>
      </c>
      <c r="O934">
        <f t="shared" si="116"/>
        <v>0.95564288378230478</v>
      </c>
      <c r="P934">
        <f t="shared" si="117"/>
        <v>0.99688585956586739</v>
      </c>
      <c r="Q934">
        <f t="shared" si="118"/>
        <v>0.99980652457801655</v>
      </c>
      <c r="R934">
        <f t="shared" si="119"/>
        <v>0.99996943177191433</v>
      </c>
      <c r="S934" t="str">
        <f t="shared" si="113"/>
        <v>fri</v>
      </c>
      <c r="T934" t="str">
        <f t="shared" si="114"/>
        <v>mon</v>
      </c>
    </row>
    <row r="935" spans="13:20" x14ac:dyDescent="0.25">
      <c r="M935">
        <f t="shared" si="112"/>
        <v>0.93400000000000072</v>
      </c>
      <c r="N935">
        <f t="shared" si="115"/>
        <v>0.36900022466434179</v>
      </c>
      <c r="O935">
        <f t="shared" si="116"/>
        <v>0.95630506978909957</v>
      </c>
      <c r="P935">
        <f t="shared" si="117"/>
        <v>0.99697820318585673</v>
      </c>
      <c r="Q935">
        <f t="shared" si="118"/>
        <v>0.99981509501882293</v>
      </c>
      <c r="R935">
        <f t="shared" si="119"/>
        <v>0.99997097051119743</v>
      </c>
      <c r="S935" t="str">
        <f t="shared" si="113"/>
        <v>fri</v>
      </c>
      <c r="T935" t="str">
        <f t="shared" si="114"/>
        <v>mon</v>
      </c>
    </row>
    <row r="936" spans="13:20" x14ac:dyDescent="0.25">
      <c r="M936">
        <f t="shared" si="112"/>
        <v>0.93500000000000072</v>
      </c>
      <c r="N936">
        <f t="shared" si="115"/>
        <v>0.369000427845247</v>
      </c>
      <c r="O936">
        <f t="shared" si="116"/>
        <v>0.95696724790299337</v>
      </c>
      <c r="P936">
        <f t="shared" si="117"/>
        <v>0.99706915366073967</v>
      </c>
      <c r="Q936">
        <f t="shared" si="118"/>
        <v>0.99982340734374109</v>
      </c>
      <c r="R936">
        <f t="shared" si="119"/>
        <v>0.99997245178312122</v>
      </c>
      <c r="S936" t="str">
        <f t="shared" si="113"/>
        <v>fri</v>
      </c>
      <c r="T936" t="str">
        <f t="shared" si="114"/>
        <v>mon</v>
      </c>
    </row>
    <row r="937" spans="13:20" x14ac:dyDescent="0.25">
      <c r="M937">
        <f t="shared" si="112"/>
        <v>0.93600000000000072</v>
      </c>
      <c r="N937">
        <f t="shared" si="115"/>
        <v>0.36900062265573341</v>
      </c>
      <c r="O937">
        <f t="shared" si="116"/>
        <v>0.95762941834957704</v>
      </c>
      <c r="P937">
        <f t="shared" si="117"/>
        <v>0.99715871119541988</v>
      </c>
      <c r="Q937">
        <f t="shared" si="118"/>
        <v>0.9998314655796543</v>
      </c>
      <c r="R937">
        <f t="shared" si="119"/>
        <v>0.99997387699622875</v>
      </c>
      <c r="S937" t="str">
        <f t="shared" si="113"/>
        <v>fri</v>
      </c>
      <c r="T937" t="str">
        <f t="shared" si="114"/>
        <v>mon</v>
      </c>
    </row>
    <row r="938" spans="13:20" x14ac:dyDescent="0.25">
      <c r="M938">
        <f t="shared" si="112"/>
        <v>0.93700000000000072</v>
      </c>
      <c r="N938">
        <f t="shared" si="115"/>
        <v>0.36900080933781609</v>
      </c>
      <c r="O938">
        <f t="shared" si="116"/>
        <v>0.9582915813505346</v>
      </c>
      <c r="P938">
        <f t="shared" si="117"/>
        <v>0.99724687599125184</v>
      </c>
      <c r="Q938">
        <f t="shared" si="118"/>
        <v>0.99983927374917325</v>
      </c>
      <c r="R938">
        <f t="shared" si="119"/>
        <v>0.99997524754168721</v>
      </c>
      <c r="S938" t="str">
        <f t="shared" si="113"/>
        <v>fri</v>
      </c>
      <c r="T938" t="str">
        <f t="shared" si="114"/>
        <v>mon</v>
      </c>
    </row>
    <row r="939" spans="13:20" x14ac:dyDescent="0.25">
      <c r="M939">
        <f t="shared" si="112"/>
        <v>0.93800000000000072</v>
      </c>
      <c r="N939">
        <f t="shared" si="115"/>
        <v>0.36900098812927751</v>
      </c>
      <c r="O939">
        <f t="shared" si="116"/>
        <v>0.95895373712367604</v>
      </c>
      <c r="P939">
        <f t="shared" si="117"/>
        <v>0.99733364824607373</v>
      </c>
      <c r="Q939">
        <f t="shared" si="118"/>
        <v>0.99984683587066314</v>
      </c>
      <c r="R939">
        <f t="shared" si="119"/>
        <v>0.9999765647933323</v>
      </c>
      <c r="S939" t="str">
        <f t="shared" si="113"/>
        <v>fri</v>
      </c>
      <c r="T939" t="str">
        <f t="shared" si="114"/>
        <v>mon</v>
      </c>
    </row>
    <row r="940" spans="13:20" x14ac:dyDescent="0.25">
      <c r="M940">
        <f t="shared" si="112"/>
        <v>0.93900000000000072</v>
      </c>
      <c r="N940">
        <f t="shared" si="115"/>
        <v>0.36900115926370569</v>
      </c>
      <c r="O940">
        <f t="shared" si="116"/>
        <v>0.95961588588296753</v>
      </c>
      <c r="P940">
        <f t="shared" si="117"/>
        <v>0.99741902815422945</v>
      </c>
      <c r="Q940">
        <f t="shared" si="118"/>
        <v>0.99985415595828364</v>
      </c>
      <c r="R940">
        <f t="shared" si="119"/>
        <v>0.99997783010770558</v>
      </c>
      <c r="S940" t="str">
        <f t="shared" si="113"/>
        <v>fri</v>
      </c>
      <c r="T940" t="str">
        <f t="shared" si="114"/>
        <v>mon</v>
      </c>
    </row>
    <row r="941" spans="13:20" x14ac:dyDescent="0.25">
      <c r="M941">
        <f t="shared" si="112"/>
        <v>0.94000000000000072</v>
      </c>
      <c r="N941">
        <f t="shared" si="115"/>
        <v>0.36900132297051802</v>
      </c>
      <c r="O941">
        <f t="shared" si="116"/>
        <v>0.96027802783855742</v>
      </c>
      <c r="P941">
        <f t="shared" si="117"/>
        <v>0.99750301590659562</v>
      </c>
      <c r="Q941">
        <f t="shared" si="118"/>
        <v>0.99986123802201465</v>
      </c>
      <c r="R941">
        <f t="shared" si="119"/>
        <v>0.99997904482408417</v>
      </c>
      <c r="S941" t="str">
        <f t="shared" si="113"/>
        <v>fri</v>
      </c>
      <c r="T941" t="str">
        <f t="shared" si="114"/>
        <v>mon</v>
      </c>
    </row>
    <row r="942" spans="13:20" x14ac:dyDescent="0.25">
      <c r="M942">
        <f t="shared" ref="M942:M1001" si="120">M941+0.001</f>
        <v>0.94100000000000072</v>
      </c>
      <c r="N942">
        <f t="shared" si="115"/>
        <v>0.36900147947500828</v>
      </c>
      <c r="O942">
        <f t="shared" si="116"/>
        <v>0.96094016319681241</v>
      </c>
      <c r="P942">
        <f t="shared" si="117"/>
        <v>0.9975856116906161</v>
      </c>
      <c r="Q942">
        <f t="shared" si="118"/>
        <v>0.99986808606769539</v>
      </c>
      <c r="R942">
        <f t="shared" si="119"/>
        <v>0.99998021026453232</v>
      </c>
      <c r="S942" t="str">
        <f t="shared" si="113"/>
        <v>fri</v>
      </c>
      <c r="T942" t="str">
        <f t="shared" si="114"/>
        <v>mon</v>
      </c>
    </row>
    <row r="943" spans="13:20" x14ac:dyDescent="0.25">
      <c r="M943">
        <f t="shared" si="120"/>
        <v>0.94200000000000073</v>
      </c>
      <c r="N943">
        <f t="shared" si="115"/>
        <v>0.36900162899836486</v>
      </c>
      <c r="O943">
        <f t="shared" si="116"/>
        <v>0.96160229216034354</v>
      </c>
      <c r="P943">
        <f t="shared" si="117"/>
        <v>0.99766681569032123</v>
      </c>
      <c r="Q943">
        <f t="shared" si="118"/>
        <v>0.99987470409705548</v>
      </c>
      <c r="R943">
        <f t="shared" si="119"/>
        <v>0.99998132773392978</v>
      </c>
      <c r="S943" t="str">
        <f t="shared" si="113"/>
        <v>fri</v>
      </c>
      <c r="T943" t="str">
        <f t="shared" si="114"/>
        <v>mon</v>
      </c>
    </row>
    <row r="944" spans="13:20" x14ac:dyDescent="0.25">
      <c r="M944">
        <f t="shared" si="120"/>
        <v>0.94300000000000073</v>
      </c>
      <c r="N944">
        <f t="shared" si="115"/>
        <v>0.36900177175771409</v>
      </c>
      <c r="O944">
        <f t="shared" si="116"/>
        <v>0.96226441492803794</v>
      </c>
      <c r="P944">
        <f t="shared" si="117"/>
        <v>0.99774662808636005</v>
      </c>
      <c r="Q944">
        <f t="shared" si="118"/>
        <v>0.99988109610774867</v>
      </c>
      <c r="R944">
        <f t="shared" si="119"/>
        <v>0.99998239852001802</v>
      </c>
      <c r="S944" t="str">
        <f t="shared" si="113"/>
        <v>fri</v>
      </c>
      <c r="T944" t="str">
        <f t="shared" si="114"/>
        <v>mon</v>
      </c>
    </row>
    <row r="945" spans="13:20" x14ac:dyDescent="0.25">
      <c r="M945">
        <f t="shared" si="120"/>
        <v>0.94400000000000073</v>
      </c>
      <c r="N945">
        <f t="shared" si="115"/>
        <v>0.36900190796614907</v>
      </c>
      <c r="O945">
        <f t="shared" si="116"/>
        <v>0.96292653169508791</v>
      </c>
      <c r="P945">
        <f t="shared" si="117"/>
        <v>0.99782504905602609</v>
      </c>
      <c r="Q945">
        <f t="shared" si="118"/>
        <v>0.99988726609338219</v>
      </c>
      <c r="R945">
        <f t="shared" si="119"/>
        <v>0.99998342389343442</v>
      </c>
      <c r="S945" t="str">
        <f t="shared" si="113"/>
        <v>fri</v>
      </c>
      <c r="T945" t="str">
        <f t="shared" si="114"/>
        <v>mon</v>
      </c>
    </row>
    <row r="946" spans="13:20" x14ac:dyDescent="0.25">
      <c r="M946">
        <f t="shared" si="120"/>
        <v>0.94500000000000073</v>
      </c>
      <c r="N946">
        <f t="shared" si="115"/>
        <v>0.36900203783276098</v>
      </c>
      <c r="O946">
        <f t="shared" si="116"/>
        <v>0.96358864265302291</v>
      </c>
      <c r="P946">
        <f t="shared" si="117"/>
        <v>0.99790207877328374</v>
      </c>
      <c r="Q946">
        <f t="shared" si="118"/>
        <v>0.99989321804355313</v>
      </c>
      <c r="R946">
        <f t="shared" si="119"/>
        <v>0.99998440510774733</v>
      </c>
      <c r="S946" t="str">
        <f t="shared" si="113"/>
        <v>fri</v>
      </c>
      <c r="T946" t="str">
        <f t="shared" si="114"/>
        <v>mon</v>
      </c>
    </row>
    <row r="947" spans="13:20" x14ac:dyDescent="0.25">
      <c r="M947">
        <f t="shared" si="120"/>
        <v>0.94600000000000073</v>
      </c>
      <c r="N947">
        <f t="shared" si="115"/>
        <v>0.36900216156267751</v>
      </c>
      <c r="O947">
        <f t="shared" si="116"/>
        <v>0.96425074798973842</v>
      </c>
      <c r="P947">
        <f t="shared" si="117"/>
        <v>0.99797771740879959</v>
      </c>
      <c r="Q947">
        <f t="shared" si="118"/>
        <v>0.99989895594388356</v>
      </c>
      <c r="R947">
        <f t="shared" si="119"/>
        <v>0.99998534339951028</v>
      </c>
      <c r="S947" t="str">
        <f t="shared" si="113"/>
        <v>fri</v>
      </c>
      <c r="T947" t="str">
        <f t="shared" si="114"/>
        <v>mon</v>
      </c>
    </row>
    <row r="948" spans="13:20" x14ac:dyDescent="0.25">
      <c r="M948">
        <f t="shared" si="120"/>
        <v>0.94700000000000073</v>
      </c>
      <c r="N948">
        <f t="shared" si="115"/>
        <v>0.36900227935708751</v>
      </c>
      <c r="O948">
        <f t="shared" si="116"/>
        <v>0.96491284788952569</v>
      </c>
      <c r="P948">
        <f t="shared" si="117"/>
        <v>0.99805196512996286</v>
      </c>
      <c r="Q948">
        <f t="shared" si="118"/>
        <v>0.99990448377604491</v>
      </c>
      <c r="R948">
        <f t="shared" si="119"/>
        <v>0.99998623998827707</v>
      </c>
      <c r="S948" t="str">
        <f t="shared" si="113"/>
        <v>fri</v>
      </c>
      <c r="T948" t="str">
        <f t="shared" si="114"/>
        <v>mon</v>
      </c>
    </row>
    <row r="949" spans="13:20" x14ac:dyDescent="0.25">
      <c r="M949">
        <f t="shared" si="120"/>
        <v>0.94800000000000073</v>
      </c>
      <c r="N949">
        <f t="shared" si="115"/>
        <v>0.36900239141328428</v>
      </c>
      <c r="O949">
        <f t="shared" si="116"/>
        <v>0.96557494253310416</v>
      </c>
      <c r="P949">
        <f t="shared" si="117"/>
        <v>0.9981248221009229</v>
      </c>
      <c r="Q949">
        <f t="shared" si="118"/>
        <v>0.99990980551780373</v>
      </c>
      <c r="R949">
        <f t="shared" si="119"/>
        <v>0.99998709607666303</v>
      </c>
      <c r="S949" t="str">
        <f t="shared" si="113"/>
        <v>fri</v>
      </c>
      <c r="T949" t="str">
        <f t="shared" si="114"/>
        <v>mon</v>
      </c>
    </row>
    <row r="950" spans="13:20" x14ac:dyDescent="0.25">
      <c r="M950">
        <f t="shared" si="120"/>
        <v>0.94900000000000073</v>
      </c>
      <c r="N950">
        <f t="shared" si="115"/>
        <v>0.36900249792468887</v>
      </c>
      <c r="O950">
        <f t="shared" si="116"/>
        <v>0.96623703209764766</v>
      </c>
      <c r="P950">
        <f t="shared" si="117"/>
        <v>0.998196288482605</v>
      </c>
      <c r="Q950">
        <f t="shared" si="118"/>
        <v>0.99991492514304481</v>
      </c>
      <c r="R950">
        <f t="shared" si="119"/>
        <v>0.99998791285036681</v>
      </c>
      <c r="S950" t="str">
        <f t="shared" si="113"/>
        <v>fri</v>
      </c>
      <c r="T950" t="str">
        <f t="shared" si="114"/>
        <v>mon</v>
      </c>
    </row>
    <row r="951" spans="13:20" x14ac:dyDescent="0.25">
      <c r="M951">
        <f t="shared" si="120"/>
        <v>0.95000000000000073</v>
      </c>
      <c r="N951">
        <f t="shared" si="115"/>
        <v>0.3690025990808885</v>
      </c>
      <c r="O951">
        <f t="shared" si="116"/>
        <v>0.96689911675681839</v>
      </c>
      <c r="P951">
        <f t="shared" si="117"/>
        <v>0.99826636443274785</v>
      </c>
      <c r="Q951">
        <f t="shared" si="118"/>
        <v>0.99991984662180666</v>
      </c>
      <c r="R951">
        <f t="shared" si="119"/>
        <v>0.99998869147822145</v>
      </c>
      <c r="S951" t="str">
        <f t="shared" si="113"/>
        <v>fri</v>
      </c>
      <c r="T951" t="str">
        <f t="shared" si="114"/>
        <v>mon</v>
      </c>
    </row>
    <row r="952" spans="13:20" x14ac:dyDescent="0.25">
      <c r="M952">
        <f t="shared" si="120"/>
        <v>0.95100000000000073</v>
      </c>
      <c r="N952">
        <f t="shared" si="115"/>
        <v>0.36900269506766903</v>
      </c>
      <c r="O952">
        <f t="shared" si="116"/>
        <v>0.96756119668079688</v>
      </c>
      <c r="P952">
        <f t="shared" si="117"/>
        <v>0.99833505010592383</v>
      </c>
      <c r="Q952">
        <f t="shared" si="118"/>
        <v>0.99992457392031531</v>
      </c>
      <c r="R952">
        <f t="shared" si="119"/>
        <v>0.99998943311222277</v>
      </c>
      <c r="S952" t="str">
        <f t="shared" si="113"/>
        <v>fri</v>
      </c>
      <c r="T952" t="str">
        <f t="shared" si="114"/>
        <v>mon</v>
      </c>
    </row>
    <row r="953" spans="13:20" x14ac:dyDescent="0.25">
      <c r="M953">
        <f t="shared" si="120"/>
        <v>0.95200000000000073</v>
      </c>
      <c r="N953">
        <f t="shared" si="115"/>
        <v>0.3690027860670444</v>
      </c>
      <c r="O953">
        <f t="shared" si="116"/>
        <v>0.96822327203630731</v>
      </c>
      <c r="P953">
        <f t="shared" si="117"/>
        <v>0.99840234565356978</v>
      </c>
      <c r="Q953">
        <f t="shared" si="118"/>
        <v>0.99992911100101756</v>
      </c>
      <c r="R953">
        <f t="shared" si="119"/>
        <v>0.99999013888757471</v>
      </c>
      <c r="S953" t="str">
        <f t="shared" si="113"/>
        <v>fri</v>
      </c>
      <c r="T953" t="str">
        <f t="shared" si="114"/>
        <v>mon</v>
      </c>
    </row>
    <row r="954" spans="13:20" x14ac:dyDescent="0.25">
      <c r="M954">
        <f t="shared" si="120"/>
        <v>0.95300000000000074</v>
      </c>
      <c r="N954">
        <f t="shared" si="115"/>
        <v>0.36900287225729556</v>
      </c>
      <c r="O954">
        <f t="shared" si="116"/>
        <v>0.96888534298665596</v>
      </c>
      <c r="P954">
        <f t="shared" si="117"/>
        <v>0.99846825122401617</v>
      </c>
      <c r="Q954">
        <f t="shared" si="118"/>
        <v>0.99993346182261478</v>
      </c>
      <c r="R954">
        <f t="shared" si="119"/>
        <v>0.99999080992272749</v>
      </c>
      <c r="S954" t="str">
        <f t="shared" si="113"/>
        <v>fri</v>
      </c>
      <c r="T954" t="str">
        <f t="shared" si="114"/>
        <v>mon</v>
      </c>
    </row>
    <row r="955" spans="13:20" x14ac:dyDescent="0.25">
      <c r="M955">
        <f t="shared" si="120"/>
        <v>0.95400000000000074</v>
      </c>
      <c r="N955">
        <f t="shared" si="115"/>
        <v>0.36900295381299775</v>
      </c>
      <c r="O955">
        <f t="shared" si="116"/>
        <v>0.96954740969175335</v>
      </c>
      <c r="P955">
        <f t="shared" si="117"/>
        <v>0.99853276696250814</v>
      </c>
      <c r="Q955">
        <f t="shared" si="118"/>
        <v>0.99993763034009131</v>
      </c>
      <c r="R955">
        <f t="shared" si="119"/>
        <v>0.99999144731941225</v>
      </c>
      <c r="S955" t="str">
        <f t="shared" si="113"/>
        <v>fri</v>
      </c>
      <c r="T955" t="str">
        <f t="shared" si="114"/>
        <v>mon</v>
      </c>
    </row>
    <row r="956" spans="13:20" x14ac:dyDescent="0.25">
      <c r="M956">
        <f t="shared" si="120"/>
        <v>0.95500000000000074</v>
      </c>
      <c r="N956">
        <f t="shared" si="115"/>
        <v>0.36900303090505582</v>
      </c>
      <c r="O956">
        <f t="shared" si="116"/>
        <v>0.97020947230814913</v>
      </c>
      <c r="P956">
        <f t="shared" si="117"/>
        <v>0.99859589301124174</v>
      </c>
      <c r="Q956">
        <f t="shared" si="118"/>
        <v>0.99994162050475621</v>
      </c>
      <c r="R956">
        <f t="shared" si="119"/>
        <v>0.99999205216268328</v>
      </c>
      <c r="S956" t="str">
        <f t="shared" si="113"/>
        <v>fri</v>
      </c>
      <c r="T956" t="str">
        <f t="shared" si="114"/>
        <v>mon</v>
      </c>
    </row>
    <row r="957" spans="13:20" x14ac:dyDescent="0.25">
      <c r="M957">
        <f t="shared" si="120"/>
        <v>0.95600000000000074</v>
      </c>
      <c r="N957">
        <f t="shared" si="115"/>
        <v>0.36900310370073819</v>
      </c>
      <c r="O957">
        <f t="shared" si="116"/>
        <v>0.97087153098906009</v>
      </c>
      <c r="P957">
        <f t="shared" si="117"/>
        <v>0.99865762950938142</v>
      </c>
      <c r="Q957">
        <f t="shared" si="118"/>
        <v>0.99994543626426724</v>
      </c>
      <c r="R957">
        <f t="shared" si="119"/>
        <v>0.99999262552095791</v>
      </c>
      <c r="S957" t="str">
        <f t="shared" si="113"/>
        <v>fri</v>
      </c>
      <c r="T957" t="str">
        <f t="shared" si="114"/>
        <v>mon</v>
      </c>
    </row>
    <row r="958" spans="13:20" x14ac:dyDescent="0.25">
      <c r="M958">
        <f t="shared" si="120"/>
        <v>0.95700000000000074</v>
      </c>
      <c r="N958">
        <f t="shared" si="115"/>
        <v>0.36900317236370705</v>
      </c>
      <c r="O958">
        <f t="shared" si="116"/>
        <v>0.97153358588440231</v>
      </c>
      <c r="P958">
        <f t="shared" si="117"/>
        <v>0.99871797659309602</v>
      </c>
      <c r="Q958">
        <f t="shared" si="118"/>
        <v>0.99994908156266638</v>
      </c>
      <c r="R958">
        <f t="shared" si="119"/>
        <v>0.99999316844604902</v>
      </c>
      <c r="S958" t="str">
        <f t="shared" si="113"/>
        <v>fri</v>
      </c>
      <c r="T958" t="str">
        <f t="shared" si="114"/>
        <v>mon</v>
      </c>
    </row>
    <row r="959" spans="13:20" x14ac:dyDescent="0.25">
      <c r="M959">
        <f t="shared" si="120"/>
        <v>0.95800000000000074</v>
      </c>
      <c r="N959">
        <f t="shared" si="115"/>
        <v>0.36900323705405413</v>
      </c>
      <c r="O959">
        <f t="shared" si="116"/>
        <v>0.9721956371408198</v>
      </c>
      <c r="P959">
        <f t="shared" si="117"/>
        <v>0.99877693439558346</v>
      </c>
      <c r="Q959">
        <f t="shared" si="118"/>
        <v>0.99995256034041979</v>
      </c>
      <c r="R959">
        <f t="shared" si="119"/>
        <v>0.99999368197320937</v>
      </c>
      <c r="S959" t="str">
        <f t="shared" si="113"/>
        <v>fri</v>
      </c>
      <c r="T959" t="str">
        <f t="shared" si="114"/>
        <v>mon</v>
      </c>
    </row>
    <row r="960" spans="13:20" x14ac:dyDescent="0.25">
      <c r="M960">
        <f t="shared" si="120"/>
        <v>0.95900000000000074</v>
      </c>
      <c r="N960">
        <f t="shared" si="115"/>
        <v>0.36900329792833286</v>
      </c>
      <c r="O960">
        <f t="shared" si="116"/>
        <v>0.97285768490171365</v>
      </c>
      <c r="P960">
        <f t="shared" si="117"/>
        <v>0.99883450304709376</v>
      </c>
      <c r="Q960">
        <f t="shared" si="118"/>
        <v>0.99995587653444007</v>
      </c>
      <c r="R960">
        <f t="shared" si="119"/>
        <v>0.99999416712116895</v>
      </c>
      <c r="S960" t="str">
        <f t="shared" si="113"/>
        <v>fri</v>
      </c>
      <c r="T960" t="str">
        <f t="shared" si="114"/>
        <v>mon</v>
      </c>
    </row>
    <row r="961" spans="13:20" x14ac:dyDescent="0.25">
      <c r="M961">
        <f t="shared" si="120"/>
        <v>0.96000000000000074</v>
      </c>
      <c r="N961">
        <f t="shared" si="115"/>
        <v>0.36900335513958837</v>
      </c>
      <c r="O961">
        <f t="shared" si="116"/>
        <v>0.97351972930727637</v>
      </c>
      <c r="P961">
        <f t="shared" si="117"/>
        <v>0.99889068267496306</v>
      </c>
      <c r="Q961">
        <f t="shared" si="118"/>
        <v>0.9999590340781257</v>
      </c>
      <c r="R961">
        <f t="shared" si="119"/>
        <v>0.99999462489217184</v>
      </c>
      <c r="S961" t="str">
        <f t="shared" si="113"/>
        <v>fri</v>
      </c>
      <c r="T961" t="str">
        <f t="shared" si="114"/>
        <v>mon</v>
      </c>
    </row>
    <row r="962" spans="13:20" x14ac:dyDescent="0.25">
      <c r="M962">
        <f t="shared" si="120"/>
        <v>0.96100000000000074</v>
      </c>
      <c r="N962">
        <f t="shared" si="115"/>
        <v>0.36900340883739524</v>
      </c>
      <c r="O962">
        <f t="shared" si="116"/>
        <v>0.97418177049451637</v>
      </c>
      <c r="P962">
        <f t="shared" si="117"/>
        <v>0.99894547340363582</v>
      </c>
      <c r="Q962">
        <f t="shared" si="118"/>
        <v>0.99996203690139351</v>
      </c>
      <c r="R962">
        <f t="shared" si="119"/>
        <v>0.99999505627201479</v>
      </c>
      <c r="S962" t="str">
        <f t="shared" si="113"/>
        <v>fri</v>
      </c>
      <c r="T962" t="str">
        <f t="shared" si="114"/>
        <v>mon</v>
      </c>
    </row>
    <row r="963" spans="13:20" x14ac:dyDescent="0.25">
      <c r="M963">
        <f t="shared" si="120"/>
        <v>0.96200000000000074</v>
      </c>
      <c r="N963">
        <f t="shared" si="115"/>
        <v>0.36900345916788746</v>
      </c>
      <c r="O963">
        <f t="shared" si="116"/>
        <v>0.97484380859729303</v>
      </c>
      <c r="P963">
        <f t="shared" si="117"/>
        <v>0.99899887535469678</v>
      </c>
      <c r="Q963">
        <f t="shared" si="118"/>
        <v>0.99996488893071023</v>
      </c>
      <c r="R963">
        <f t="shared" si="119"/>
        <v>0.99999546223009395</v>
      </c>
      <c r="S963" t="str">
        <f t="shared" ref="S963:S1001" si="121">IF(MAX(N963:R963)= N963,N$1,IF(MAX(N963:R963)= O963,O$1,IF(MAX(N963:R963)= P963,P$1,IF(MAX(N963:R963)= Q963,Q$1,R$1))))</f>
        <v>fri</v>
      </c>
      <c r="T963" t="str">
        <f t="shared" ref="T963:T1001" si="122">IF(MIN(N963:R963)= N963,N$1,IF(MIN(N963:R963)= O963,O$1,IF(MIN(N963:R963)= P963,P$1,IF(MIN(N963:R963)= Q963,Q$1,R$1))))</f>
        <v>mon</v>
      </c>
    </row>
    <row r="964" spans="13:20" x14ac:dyDescent="0.25">
      <c r="M964">
        <f t="shared" si="120"/>
        <v>0.96300000000000074</v>
      </c>
      <c r="N964">
        <f t="shared" ref="N964:N1001" si="123">B$2*(M964^5)+C$2*(M964^4)+D$2*(M964^3)+E$2*(M964^2)+F$2*M964</f>
        <v>0.36900350627379108</v>
      </c>
      <c r="O964">
        <f t="shared" ref="O964:O1001" si="124">B$3*(M964^5)+C$3*(M964^4)+D$3*(M964^3)+E$3*(M964^2)+F$3*M964</f>
        <v>0.97550584374634353</v>
      </c>
      <c r="P964">
        <f t="shared" ref="P964:P1001" si="125">B$4*(M964^5)+C$4*(M964^4)+D$4*(M964^3)+E$4*(M964^2)+F$4*M964</f>
        <v>0.99905088864689473</v>
      </c>
      <c r="Q964">
        <f t="shared" ref="Q964:Q1001" si="126">B$5*(M964^5)+C$5*(M964^4)+D$5*(M964^3)+E$5*(M964^2)+F$5*M964</f>
        <v>0.9999675940891275</v>
      </c>
      <c r="R964">
        <f t="shared" ref="R964:R1001" si="127">B$6*(M964^5)+C$6*(M964^4)+D$6*(M964^3)+E$6*(M964^2)+F$6*M964</f>
        <v>0.99999584371942785</v>
      </c>
      <c r="S964" t="str">
        <f t="shared" si="121"/>
        <v>fri</v>
      </c>
      <c r="T964" t="str">
        <f t="shared" si="122"/>
        <v>mon</v>
      </c>
    </row>
    <row r="965" spans="13:20" x14ac:dyDescent="0.25">
      <c r="M965">
        <f t="shared" si="120"/>
        <v>0.96400000000000075</v>
      </c>
      <c r="N965">
        <f t="shared" si="123"/>
        <v>0.36900355029445975</v>
      </c>
      <c r="O965">
        <f t="shared" si="124"/>
        <v>0.97616787606931643</v>
      </c>
      <c r="P965">
        <f t="shared" si="125"/>
        <v>0.99910151339617137</v>
      </c>
      <c r="Q965">
        <f t="shared" si="126"/>
        <v>0.99997015629631347</v>
      </c>
      <c r="R965">
        <f t="shared" si="127"/>
        <v>0.9999962016767121</v>
      </c>
      <c r="S965" t="str">
        <f t="shared" si="121"/>
        <v>fri</v>
      </c>
      <c r="T965" t="str">
        <f t="shared" si="122"/>
        <v>mon</v>
      </c>
    </row>
    <row r="966" spans="13:20" x14ac:dyDescent="0.25">
      <c r="M966">
        <f t="shared" si="120"/>
        <v>0.96500000000000075</v>
      </c>
      <c r="N966">
        <f t="shared" si="123"/>
        <v>0.36900359136590422</v>
      </c>
      <c r="O966">
        <f t="shared" si="124"/>
        <v>0.97682990569079653</v>
      </c>
      <c r="P966">
        <f t="shared" si="125"/>
        <v>0.99915074971568818</v>
      </c>
      <c r="Q966">
        <f t="shared" si="126"/>
        <v>0.99997257946858253</v>
      </c>
      <c r="R966">
        <f t="shared" si="127"/>
        <v>0.99999653702234514</v>
      </c>
      <c r="S966" t="str">
        <f t="shared" si="121"/>
        <v>fri</v>
      </c>
      <c r="T966" t="str">
        <f t="shared" si="122"/>
        <v>mon</v>
      </c>
    </row>
    <row r="967" spans="13:20" x14ac:dyDescent="0.25">
      <c r="M967">
        <f t="shared" si="120"/>
        <v>0.96600000000000075</v>
      </c>
      <c r="N967">
        <f t="shared" si="123"/>
        <v>0.36900362962082855</v>
      </c>
      <c r="O967">
        <f t="shared" si="124"/>
        <v>0.97749193273234147</v>
      </c>
      <c r="P967">
        <f t="shared" si="125"/>
        <v>0.9991985977158544</v>
      </c>
      <c r="Q967">
        <f t="shared" si="126"/>
        <v>0.99997486751893794</v>
      </c>
      <c r="R967">
        <f t="shared" si="127"/>
        <v>0.9999968506604775</v>
      </c>
      <c r="S967" t="str">
        <f t="shared" si="121"/>
        <v>fri</v>
      </c>
      <c r="T967" t="str">
        <f t="shared" si="122"/>
        <v>mon</v>
      </c>
    </row>
    <row r="968" spans="13:20" x14ac:dyDescent="0.25">
      <c r="M968">
        <f t="shared" si="120"/>
        <v>0.96700000000000075</v>
      </c>
      <c r="N968">
        <f t="shared" si="123"/>
        <v>0.36900366518866012</v>
      </c>
      <c r="O968">
        <f t="shared" si="124"/>
        <v>0.97815395731250776</v>
      </c>
      <c r="P968">
        <f t="shared" si="125"/>
        <v>0.99924505750435477</v>
      </c>
      <c r="Q968">
        <f t="shared" si="126"/>
        <v>0.99997702435709268</v>
      </c>
      <c r="R968">
        <f t="shared" si="127"/>
        <v>0.99999714347904156</v>
      </c>
      <c r="S968" t="str">
        <f t="shared" si="121"/>
        <v>fri</v>
      </c>
      <c r="T968" t="str">
        <f t="shared" si="122"/>
        <v>mon</v>
      </c>
    </row>
    <row r="969" spans="13:20" x14ac:dyDescent="0.25">
      <c r="M969">
        <f t="shared" si="120"/>
        <v>0.96800000000000075</v>
      </c>
      <c r="N969">
        <f t="shared" si="123"/>
        <v>0.36900369819558421</v>
      </c>
      <c r="O969">
        <f t="shared" si="124"/>
        <v>0.97881597954688027</v>
      </c>
      <c r="P969">
        <f t="shared" si="125"/>
        <v>0.99929012918617599</v>
      </c>
      <c r="Q969">
        <f t="shared" si="126"/>
        <v>0.99997905388951214</v>
      </c>
      <c r="R969">
        <f t="shared" si="127"/>
        <v>0.99999741634979777</v>
      </c>
      <c r="S969" t="str">
        <f t="shared" si="121"/>
        <v>fri</v>
      </c>
      <c r="T969" t="str">
        <f t="shared" si="122"/>
        <v>mon</v>
      </c>
    </row>
    <row r="970" spans="13:20" x14ac:dyDescent="0.25">
      <c r="M970">
        <f t="shared" si="120"/>
        <v>0.96900000000000075</v>
      </c>
      <c r="N970">
        <f t="shared" si="123"/>
        <v>0.36900372876457799</v>
      </c>
      <c r="O970">
        <f t="shared" si="124"/>
        <v>0.97947799954810622</v>
      </c>
      <c r="P970">
        <f t="shared" si="125"/>
        <v>0.99933381286363421</v>
      </c>
      <c r="Q970">
        <f t="shared" si="126"/>
        <v>0.99998096001944425</v>
      </c>
      <c r="R970">
        <f t="shared" si="127"/>
        <v>0.99999767012836749</v>
      </c>
      <c r="S970" t="str">
        <f t="shared" si="121"/>
        <v>fri</v>
      </c>
      <c r="T970" t="str">
        <f t="shared" si="122"/>
        <v>mon</v>
      </c>
    </row>
    <row r="971" spans="13:20" x14ac:dyDescent="0.25">
      <c r="M971">
        <f t="shared" si="120"/>
        <v>0.97000000000000075</v>
      </c>
      <c r="N971">
        <f t="shared" si="123"/>
        <v>0.36900375701544075</v>
      </c>
      <c r="O971">
        <f t="shared" si="124"/>
        <v>0.98014001742592249</v>
      </c>
      <c r="P971">
        <f t="shared" si="125"/>
        <v>0.99937610863640391</v>
      </c>
      <c r="Q971">
        <f t="shared" si="126"/>
        <v>0.99998274664694931</v>
      </c>
      <c r="R971">
        <f t="shared" si="127"/>
        <v>0.99999790565427826</v>
      </c>
      <c r="S971" t="str">
        <f t="shared" si="121"/>
        <v>fri</v>
      </c>
      <c r="T971" t="str">
        <f t="shared" si="122"/>
        <v>mon</v>
      </c>
    </row>
    <row r="972" spans="13:20" x14ac:dyDescent="0.25">
      <c r="M972">
        <f t="shared" si="120"/>
        <v>0.97100000000000075</v>
      </c>
      <c r="N972">
        <f t="shared" si="123"/>
        <v>0.36900378306482851</v>
      </c>
      <c r="O972">
        <f t="shared" si="124"/>
        <v>0.98080203328718563</v>
      </c>
      <c r="P972">
        <f t="shared" si="125"/>
        <v>0.9994170166015417</v>
      </c>
      <c r="Q972">
        <f t="shared" si="126"/>
        <v>0.99998441766893409</v>
      </c>
      <c r="R972">
        <f t="shared" si="127"/>
        <v>0.99999812375098829</v>
      </c>
      <c r="S972" t="str">
        <f t="shared" si="121"/>
        <v>fri</v>
      </c>
      <c r="T972" t="str">
        <f t="shared" si="122"/>
        <v>mon</v>
      </c>
    </row>
    <row r="973" spans="13:20" x14ac:dyDescent="0.25">
      <c r="M973">
        <f t="shared" si="120"/>
        <v>0.97200000000000075</v>
      </c>
      <c r="N973">
        <f t="shared" si="123"/>
        <v>0.36900380702628688</v>
      </c>
      <c r="O973">
        <f t="shared" si="124"/>
        <v>0.9814640472359033</v>
      </c>
      <c r="P973">
        <f t="shared" si="125"/>
        <v>0.99945653685351843</v>
      </c>
      <c r="Q973">
        <f t="shared" si="126"/>
        <v>0.99998597697919145</v>
      </c>
      <c r="R973">
        <f t="shared" si="127"/>
        <v>0.99999832522594456</v>
      </c>
      <c r="S973" t="str">
        <f t="shared" si="121"/>
        <v>fri</v>
      </c>
      <c r="T973" t="str">
        <f t="shared" si="122"/>
        <v>mon</v>
      </c>
    </row>
    <row r="974" spans="13:20" x14ac:dyDescent="0.25">
      <c r="M974">
        <f t="shared" si="120"/>
        <v>0.97300000000000075</v>
      </c>
      <c r="N974" s="4">
        <f t="shared" si="123"/>
        <v>0.36900382901028417</v>
      </c>
      <c r="O974" s="4">
        <f t="shared" si="124"/>
        <v>0.9821260593732648</v>
      </c>
      <c r="P974" s="4">
        <f t="shared" si="125"/>
        <v>0.99949466948424481</v>
      </c>
      <c r="Q974" s="4">
        <f t="shared" si="126"/>
        <v>0.99998742846842514</v>
      </c>
      <c r="R974" s="4">
        <f t="shared" si="127"/>
        <v>0.99999851087060776</v>
      </c>
      <c r="S974" t="str">
        <f t="shared" si="121"/>
        <v>fri</v>
      </c>
      <c r="T974" t="str">
        <f t="shared" si="122"/>
        <v>mon</v>
      </c>
    </row>
    <row r="975" spans="13:20" x14ac:dyDescent="0.25">
      <c r="M975">
        <f t="shared" si="120"/>
        <v>0.97400000000000075</v>
      </c>
      <c r="N975" s="4">
        <f t="shared" si="123"/>
        <v>0.36900384912424311</v>
      </c>
      <c r="O975" s="4">
        <f t="shared" si="124"/>
        <v>0.98278806979766919</v>
      </c>
      <c r="P975" s="4">
        <f t="shared" si="125"/>
        <v>0.99953141458309491</v>
      </c>
      <c r="Q975" s="4">
        <f t="shared" si="126"/>
        <v>0.99998877602428315</v>
      </c>
      <c r="R975" s="4">
        <f t="shared" si="127"/>
        <v>0.9999986814604962</v>
      </c>
      <c r="S975" t="str">
        <f t="shared" si="121"/>
        <v>fri</v>
      </c>
      <c r="T975" t="str">
        <f t="shared" si="122"/>
        <v>mon</v>
      </c>
    </row>
    <row r="976" spans="13:20" x14ac:dyDescent="0.25">
      <c r="M976">
        <f t="shared" si="120"/>
        <v>0.97500000000000075</v>
      </c>
      <c r="N976" s="4">
        <f t="shared" si="123"/>
        <v>0.36900386747257574</v>
      </c>
      <c r="O976" s="4">
        <f t="shared" si="124"/>
        <v>0.98345007860475864</v>
      </c>
      <c r="P976" s="4">
        <f t="shared" si="125"/>
        <v>0.99956677223694124</v>
      </c>
      <c r="Q976" s="4">
        <f t="shared" si="126"/>
        <v>0.99999002353139854</v>
      </c>
      <c r="R976" s="4">
        <f t="shared" si="127"/>
        <v>0.99999883775522225</v>
      </c>
      <c r="S976" t="str">
        <f t="shared" si="121"/>
        <v>fri</v>
      </c>
      <c r="T976" t="str">
        <f t="shared" si="122"/>
        <v>mon</v>
      </c>
    </row>
    <row r="977" spans="13:20" x14ac:dyDescent="0.25">
      <c r="M977">
        <f t="shared" si="120"/>
        <v>0.97600000000000076</v>
      </c>
      <c r="N977" s="4">
        <f t="shared" si="123"/>
        <v>0.36900388415671359</v>
      </c>
      <c r="O977" s="4">
        <f t="shared" si="124"/>
        <v>0.98411208588744392</v>
      </c>
      <c r="P977" s="4">
        <f t="shared" si="125"/>
        <v>0.9996007425301745</v>
      </c>
      <c r="Q977" s="4">
        <f t="shared" si="126"/>
        <v>0.99999117487141698</v>
      </c>
      <c r="R977" s="4">
        <f t="shared" si="127"/>
        <v>0.99999898049853364</v>
      </c>
      <c r="S977" t="str">
        <f t="shared" si="121"/>
        <v>fri</v>
      </c>
      <c r="T977" t="str">
        <f t="shared" si="122"/>
        <v>mon</v>
      </c>
    </row>
    <row r="978" spans="13:20" x14ac:dyDescent="0.25">
      <c r="M978">
        <f t="shared" si="120"/>
        <v>0.97700000000000076</v>
      </c>
      <c r="N978" s="4">
        <f t="shared" si="123"/>
        <v>0.36900389927514388</v>
      </c>
      <c r="O978" s="4">
        <f t="shared" si="124"/>
        <v>0.98477409173593999</v>
      </c>
      <c r="P978" s="4">
        <f t="shared" si="125"/>
        <v>0.99963332554473583</v>
      </c>
      <c r="Q978" s="4">
        <f t="shared" si="126"/>
        <v>0.99999223392302428</v>
      </c>
      <c r="R978" s="4">
        <f t="shared" si="127"/>
        <v>0.9999991104183481</v>
      </c>
      <c r="S978" t="str">
        <f t="shared" si="121"/>
        <v>fri</v>
      </c>
      <c r="T978" t="str">
        <f t="shared" si="122"/>
        <v>mon</v>
      </c>
    </row>
    <row r="979" spans="13:20" x14ac:dyDescent="0.25">
      <c r="M979">
        <f t="shared" si="120"/>
        <v>0.97800000000000076</v>
      </c>
      <c r="N979" s="4">
        <f t="shared" si="123"/>
        <v>0.36900391292344015</v>
      </c>
      <c r="O979" s="4">
        <f t="shared" si="124"/>
        <v>0.98543609623779171</v>
      </c>
      <c r="P979" s="4">
        <f t="shared" si="125"/>
        <v>0.99966452136014317</v>
      </c>
      <c r="Q979" s="4">
        <f t="shared" si="126"/>
        <v>0.99999320456199126</v>
      </c>
      <c r="R979" s="4">
        <f t="shared" si="127"/>
        <v>0.99999922822679643</v>
      </c>
      <c r="S979" t="str">
        <f t="shared" si="121"/>
        <v>fri</v>
      </c>
      <c r="T979" t="str">
        <f t="shared" si="122"/>
        <v>mon</v>
      </c>
    </row>
    <row r="980" spans="13:20" x14ac:dyDescent="0.25">
      <c r="M980">
        <f t="shared" si="120"/>
        <v>0.97900000000000076</v>
      </c>
      <c r="N980" s="4">
        <f t="shared" si="123"/>
        <v>0.36900392519429537</v>
      </c>
      <c r="O980" s="4">
        <f t="shared" si="124"/>
        <v>0.98609809947790628</v>
      </c>
      <c r="P980" s="4">
        <f t="shared" si="125"/>
        <v>0.99969433005351682</v>
      </c>
      <c r="Q980" s="4">
        <f t="shared" si="126"/>
        <v>0.99999409066120037</v>
      </c>
      <c r="R980" s="4">
        <f t="shared" si="127"/>
        <v>0.99999933462025759</v>
      </c>
      <c r="S980" t="str">
        <f t="shared" si="121"/>
        <v>fri</v>
      </c>
      <c r="T980" t="str">
        <f t="shared" si="122"/>
        <v>mon</v>
      </c>
    </row>
    <row r="981" spans="13:20" x14ac:dyDescent="0.25">
      <c r="M981">
        <f t="shared" si="120"/>
        <v>0.98000000000000076</v>
      </c>
      <c r="N981" s="4">
        <f t="shared" si="123"/>
        <v>0.36900393617755589</v>
      </c>
      <c r="O981" s="4">
        <f t="shared" si="124"/>
        <v>0.98676010153858296</v>
      </c>
      <c r="P981" s="4">
        <f t="shared" si="125"/>
        <v>0.99972275169960989</v>
      </c>
      <c r="Q981" s="4">
        <f t="shared" si="126"/>
        <v>0.99999489609067505</v>
      </c>
      <c r="R981" s="4">
        <f t="shared" si="127"/>
        <v>0.99999943027939953</v>
      </c>
      <c r="S981" t="str">
        <f t="shared" si="121"/>
        <v>fri</v>
      </c>
      <c r="T981" t="str">
        <f t="shared" si="122"/>
        <v>mon</v>
      </c>
    </row>
    <row r="982" spans="13:20" x14ac:dyDescent="0.25">
      <c r="M982">
        <f t="shared" si="120"/>
        <v>0.98100000000000076</v>
      </c>
      <c r="N982" s="4">
        <f t="shared" si="123"/>
        <v>0.36900394596025499</v>
      </c>
      <c r="O982" s="4">
        <f t="shared" si="124"/>
        <v>0.98742210249954465</v>
      </c>
      <c r="P982" s="4">
        <f t="shared" si="125"/>
        <v>0.99974978637083356</v>
      </c>
      <c r="Q982" s="4">
        <f t="shared" si="126"/>
        <v>0.99999562471762093</v>
      </c>
      <c r="R982" s="4">
        <f t="shared" si="127"/>
        <v>0.99999951586921787</v>
      </c>
      <c r="S982" t="str">
        <f t="shared" si="121"/>
        <v>fri</v>
      </c>
      <c r="T982" t="str">
        <f t="shared" si="122"/>
        <v>mon</v>
      </c>
    </row>
    <row r="983" spans="13:20" x14ac:dyDescent="0.25">
      <c r="M983">
        <f t="shared" si="120"/>
        <v>0.98200000000000076</v>
      </c>
      <c r="N983" s="4">
        <f t="shared" si="123"/>
        <v>0.36900395462664282</v>
      </c>
      <c r="O983" s="4">
        <f t="shared" si="124"/>
        <v>0.98808410243796341</v>
      </c>
      <c r="P983" s="4">
        <f t="shared" si="125"/>
        <v>0.99977543413728354</v>
      </c>
      <c r="Q983" s="4">
        <f t="shared" si="126"/>
        <v>0.99999628040645305</v>
      </c>
      <c r="R983" s="4">
        <f t="shared" si="127"/>
        <v>0.99999959203907363</v>
      </c>
      <c r="S983" t="str">
        <f t="shared" si="121"/>
        <v>fri</v>
      </c>
      <c r="T983" t="str">
        <f t="shared" si="122"/>
        <v>mon</v>
      </c>
    </row>
    <row r="984" spans="13:20" x14ac:dyDescent="0.25">
      <c r="M984">
        <f t="shared" si="120"/>
        <v>0.98300000000000076</v>
      </c>
      <c r="N984" s="4">
        <f t="shared" si="123"/>
        <v>0.36900396225822196</v>
      </c>
      <c r="O984" s="4">
        <f t="shared" si="124"/>
        <v>0.98874610142849706</v>
      </c>
      <c r="P984" s="4">
        <f t="shared" si="125"/>
        <v>0.99979969506677135</v>
      </c>
      <c r="Q984" s="4">
        <f t="shared" si="126"/>
        <v>0.99999686701883039</v>
      </c>
      <c r="R984" s="4">
        <f t="shared" si="127"/>
        <v>0.9999996594227305</v>
      </c>
      <c r="S984" t="str">
        <f t="shared" si="121"/>
        <v>fri</v>
      </c>
      <c r="T984" t="str">
        <f t="shared" si="122"/>
        <v>mon</v>
      </c>
    </row>
    <row r="985" spans="13:20" x14ac:dyDescent="0.25">
      <c r="M985">
        <f t="shared" si="120"/>
        <v>0.98400000000000076</v>
      </c>
      <c r="N985" s="4">
        <f t="shared" si="123"/>
        <v>0.36900396893378029</v>
      </c>
      <c r="O985" s="4">
        <f t="shared" si="124"/>
        <v>0.9894080995433141</v>
      </c>
      <c r="P985" s="4">
        <f t="shared" si="125"/>
        <v>0.99982256922484769</v>
      </c>
      <c r="Q985" s="4">
        <f t="shared" si="126"/>
        <v>0.99999738841369146</v>
      </c>
      <c r="R985" s="4">
        <f t="shared" si="127"/>
        <v>0.9999997186384002</v>
      </c>
      <c r="S985" t="str">
        <f t="shared" si="121"/>
        <v>fri</v>
      </c>
      <c r="T985" t="str">
        <f t="shared" si="122"/>
        <v>mon</v>
      </c>
    </row>
    <row r="986" spans="13:20" x14ac:dyDescent="0.25">
      <c r="M986">
        <f t="shared" si="120"/>
        <v>0.98500000000000076</v>
      </c>
      <c r="N986" s="4">
        <f t="shared" si="123"/>
        <v>0.36900397472942048</v>
      </c>
      <c r="O986" s="4">
        <f t="shared" si="124"/>
        <v>0.9900700968521261</v>
      </c>
      <c r="P986" s="4">
        <f t="shared" si="125"/>
        <v>0.99984405667483123</v>
      </c>
      <c r="Q986" s="4">
        <f t="shared" si="126"/>
        <v>0.99999784844728223</v>
      </c>
      <c r="R986" s="4">
        <f t="shared" si="127"/>
        <v>0.99999977028876552</v>
      </c>
      <c r="S986" t="str">
        <f t="shared" si="121"/>
        <v>fri</v>
      </c>
      <c r="T986" t="str">
        <f t="shared" si="122"/>
        <v>mon</v>
      </c>
    </row>
    <row r="987" spans="13:20" x14ac:dyDescent="0.25">
      <c r="M987">
        <f t="shared" si="120"/>
        <v>0.98600000000000076</v>
      </c>
      <c r="N987" s="4">
        <f t="shared" si="123"/>
        <v>0.36900397971860044</v>
      </c>
      <c r="O987" s="4">
        <f t="shared" si="124"/>
        <v>0.99073209342221946</v>
      </c>
      <c r="P987" s="4">
        <f t="shared" si="125"/>
        <v>0.99986415747783819</v>
      </c>
      <c r="Q987" s="4">
        <f t="shared" si="126"/>
        <v>0.99999825097319262</v>
      </c>
      <c r="R987" s="4">
        <f t="shared" si="127"/>
        <v>0.99999981496104073</v>
      </c>
      <c r="S987" t="str">
        <f t="shared" si="121"/>
        <v>fri</v>
      </c>
      <c r="T987" t="str">
        <f t="shared" si="122"/>
        <v>mon</v>
      </c>
    </row>
    <row r="988" spans="13:20" x14ac:dyDescent="0.25">
      <c r="M988">
        <f t="shared" si="120"/>
        <v>0.98700000000000077</v>
      </c>
      <c r="N988" s="4">
        <f t="shared" si="123"/>
        <v>0.36900398397215795</v>
      </c>
      <c r="O988" s="4">
        <f t="shared" si="124"/>
        <v>0.99139408931848205</v>
      </c>
      <c r="P988" s="4">
        <f t="shared" si="125"/>
        <v>0.99988287169280543</v>
      </c>
      <c r="Q988" s="4">
        <f t="shared" si="126"/>
        <v>0.99999859984238881</v>
      </c>
      <c r="R988" s="4">
        <f t="shared" si="127"/>
        <v>0.99999985322699336</v>
      </c>
      <c r="S988" t="str">
        <f t="shared" si="121"/>
        <v>fri</v>
      </c>
      <c r="T988" t="str">
        <f t="shared" si="122"/>
        <v>mon</v>
      </c>
    </row>
    <row r="989" spans="13:20" x14ac:dyDescent="0.25">
      <c r="M989">
        <f t="shared" si="120"/>
        <v>0.98800000000000077</v>
      </c>
      <c r="N989" s="4">
        <f t="shared" si="123"/>
        <v>0.36900398755834751</v>
      </c>
      <c r="O989" s="4">
        <f t="shared" si="124"/>
        <v>0.99205608460343497</v>
      </c>
      <c r="P989" s="4">
        <f t="shared" si="125"/>
        <v>0.99990019937652219</v>
      </c>
      <c r="Q989" s="4">
        <f t="shared" si="126"/>
        <v>0.999998898903248</v>
      </c>
      <c r="R989" s="4">
        <f t="shared" si="127"/>
        <v>0.99999988564298903</v>
      </c>
      <c r="S989" t="str">
        <f t="shared" si="121"/>
        <v>fri</v>
      </c>
      <c r="T989" t="str">
        <f t="shared" si="122"/>
        <v>mon</v>
      </c>
    </row>
    <row r="990" spans="13:20" x14ac:dyDescent="0.25">
      <c r="M990">
        <f t="shared" si="120"/>
        <v>0.98900000000000077</v>
      </c>
      <c r="N990" s="4">
        <f t="shared" si="123"/>
        <v>0.36900399054287369</v>
      </c>
      <c r="O990" s="4">
        <f t="shared" si="124"/>
        <v>0.99271807933726386</v>
      </c>
      <c r="P990" s="4">
        <f t="shared" si="125"/>
        <v>0.99991614058365341</v>
      </c>
      <c r="Q990" s="4">
        <f t="shared" si="126"/>
        <v>0.99999915200158718</v>
      </c>
      <c r="R990" s="4">
        <f t="shared" si="127"/>
        <v>0.99999991275003097</v>
      </c>
      <c r="S990" t="str">
        <f t="shared" si="121"/>
        <v>fri</v>
      </c>
      <c r="T990" t="str">
        <f t="shared" si="122"/>
        <v>mon</v>
      </c>
    </row>
    <row r="991" spans="13:20" x14ac:dyDescent="0.25">
      <c r="M991">
        <f t="shared" si="120"/>
        <v>0.99000000000000077</v>
      </c>
      <c r="N991" s="4">
        <f t="shared" si="123"/>
        <v>0.36900399298892395</v>
      </c>
      <c r="O991" s="4">
        <f t="shared" si="124"/>
        <v>0.99338007357784841</v>
      </c>
      <c r="P991" s="4">
        <f t="shared" si="125"/>
        <v>0.99993069536677193</v>
      </c>
      <c r="Q991" s="4">
        <f t="shared" si="126"/>
        <v>0.9999993629807018</v>
      </c>
      <c r="R991" s="4">
        <f t="shared" si="127"/>
        <v>0.9999999350737947</v>
      </c>
      <c r="S991" t="str">
        <f t="shared" si="121"/>
        <v>fri</v>
      </c>
      <c r="T991" t="str">
        <f t="shared" si="122"/>
        <v>mon</v>
      </c>
    </row>
    <row r="992" spans="13:20" x14ac:dyDescent="0.25">
      <c r="M992">
        <f t="shared" si="120"/>
        <v>0.99100000000000077</v>
      </c>
      <c r="N992" s="4">
        <f t="shared" si="123"/>
        <v>0.36900399495719971</v>
      </c>
      <c r="O992" s="4">
        <f t="shared" si="124"/>
        <v>0.99404206738079015</v>
      </c>
      <c r="P992" s="4">
        <f t="shared" si="125"/>
        <v>0.99994386377638023</v>
      </c>
      <c r="Q992" s="4">
        <f t="shared" si="126"/>
        <v>0.99999953568139066</v>
      </c>
      <c r="R992" s="4">
        <f t="shared" si="127"/>
        <v>0.99999995312467149</v>
      </c>
      <c r="S992" t="str">
        <f t="shared" si="121"/>
        <v>fri</v>
      </c>
      <c r="T992" t="str">
        <f t="shared" si="122"/>
        <v>mon</v>
      </c>
    </row>
    <row r="993" spans="13:20" x14ac:dyDescent="0.25">
      <c r="M993">
        <f t="shared" si="120"/>
        <v>0.99200000000000077</v>
      </c>
      <c r="N993" s="4">
        <f t="shared" si="123"/>
        <v>0.36900399650594951</v>
      </c>
      <c r="O993" s="4">
        <f t="shared" si="124"/>
        <v>0.99470406079944662</v>
      </c>
      <c r="P993" s="4">
        <f t="shared" si="125"/>
        <v>0.9999556458609431</v>
      </c>
      <c r="Q993" s="4">
        <f t="shared" si="126"/>
        <v>0.99999967394200118</v>
      </c>
      <c r="R993" s="4">
        <f t="shared" si="127"/>
        <v>0.99999996739780705</v>
      </c>
      <c r="S993" t="str">
        <f t="shared" si="121"/>
        <v>fri</v>
      </c>
      <c r="T993" t="str">
        <f t="shared" si="122"/>
        <v>mon</v>
      </c>
    </row>
    <row r="994" spans="13:20" x14ac:dyDescent="0.25">
      <c r="M994">
        <f t="shared" si="120"/>
        <v>0.99300000000000077</v>
      </c>
      <c r="N994" s="4">
        <f t="shared" si="123"/>
        <v>0.36900399769100622</v>
      </c>
      <c r="O994" s="4">
        <f t="shared" si="124"/>
        <v>0.99536605388495958</v>
      </c>
      <c r="P994" s="4">
        <f t="shared" si="125"/>
        <v>0.99996604166691272</v>
      </c>
      <c r="Q994" s="4">
        <f t="shared" si="126"/>
        <v>0.99999978159844716</v>
      </c>
      <c r="R994" s="4">
        <f t="shared" si="127"/>
        <v>0.99999997837312815</v>
      </c>
      <c r="S994" t="str">
        <f t="shared" si="121"/>
        <v>fri</v>
      </c>
      <c r="T994" t="str">
        <f t="shared" si="122"/>
        <v>mon</v>
      </c>
    </row>
    <row r="995" spans="13:20" x14ac:dyDescent="0.25">
      <c r="M995">
        <f t="shared" si="120"/>
        <v>0.99400000000000077</v>
      </c>
      <c r="N995" s="4">
        <f t="shared" si="123"/>
        <v>0.3690039985658129</v>
      </c>
      <c r="O995" s="4">
        <f t="shared" si="124"/>
        <v>0.99602804668628364</v>
      </c>
      <c r="P995" s="4">
        <f t="shared" si="125"/>
        <v>0.99997505123875352</v>
      </c>
      <c r="Q995" s="4">
        <f t="shared" si="126"/>
        <v>0.99999986248425543</v>
      </c>
      <c r="R995" s="4">
        <f t="shared" si="127"/>
        <v>0.99999998651540256</v>
      </c>
      <c r="S995" t="str">
        <f t="shared" si="121"/>
        <v>fri</v>
      </c>
      <c r="T995" t="str">
        <f t="shared" si="122"/>
        <v>mon</v>
      </c>
    </row>
    <row r="996" spans="13:20" x14ac:dyDescent="0.25">
      <c r="M996">
        <f t="shared" si="120"/>
        <v>0.99500000000000077</v>
      </c>
      <c r="N996" s="4">
        <f t="shared" si="123"/>
        <v>0.36900399918146309</v>
      </c>
      <c r="O996" s="4">
        <f t="shared" si="124"/>
        <v>0.99669003925021959</v>
      </c>
      <c r="P996" s="4">
        <f t="shared" si="125"/>
        <v>0.9999826746189755</v>
      </c>
      <c r="Q996" s="4">
        <f t="shared" si="126"/>
        <v>0.99999992043059294</v>
      </c>
      <c r="R996" s="4">
        <f t="shared" si="127"/>
        <v>0.99999999227425951</v>
      </c>
      <c r="S996" t="str">
        <f t="shared" si="121"/>
        <v>fri</v>
      </c>
      <c r="T996" t="str">
        <f t="shared" si="122"/>
        <v>mon</v>
      </c>
    </row>
    <row r="997" spans="13:20" x14ac:dyDescent="0.25">
      <c r="M997">
        <f t="shared" si="120"/>
        <v>0.99600000000000077</v>
      </c>
      <c r="N997" s="4">
        <f t="shared" si="123"/>
        <v>0.36900399958672714</v>
      </c>
      <c r="O997" s="4">
        <f t="shared" si="124"/>
        <v>0.99735203162144215</v>
      </c>
      <c r="P997" s="4">
        <f t="shared" si="125"/>
        <v>0.99998891184815575</v>
      </c>
      <c r="Q997" s="4">
        <f t="shared" si="126"/>
        <v>0.99999995926629781</v>
      </c>
      <c r="R997" s="4">
        <f t="shared" si="127"/>
        <v>0.99999999608423629</v>
      </c>
      <c r="S997" t="str">
        <f t="shared" si="121"/>
        <v>fri</v>
      </c>
      <c r="T997" t="str">
        <f t="shared" si="122"/>
        <v>mon</v>
      </c>
    </row>
    <row r="998" spans="13:20" x14ac:dyDescent="0.25">
      <c r="M998">
        <f t="shared" si="120"/>
        <v>0.99700000000000077</v>
      </c>
      <c r="N998" s="4">
        <f t="shared" si="123"/>
        <v>0.36900399982809029</v>
      </c>
      <c r="O998" s="4">
        <f t="shared" si="124"/>
        <v>0.99801402384253057</v>
      </c>
      <c r="P998" s="4">
        <f t="shared" si="125"/>
        <v>0.99999376296497</v>
      </c>
      <c r="Q998" s="4">
        <f t="shared" si="126"/>
        <v>0.9999999828179158</v>
      </c>
      <c r="R998" s="4">
        <f t="shared" si="127"/>
        <v>0.9999999983648169</v>
      </c>
      <c r="S998" t="str">
        <f t="shared" si="121"/>
        <v>fri</v>
      </c>
      <c r="T998" t="str">
        <f t="shared" si="122"/>
        <v>mon</v>
      </c>
    </row>
    <row r="999" spans="13:20" x14ac:dyDescent="0.25">
      <c r="M999">
        <f t="shared" si="120"/>
        <v>0.99800000000000078</v>
      </c>
      <c r="N999" s="4">
        <f t="shared" si="123"/>
        <v>0.36900399994978295</v>
      </c>
      <c r="O999" s="4">
        <f t="shared" si="124"/>
        <v>0.99867601595400046</v>
      </c>
      <c r="P999" s="4">
        <f t="shared" si="125"/>
        <v>0.99999722800621837</v>
      </c>
      <c r="Q999" s="4">
        <f t="shared" si="126"/>
        <v>0.99999999490973268</v>
      </c>
      <c r="R999" s="4">
        <f t="shared" si="127"/>
        <v>0.99999999952046803</v>
      </c>
      <c r="S999" t="str">
        <f t="shared" si="121"/>
        <v>fri</v>
      </c>
      <c r="T999" t="str">
        <f t="shared" si="122"/>
        <v>mon</v>
      </c>
    </row>
    <row r="1000" spans="13:20" x14ac:dyDescent="0.25">
      <c r="M1000">
        <f t="shared" si="120"/>
        <v>0.99900000000000078</v>
      </c>
      <c r="N1000" s="4">
        <f t="shared" si="123"/>
        <v>0.36900399999381217</v>
      </c>
      <c r="O1000" s="4">
        <f t="shared" si="124"/>
        <v>0.99933800799433214</v>
      </c>
      <c r="P1000" s="4">
        <f t="shared" si="125"/>
        <v>0.99999930700685069</v>
      </c>
      <c r="Q1000" s="4">
        <f t="shared" si="126"/>
        <v>0.99999999936380579</v>
      </c>
      <c r="R1000" s="4">
        <f t="shared" si="127"/>
        <v>0.99999999994067901</v>
      </c>
      <c r="S1000" t="str">
        <f t="shared" si="121"/>
        <v>fri</v>
      </c>
      <c r="T1000" t="str">
        <f t="shared" si="122"/>
        <v>mon</v>
      </c>
    </row>
    <row r="1001" spans="13:20" x14ac:dyDescent="0.25">
      <c r="M1001">
        <f t="shared" si="120"/>
        <v>1.0000000000000007</v>
      </c>
      <c r="N1001" s="4">
        <f t="shared" si="123"/>
        <v>0.36900399999999989</v>
      </c>
      <c r="O1001" s="4">
        <f t="shared" si="124"/>
        <v>1.0000000000000002</v>
      </c>
      <c r="P1001" s="4">
        <f t="shared" si="125"/>
        <v>0.99999999999999978</v>
      </c>
      <c r="Q1001" s="4">
        <f t="shared" si="126"/>
        <v>0.99999999999999956</v>
      </c>
      <c r="R1001" s="4">
        <f t="shared" si="127"/>
        <v>1</v>
      </c>
      <c r="S1001" t="str">
        <f t="shared" si="121"/>
        <v>tue</v>
      </c>
      <c r="T1001" t="str">
        <f t="shared" si="122"/>
        <v>mon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5601-4781-4983-82C2-9BD667A519FE}">
  <dimension ref="A5:S16"/>
  <sheetViews>
    <sheetView zoomScale="115" zoomScaleNormal="115" workbookViewId="0">
      <selection activeCell="R9" sqref="R9"/>
    </sheetView>
  </sheetViews>
  <sheetFormatPr defaultRowHeight="15.75" x14ac:dyDescent="0.25"/>
  <sheetData>
    <row r="5" spans="1:19" x14ac:dyDescent="0.25">
      <c r="A5">
        <v>18</v>
      </c>
      <c r="B5">
        <v>19</v>
      </c>
      <c r="C5">
        <v>20</v>
      </c>
      <c r="D5">
        <v>21</v>
      </c>
      <c r="E5">
        <v>22</v>
      </c>
      <c r="F5">
        <v>23</v>
      </c>
      <c r="G5">
        <v>24</v>
      </c>
      <c r="H5">
        <v>25</v>
      </c>
      <c r="I5">
        <v>26</v>
      </c>
      <c r="J5">
        <v>27</v>
      </c>
      <c r="K5">
        <v>28</v>
      </c>
      <c r="L5">
        <v>29</v>
      </c>
      <c r="M5">
        <v>30</v>
      </c>
      <c r="N5">
        <v>31</v>
      </c>
      <c r="O5">
        <v>32</v>
      </c>
      <c r="P5">
        <v>33</v>
      </c>
      <c r="Q5">
        <v>34</v>
      </c>
      <c r="R5">
        <v>35</v>
      </c>
      <c r="S5">
        <v>36</v>
      </c>
    </row>
    <row r="6" spans="1:19" x14ac:dyDescent="0.25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96</v>
      </c>
      <c r="I6">
        <v>79</v>
      </c>
      <c r="J6">
        <v>87</v>
      </c>
      <c r="K6">
        <v>67</v>
      </c>
      <c r="L6">
        <v>86</v>
      </c>
      <c r="M6">
        <v>60</v>
      </c>
      <c r="N6">
        <v>50</v>
      </c>
      <c r="O6">
        <v>41</v>
      </c>
      <c r="P6">
        <v>41</v>
      </c>
      <c r="Q6">
        <v>32</v>
      </c>
      <c r="R6">
        <v>0</v>
      </c>
      <c r="S6">
        <v>0</v>
      </c>
    </row>
    <row r="8" spans="1:19" x14ac:dyDescent="0.25">
      <c r="A8">
        <f>A5^2*$B16+A5*$C16+$D16</f>
        <v>98.494000000000028</v>
      </c>
      <c r="B8">
        <f t="shared" ref="B8:S8" si="0">B5^2*$B16+B5*$C16+$D16</f>
        <v>100.29599999999996</v>
      </c>
      <c r="C8">
        <f t="shared" si="0"/>
        <v>101.22999999999999</v>
      </c>
      <c r="D8">
        <f t="shared" si="0"/>
        <v>101.29599999999999</v>
      </c>
      <c r="E8">
        <f t="shared" si="0"/>
        <v>100.49399999999994</v>
      </c>
      <c r="F8">
        <f t="shared" si="0"/>
        <v>98.823999999999984</v>
      </c>
      <c r="G8">
        <f t="shared" si="0"/>
        <v>96.285999999999973</v>
      </c>
      <c r="H8">
        <f t="shared" si="0"/>
        <v>92.88</v>
      </c>
      <c r="I8">
        <f t="shared" si="0"/>
        <v>88.605999999999995</v>
      </c>
      <c r="J8">
        <f t="shared" si="0"/>
        <v>83.463999999999942</v>
      </c>
      <c r="K8">
        <f t="shared" si="0"/>
        <v>77.454000000000008</v>
      </c>
      <c r="L8">
        <f t="shared" si="0"/>
        <v>70.575999999999965</v>
      </c>
      <c r="M8">
        <f t="shared" si="0"/>
        <v>62.829999999999927</v>
      </c>
      <c r="N8">
        <f t="shared" si="0"/>
        <v>54.215999999999951</v>
      </c>
      <c r="O8">
        <f t="shared" si="0"/>
        <v>44.73399999999998</v>
      </c>
      <c r="P8">
        <f t="shared" si="0"/>
        <v>34.384000000000015</v>
      </c>
      <c r="Q8">
        <f t="shared" si="0"/>
        <v>23.165999999999997</v>
      </c>
      <c r="R8">
        <f t="shared" si="0"/>
        <v>11.080000000000041</v>
      </c>
      <c r="S8">
        <f t="shared" si="0"/>
        <v>-1.87399999999991</v>
      </c>
    </row>
    <row r="9" spans="1:1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0.98799999999999999</v>
      </c>
      <c r="G9">
        <v>0.96299999999999997</v>
      </c>
      <c r="H9">
        <v>0.92900000000000005</v>
      </c>
      <c r="I9">
        <v>0.88600000000000001</v>
      </c>
      <c r="J9">
        <v>0.83499999999999996</v>
      </c>
      <c r="K9">
        <v>0.77500000000000002</v>
      </c>
      <c r="L9">
        <v>0.70599999999999996</v>
      </c>
      <c r="M9">
        <v>0.628</v>
      </c>
      <c r="N9">
        <v>0.54200000000000004</v>
      </c>
      <c r="O9">
        <v>0.44700000000000001</v>
      </c>
      <c r="P9">
        <v>0.34399999999999997</v>
      </c>
      <c r="Q9">
        <v>0.23200000000000001</v>
      </c>
      <c r="R9">
        <v>0.111</v>
      </c>
      <c r="S9">
        <v>0</v>
      </c>
    </row>
    <row r="16" spans="1:19" x14ac:dyDescent="0.25">
      <c r="A16" t="s">
        <v>19</v>
      </c>
      <c r="B16">
        <v>-0.434</v>
      </c>
      <c r="C16">
        <v>17.86</v>
      </c>
      <c r="D16">
        <v>-82.37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2.1 overall</vt:lpstr>
      <vt:lpstr>2.2 omicron</vt:lpstr>
      <vt:lpstr>2.3 delta</vt:lpstr>
      <vt:lpstr>2.4 other</vt:lpstr>
      <vt:lpstr>Newton</vt:lpstr>
      <vt:lpstr>Newton (2)</vt:lpstr>
      <vt:lpstr>no test</vt:lpstr>
      <vt:lpstr>infectionSUN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WAN, Ho Yin</cp:lastModifiedBy>
  <dcterms:created xsi:type="dcterms:W3CDTF">2022-08-09T11:04:07Z</dcterms:created>
  <dcterms:modified xsi:type="dcterms:W3CDTF">2022-09-01T12:19:08Z</dcterms:modified>
</cp:coreProperties>
</file>