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경남대사회학과2\Desktop\"/>
    </mc:Choice>
  </mc:AlternateContent>
  <bookViews>
    <workbookView xWindow="0" yWindow="0" windowWidth="28800" windowHeight="12390" activeTab="2"/>
  </bookViews>
  <sheets>
    <sheet name="전체" sheetId="1" r:id="rId1"/>
    <sheet name="2016.2학 보고용" sheetId="4" r:id="rId2"/>
    <sheet name="DB용" sheetId="6" r:id="rId3"/>
    <sheet name="Sheet1" sheetId="5" r:id="rId4"/>
    <sheet name="남자" sheetId="2" r:id="rId5"/>
    <sheet name="여자" sheetId="3" r:id="rId6"/>
  </sheets>
  <definedNames>
    <definedName name="_xlnm._FilterDatabase" localSheetId="3" hidden="1">Sheet1!$A$1:$Z$169</definedName>
  </definedNames>
  <calcPr calcId="152511"/>
</workbook>
</file>

<file path=xl/calcChain.xml><?xml version="1.0" encoding="utf-8"?>
<calcChain xmlns="http://schemas.openxmlformats.org/spreadsheetml/2006/main">
  <c r="N125" i="6" l="1"/>
  <c r="M125" i="6"/>
  <c r="L125" i="6"/>
  <c r="K125" i="6"/>
  <c r="J125" i="6"/>
  <c r="I125" i="6"/>
  <c r="H125" i="6"/>
  <c r="G125" i="6"/>
  <c r="F125" i="6"/>
  <c r="N124" i="6"/>
  <c r="M124" i="6"/>
  <c r="L124" i="6"/>
  <c r="K124" i="6"/>
  <c r="J124" i="6"/>
  <c r="I124" i="6"/>
  <c r="H124" i="6"/>
  <c r="G124" i="6"/>
  <c r="F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W80" i="6"/>
  <c r="O80" i="6" s="1"/>
  <c r="R80" i="6" s="1"/>
  <c r="W79" i="6"/>
  <c r="O79" i="6" s="1"/>
  <c r="W78" i="6"/>
  <c r="O78" i="6" s="1"/>
  <c r="R78" i="6" s="1"/>
  <c r="Q78" i="6"/>
  <c r="W77" i="6"/>
  <c r="O77" i="6" s="1"/>
  <c r="R77" i="6" s="1"/>
  <c r="W76" i="6"/>
  <c r="O76" i="6" s="1"/>
  <c r="R76" i="6" s="1"/>
  <c r="W75" i="6"/>
  <c r="O75" i="6" s="1"/>
  <c r="W74" i="6"/>
  <c r="O74" i="6" s="1"/>
  <c r="R74" i="6" s="1"/>
  <c r="W73" i="6"/>
  <c r="O73" i="6" s="1"/>
  <c r="R73" i="6" s="1"/>
  <c r="Q73" i="6"/>
  <c r="W72" i="6"/>
  <c r="O72" i="6" s="1"/>
  <c r="R72" i="6" s="1"/>
  <c r="W71" i="6"/>
  <c r="O71" i="6" s="1"/>
  <c r="W70" i="6"/>
  <c r="O70" i="6" s="1"/>
  <c r="R70" i="6" s="1"/>
  <c r="Q70" i="6"/>
  <c r="W69" i="6"/>
  <c r="O69" i="6" s="1"/>
  <c r="W68" i="6"/>
  <c r="O68" i="6" s="1"/>
  <c r="W67" i="6"/>
  <c r="O67" i="6" s="1"/>
  <c r="Q67" i="6" s="1"/>
  <c r="W66" i="6"/>
  <c r="O66" i="6"/>
  <c r="W65" i="6"/>
  <c r="O65" i="6" s="1"/>
  <c r="Q65" i="6" s="1"/>
  <c r="W64" i="6"/>
  <c r="O64" i="6"/>
  <c r="W63" i="6"/>
  <c r="O63" i="6" s="1"/>
  <c r="Q63" i="6" s="1"/>
  <c r="W62" i="6"/>
  <c r="O62" i="6"/>
  <c r="W61" i="6"/>
  <c r="O61" i="6" s="1"/>
  <c r="W60" i="6"/>
  <c r="O60" i="6" s="1"/>
  <c r="W59" i="6"/>
  <c r="O59" i="6" s="1"/>
  <c r="W58" i="6"/>
  <c r="O58" i="6"/>
  <c r="W57" i="6"/>
  <c r="O57" i="6" s="1"/>
  <c r="Q57" i="6" s="1"/>
  <c r="W56" i="6"/>
  <c r="O56" i="6"/>
  <c r="W55" i="6"/>
  <c r="O55" i="6" s="1"/>
  <c r="Q55" i="6" s="1"/>
  <c r="W54" i="6"/>
  <c r="O54" i="6"/>
  <c r="W53" i="6"/>
  <c r="O53" i="6" s="1"/>
  <c r="Q53" i="6" s="1"/>
  <c r="W52" i="6"/>
  <c r="Q52" i="6"/>
  <c r="O52" i="6"/>
  <c r="R52" i="6" s="1"/>
  <c r="W51" i="6"/>
  <c r="O51" i="6"/>
  <c r="W50" i="6"/>
  <c r="O50" i="6" s="1"/>
  <c r="W49" i="6"/>
  <c r="O49" i="6" s="1"/>
  <c r="W48" i="6"/>
  <c r="O48" i="6" s="1"/>
  <c r="W47" i="6"/>
  <c r="O47" i="6" s="1"/>
  <c r="W46" i="6"/>
  <c r="O46" i="6" s="1"/>
  <c r="W45" i="6"/>
  <c r="O45" i="6" s="1"/>
  <c r="W44" i="6"/>
  <c r="O44" i="6" s="1"/>
  <c r="W43" i="6"/>
  <c r="O43" i="6"/>
  <c r="W42" i="6"/>
  <c r="O42" i="6" s="1"/>
  <c r="R42" i="6" s="1"/>
  <c r="W41" i="6"/>
  <c r="O41" i="6" s="1"/>
  <c r="W40" i="6"/>
  <c r="O40" i="6" s="1"/>
  <c r="W39" i="6"/>
  <c r="O39" i="6"/>
  <c r="W38" i="6"/>
  <c r="O38" i="6" s="1"/>
  <c r="R38" i="6" s="1"/>
  <c r="W37" i="6"/>
  <c r="O37" i="6"/>
  <c r="W36" i="6"/>
  <c r="O36" i="6" s="1"/>
  <c r="R36" i="6" s="1"/>
  <c r="W35" i="6"/>
  <c r="O35" i="6"/>
  <c r="Q35" i="6" s="1"/>
  <c r="W34" i="6"/>
  <c r="O34" i="6" s="1"/>
  <c r="W33" i="6"/>
  <c r="O33" i="6" s="1"/>
  <c r="W32" i="6"/>
  <c r="O32" i="6"/>
  <c r="R32" i="6" s="1"/>
  <c r="W31" i="6"/>
  <c r="O31" i="6" s="1"/>
  <c r="Q31" i="6" s="1"/>
  <c r="W30" i="6"/>
  <c r="O30" i="6" s="1"/>
  <c r="W29" i="6"/>
  <c r="O29" i="6"/>
  <c r="Q29" i="6" s="1"/>
  <c r="W28" i="6"/>
  <c r="O28" i="6"/>
  <c r="R28" i="6" s="1"/>
  <c r="W27" i="6"/>
  <c r="O27" i="6"/>
  <c r="Q27" i="6" s="1"/>
  <c r="W26" i="6"/>
  <c r="O26" i="6" s="1"/>
  <c r="W25" i="6"/>
  <c r="O25" i="6"/>
  <c r="R25" i="6" s="1"/>
  <c r="W24" i="6"/>
  <c r="O24" i="6" s="1"/>
  <c r="W23" i="6"/>
  <c r="O23" i="6"/>
  <c r="R23" i="6" s="1"/>
  <c r="W22" i="6"/>
  <c r="O22" i="6" s="1"/>
  <c r="W21" i="6"/>
  <c r="O21" i="6" s="1"/>
  <c r="R21" i="6" s="1"/>
  <c r="W20" i="6"/>
  <c r="O20" i="6" s="1"/>
  <c r="W19" i="6"/>
  <c r="O19" i="6"/>
  <c r="R19" i="6" s="1"/>
  <c r="W18" i="6"/>
  <c r="O18" i="6" s="1"/>
  <c r="W17" i="6"/>
  <c r="O17" i="6"/>
  <c r="R17" i="6" s="1"/>
  <c r="W16" i="6"/>
  <c r="O16" i="6" s="1"/>
  <c r="W15" i="6"/>
  <c r="O15" i="6"/>
  <c r="R15" i="6" s="1"/>
  <c r="W14" i="6"/>
  <c r="O14" i="6" s="1"/>
  <c r="W13" i="6"/>
  <c r="O13" i="6" s="1"/>
  <c r="R13" i="6" s="1"/>
  <c r="W12" i="6"/>
  <c r="O12" i="6" s="1"/>
  <c r="W11" i="6"/>
  <c r="O11" i="6"/>
  <c r="R11" i="6" s="1"/>
  <c r="W10" i="6"/>
  <c r="O10" i="6"/>
  <c r="Q10" i="6" s="1"/>
  <c r="W9" i="6"/>
  <c r="O9" i="6" s="1"/>
  <c r="Q9" i="6" s="1"/>
  <c r="W8" i="6"/>
  <c r="O8" i="6"/>
  <c r="Q8" i="6" s="1"/>
  <c r="W7" i="6"/>
  <c r="O7" i="6"/>
  <c r="R7" i="6" s="1"/>
  <c r="W6" i="6"/>
  <c r="O6" i="6" s="1"/>
  <c r="W5" i="6"/>
  <c r="O5" i="6"/>
  <c r="Q5" i="6" s="1"/>
  <c r="W4" i="6"/>
  <c r="O4" i="6" s="1"/>
  <c r="R4" i="6" s="1"/>
  <c r="R5" i="5"/>
  <c r="R6" i="5"/>
  <c r="R7" i="5"/>
  <c r="R8" i="5"/>
  <c r="R9" i="5"/>
  <c r="R10" i="5"/>
  <c r="R13" i="5"/>
  <c r="R14" i="5"/>
  <c r="R16" i="5"/>
  <c r="R17" i="5"/>
  <c r="R18" i="5"/>
  <c r="R19" i="5"/>
  <c r="R21" i="5"/>
  <c r="R34" i="5"/>
  <c r="R37" i="5"/>
  <c r="R41" i="5"/>
  <c r="R44" i="5"/>
  <c r="R46" i="5"/>
  <c r="R48" i="5"/>
  <c r="R50" i="5"/>
  <c r="R51" i="5"/>
  <c r="R54" i="5"/>
  <c r="R55" i="5"/>
  <c r="R56" i="5"/>
  <c r="R57" i="5"/>
  <c r="R58" i="5"/>
  <c r="R59" i="5"/>
  <c r="R60" i="5"/>
  <c r="R62" i="5"/>
  <c r="R64" i="5"/>
  <c r="R65" i="5"/>
  <c r="R66" i="5"/>
  <c r="R67" i="5"/>
  <c r="R68" i="5"/>
  <c r="R81" i="5"/>
  <c r="R82" i="5"/>
  <c r="R83" i="5"/>
  <c r="R84" i="5"/>
  <c r="R85" i="5"/>
  <c r="R87" i="5"/>
  <c r="R89" i="5"/>
  <c r="R94" i="5"/>
  <c r="R95" i="5"/>
  <c r="R97" i="5"/>
  <c r="R99" i="5"/>
  <c r="R100" i="5"/>
  <c r="R105" i="5"/>
  <c r="R106" i="5"/>
  <c r="R108" i="5"/>
  <c r="R109" i="5"/>
  <c r="R112" i="5"/>
  <c r="R113" i="5"/>
  <c r="R114" i="5"/>
  <c r="R117" i="5"/>
  <c r="R118" i="5"/>
  <c r="R119" i="5"/>
  <c r="R120" i="5"/>
  <c r="R123" i="5"/>
  <c r="R34" i="6" l="1"/>
  <c r="Q34" i="6"/>
  <c r="R46" i="6"/>
  <c r="Q46" i="6"/>
  <c r="R50" i="6"/>
  <c r="Q50" i="6"/>
  <c r="Q60" i="6"/>
  <c r="R60" i="6"/>
  <c r="R69" i="6"/>
  <c r="Q69" i="6"/>
  <c r="Q6" i="6"/>
  <c r="R6" i="6"/>
  <c r="T86" i="6" s="1"/>
  <c r="Q30" i="6"/>
  <c r="R30" i="6"/>
  <c r="Q33" i="6"/>
  <c r="R33" i="6"/>
  <c r="Q40" i="6"/>
  <c r="R40" i="6"/>
  <c r="R61" i="6"/>
  <c r="Q61" i="6"/>
  <c r="Q45" i="6"/>
  <c r="R45" i="6"/>
  <c r="Q49" i="6"/>
  <c r="R49" i="6"/>
  <c r="Q59" i="6"/>
  <c r="R59" i="6"/>
  <c r="Q41" i="6"/>
  <c r="R41" i="6"/>
  <c r="Q44" i="6"/>
  <c r="R44" i="6"/>
  <c r="Q48" i="6"/>
  <c r="R48" i="6"/>
  <c r="R10" i="6"/>
  <c r="U106" i="6"/>
  <c r="R8" i="6"/>
  <c r="R29" i="6"/>
  <c r="Q74" i="6"/>
  <c r="Q77" i="6"/>
  <c r="R53" i="6"/>
  <c r="R55" i="6"/>
  <c r="U77" i="6" s="1"/>
  <c r="R63" i="6"/>
  <c r="U83" i="6"/>
  <c r="Q12" i="6"/>
  <c r="R12" i="6"/>
  <c r="R47" i="6"/>
  <c r="Q47" i="6"/>
  <c r="Q18" i="6"/>
  <c r="R18" i="6"/>
  <c r="Q26" i="6"/>
  <c r="R26" i="6"/>
  <c r="Q20" i="6"/>
  <c r="R20" i="6"/>
  <c r="Q16" i="6"/>
  <c r="R16" i="6"/>
  <c r="Q24" i="6"/>
  <c r="R24" i="6"/>
  <c r="Q14" i="6"/>
  <c r="R14" i="6"/>
  <c r="Q22" i="6"/>
  <c r="R22" i="6"/>
  <c r="Q7" i="6"/>
  <c r="Q11" i="6"/>
  <c r="Q13" i="6"/>
  <c r="Q15" i="6"/>
  <c r="Q17" i="6"/>
  <c r="Q19" i="6"/>
  <c r="Q21" i="6"/>
  <c r="Q23" i="6"/>
  <c r="Q25" i="6"/>
  <c r="R27" i="6"/>
  <c r="R31" i="6"/>
  <c r="R35" i="6"/>
  <c r="R39" i="6"/>
  <c r="Q39" i="6"/>
  <c r="R51" i="6"/>
  <c r="Q51" i="6"/>
  <c r="R68" i="6"/>
  <c r="Q68" i="6"/>
  <c r="R79" i="6"/>
  <c r="Q79" i="6"/>
  <c r="U105" i="6"/>
  <c r="G126" i="6"/>
  <c r="U123" i="6"/>
  <c r="R66" i="6"/>
  <c r="Q66" i="6"/>
  <c r="U108" i="6"/>
  <c r="O125" i="6"/>
  <c r="O124" i="6"/>
  <c r="R5" i="6"/>
  <c r="R9" i="6"/>
  <c r="Q28" i="6"/>
  <c r="Q32" i="6"/>
  <c r="Q36" i="6"/>
  <c r="R37" i="6"/>
  <c r="Q37" i="6"/>
  <c r="Q38" i="6"/>
  <c r="Q42" i="6"/>
  <c r="R54" i="6"/>
  <c r="Q54" i="6"/>
  <c r="R57" i="6"/>
  <c r="R62" i="6"/>
  <c r="Q62" i="6"/>
  <c r="R65" i="6"/>
  <c r="R75" i="6"/>
  <c r="Q75" i="6"/>
  <c r="U84" i="6"/>
  <c r="U81" i="6"/>
  <c r="U82" i="6"/>
  <c r="U98" i="6"/>
  <c r="U116" i="6"/>
  <c r="R43" i="6"/>
  <c r="Q43" i="6"/>
  <c r="R58" i="6"/>
  <c r="Q58" i="6"/>
  <c r="U101" i="6"/>
  <c r="U119" i="6"/>
  <c r="Q4" i="6"/>
  <c r="R56" i="6"/>
  <c r="Q56" i="6"/>
  <c r="R64" i="6"/>
  <c r="Q64" i="6"/>
  <c r="R67" i="6"/>
  <c r="R71" i="6"/>
  <c r="Q71" i="6"/>
  <c r="U86" i="6"/>
  <c r="U97" i="6"/>
  <c r="U102" i="6"/>
  <c r="U115" i="6"/>
  <c r="U120" i="6"/>
  <c r="Q72" i="6"/>
  <c r="Q76" i="6"/>
  <c r="Q80" i="6"/>
  <c r="I126" i="6"/>
  <c r="U94" i="6"/>
  <c r="U93" i="6"/>
  <c r="U92" i="6"/>
  <c r="U91" i="6"/>
  <c r="U90" i="6"/>
  <c r="U89" i="6"/>
  <c r="U88" i="6"/>
  <c r="U111" i="6"/>
  <c r="T122" i="6"/>
  <c r="U85" i="6"/>
  <c r="U96" i="6"/>
  <c r="T99" i="6"/>
  <c r="U100" i="6"/>
  <c r="U104" i="6"/>
  <c r="U110" i="6"/>
  <c r="U118" i="6"/>
  <c r="U122" i="6"/>
  <c r="U72" i="6"/>
  <c r="U99" i="6"/>
  <c r="U103" i="6"/>
  <c r="U109" i="6"/>
  <c r="U117" i="6"/>
  <c r="U121" i="6"/>
  <c r="R86" i="5"/>
  <c r="R88" i="5"/>
  <c r="R90" i="5"/>
  <c r="R91" i="5"/>
  <c r="R92" i="5"/>
  <c r="R93" i="5"/>
  <c r="R96" i="5"/>
  <c r="R98" i="5"/>
  <c r="R101" i="5"/>
  <c r="R102" i="5"/>
  <c r="R103" i="5"/>
  <c r="R104" i="5"/>
  <c r="R107" i="5"/>
  <c r="R110" i="5"/>
  <c r="R111" i="5"/>
  <c r="R115" i="5"/>
  <c r="R116" i="5"/>
  <c r="R121" i="5"/>
  <c r="R122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X163" i="5"/>
  <c r="Z166" i="5"/>
  <c r="T107" i="6" l="1"/>
  <c r="T121" i="6"/>
  <c r="T100" i="6"/>
  <c r="T116" i="6"/>
  <c r="T87" i="6"/>
  <c r="U71" i="6"/>
  <c r="T71" i="6"/>
  <c r="K126" i="6"/>
  <c r="T54" i="6"/>
  <c r="U54" i="6"/>
  <c r="T5" i="6"/>
  <c r="U5" i="6"/>
  <c r="T10" i="6"/>
  <c r="T108" i="6"/>
  <c r="T55" i="6"/>
  <c r="T34" i="6"/>
  <c r="T46" i="6"/>
  <c r="U22" i="6"/>
  <c r="T22" i="6"/>
  <c r="T19" i="6"/>
  <c r="T36" i="6"/>
  <c r="U12" i="6"/>
  <c r="T12" i="6"/>
  <c r="T113" i="6"/>
  <c r="T102" i="6"/>
  <c r="T83" i="6"/>
  <c r="U73" i="6"/>
  <c r="T118" i="6"/>
  <c r="T96" i="6"/>
  <c r="U78" i="6"/>
  <c r="U70" i="6"/>
  <c r="T78" i="6"/>
  <c r="U67" i="6"/>
  <c r="T67" i="6"/>
  <c r="T58" i="6"/>
  <c r="T43" i="6"/>
  <c r="T82" i="6"/>
  <c r="T73" i="6"/>
  <c r="T62" i="6"/>
  <c r="U62" i="6"/>
  <c r="T52" i="6"/>
  <c r="U4" i="6"/>
  <c r="T8" i="6"/>
  <c r="T90" i="6"/>
  <c r="T49" i="6"/>
  <c r="T112" i="6"/>
  <c r="T114" i="6"/>
  <c r="R124" i="6"/>
  <c r="T105" i="6"/>
  <c r="T70" i="6"/>
  <c r="U63" i="6"/>
  <c r="U55" i="6"/>
  <c r="U33" i="6"/>
  <c r="U27" i="6"/>
  <c r="T27" i="6"/>
  <c r="T33" i="6"/>
  <c r="T32" i="6"/>
  <c r="T6" i="6"/>
  <c r="T38" i="6"/>
  <c r="U24" i="6"/>
  <c r="T24" i="6"/>
  <c r="U11" i="6"/>
  <c r="U15" i="6"/>
  <c r="U21" i="6"/>
  <c r="U13" i="6"/>
  <c r="T47" i="6"/>
  <c r="T61" i="6"/>
  <c r="S128" i="6"/>
  <c r="Q125" i="6"/>
  <c r="Q124" i="6"/>
  <c r="U75" i="6"/>
  <c r="T75" i="6"/>
  <c r="T37" i="6"/>
  <c r="U37" i="6"/>
  <c r="T66" i="6"/>
  <c r="U66" i="6"/>
  <c r="T110" i="6"/>
  <c r="S126" i="6"/>
  <c r="T77" i="6"/>
  <c r="T42" i="6"/>
  <c r="U29" i="6"/>
  <c r="U32" i="6"/>
  <c r="U80" i="6"/>
  <c r="T117" i="6"/>
  <c r="T103" i="6"/>
  <c r="T85" i="6"/>
  <c r="T115" i="6"/>
  <c r="T97" i="6"/>
  <c r="T76" i="6"/>
  <c r="T56" i="6"/>
  <c r="U56" i="6"/>
  <c r="T101" i="6"/>
  <c r="T53" i="6"/>
  <c r="T80" i="6"/>
  <c r="T69" i="6"/>
  <c r="U57" i="6"/>
  <c r="T57" i="6"/>
  <c r="T50" i="6"/>
  <c r="U34" i="6"/>
  <c r="T9" i="6"/>
  <c r="U9" i="6"/>
  <c r="T72" i="6"/>
  <c r="T89" i="6"/>
  <c r="T88" i="6"/>
  <c r="T91" i="6"/>
  <c r="R125" i="6"/>
  <c r="T60" i="6"/>
  <c r="T39" i="6"/>
  <c r="U31" i="6"/>
  <c r="T31" i="6"/>
  <c r="T74" i="6"/>
  <c r="T29" i="6"/>
  <c r="U25" i="6"/>
  <c r="U17" i="6"/>
  <c r="U8" i="6"/>
  <c r="U28" i="6"/>
  <c r="U38" i="6"/>
  <c r="T11" i="6"/>
  <c r="T15" i="6"/>
  <c r="T21" i="6"/>
  <c r="T13" i="6"/>
  <c r="U23" i="6"/>
  <c r="U7" i="6"/>
  <c r="T119" i="6"/>
  <c r="T44" i="6"/>
  <c r="U30" i="6"/>
  <c r="T111" i="6"/>
  <c r="T63" i="6"/>
  <c r="U14" i="6"/>
  <c r="T14" i="6"/>
  <c r="U10" i="6"/>
  <c r="T120" i="6"/>
  <c r="T106" i="6"/>
  <c r="T98" i="6"/>
  <c r="U76" i="6"/>
  <c r="T84" i="6"/>
  <c r="T104" i="6"/>
  <c r="T81" i="6"/>
  <c r="U74" i="6"/>
  <c r="T109" i="6"/>
  <c r="T64" i="6"/>
  <c r="U64" i="6"/>
  <c r="T41" i="6"/>
  <c r="U69" i="6"/>
  <c r="U53" i="6"/>
  <c r="U65" i="6"/>
  <c r="T65" i="6"/>
  <c r="T45" i="6"/>
  <c r="U6" i="6"/>
  <c r="T93" i="6"/>
  <c r="T92" i="6"/>
  <c r="T95" i="6"/>
  <c r="M126" i="6"/>
  <c r="T123" i="6"/>
  <c r="U79" i="6"/>
  <c r="T79" i="6"/>
  <c r="T68" i="6"/>
  <c r="U68" i="6"/>
  <c r="T59" i="6"/>
  <c r="T51" i="6"/>
  <c r="U35" i="6"/>
  <c r="T35" i="6"/>
  <c r="T30" i="6"/>
  <c r="T4" i="6"/>
  <c r="T48" i="6"/>
  <c r="T40" i="6"/>
  <c r="T25" i="6"/>
  <c r="T17" i="6"/>
  <c r="U19" i="6"/>
  <c r="T28" i="6"/>
  <c r="U36" i="6"/>
  <c r="U16" i="6"/>
  <c r="T16" i="6"/>
  <c r="U20" i="6"/>
  <c r="T20" i="6"/>
  <c r="U26" i="6"/>
  <c r="T26" i="6"/>
  <c r="U18" i="6"/>
  <c r="T18" i="6"/>
  <c r="T94" i="6"/>
  <c r="T23" i="6"/>
  <c r="T7" i="6"/>
  <c r="W80" i="5"/>
  <c r="O80" i="5" s="1"/>
  <c r="R80" i="5" s="1"/>
  <c r="W79" i="5"/>
  <c r="O79" i="5" s="1"/>
  <c r="R79" i="5" s="1"/>
  <c r="W78" i="5"/>
  <c r="O78" i="5" s="1"/>
  <c r="R78" i="5" s="1"/>
  <c r="W77" i="5"/>
  <c r="O77" i="5" s="1"/>
  <c r="R77" i="5" s="1"/>
  <c r="W76" i="5"/>
  <c r="O76" i="5" s="1"/>
  <c r="R76" i="5" s="1"/>
  <c r="W75" i="5"/>
  <c r="O75" i="5" s="1"/>
  <c r="Q75" i="5" s="1"/>
  <c r="W74" i="5"/>
  <c r="O74" i="5" s="1"/>
  <c r="W73" i="5"/>
  <c r="O73" i="5" s="1"/>
  <c r="W72" i="5"/>
  <c r="O72" i="5" s="1"/>
  <c r="R72" i="5" s="1"/>
  <c r="W71" i="5"/>
  <c r="O71" i="5" s="1"/>
  <c r="W70" i="5"/>
  <c r="O70" i="5" s="1"/>
  <c r="W69" i="5"/>
  <c r="O69" i="5" s="1"/>
  <c r="W68" i="5"/>
  <c r="O68" i="5" s="1"/>
  <c r="W67" i="5"/>
  <c r="O67" i="5" s="1"/>
  <c r="Q67" i="5" s="1"/>
  <c r="W66" i="5"/>
  <c r="O66" i="5" s="1"/>
  <c r="W65" i="5"/>
  <c r="O65" i="5" s="1"/>
  <c r="W64" i="5"/>
  <c r="O64" i="5" s="1"/>
  <c r="W63" i="5"/>
  <c r="O63" i="5" s="1"/>
  <c r="W62" i="5"/>
  <c r="O62" i="5" s="1"/>
  <c r="W61" i="5"/>
  <c r="O61" i="5" s="1"/>
  <c r="R61" i="5" s="1"/>
  <c r="W60" i="5"/>
  <c r="O60" i="5" s="1"/>
  <c r="W59" i="5"/>
  <c r="O59" i="5" s="1"/>
  <c r="Q59" i="5" s="1"/>
  <c r="W58" i="5"/>
  <c r="O58" i="5" s="1"/>
  <c r="W57" i="5"/>
  <c r="O57" i="5" s="1"/>
  <c r="W56" i="5"/>
  <c r="O56" i="5" s="1"/>
  <c r="W55" i="5"/>
  <c r="O55" i="5" s="1"/>
  <c r="W54" i="5"/>
  <c r="O54" i="5" s="1"/>
  <c r="W53" i="5"/>
  <c r="O53" i="5" s="1"/>
  <c r="W52" i="5"/>
  <c r="O52" i="5" s="1"/>
  <c r="R52" i="5" s="1"/>
  <c r="W51" i="5"/>
  <c r="O51" i="5" s="1"/>
  <c r="W50" i="5"/>
  <c r="O50" i="5" s="1"/>
  <c r="W49" i="5"/>
  <c r="O49" i="5" s="1"/>
  <c r="W48" i="5"/>
  <c r="O48" i="5" s="1"/>
  <c r="W47" i="5"/>
  <c r="O47" i="5" s="1"/>
  <c r="W46" i="5"/>
  <c r="O46" i="5" s="1"/>
  <c r="W45" i="5"/>
  <c r="O45" i="5" s="1"/>
  <c r="R45" i="5" s="1"/>
  <c r="W44" i="5"/>
  <c r="O44" i="5" s="1"/>
  <c r="W43" i="5"/>
  <c r="O43" i="5" s="1"/>
  <c r="Q43" i="5" s="1"/>
  <c r="W42" i="5"/>
  <c r="O42" i="5" s="1"/>
  <c r="W41" i="5"/>
  <c r="O41" i="5" s="1"/>
  <c r="W40" i="5"/>
  <c r="O40" i="5" s="1"/>
  <c r="R40" i="5" s="1"/>
  <c r="W39" i="5"/>
  <c r="O39" i="5" s="1"/>
  <c r="W38" i="5"/>
  <c r="O38" i="5" s="1"/>
  <c r="W37" i="5"/>
  <c r="O37" i="5" s="1"/>
  <c r="W36" i="5"/>
  <c r="O36" i="5" s="1"/>
  <c r="R36" i="5" s="1"/>
  <c r="W35" i="5"/>
  <c r="O35" i="5" s="1"/>
  <c r="Q35" i="5" s="1"/>
  <c r="W34" i="5"/>
  <c r="O34" i="5" s="1"/>
  <c r="W33" i="5"/>
  <c r="O33" i="5" s="1"/>
  <c r="R33" i="5" s="1"/>
  <c r="W32" i="5"/>
  <c r="O32" i="5" s="1"/>
  <c r="R32" i="5" s="1"/>
  <c r="W31" i="5"/>
  <c r="O31" i="5" s="1"/>
  <c r="W30" i="5"/>
  <c r="O30" i="5" s="1"/>
  <c r="W29" i="5"/>
  <c r="O29" i="5" s="1"/>
  <c r="R29" i="5" s="1"/>
  <c r="W28" i="5"/>
  <c r="O28" i="5" s="1"/>
  <c r="R28" i="5" s="1"/>
  <c r="W27" i="5"/>
  <c r="O27" i="5" s="1"/>
  <c r="Q27" i="5" s="1"/>
  <c r="W26" i="5"/>
  <c r="O26" i="5" s="1"/>
  <c r="W25" i="5"/>
  <c r="O25" i="5" s="1"/>
  <c r="R25" i="5" s="1"/>
  <c r="W24" i="5"/>
  <c r="O24" i="5" s="1"/>
  <c r="R24" i="5" s="1"/>
  <c r="W23" i="5"/>
  <c r="O23" i="5" s="1"/>
  <c r="W22" i="5"/>
  <c r="O22" i="5" s="1"/>
  <c r="W21" i="5"/>
  <c r="O21" i="5" s="1"/>
  <c r="W20" i="5"/>
  <c r="O20" i="5" s="1"/>
  <c r="R20" i="5" s="1"/>
  <c r="W19" i="5"/>
  <c r="O19" i="5" s="1"/>
  <c r="Q19" i="5" s="1"/>
  <c r="W18" i="5"/>
  <c r="O18" i="5" s="1"/>
  <c r="W17" i="5"/>
  <c r="O17" i="5" s="1"/>
  <c r="W16" i="5"/>
  <c r="O16" i="5" s="1"/>
  <c r="W15" i="5"/>
  <c r="O15" i="5" s="1"/>
  <c r="W14" i="5"/>
  <c r="O14" i="5" s="1"/>
  <c r="W13" i="5"/>
  <c r="O13" i="5" s="1"/>
  <c r="W12" i="5"/>
  <c r="O12" i="5" s="1"/>
  <c r="R12" i="5" s="1"/>
  <c r="W11" i="5"/>
  <c r="O11" i="5" s="1"/>
  <c r="Q11" i="5" s="1"/>
  <c r="W10" i="5"/>
  <c r="O10" i="5" s="1"/>
  <c r="W9" i="5"/>
  <c r="O9" i="5" s="1"/>
  <c r="W8" i="5"/>
  <c r="O8" i="5" s="1"/>
  <c r="W7" i="5"/>
  <c r="O7" i="5" s="1"/>
  <c r="W6" i="5"/>
  <c r="O6" i="5" s="1"/>
  <c r="W5" i="5"/>
  <c r="O5" i="5" s="1"/>
  <c r="W4" i="5"/>
  <c r="O4" i="5" s="1"/>
  <c r="Q4" i="5" s="1"/>
  <c r="N165" i="5"/>
  <c r="M165" i="5"/>
  <c r="L165" i="5"/>
  <c r="K165" i="5"/>
  <c r="J165" i="5"/>
  <c r="I165" i="5"/>
  <c r="H165" i="5"/>
  <c r="G165" i="5"/>
  <c r="F165" i="5"/>
  <c r="N164" i="5"/>
  <c r="M164" i="5"/>
  <c r="L164" i="5"/>
  <c r="K164" i="5"/>
  <c r="J164" i="5"/>
  <c r="I164" i="5"/>
  <c r="H164" i="5"/>
  <c r="G164" i="5"/>
  <c r="F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Q123" i="5"/>
  <c r="R4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S158" i="4" s="1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4" i="4"/>
  <c r="U121" i="5" l="1"/>
  <c r="U106" i="5"/>
  <c r="U105" i="5"/>
  <c r="U120" i="5"/>
  <c r="Q6" i="5"/>
  <c r="Q10" i="5"/>
  <c r="Q14" i="5"/>
  <c r="Q18" i="5"/>
  <c r="R22" i="5"/>
  <c r="Q22" i="5"/>
  <c r="Q26" i="5"/>
  <c r="R26" i="5"/>
  <c r="R30" i="5"/>
  <c r="Q30" i="5"/>
  <c r="Q34" i="5"/>
  <c r="Q38" i="5"/>
  <c r="R38" i="5"/>
  <c r="R42" i="5"/>
  <c r="Q42" i="5"/>
  <c r="Q50" i="5"/>
  <c r="Q54" i="5"/>
  <c r="Q58" i="5"/>
  <c r="Q66" i="5"/>
  <c r="R70" i="5"/>
  <c r="Q70" i="5"/>
  <c r="R74" i="5"/>
  <c r="Q74" i="5"/>
  <c r="Q7" i="5"/>
  <c r="Q15" i="5"/>
  <c r="R15" i="5"/>
  <c r="R23" i="5"/>
  <c r="Q23" i="5"/>
  <c r="Q31" i="5"/>
  <c r="R31" i="5"/>
  <c r="R39" i="5"/>
  <c r="Q39" i="5"/>
  <c r="Q47" i="5"/>
  <c r="R47" i="5"/>
  <c r="Q55" i="5"/>
  <c r="Q63" i="5"/>
  <c r="R63" i="5"/>
  <c r="R71" i="5"/>
  <c r="Q71" i="5"/>
  <c r="Q9" i="5"/>
  <c r="Q13" i="5"/>
  <c r="R49" i="5"/>
  <c r="Q49" i="5"/>
  <c r="Q53" i="5"/>
  <c r="R53" i="5"/>
  <c r="Q57" i="5"/>
  <c r="R69" i="5"/>
  <c r="Q69" i="5"/>
  <c r="R73" i="5"/>
  <c r="Q73" i="5"/>
  <c r="Q77" i="5"/>
  <c r="U82" i="5"/>
  <c r="U92" i="5"/>
  <c r="Q5" i="5"/>
  <c r="Q17" i="5"/>
  <c r="Q21" i="5"/>
  <c r="Q25" i="5"/>
  <c r="Q29" i="5"/>
  <c r="Q45" i="5"/>
  <c r="Q65" i="5"/>
  <c r="Q33" i="5"/>
  <c r="Q37" i="5"/>
  <c r="Q41" i="5"/>
  <c r="Q61" i="5"/>
  <c r="Q51" i="5"/>
  <c r="Q46" i="5"/>
  <c r="Q62" i="5"/>
  <c r="Q78" i="5"/>
  <c r="Q79" i="5"/>
  <c r="R11" i="5"/>
  <c r="R27" i="5"/>
  <c r="R43" i="5"/>
  <c r="R75" i="5"/>
  <c r="R35" i="5"/>
  <c r="O16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Q60" i="5"/>
  <c r="Q64" i="5"/>
  <c r="Q68" i="5"/>
  <c r="Q72" i="5"/>
  <c r="Q76" i="5"/>
  <c r="Q80" i="5"/>
  <c r="O165" i="5"/>
  <c r="I166" i="5"/>
  <c r="U81" i="5"/>
  <c r="U86" i="5"/>
  <c r="U97" i="5"/>
  <c r="G166" i="5"/>
  <c r="U160" i="5"/>
  <c r="U148" i="5"/>
  <c r="U136" i="5"/>
  <c r="U124" i="5"/>
  <c r="U123" i="5"/>
  <c r="U144" i="5"/>
  <c r="U140" i="5"/>
  <c r="U156" i="5"/>
  <c r="U152" i="5"/>
  <c r="U132" i="5"/>
  <c r="U128" i="5"/>
  <c r="U83" i="5"/>
  <c r="U85" i="5"/>
  <c r="U91" i="5"/>
  <c r="U101" i="5"/>
  <c r="U103" i="5"/>
  <c r="U111" i="5"/>
  <c r="U88" i="5"/>
  <c r="U90" i="5"/>
  <c r="U96" i="5"/>
  <c r="U108" i="5"/>
  <c r="U110" i="5"/>
  <c r="U118" i="5"/>
  <c r="U94" i="5"/>
  <c r="U100" i="5"/>
  <c r="U115" i="5"/>
  <c r="U117" i="5"/>
  <c r="U99" i="5"/>
  <c r="U104" i="5"/>
  <c r="U119" i="5"/>
  <c r="U125" i="5"/>
  <c r="U129" i="5"/>
  <c r="U133" i="5"/>
  <c r="U135" i="5"/>
  <c r="U137" i="5"/>
  <c r="U141" i="5"/>
  <c r="U145" i="5"/>
  <c r="U147" i="5"/>
  <c r="U149" i="5"/>
  <c r="U153" i="5"/>
  <c r="U157" i="5"/>
  <c r="U159" i="5"/>
  <c r="U161" i="5"/>
  <c r="U127" i="5"/>
  <c r="U131" i="5"/>
  <c r="U139" i="5"/>
  <c r="U143" i="5"/>
  <c r="U151" i="5"/>
  <c r="U155" i="5"/>
  <c r="U163" i="5"/>
  <c r="U84" i="5"/>
  <c r="U89" i="5"/>
  <c r="U93" i="5"/>
  <c r="U98" i="5"/>
  <c r="U102" i="5"/>
  <c r="U109" i="5"/>
  <c r="U116" i="5"/>
  <c r="U122" i="5"/>
  <c r="U126" i="5"/>
  <c r="U130" i="5"/>
  <c r="U134" i="5"/>
  <c r="U138" i="5"/>
  <c r="U142" i="5"/>
  <c r="U146" i="5"/>
  <c r="U150" i="5"/>
  <c r="U154" i="5"/>
  <c r="U158" i="5"/>
  <c r="U162" i="5"/>
  <c r="T27" i="5" l="1"/>
  <c r="T35" i="5"/>
  <c r="S168" i="5"/>
  <c r="T104" i="5"/>
  <c r="T57" i="5"/>
  <c r="T31" i="5"/>
  <c r="T26" i="5"/>
  <c r="T108" i="5"/>
  <c r="T62" i="5"/>
  <c r="T123" i="5"/>
  <c r="T96" i="5"/>
  <c r="T61" i="5"/>
  <c r="T107" i="5"/>
  <c r="T92" i="5"/>
  <c r="T60" i="5"/>
  <c r="T28" i="5"/>
  <c r="T136" i="5"/>
  <c r="T75" i="5"/>
  <c r="T9" i="5"/>
  <c r="T54" i="5"/>
  <c r="T47" i="5"/>
  <c r="T66" i="5"/>
  <c r="T122" i="5"/>
  <c r="T139" i="5"/>
  <c r="T113" i="5"/>
  <c r="T137" i="5"/>
  <c r="T120" i="5"/>
  <c r="T11" i="5"/>
  <c r="T73" i="5"/>
  <c r="T49" i="5"/>
  <c r="T74" i="5"/>
  <c r="T42" i="5"/>
  <c r="T34" i="5"/>
  <c r="T18" i="5"/>
  <c r="T10" i="5"/>
  <c r="T119" i="5"/>
  <c r="T106" i="5"/>
  <c r="T101" i="5"/>
  <c r="T46" i="5"/>
  <c r="T135" i="5"/>
  <c r="T91" i="5"/>
  <c r="T138" i="5"/>
  <c r="T115" i="5"/>
  <c r="T102" i="5"/>
  <c r="T97" i="5"/>
  <c r="T45" i="5"/>
  <c r="T25" i="5"/>
  <c r="T133" i="5"/>
  <c r="T116" i="5"/>
  <c r="S166" i="5"/>
  <c r="T114" i="5"/>
  <c r="T109" i="5"/>
  <c r="T72" i="5"/>
  <c r="T56" i="5"/>
  <c r="T40" i="5"/>
  <c r="T24" i="5"/>
  <c r="T8" i="5"/>
  <c r="T110" i="5"/>
  <c r="T130" i="5"/>
  <c r="T59" i="5"/>
  <c r="T67" i="5"/>
  <c r="T77" i="5"/>
  <c r="T53" i="5"/>
  <c r="T50" i="5"/>
  <c r="T38" i="5"/>
  <c r="T6" i="5"/>
  <c r="T103" i="5"/>
  <c r="T90" i="5"/>
  <c r="T85" i="5"/>
  <c r="T29" i="5"/>
  <c r="T131" i="5"/>
  <c r="T94" i="5"/>
  <c r="T132" i="5"/>
  <c r="T99" i="5"/>
  <c r="T86" i="5"/>
  <c r="T81" i="5"/>
  <c r="T41" i="5"/>
  <c r="T21" i="5"/>
  <c r="T129" i="5"/>
  <c r="T89" i="5"/>
  <c r="T111" i="5"/>
  <c r="T98" i="5"/>
  <c r="T93" i="5"/>
  <c r="T68" i="5"/>
  <c r="T52" i="5"/>
  <c r="T36" i="5"/>
  <c r="T20" i="5"/>
  <c r="T121" i="5"/>
  <c r="T124" i="5"/>
  <c r="T63" i="5"/>
  <c r="T15" i="5"/>
  <c r="T117" i="5"/>
  <c r="T51" i="5"/>
  <c r="T118" i="5"/>
  <c r="T33" i="5"/>
  <c r="T128" i="5"/>
  <c r="T76" i="5"/>
  <c r="T44" i="5"/>
  <c r="T12" i="5"/>
  <c r="T43" i="5"/>
  <c r="T19" i="5"/>
  <c r="T69" i="5"/>
  <c r="T13" i="5"/>
  <c r="T71" i="5"/>
  <c r="T55" i="5"/>
  <c r="T39" i="5"/>
  <c r="T23" i="5"/>
  <c r="T7" i="5"/>
  <c r="T70" i="5"/>
  <c r="T58" i="5"/>
  <c r="T30" i="5"/>
  <c r="T22" i="5"/>
  <c r="T14" i="5"/>
  <c r="T87" i="5"/>
  <c r="T112" i="5"/>
  <c r="T78" i="5"/>
  <c r="T17" i="5"/>
  <c r="T127" i="5"/>
  <c r="T105" i="5"/>
  <c r="T126" i="5"/>
  <c r="T83" i="5"/>
  <c r="T100" i="5"/>
  <c r="T65" i="5"/>
  <c r="T37" i="5"/>
  <c r="T5" i="5"/>
  <c r="T125" i="5"/>
  <c r="T134" i="5"/>
  <c r="T95" i="5"/>
  <c r="T82" i="5"/>
  <c r="T80" i="5"/>
  <c r="T64" i="5"/>
  <c r="T48" i="5"/>
  <c r="T32" i="5"/>
  <c r="T16" i="5"/>
  <c r="T84" i="5"/>
  <c r="T79" i="5"/>
  <c r="T88" i="5"/>
  <c r="U79" i="5"/>
  <c r="U37" i="5"/>
  <c r="U15" i="5"/>
  <c r="T145" i="5"/>
  <c r="T152" i="5"/>
  <c r="U53" i="5"/>
  <c r="T153" i="5"/>
  <c r="U69" i="5"/>
  <c r="U17" i="5"/>
  <c r="U27" i="5"/>
  <c r="U75" i="5"/>
  <c r="U31" i="5"/>
  <c r="U66" i="5"/>
  <c r="T161" i="5"/>
  <c r="M166" i="5"/>
  <c r="T146" i="5"/>
  <c r="U65" i="5"/>
  <c r="U74" i="5"/>
  <c r="T4" i="5"/>
  <c r="U13" i="5"/>
  <c r="U28" i="5"/>
  <c r="U38" i="5"/>
  <c r="U57" i="5"/>
  <c r="U73" i="5"/>
  <c r="U26" i="5"/>
  <c r="U5" i="5"/>
  <c r="U76" i="5"/>
  <c r="T159" i="5"/>
  <c r="T163" i="5"/>
  <c r="R165" i="5"/>
  <c r="T148" i="5"/>
  <c r="U68" i="5"/>
  <c r="U64" i="5"/>
  <c r="U56" i="5"/>
  <c r="K166" i="5"/>
  <c r="U77" i="5"/>
  <c r="U4" i="5"/>
  <c r="U16" i="5"/>
  <c r="U29" i="5"/>
  <c r="U6" i="5"/>
  <c r="U20" i="5"/>
  <c r="U33" i="5"/>
  <c r="U8" i="5"/>
  <c r="U18" i="5"/>
  <c r="U30" i="5"/>
  <c r="T154" i="5"/>
  <c r="T157" i="5"/>
  <c r="T149" i="5"/>
  <c r="T141" i="5"/>
  <c r="T147" i="5"/>
  <c r="T162" i="5"/>
  <c r="T142" i="5"/>
  <c r="T155" i="5"/>
  <c r="T160" i="5"/>
  <c r="T144" i="5"/>
  <c r="U71" i="5"/>
  <c r="U67" i="5"/>
  <c r="U63" i="5"/>
  <c r="U55" i="5"/>
  <c r="T151" i="5"/>
  <c r="U7" i="5"/>
  <c r="U19" i="5"/>
  <c r="U32" i="5"/>
  <c r="U9" i="5"/>
  <c r="U22" i="5"/>
  <c r="U36" i="5"/>
  <c r="U10" i="5"/>
  <c r="U21" i="5"/>
  <c r="U80" i="5"/>
  <c r="U72" i="5"/>
  <c r="T158" i="5"/>
  <c r="T150" i="5"/>
  <c r="T156" i="5"/>
  <c r="T140" i="5"/>
  <c r="U70" i="5"/>
  <c r="U62" i="5"/>
  <c r="U54" i="5"/>
  <c r="T143" i="5"/>
  <c r="U78" i="5"/>
  <c r="U11" i="5"/>
  <c r="U23" i="5"/>
  <c r="U35" i="5"/>
  <c r="U14" i="5"/>
  <c r="U25" i="5"/>
  <c r="R164" i="5"/>
  <c r="U12" i="5"/>
  <c r="U24" i="5"/>
  <c r="U34" i="5"/>
  <c r="Q164" i="5"/>
  <c r="Q165" i="5"/>
  <c r="T10" i="4" l="1"/>
  <c r="T14" i="4"/>
  <c r="T18" i="4"/>
  <c r="T22" i="4"/>
  <c r="T26" i="4"/>
  <c r="T30" i="4"/>
  <c r="T34" i="4"/>
  <c r="T38" i="4"/>
  <c r="T42" i="4"/>
  <c r="T46" i="4"/>
  <c r="T50" i="4"/>
  <c r="T54" i="4"/>
  <c r="T58" i="4"/>
  <c r="T62" i="4"/>
  <c r="T66" i="4"/>
  <c r="T70" i="4"/>
  <c r="T74" i="4"/>
  <c r="T78" i="4"/>
  <c r="T82" i="4"/>
  <c r="T86" i="4"/>
  <c r="T90" i="4"/>
  <c r="T94" i="4"/>
  <c r="T98" i="4"/>
  <c r="T102" i="4"/>
  <c r="T106" i="4"/>
  <c r="T110" i="4"/>
  <c r="T114" i="4"/>
  <c r="T118" i="4"/>
  <c r="T122" i="4"/>
  <c r="T126" i="4"/>
  <c r="T130" i="4"/>
  <c r="T134" i="4"/>
  <c r="T138" i="4"/>
  <c r="T142" i="4"/>
  <c r="T146" i="4"/>
  <c r="T150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T5" i="4" s="1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4" i="4"/>
  <c r="O155" i="4"/>
  <c r="N155" i="4"/>
  <c r="M155" i="4"/>
  <c r="L155" i="4"/>
  <c r="K155" i="4"/>
  <c r="J155" i="4"/>
  <c r="I155" i="4"/>
  <c r="H155" i="4"/>
  <c r="G155" i="4"/>
  <c r="F155" i="4"/>
  <c r="O154" i="4"/>
  <c r="N154" i="4"/>
  <c r="M154" i="4"/>
  <c r="L154" i="4"/>
  <c r="K154" i="4"/>
  <c r="J154" i="4"/>
  <c r="I154" i="4"/>
  <c r="H154" i="4"/>
  <c r="G154" i="4"/>
  <c r="F15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4" i="1"/>
  <c r="O135" i="1"/>
  <c r="O134" i="1"/>
  <c r="Q44" i="1"/>
  <c r="T153" i="4" l="1"/>
  <c r="T145" i="4"/>
  <c r="T137" i="4"/>
  <c r="T129" i="4"/>
  <c r="T121" i="4"/>
  <c r="T113" i="4"/>
  <c r="T105" i="4"/>
  <c r="T97" i="4"/>
  <c r="T89" i="4"/>
  <c r="T81" i="4"/>
  <c r="T73" i="4"/>
  <c r="T65" i="4"/>
  <c r="T57" i="4"/>
  <c r="T49" i="4"/>
  <c r="T37" i="4"/>
  <c r="T29" i="4"/>
  <c r="T21" i="4"/>
  <c r="T13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149" i="4"/>
  <c r="T141" i="4"/>
  <c r="T133" i="4"/>
  <c r="T125" i="4"/>
  <c r="T117" i="4"/>
  <c r="T109" i="4"/>
  <c r="T101" i="4"/>
  <c r="T93" i="4"/>
  <c r="T85" i="4"/>
  <c r="T77" i="4"/>
  <c r="T69" i="4"/>
  <c r="T61" i="4"/>
  <c r="T53" i="4"/>
  <c r="T45" i="4"/>
  <c r="T41" i="4"/>
  <c r="T33" i="4"/>
  <c r="T25" i="4"/>
  <c r="T17" i="4"/>
  <c r="T9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6" i="4"/>
  <c r="R154" i="4"/>
  <c r="S156" i="4"/>
  <c r="U119" i="4"/>
  <c r="U95" i="4"/>
  <c r="U37" i="4"/>
  <c r="U38" i="4"/>
  <c r="U139" i="4"/>
  <c r="U111" i="4"/>
  <c r="U6" i="4"/>
  <c r="U87" i="4"/>
  <c r="U103" i="4"/>
  <c r="U151" i="4"/>
  <c r="U127" i="4"/>
  <c r="U18" i="4"/>
  <c r="U22" i="4"/>
  <c r="U5" i="4"/>
  <c r="U9" i="4"/>
  <c r="U17" i="4"/>
  <c r="U21" i="4"/>
  <c r="U25" i="4"/>
  <c r="U29" i="4"/>
  <c r="U31" i="4"/>
  <c r="U33" i="4"/>
  <c r="U53" i="4"/>
  <c r="U55" i="4"/>
  <c r="U57" i="4"/>
  <c r="U63" i="4"/>
  <c r="U65" i="4"/>
  <c r="U67" i="4"/>
  <c r="U69" i="4"/>
  <c r="U71" i="4"/>
  <c r="U79" i="4"/>
  <c r="M156" i="4"/>
  <c r="R155" i="4"/>
  <c r="U4" i="4"/>
  <c r="U8" i="4"/>
  <c r="U12" i="4"/>
  <c r="U16" i="4"/>
  <c r="U20" i="4"/>
  <c r="U24" i="4"/>
  <c r="U28" i="4"/>
  <c r="T4" i="4"/>
  <c r="U7" i="4"/>
  <c r="U11" i="4"/>
  <c r="U15" i="4"/>
  <c r="U19" i="4"/>
  <c r="U23" i="4"/>
  <c r="U27" i="4"/>
  <c r="U30" i="4"/>
  <c r="U32" i="4"/>
  <c r="U34" i="4"/>
  <c r="U36" i="4"/>
  <c r="K156" i="4"/>
  <c r="U77" i="4"/>
  <c r="U73" i="4"/>
  <c r="U54" i="4"/>
  <c r="U80" i="4"/>
  <c r="U72" i="4"/>
  <c r="U76" i="4"/>
  <c r="U56" i="4"/>
  <c r="U62" i="4"/>
  <c r="U64" i="4"/>
  <c r="U66" i="4"/>
  <c r="U68" i="4"/>
  <c r="U70" i="4"/>
  <c r="U10" i="4"/>
  <c r="U14" i="4"/>
  <c r="U26" i="4"/>
  <c r="U13" i="4"/>
  <c r="U35" i="4"/>
  <c r="U152" i="4"/>
  <c r="U84" i="4"/>
  <c r="U92" i="4"/>
  <c r="U100" i="4"/>
  <c r="U108" i="4"/>
  <c r="U116" i="4"/>
  <c r="U124" i="4"/>
  <c r="U136" i="4"/>
  <c r="U140" i="4"/>
  <c r="U148" i="4"/>
  <c r="U75" i="4"/>
  <c r="U83" i="4"/>
  <c r="U91" i="4"/>
  <c r="U99" i="4"/>
  <c r="U107" i="4"/>
  <c r="U115" i="4"/>
  <c r="U123" i="4"/>
  <c r="U131" i="4"/>
  <c r="U135" i="4"/>
  <c r="U143" i="4"/>
  <c r="U147" i="4"/>
  <c r="U88" i="4"/>
  <c r="U96" i="4"/>
  <c r="U104" i="4"/>
  <c r="U112" i="4"/>
  <c r="U120" i="4"/>
  <c r="U128" i="4"/>
  <c r="U132" i="4"/>
  <c r="U144" i="4"/>
  <c r="Q155" i="4"/>
  <c r="Q154" i="4"/>
  <c r="U74" i="4"/>
  <c r="U78" i="4"/>
  <c r="I156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46" i="4"/>
  <c r="U150" i="4"/>
  <c r="G156" i="4"/>
  <c r="U81" i="4"/>
  <c r="U85" i="4"/>
  <c r="U89" i="4"/>
  <c r="U93" i="4"/>
  <c r="U97" i="4"/>
  <c r="U101" i="4"/>
  <c r="U105" i="4"/>
  <c r="U109" i="4"/>
  <c r="U113" i="4"/>
  <c r="U117" i="4"/>
  <c r="U121" i="4"/>
  <c r="U125" i="4"/>
  <c r="U129" i="4"/>
  <c r="U133" i="4"/>
  <c r="U137" i="4"/>
  <c r="U141" i="4"/>
  <c r="U145" i="4"/>
  <c r="U149" i="4"/>
  <c r="U153" i="4"/>
  <c r="Q135" i="1" l="1"/>
  <c r="Q1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4" i="1"/>
  <c r="O65" i="3"/>
  <c r="O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4" i="3"/>
  <c r="O75" i="2"/>
  <c r="O7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4" i="2"/>
  <c r="M76" i="2" l="1"/>
  <c r="K76" i="2"/>
  <c r="I76" i="2"/>
  <c r="G76" i="2"/>
  <c r="M136" i="1"/>
  <c r="K136" i="1"/>
  <c r="I136" i="1"/>
  <c r="G136" i="1"/>
  <c r="G65" i="3" l="1"/>
  <c r="H65" i="3"/>
  <c r="I65" i="3"/>
  <c r="J65" i="3"/>
  <c r="K65" i="3"/>
  <c r="L65" i="3"/>
  <c r="M65" i="3"/>
  <c r="N65" i="3"/>
  <c r="F65" i="3"/>
  <c r="G64" i="3"/>
  <c r="H64" i="3"/>
  <c r="I64" i="3"/>
  <c r="J64" i="3"/>
  <c r="K64" i="3"/>
  <c r="L64" i="3"/>
  <c r="M64" i="3"/>
  <c r="N64" i="3"/>
  <c r="F64" i="3"/>
  <c r="G135" i="1"/>
  <c r="H135" i="1"/>
  <c r="I135" i="1"/>
  <c r="J135" i="1"/>
  <c r="K135" i="1"/>
  <c r="L135" i="1"/>
  <c r="M135" i="1"/>
  <c r="N135" i="1"/>
  <c r="R135" i="1"/>
  <c r="F135" i="1"/>
  <c r="G134" i="1"/>
  <c r="H134" i="1"/>
  <c r="I134" i="1"/>
  <c r="J134" i="1"/>
  <c r="K134" i="1"/>
  <c r="L134" i="1"/>
  <c r="M134" i="1"/>
  <c r="N134" i="1"/>
  <c r="R134" i="1"/>
  <c r="F134" i="1"/>
  <c r="G75" i="2"/>
  <c r="H75" i="2"/>
  <c r="I75" i="2"/>
  <c r="J75" i="2"/>
  <c r="K75" i="2"/>
  <c r="M75" i="2"/>
  <c r="N75" i="2"/>
  <c r="F75" i="2"/>
  <c r="G74" i="2"/>
  <c r="H74" i="2"/>
  <c r="I74" i="2"/>
  <c r="J74" i="2"/>
  <c r="K74" i="2"/>
  <c r="L74" i="2"/>
  <c r="M74" i="2"/>
  <c r="N74" i="2"/>
  <c r="F7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1" i="2"/>
  <c r="S20" i="2"/>
  <c r="S21" i="2"/>
  <c r="S22" i="2"/>
  <c r="S23" i="2"/>
  <c r="S24" i="2"/>
  <c r="S25" i="2"/>
  <c r="S26" i="2"/>
  <c r="S27" i="2"/>
  <c r="S28" i="2"/>
  <c r="S29" i="2"/>
  <c r="S30" i="2"/>
  <c r="S1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4" i="3"/>
  <c r="P6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R7" i="2" s="1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9" i="2"/>
  <c r="P70" i="2"/>
  <c r="P71" i="2"/>
  <c r="P72" i="2"/>
  <c r="P73" i="2"/>
  <c r="P4" i="2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93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61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8" i="1"/>
  <c r="U35" i="1"/>
  <c r="G66" i="3" l="1"/>
  <c r="M66" i="3"/>
  <c r="K66" i="3"/>
  <c r="I66" i="3"/>
  <c r="R62" i="3"/>
  <c r="S62" i="3"/>
  <c r="R58" i="3"/>
  <c r="S58" i="3"/>
  <c r="R54" i="3"/>
  <c r="S54" i="3"/>
  <c r="R50" i="3"/>
  <c r="S50" i="3"/>
  <c r="R46" i="3"/>
  <c r="S46" i="3"/>
  <c r="R42" i="3"/>
  <c r="S42" i="3"/>
  <c r="R38" i="3"/>
  <c r="S38" i="3"/>
  <c r="R34" i="3"/>
  <c r="S34" i="3"/>
  <c r="R30" i="3"/>
  <c r="S30" i="3"/>
  <c r="R26" i="3"/>
  <c r="S26" i="3"/>
  <c r="R22" i="3"/>
  <c r="S22" i="3"/>
  <c r="R18" i="3"/>
  <c r="S18" i="3"/>
  <c r="R14" i="3"/>
  <c r="S14" i="3"/>
  <c r="R10" i="3"/>
  <c r="S10" i="3"/>
  <c r="R6" i="3"/>
  <c r="S6" i="3"/>
  <c r="R61" i="3"/>
  <c r="S61" i="3"/>
  <c r="R57" i="3"/>
  <c r="S57" i="3"/>
  <c r="R53" i="3"/>
  <c r="S53" i="3"/>
  <c r="R49" i="3"/>
  <c r="S49" i="3"/>
  <c r="R45" i="3"/>
  <c r="S45" i="3"/>
  <c r="R41" i="3"/>
  <c r="S41" i="3"/>
  <c r="R37" i="3"/>
  <c r="S37" i="3"/>
  <c r="R33" i="3"/>
  <c r="S33" i="3"/>
  <c r="R29" i="3"/>
  <c r="S29" i="3"/>
  <c r="R25" i="3"/>
  <c r="S25" i="3"/>
  <c r="R21" i="3"/>
  <c r="S21" i="3"/>
  <c r="R17" i="3"/>
  <c r="S17" i="3"/>
  <c r="R13" i="3"/>
  <c r="S13" i="3"/>
  <c r="R9" i="3"/>
  <c r="S9" i="3"/>
  <c r="R5" i="3"/>
  <c r="S5" i="3"/>
  <c r="P64" i="3"/>
  <c r="R4" i="3"/>
  <c r="S4" i="3"/>
  <c r="P65" i="3"/>
  <c r="R60" i="3"/>
  <c r="S60" i="3"/>
  <c r="R56" i="3"/>
  <c r="S56" i="3"/>
  <c r="R52" i="3"/>
  <c r="S52" i="3"/>
  <c r="R48" i="3"/>
  <c r="S48" i="3"/>
  <c r="R44" i="3"/>
  <c r="S44" i="3"/>
  <c r="R40" i="3"/>
  <c r="S40" i="3"/>
  <c r="R36" i="3"/>
  <c r="S36" i="3"/>
  <c r="R32" i="3"/>
  <c r="S32" i="3"/>
  <c r="R28" i="3"/>
  <c r="S28" i="3"/>
  <c r="R24" i="3"/>
  <c r="S24" i="3"/>
  <c r="R20" i="3"/>
  <c r="S20" i="3"/>
  <c r="R16" i="3"/>
  <c r="S16" i="3"/>
  <c r="R12" i="3"/>
  <c r="S12" i="3"/>
  <c r="R8" i="3"/>
  <c r="S8" i="3"/>
  <c r="R63" i="3"/>
  <c r="S63" i="3"/>
  <c r="R59" i="3"/>
  <c r="S59" i="3"/>
  <c r="R55" i="3"/>
  <c r="S55" i="3"/>
  <c r="R51" i="3"/>
  <c r="S51" i="3"/>
  <c r="R47" i="3"/>
  <c r="S47" i="3"/>
  <c r="R43" i="3"/>
  <c r="S43" i="3"/>
  <c r="R39" i="3"/>
  <c r="S39" i="3"/>
  <c r="R35" i="3"/>
  <c r="S35" i="3"/>
  <c r="R31" i="3"/>
  <c r="S31" i="3"/>
  <c r="R27" i="3"/>
  <c r="S27" i="3"/>
  <c r="R23" i="3"/>
  <c r="S23" i="3"/>
  <c r="R19" i="3"/>
  <c r="S19" i="3"/>
  <c r="R15" i="3"/>
  <c r="S15" i="3"/>
  <c r="R11" i="3"/>
  <c r="S11" i="3"/>
  <c r="R7" i="3"/>
  <c r="S7" i="3"/>
  <c r="P74" i="2"/>
  <c r="S49" i="2"/>
  <c r="S53" i="2"/>
  <c r="S57" i="2"/>
  <c r="S61" i="2"/>
  <c r="S65" i="2"/>
  <c r="S69" i="2"/>
  <c r="S73" i="2"/>
  <c r="S50" i="2"/>
  <c r="S54" i="2"/>
  <c r="S58" i="2"/>
  <c r="S62" i="2"/>
  <c r="S66" i="2"/>
  <c r="S70" i="2"/>
  <c r="S46" i="2"/>
  <c r="P75" i="2"/>
  <c r="S47" i="2"/>
  <c r="S51" i="2"/>
  <c r="S55" i="2"/>
  <c r="S59" i="2"/>
  <c r="S63" i="2"/>
  <c r="S67" i="2"/>
  <c r="S71" i="2"/>
  <c r="S48" i="2"/>
  <c r="S52" i="2"/>
  <c r="S56" i="2"/>
  <c r="S60" i="2"/>
  <c r="S64" i="2"/>
  <c r="S68" i="2"/>
  <c r="S72" i="2"/>
  <c r="T121" i="1"/>
  <c r="T89" i="1"/>
  <c r="T57" i="1"/>
  <c r="T25" i="1"/>
  <c r="U27" i="1"/>
  <c r="T113" i="1"/>
  <c r="T81" i="1"/>
  <c r="T49" i="1"/>
  <c r="T17" i="1"/>
  <c r="U19" i="1"/>
  <c r="T105" i="1"/>
  <c r="T73" i="1"/>
  <c r="T41" i="1"/>
  <c r="T9" i="1"/>
  <c r="T129" i="1"/>
  <c r="T97" i="1"/>
  <c r="T65" i="1"/>
  <c r="T33" i="1"/>
  <c r="R66" i="2"/>
  <c r="R50" i="2"/>
  <c r="R34" i="2"/>
  <c r="R18" i="2"/>
  <c r="R65" i="2"/>
  <c r="R49" i="2"/>
  <c r="R33" i="2"/>
  <c r="R17" i="2"/>
  <c r="R4" i="2"/>
  <c r="R58" i="2"/>
  <c r="R42" i="2"/>
  <c r="R26" i="2"/>
  <c r="R10" i="2"/>
  <c r="R73" i="2"/>
  <c r="R57" i="2"/>
  <c r="R41" i="2"/>
  <c r="R25" i="2"/>
  <c r="R9" i="2"/>
  <c r="U5" i="1"/>
  <c r="U9" i="1"/>
  <c r="U13" i="1"/>
  <c r="U17" i="1"/>
  <c r="U21" i="1"/>
  <c r="U25" i="1"/>
  <c r="U29" i="1"/>
  <c r="U33" i="1"/>
  <c r="U3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U6" i="1"/>
  <c r="U10" i="1"/>
  <c r="U14" i="1"/>
  <c r="U18" i="1"/>
  <c r="U22" i="1"/>
  <c r="U26" i="1"/>
  <c r="U30" i="1"/>
  <c r="U34" i="1"/>
  <c r="U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U7" i="1"/>
  <c r="U11" i="1"/>
  <c r="U15" i="1"/>
  <c r="T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U32" i="1"/>
  <c r="U24" i="1"/>
  <c r="U16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U31" i="1"/>
  <c r="U23" i="1"/>
  <c r="U12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U36" i="1"/>
  <c r="U28" i="1"/>
  <c r="U20" i="1"/>
  <c r="U8" i="1"/>
  <c r="R70" i="2"/>
  <c r="R62" i="2"/>
  <c r="R54" i="2"/>
  <c r="R46" i="2"/>
  <c r="R38" i="2"/>
  <c r="R30" i="2"/>
  <c r="R22" i="2"/>
  <c r="R14" i="2"/>
  <c r="R6" i="2"/>
  <c r="R69" i="2"/>
  <c r="R61" i="2"/>
  <c r="R53" i="2"/>
  <c r="R45" i="2"/>
  <c r="R37" i="2"/>
  <c r="R29" i="2"/>
  <c r="R21" i="2"/>
  <c r="R13" i="2"/>
  <c r="R5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</calcChain>
</file>

<file path=xl/sharedStrings.xml><?xml version="1.0" encoding="utf-8"?>
<sst xmlns="http://schemas.openxmlformats.org/spreadsheetml/2006/main" count="1677" uniqueCount="224">
  <si>
    <t>ACE 마일리지 우수자 지원 장학금 산출내역</t>
    <phoneticPr fontId="2" type="noConversion"/>
  </si>
  <si>
    <t>참가시간</t>
    <phoneticPr fontId="2" type="noConversion"/>
  </si>
  <si>
    <t>연번</t>
    <phoneticPr fontId="2" type="noConversion"/>
  </si>
  <si>
    <t>이름</t>
    <phoneticPr fontId="2" type="noConversion"/>
  </si>
  <si>
    <t>특강 및 멘토링 참가</t>
    <phoneticPr fontId="2" type="noConversion"/>
  </si>
  <si>
    <t>특강 보고서 제출</t>
    <phoneticPr fontId="2" type="noConversion"/>
  </si>
  <si>
    <t>견학/답사 참가</t>
    <phoneticPr fontId="2" type="noConversion"/>
  </si>
  <si>
    <t>경진대회 참가</t>
    <phoneticPr fontId="2" type="noConversion"/>
  </si>
  <si>
    <t>비교과 프로그램 참가</t>
    <phoneticPr fontId="2" type="noConversion"/>
  </si>
  <si>
    <t>마린퀘스트</t>
    <phoneticPr fontId="2" type="noConversion"/>
  </si>
  <si>
    <t>교내외 대회참가</t>
    <phoneticPr fontId="2" type="noConversion"/>
  </si>
  <si>
    <t>교내외 대회수상</t>
    <phoneticPr fontId="2" type="noConversion"/>
  </si>
  <si>
    <t>자격증 취득</t>
    <phoneticPr fontId="2" type="noConversion"/>
  </si>
  <si>
    <t>학년</t>
    <phoneticPr fontId="2" type="noConversion"/>
  </si>
  <si>
    <t>학번</t>
    <phoneticPr fontId="2" type="noConversion"/>
  </si>
  <si>
    <t>정병조</t>
    <phoneticPr fontId="2" type="noConversion"/>
  </si>
  <si>
    <t>최영태</t>
    <phoneticPr fontId="2" type="noConversion"/>
  </si>
  <si>
    <t>황환익</t>
    <phoneticPr fontId="2" type="noConversion"/>
  </si>
  <si>
    <t>차성준</t>
    <phoneticPr fontId="2" type="noConversion"/>
  </si>
  <si>
    <t>주형수</t>
    <phoneticPr fontId="2" type="noConversion"/>
  </si>
  <si>
    <t>정재민</t>
    <phoneticPr fontId="2" type="noConversion"/>
  </si>
  <si>
    <t>정민교</t>
    <phoneticPr fontId="2" type="noConversion"/>
  </si>
  <si>
    <t>성현진</t>
    <phoneticPr fontId="2" type="noConversion"/>
  </si>
  <si>
    <t>박서희</t>
    <phoneticPr fontId="2" type="noConversion"/>
  </si>
  <si>
    <t>오승윤</t>
    <phoneticPr fontId="2" type="noConversion"/>
  </si>
  <si>
    <t>윤석환</t>
    <phoneticPr fontId="2" type="noConversion"/>
  </si>
  <si>
    <t>김유진</t>
    <phoneticPr fontId="2" type="noConversion"/>
  </si>
  <si>
    <t>김동원</t>
    <phoneticPr fontId="2" type="noConversion"/>
  </si>
  <si>
    <t>김명규</t>
    <phoneticPr fontId="2" type="noConversion"/>
  </si>
  <si>
    <t>김홍경</t>
    <phoneticPr fontId="2" type="noConversion"/>
  </si>
  <si>
    <t>정인성</t>
    <phoneticPr fontId="2" type="noConversion"/>
  </si>
  <si>
    <t>박환수</t>
    <phoneticPr fontId="2" type="noConversion"/>
  </si>
  <si>
    <t>여봉준</t>
    <phoneticPr fontId="2" type="noConversion"/>
  </si>
  <si>
    <t>서민지</t>
    <phoneticPr fontId="2" type="noConversion"/>
  </si>
  <si>
    <t>민손영</t>
    <phoneticPr fontId="2" type="noConversion"/>
  </si>
  <si>
    <t>하상은</t>
    <phoneticPr fontId="2" type="noConversion"/>
  </si>
  <si>
    <t>조현아</t>
    <phoneticPr fontId="2" type="noConversion"/>
  </si>
  <si>
    <t>김예진</t>
    <phoneticPr fontId="2" type="noConversion"/>
  </si>
  <si>
    <t>김도희</t>
    <phoneticPr fontId="2" type="noConversion"/>
  </si>
  <si>
    <t>김송아</t>
    <phoneticPr fontId="2" type="noConversion"/>
  </si>
  <si>
    <t>김은별</t>
    <phoneticPr fontId="2" type="noConversion"/>
  </si>
  <si>
    <t>김혜린</t>
    <phoneticPr fontId="2" type="noConversion"/>
  </si>
  <si>
    <t>박민정</t>
    <phoneticPr fontId="2" type="noConversion"/>
  </si>
  <si>
    <t>안유림</t>
    <phoneticPr fontId="2" type="noConversion"/>
  </si>
  <si>
    <t>이가희</t>
    <phoneticPr fontId="2" type="noConversion"/>
  </si>
  <si>
    <t>윤성욱</t>
    <phoneticPr fontId="2" type="noConversion"/>
  </si>
  <si>
    <t>이명화</t>
    <phoneticPr fontId="2" type="noConversion"/>
  </si>
  <si>
    <t>정수진</t>
    <phoneticPr fontId="2" type="noConversion"/>
  </si>
  <si>
    <t>정하은</t>
    <phoneticPr fontId="2" type="noConversion"/>
  </si>
  <si>
    <t>김경국</t>
    <phoneticPr fontId="2" type="noConversion"/>
  </si>
  <si>
    <t>천호준</t>
    <phoneticPr fontId="2" type="noConversion"/>
  </si>
  <si>
    <t>김주영</t>
    <phoneticPr fontId="2" type="noConversion"/>
  </si>
  <si>
    <t>김지성</t>
    <phoneticPr fontId="2" type="noConversion"/>
  </si>
  <si>
    <t>박성은</t>
    <phoneticPr fontId="2" type="noConversion"/>
  </si>
  <si>
    <t>신영웅</t>
    <phoneticPr fontId="2" type="noConversion"/>
  </si>
  <si>
    <t>오성진</t>
    <phoneticPr fontId="2" type="noConversion"/>
  </si>
  <si>
    <t>이희규</t>
    <phoneticPr fontId="2" type="noConversion"/>
  </si>
  <si>
    <t>임진묵</t>
    <phoneticPr fontId="2" type="noConversion"/>
  </si>
  <si>
    <t>정광호</t>
    <phoneticPr fontId="2" type="noConversion"/>
  </si>
  <si>
    <t>황원진</t>
    <phoneticPr fontId="2" type="noConversion"/>
  </si>
  <si>
    <t>김도연</t>
    <phoneticPr fontId="2" type="noConversion"/>
  </si>
  <si>
    <t>김채연</t>
    <phoneticPr fontId="2" type="noConversion"/>
  </si>
  <si>
    <t>김현정</t>
    <phoneticPr fontId="2" type="noConversion"/>
  </si>
  <si>
    <t>박유진</t>
    <phoneticPr fontId="2" type="noConversion"/>
  </si>
  <si>
    <t>박은경</t>
    <phoneticPr fontId="2" type="noConversion"/>
  </si>
  <si>
    <t>박지혜</t>
    <phoneticPr fontId="2" type="noConversion"/>
  </si>
  <si>
    <t>서린</t>
    <phoneticPr fontId="2" type="noConversion"/>
  </si>
  <si>
    <t>신호주</t>
    <phoneticPr fontId="2" type="noConversion"/>
  </si>
  <si>
    <t>윤가원</t>
    <phoneticPr fontId="2" type="noConversion"/>
  </si>
  <si>
    <t>인현지</t>
    <phoneticPr fontId="2" type="noConversion"/>
  </si>
  <si>
    <t>정민주</t>
    <phoneticPr fontId="2" type="noConversion"/>
  </si>
  <si>
    <t>정철효</t>
    <phoneticPr fontId="2" type="noConversion"/>
  </si>
  <si>
    <t>김선균</t>
    <phoneticPr fontId="2" type="noConversion"/>
  </si>
  <si>
    <t>이영록</t>
    <phoneticPr fontId="2" type="noConversion"/>
  </si>
  <si>
    <t>김재권</t>
    <phoneticPr fontId="2" type="noConversion"/>
  </si>
  <si>
    <t>박준하</t>
    <phoneticPr fontId="2" type="noConversion"/>
  </si>
  <si>
    <t>이상준</t>
    <phoneticPr fontId="2" type="noConversion"/>
  </si>
  <si>
    <t>김민주</t>
    <phoneticPr fontId="2" type="noConversion"/>
  </si>
  <si>
    <t>곽희주</t>
    <phoneticPr fontId="2" type="noConversion"/>
  </si>
  <si>
    <t>구민규</t>
    <phoneticPr fontId="2" type="noConversion"/>
  </si>
  <si>
    <t>김경민</t>
    <phoneticPr fontId="2" type="noConversion"/>
  </si>
  <si>
    <t>김예령</t>
    <phoneticPr fontId="2" type="noConversion"/>
  </si>
  <si>
    <t>김하린</t>
    <phoneticPr fontId="2" type="noConversion"/>
  </si>
  <si>
    <t>김현지</t>
    <phoneticPr fontId="2" type="noConversion"/>
  </si>
  <si>
    <t>도승환</t>
    <phoneticPr fontId="2" type="noConversion"/>
  </si>
  <si>
    <t>박성희</t>
    <phoneticPr fontId="2" type="noConversion"/>
  </si>
  <si>
    <t>백승대</t>
    <phoneticPr fontId="2" type="noConversion"/>
  </si>
  <si>
    <t>빈유진</t>
    <phoneticPr fontId="2" type="noConversion"/>
  </si>
  <si>
    <t>신명규</t>
    <phoneticPr fontId="2" type="noConversion"/>
  </si>
  <si>
    <t>안규철</t>
    <phoneticPr fontId="2" type="noConversion"/>
  </si>
  <si>
    <t>안나경</t>
    <phoneticPr fontId="2" type="noConversion"/>
  </si>
  <si>
    <t>안수진</t>
    <phoneticPr fontId="2" type="noConversion"/>
  </si>
  <si>
    <t>오진주</t>
    <phoneticPr fontId="2" type="noConversion"/>
  </si>
  <si>
    <t>유주혜</t>
    <phoneticPr fontId="2" type="noConversion"/>
  </si>
  <si>
    <t>윤다훈</t>
    <phoneticPr fontId="2" type="noConversion"/>
  </si>
  <si>
    <t>윤창필</t>
    <phoneticPr fontId="2" type="noConversion"/>
  </si>
  <si>
    <t>이나임</t>
    <phoneticPr fontId="2" type="noConversion"/>
  </si>
  <si>
    <t>이민영</t>
    <phoneticPr fontId="2" type="noConversion"/>
  </si>
  <si>
    <t>이유민</t>
    <phoneticPr fontId="2" type="noConversion"/>
  </si>
  <si>
    <t>조소연</t>
    <phoneticPr fontId="2" type="noConversion"/>
  </si>
  <si>
    <t>조순호</t>
    <phoneticPr fontId="2" type="noConversion"/>
  </si>
  <si>
    <t>조윤제</t>
    <phoneticPr fontId="2" type="noConversion"/>
  </si>
  <si>
    <t>주성현</t>
    <phoneticPr fontId="2" type="noConversion"/>
  </si>
  <si>
    <t>최선영</t>
    <phoneticPr fontId="2" type="noConversion"/>
  </si>
  <si>
    <t>강민창</t>
    <phoneticPr fontId="2" type="noConversion"/>
  </si>
  <si>
    <t>권두은</t>
    <phoneticPr fontId="2" type="noConversion"/>
  </si>
  <si>
    <t>권민성</t>
    <phoneticPr fontId="2" type="noConversion"/>
  </si>
  <si>
    <t>권태경</t>
    <phoneticPr fontId="2" type="noConversion"/>
  </si>
  <si>
    <t>김광태</t>
    <phoneticPr fontId="2" type="noConversion"/>
  </si>
  <si>
    <t>김근홍</t>
    <phoneticPr fontId="2" type="noConversion"/>
  </si>
  <si>
    <t>김민슬</t>
    <phoneticPr fontId="2" type="noConversion"/>
  </si>
  <si>
    <t>김민혁</t>
    <phoneticPr fontId="2" type="noConversion"/>
  </si>
  <si>
    <t>김상현</t>
    <phoneticPr fontId="2" type="noConversion"/>
  </si>
  <si>
    <t>김소영</t>
    <phoneticPr fontId="2" type="noConversion"/>
  </si>
  <si>
    <t>김재근</t>
    <phoneticPr fontId="2" type="noConversion"/>
  </si>
  <si>
    <t>김준엽</t>
    <phoneticPr fontId="2" type="noConversion"/>
  </si>
  <si>
    <t>김지연</t>
    <phoneticPr fontId="2" type="noConversion"/>
  </si>
  <si>
    <t>김태호</t>
    <phoneticPr fontId="2" type="noConversion"/>
  </si>
  <si>
    <t>김형도</t>
    <phoneticPr fontId="2" type="noConversion"/>
  </si>
  <si>
    <t>남아영</t>
    <phoneticPr fontId="2" type="noConversion"/>
  </si>
  <si>
    <t>마효진</t>
    <phoneticPr fontId="2" type="noConversion"/>
  </si>
  <si>
    <t>박건도</t>
    <phoneticPr fontId="2" type="noConversion"/>
  </si>
  <si>
    <t>배연재</t>
    <phoneticPr fontId="2" type="noConversion"/>
  </si>
  <si>
    <t>백지원</t>
    <phoneticPr fontId="2" type="noConversion"/>
  </si>
  <si>
    <t>성주원</t>
    <phoneticPr fontId="2" type="noConversion"/>
  </si>
  <si>
    <t>송혜란</t>
    <phoneticPr fontId="2" type="noConversion"/>
  </si>
  <si>
    <t>신예준</t>
    <phoneticPr fontId="2" type="noConversion"/>
  </si>
  <si>
    <t>성별</t>
    <phoneticPr fontId="2" type="noConversion"/>
  </si>
  <si>
    <t>남</t>
    <phoneticPr fontId="2" type="noConversion"/>
  </si>
  <si>
    <t>신예훈</t>
    <phoneticPr fontId="2" type="noConversion"/>
  </si>
  <si>
    <t>오원석</t>
    <phoneticPr fontId="2" type="noConversion"/>
  </si>
  <si>
    <t>이승창</t>
    <phoneticPr fontId="2" type="noConversion"/>
  </si>
  <si>
    <t>이지원</t>
    <phoneticPr fontId="2" type="noConversion"/>
  </si>
  <si>
    <t>이훈민</t>
    <phoneticPr fontId="2" type="noConversion"/>
  </si>
  <si>
    <t>임권섭</t>
    <phoneticPr fontId="2" type="noConversion"/>
  </si>
  <si>
    <t>전용한</t>
    <phoneticPr fontId="2" type="noConversion"/>
  </si>
  <si>
    <t>여</t>
    <phoneticPr fontId="2" type="noConversion"/>
  </si>
  <si>
    <t>정찬목</t>
    <phoneticPr fontId="2" type="noConversion"/>
  </si>
  <si>
    <t>정승엽</t>
    <phoneticPr fontId="2" type="noConversion"/>
  </si>
  <si>
    <t>정현우</t>
    <phoneticPr fontId="2" type="noConversion"/>
  </si>
  <si>
    <t>최상윤</t>
    <phoneticPr fontId="2" type="noConversion"/>
  </si>
  <si>
    <t>최예나</t>
    <phoneticPr fontId="2" type="noConversion"/>
  </si>
  <si>
    <t>최유진</t>
    <phoneticPr fontId="2" type="noConversion"/>
  </si>
  <si>
    <t>최지원</t>
    <phoneticPr fontId="2" type="noConversion"/>
  </si>
  <si>
    <t>하유준</t>
    <phoneticPr fontId="2" type="noConversion"/>
  </si>
  <si>
    <t>허준</t>
    <phoneticPr fontId="2" type="noConversion"/>
  </si>
  <si>
    <t>황현정</t>
    <phoneticPr fontId="2" type="noConversion"/>
  </si>
  <si>
    <t xml:space="preserve">가중치 </t>
    <phoneticPr fontId="2" type="noConversion"/>
  </si>
  <si>
    <t>※ 마일리지 산출방법 : 참가시간 x 가중치</t>
    <phoneticPr fontId="2" type="noConversion"/>
  </si>
  <si>
    <t>활동별 인정 일수 : 마린퀘스트 (4일) , 학과경진대회 참가 및 입상 (1일), 학과외 경진대회 참가(1.5일) 
학과외 경진대회 입상 8강(1.5일), 학과외 경진대회 입상 4위이상(3일)
1일 = 참가시간(8시간) 으로 인정</t>
    <phoneticPr fontId="2" type="noConversion"/>
  </si>
  <si>
    <t>비고</t>
    <phoneticPr fontId="2" type="noConversion"/>
  </si>
  <si>
    <t>평균</t>
    <phoneticPr fontId="2" type="noConversion"/>
  </si>
  <si>
    <t>전체순위</t>
    <phoneticPr fontId="2" type="noConversion"/>
  </si>
  <si>
    <t>학년순위</t>
    <phoneticPr fontId="2" type="noConversion"/>
  </si>
  <si>
    <t>합계</t>
    <phoneticPr fontId="2" type="noConversion"/>
  </si>
  <si>
    <t>-</t>
    <phoneticPr fontId="2" type="noConversion"/>
  </si>
  <si>
    <t>학년별 평균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</si>
  <si>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</si>
  <si>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</si>
  <si>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</si>
  <si>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4학년</t>
    <phoneticPr fontId="2" type="noConversion"/>
  </si>
  <si>
    <t>학년평균</t>
    <phoneticPr fontId="2" type="noConversion"/>
  </si>
  <si>
    <t>시간합계</t>
    <phoneticPr fontId="2" type="noConversion"/>
  </si>
  <si>
    <t>마일리지 합계</t>
    <phoneticPr fontId="2" type="noConversion"/>
  </si>
  <si>
    <t>마일리지합계</t>
    <phoneticPr fontId="2" type="noConversion"/>
  </si>
  <si>
    <t>교과이수</t>
    <phoneticPr fontId="2" type="noConversion"/>
  </si>
  <si>
    <t>현장실습</t>
    <phoneticPr fontId="2" type="noConversion"/>
  </si>
  <si>
    <t>김유경</t>
    <phoneticPr fontId="2" type="noConversion"/>
  </si>
  <si>
    <t>2012110510</t>
  </si>
  <si>
    <t>남희동</t>
  </si>
  <si>
    <t>2011110558</t>
  </si>
  <si>
    <t>배은진</t>
  </si>
  <si>
    <t>2013110492</t>
  </si>
  <si>
    <t>서민지</t>
  </si>
  <si>
    <t>손규빈</t>
  </si>
  <si>
    <t>2010110554</t>
  </si>
  <si>
    <t>이나은</t>
  </si>
  <si>
    <t>이다영</t>
  </si>
  <si>
    <t>이민재</t>
  </si>
  <si>
    <t>이희연</t>
  </si>
  <si>
    <t>2012110527</t>
  </si>
  <si>
    <t>2013110497</t>
  </si>
  <si>
    <t>2011110575</t>
  </si>
  <si>
    <t>2012110512</t>
  </si>
  <si>
    <t>정용훈</t>
  </si>
  <si>
    <t>정은주</t>
  </si>
  <si>
    <t>2011110577</t>
  </si>
  <si>
    <t>2012113698</t>
  </si>
  <si>
    <t>천정환</t>
  </si>
  <si>
    <t>2013110485</t>
  </si>
  <si>
    <t>2013110476</t>
  </si>
  <si>
    <t>2014110440</t>
  </si>
  <si>
    <t>최해빈</t>
  </si>
  <si>
    <t>홍기윤</t>
  </si>
  <si>
    <t>권대근</t>
  </si>
  <si>
    <t>2013110487</t>
  </si>
  <si>
    <t>2012110533</t>
    <phoneticPr fontId="2" type="noConversion"/>
  </si>
  <si>
    <t>신경민</t>
  </si>
  <si>
    <t>2014110445</t>
  </si>
  <si>
    <t>강동극</t>
  </si>
  <si>
    <t>2015110400</t>
  </si>
  <si>
    <t>김요셉</t>
  </si>
  <si>
    <t>2013110504</t>
  </si>
  <si>
    <t>김현우</t>
  </si>
  <si>
    <t>이호정</t>
  </si>
  <si>
    <t>2013110493</t>
  </si>
  <si>
    <t>2015110412</t>
  </si>
  <si>
    <t>120명 기준 시간</t>
    <phoneticPr fontId="2" type="noConversion"/>
  </si>
  <si>
    <t>120명 기준 마일리지</t>
    <phoneticPr fontId="2" type="noConversion"/>
  </si>
  <si>
    <t>기준</t>
    <phoneticPr fontId="2" type="noConversion"/>
  </si>
  <si>
    <t>라수빈</t>
    <phoneticPr fontId="2" type="noConversion"/>
  </si>
  <si>
    <t>박예송</t>
    <phoneticPr fontId="2" type="noConversion"/>
  </si>
  <si>
    <t>황준하</t>
    <phoneticPr fontId="2" type="noConversion"/>
  </si>
  <si>
    <t>김동우</t>
    <phoneticPr fontId="2" type="noConversion"/>
  </si>
  <si>
    <t>김영진</t>
    <phoneticPr fontId="2" type="noConversion"/>
  </si>
  <si>
    <t>박창모</t>
    <phoneticPr fontId="2" type="noConversion"/>
  </si>
  <si>
    <t>이승규</t>
    <phoneticPr fontId="2" type="noConversion"/>
  </si>
  <si>
    <t>임태현</t>
    <phoneticPr fontId="2" type="noConversion"/>
  </si>
  <si>
    <t>정순원</t>
    <phoneticPr fontId="2" type="noConversion"/>
  </si>
  <si>
    <t>최혜리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</si>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</sst>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name val="Tahoma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DFF87"/>
        <bgColor indexed="64"/>
      </patternFill>
    </fill>
    <fill>
      <patternFill patternType="solid">
        <fgColor rgb="FFF5F587"/>
        <bgColor indexed="64"/>
      </patternFill>
    </fill>
    <fill>
      <patternFill patternType="solid">
        <fgColor rgb="FFB083ED"/>
        <bgColor indexed="64"/>
      </patternFill>
    </fill>
    <fill>
      <patternFill patternType="solid">
        <fgColor rgb="FFFD73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1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7" borderId="19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5DFF87"/>
      <color rgb="FFFD73ED"/>
      <color rgb="FFF5F587"/>
      <color rgb="FFB083E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4"/>
  <sheetViews>
    <sheetView topLeftCell="B116" workbookViewId="0">
      <selection activeCell="Q144" sqref="Q144"/>
    </sheetView>
  </sheetViews>
  <sheetFormatPr defaultRowHeight="16.5"/>
  <cols>
    <col min="1" max="1" width="5.75" customWidth="1"/>
    <col min="3" max="3" width="4.875" customWidth="1"/>
    <col min="4" max="4" width="11.625" bestFit="1" customWidth="1"/>
    <col min="5" max="5" width="5.75" customWidth="1"/>
    <col min="6" max="6" width="18.375" customWidth="1"/>
    <col min="7" max="7" width="16.125" customWidth="1"/>
    <col min="8" max="8" width="15.125" customWidth="1"/>
    <col min="9" max="9" width="14.125" customWidth="1"/>
    <col min="10" max="10" width="19.625" customWidth="1"/>
    <col min="11" max="11" width="12" customWidth="1"/>
    <col min="12" max="12" width="16.625" customWidth="1"/>
    <col min="13" max="13" width="16.25" customWidth="1"/>
    <col min="14" max="17" width="10.75" customWidth="1"/>
    <col min="18" max="18" width="13" bestFit="1" customWidth="1"/>
  </cols>
  <sheetData>
    <row r="1" spans="1:22" ht="21" thickBo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</row>
    <row r="2" spans="1:22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 s="33"/>
    </row>
    <row r="4" spans="1:22">
      <c r="A4" s="2">
        <v>1</v>
      </c>
      <c r="B4" s="55" t="s">
        <v>15</v>
      </c>
      <c r="C4" s="28">
        <v>4</v>
      </c>
      <c r="D4" s="2">
        <v>2008113850</v>
      </c>
      <c r="E4" s="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270</v>
      </c>
      <c r="P4" s="6"/>
      <c r="Q4" s="6">
        <f>SUM(F4:N4)</f>
        <v>20</v>
      </c>
      <c r="R4" s="6">
        <f>(F4*$F$139)+(G4*$G$139)+(H4*$H$139)+(I4*$I$139)+(J4*$J$139)+(K4*$K$139)+(L4*$L$139)+(M4*$M$139)+(N4*$N$139)+O4+P4</f>
        <v>310</v>
      </c>
      <c r="S4" s="3"/>
      <c r="T4" s="3">
        <f>_xlfn.RANK.EQ(R4,$R$4:$R$133,0)</f>
        <v>27</v>
      </c>
      <c r="U4" s="14">
        <f>_xlfn.RANK.EQ($R4,$R$4:$R$37,0)</f>
        <v>22</v>
      </c>
    </row>
    <row r="5" spans="1:22">
      <c r="A5" s="2">
        <v>2</v>
      </c>
      <c r="B5" s="55" t="s">
        <v>16</v>
      </c>
      <c r="C5" s="28">
        <v>4</v>
      </c>
      <c r="D5" s="2">
        <v>2011110578</v>
      </c>
      <c r="E5" s="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495</v>
      </c>
      <c r="P5" s="6"/>
      <c r="Q5" s="6">
        <f t="shared" ref="Q5:Q68" si="0">SUM(F5:N5)</f>
        <v>9</v>
      </c>
      <c r="R5" s="6">
        <f t="shared" ref="R5:R68" si="1">(F5*$F$139)+(G5*$G$139)+(H5*$H$139)+(I5*$I$139)+(J5*$J$139)+(K5*$K$139)+(L5*$L$139)+(M5*$M$139)+(N5*$N$139)+O5+P5</f>
        <v>507</v>
      </c>
      <c r="S5" s="3"/>
      <c r="T5" s="3">
        <f t="shared" ref="T5:T68" si="2">_xlfn.RANK.EQ(R5,$R$4:$R$133,0)</f>
        <v>7</v>
      </c>
      <c r="U5" s="14">
        <f t="shared" ref="U5:U37" si="3">_xlfn.RANK.EQ($R5,$R$4:$R$37,0)</f>
        <v>6</v>
      </c>
    </row>
    <row r="6" spans="1:22">
      <c r="A6" s="2">
        <v>3</v>
      </c>
      <c r="B6" s="55" t="s">
        <v>17</v>
      </c>
      <c r="C6" s="28">
        <v>4</v>
      </c>
      <c r="D6" s="2">
        <v>2011110559</v>
      </c>
      <c r="E6" s="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0</v>
      </c>
      <c r="P6" s="6"/>
      <c r="Q6" s="6">
        <f t="shared" si="0"/>
        <v>97</v>
      </c>
      <c r="R6" s="6">
        <f t="shared" si="1"/>
        <v>460</v>
      </c>
      <c r="S6" s="3"/>
      <c r="T6" s="3">
        <f t="shared" si="2"/>
        <v>14</v>
      </c>
      <c r="U6" s="14">
        <f t="shared" si="3"/>
        <v>11</v>
      </c>
    </row>
    <row r="7" spans="1:22">
      <c r="A7" s="2">
        <v>4</v>
      </c>
      <c r="B7" s="55" t="s">
        <v>18</v>
      </c>
      <c r="C7" s="28">
        <v>4</v>
      </c>
      <c r="D7" s="2">
        <v>2011110596</v>
      </c>
      <c r="E7" s="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360</v>
      </c>
      <c r="P7" s="6"/>
      <c r="Q7" s="6">
        <f t="shared" si="0"/>
        <v>0</v>
      </c>
      <c r="R7" s="6">
        <f t="shared" si="1"/>
        <v>360</v>
      </c>
      <c r="S7" s="3"/>
      <c r="T7" s="3">
        <f t="shared" si="2"/>
        <v>20</v>
      </c>
      <c r="U7" s="14">
        <f t="shared" si="3"/>
        <v>16</v>
      </c>
    </row>
    <row r="8" spans="1:22">
      <c r="A8" s="2">
        <v>5</v>
      </c>
      <c r="B8" s="55" t="s">
        <v>19</v>
      </c>
      <c r="C8" s="28">
        <v>4</v>
      </c>
      <c r="D8" s="2">
        <v>2011110574</v>
      </c>
      <c r="E8" s="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360</v>
      </c>
      <c r="P8" s="6"/>
      <c r="Q8" s="6">
        <f t="shared" si="0"/>
        <v>67</v>
      </c>
      <c r="R8" s="6">
        <f t="shared" si="1"/>
        <v>620</v>
      </c>
      <c r="S8" s="3"/>
      <c r="T8" s="3">
        <f t="shared" si="2"/>
        <v>3</v>
      </c>
      <c r="U8" s="14">
        <f t="shared" si="3"/>
        <v>2</v>
      </c>
    </row>
    <row r="9" spans="1:22">
      <c r="A9" s="2">
        <v>6</v>
      </c>
      <c r="B9" s="55" t="s">
        <v>20</v>
      </c>
      <c r="C9" s="28">
        <v>4</v>
      </c>
      <c r="D9" s="2">
        <v>2011110586</v>
      </c>
      <c r="E9" s="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360</v>
      </c>
      <c r="P9" s="6"/>
      <c r="Q9" s="6">
        <f t="shared" si="0"/>
        <v>28</v>
      </c>
      <c r="R9" s="6">
        <f t="shared" si="1"/>
        <v>424</v>
      </c>
      <c r="S9" s="3"/>
      <c r="T9" s="3">
        <f t="shared" si="2"/>
        <v>16</v>
      </c>
      <c r="U9" s="14">
        <f t="shared" si="3"/>
        <v>13</v>
      </c>
    </row>
    <row r="10" spans="1:22">
      <c r="A10" s="2">
        <v>7</v>
      </c>
      <c r="B10" s="55" t="s">
        <v>21</v>
      </c>
      <c r="C10" s="28">
        <v>4</v>
      </c>
      <c r="D10" s="2">
        <v>2011110569</v>
      </c>
      <c r="E10" s="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360</v>
      </c>
      <c r="P10" s="6"/>
      <c r="Q10" s="6">
        <f t="shared" si="0"/>
        <v>0</v>
      </c>
      <c r="R10" s="6">
        <f t="shared" si="1"/>
        <v>360</v>
      </c>
      <c r="S10" s="3"/>
      <c r="T10" s="3">
        <f t="shared" si="2"/>
        <v>20</v>
      </c>
      <c r="U10" s="14">
        <f t="shared" si="3"/>
        <v>16</v>
      </c>
    </row>
    <row r="11" spans="1:22">
      <c r="A11" s="2">
        <v>8</v>
      </c>
      <c r="B11" s="55" t="s">
        <v>22</v>
      </c>
      <c r="C11" s="28">
        <v>4</v>
      </c>
      <c r="D11" s="2">
        <v>2011110560</v>
      </c>
      <c r="E11" s="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270</v>
      </c>
      <c r="P11" s="6"/>
      <c r="Q11" s="6">
        <f t="shared" si="0"/>
        <v>66</v>
      </c>
      <c r="R11" s="6">
        <f t="shared" si="1"/>
        <v>534</v>
      </c>
      <c r="S11" s="3"/>
      <c r="T11" s="3">
        <f t="shared" si="2"/>
        <v>6</v>
      </c>
      <c r="U11" s="14">
        <f t="shared" si="3"/>
        <v>5</v>
      </c>
    </row>
    <row r="12" spans="1:22">
      <c r="A12" s="2">
        <v>9</v>
      </c>
      <c r="B12" s="55" t="s">
        <v>23</v>
      </c>
      <c r="C12" s="28">
        <v>4</v>
      </c>
      <c r="D12" s="2">
        <v>2011110567</v>
      </c>
      <c r="E12" s="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270</v>
      </c>
      <c r="P12" s="6"/>
      <c r="Q12" s="6">
        <f t="shared" si="0"/>
        <v>0</v>
      </c>
      <c r="R12" s="6">
        <f t="shared" si="1"/>
        <v>270</v>
      </c>
      <c r="S12" s="3"/>
      <c r="T12" s="3">
        <f t="shared" si="2"/>
        <v>33</v>
      </c>
      <c r="U12" s="14">
        <f t="shared" si="3"/>
        <v>27</v>
      </c>
    </row>
    <row r="13" spans="1:22">
      <c r="A13" s="2">
        <v>10</v>
      </c>
      <c r="B13" s="55" t="s">
        <v>24</v>
      </c>
      <c r="C13" s="28">
        <v>4</v>
      </c>
      <c r="D13" s="2">
        <v>2011110582</v>
      </c>
      <c r="E13" s="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225</v>
      </c>
      <c r="P13" s="6"/>
      <c r="Q13" s="6">
        <f t="shared" si="0"/>
        <v>22</v>
      </c>
      <c r="R13" s="6">
        <f t="shared" si="1"/>
        <v>281</v>
      </c>
      <c r="S13" s="3"/>
      <c r="T13" s="3">
        <f t="shared" si="2"/>
        <v>29</v>
      </c>
      <c r="U13" s="14">
        <f t="shared" si="3"/>
        <v>23</v>
      </c>
    </row>
    <row r="14" spans="1:22">
      <c r="A14" s="2">
        <v>11</v>
      </c>
      <c r="B14" s="55" t="s">
        <v>25</v>
      </c>
      <c r="C14" s="28">
        <v>4</v>
      </c>
      <c r="D14" s="2">
        <v>2011110584</v>
      </c>
      <c r="E14" s="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405</v>
      </c>
      <c r="P14" s="6"/>
      <c r="Q14" s="6">
        <f t="shared" si="0"/>
        <v>9</v>
      </c>
      <c r="R14" s="6">
        <f t="shared" si="1"/>
        <v>417</v>
      </c>
      <c r="S14" s="3"/>
      <c r="T14" s="3">
        <f t="shared" si="2"/>
        <v>17</v>
      </c>
      <c r="U14" s="14">
        <f t="shared" si="3"/>
        <v>14</v>
      </c>
    </row>
    <row r="15" spans="1:22">
      <c r="A15" s="2">
        <v>12</v>
      </c>
      <c r="B15" s="55" t="s">
        <v>26</v>
      </c>
      <c r="C15" s="28">
        <v>4</v>
      </c>
      <c r="D15" s="2">
        <v>2011110566</v>
      </c>
      <c r="E15" s="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225</v>
      </c>
      <c r="P15" s="6"/>
      <c r="Q15" s="6">
        <f t="shared" si="0"/>
        <v>66</v>
      </c>
      <c r="R15" s="6">
        <f t="shared" si="1"/>
        <v>489</v>
      </c>
      <c r="S15" s="3"/>
      <c r="T15" s="3">
        <f t="shared" si="2"/>
        <v>10</v>
      </c>
      <c r="U15" s="14">
        <f t="shared" si="3"/>
        <v>8</v>
      </c>
    </row>
    <row r="16" spans="1:22">
      <c r="A16" s="2">
        <v>13</v>
      </c>
      <c r="B16" s="55" t="s">
        <v>27</v>
      </c>
      <c r="C16" s="28">
        <v>4</v>
      </c>
      <c r="D16" s="2">
        <v>2012110508</v>
      </c>
      <c r="E16" s="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225</v>
      </c>
      <c r="P16" s="6"/>
      <c r="Q16" s="6">
        <f t="shared" si="0"/>
        <v>0</v>
      </c>
      <c r="R16" s="6">
        <f t="shared" si="1"/>
        <v>225</v>
      </c>
      <c r="S16" s="3"/>
      <c r="T16" s="3">
        <f t="shared" si="2"/>
        <v>41</v>
      </c>
      <c r="U16" s="14">
        <f t="shared" si="3"/>
        <v>32</v>
      </c>
    </row>
    <row r="17" spans="1:21">
      <c r="A17" s="2">
        <v>14</v>
      </c>
      <c r="B17" s="55" t="s">
        <v>28</v>
      </c>
      <c r="C17" s="28">
        <v>4</v>
      </c>
      <c r="D17" s="2">
        <v>2012110531</v>
      </c>
      <c r="E17" s="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360</v>
      </c>
      <c r="P17" s="6"/>
      <c r="Q17" s="6">
        <f t="shared" si="0"/>
        <v>25</v>
      </c>
      <c r="R17" s="6">
        <f t="shared" si="1"/>
        <v>476</v>
      </c>
      <c r="S17" s="3"/>
      <c r="T17" s="3">
        <f t="shared" si="2"/>
        <v>12</v>
      </c>
      <c r="U17" s="14">
        <f t="shared" si="3"/>
        <v>9</v>
      </c>
    </row>
    <row r="18" spans="1:21">
      <c r="A18" s="2">
        <v>15</v>
      </c>
      <c r="B18" s="55" t="s">
        <v>29</v>
      </c>
      <c r="C18" s="28">
        <v>4</v>
      </c>
      <c r="D18" s="2">
        <v>2012110518</v>
      </c>
      <c r="E18" s="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270</v>
      </c>
      <c r="P18" s="6"/>
      <c r="Q18" s="6">
        <f t="shared" si="0"/>
        <v>0</v>
      </c>
      <c r="R18" s="6">
        <f t="shared" si="1"/>
        <v>270</v>
      </c>
      <c r="S18" s="3"/>
      <c r="T18" s="3">
        <f t="shared" si="2"/>
        <v>33</v>
      </c>
      <c r="U18" s="14">
        <f t="shared" si="3"/>
        <v>27</v>
      </c>
    </row>
    <row r="19" spans="1:21">
      <c r="A19" s="2">
        <v>16</v>
      </c>
      <c r="B19" s="55" t="s">
        <v>30</v>
      </c>
      <c r="C19" s="28">
        <v>4</v>
      </c>
      <c r="D19" s="2">
        <v>2012110524</v>
      </c>
      <c r="E19" s="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180</v>
      </c>
      <c r="P19" s="6"/>
      <c r="Q19" s="6">
        <f t="shared" si="0"/>
        <v>0</v>
      </c>
      <c r="R19" s="6">
        <f t="shared" si="1"/>
        <v>180</v>
      </c>
      <c r="S19" s="3"/>
      <c r="T19" s="3">
        <f t="shared" si="2"/>
        <v>49</v>
      </c>
      <c r="U19" s="14">
        <f t="shared" si="3"/>
        <v>34</v>
      </c>
    </row>
    <row r="20" spans="1:21">
      <c r="A20" s="2">
        <v>17</v>
      </c>
      <c r="B20" s="55" t="s">
        <v>31</v>
      </c>
      <c r="C20" s="28">
        <v>4</v>
      </c>
      <c r="D20" s="2">
        <v>2012110525</v>
      </c>
      <c r="E20" s="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270</v>
      </c>
      <c r="P20" s="6"/>
      <c r="Q20" s="6">
        <f t="shared" si="0"/>
        <v>6</v>
      </c>
      <c r="R20" s="6">
        <f t="shared" si="1"/>
        <v>278</v>
      </c>
      <c r="S20" s="3"/>
      <c r="T20" s="3">
        <f t="shared" si="2"/>
        <v>31</v>
      </c>
      <c r="U20" s="14">
        <f t="shared" si="3"/>
        <v>25</v>
      </c>
    </row>
    <row r="21" spans="1:21">
      <c r="A21" s="2">
        <v>18</v>
      </c>
      <c r="B21" s="55" t="s">
        <v>32</v>
      </c>
      <c r="C21" s="28">
        <v>4</v>
      </c>
      <c r="D21" s="2">
        <v>2012110522</v>
      </c>
      <c r="E21" s="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225</v>
      </c>
      <c r="P21" s="6"/>
      <c r="Q21" s="6">
        <f t="shared" si="0"/>
        <v>35</v>
      </c>
      <c r="R21" s="6">
        <f t="shared" si="1"/>
        <v>397</v>
      </c>
      <c r="S21" s="3"/>
      <c r="T21" s="3">
        <f t="shared" si="2"/>
        <v>18</v>
      </c>
      <c r="U21" s="14">
        <f t="shared" si="3"/>
        <v>15</v>
      </c>
    </row>
    <row r="22" spans="1:21">
      <c r="A22" s="2">
        <v>19</v>
      </c>
      <c r="B22" s="55" t="s">
        <v>33</v>
      </c>
      <c r="C22" s="28">
        <v>4</v>
      </c>
      <c r="D22" s="2">
        <v>2013110495</v>
      </c>
      <c r="E22" s="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225</v>
      </c>
      <c r="P22" s="6"/>
      <c r="Q22" s="6">
        <f t="shared" si="0"/>
        <v>43</v>
      </c>
      <c r="R22" s="6">
        <f t="shared" si="1"/>
        <v>469</v>
      </c>
      <c r="S22" s="3"/>
      <c r="T22" s="3">
        <f t="shared" si="2"/>
        <v>13</v>
      </c>
      <c r="U22" s="14">
        <f t="shared" si="3"/>
        <v>10</v>
      </c>
    </row>
    <row r="23" spans="1:21">
      <c r="A23" s="2">
        <v>20</v>
      </c>
      <c r="B23" s="55" t="s">
        <v>34</v>
      </c>
      <c r="C23" s="28">
        <v>4</v>
      </c>
      <c r="D23" s="2">
        <v>2013110486</v>
      </c>
      <c r="E23" s="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405</v>
      </c>
      <c r="P23" s="6"/>
      <c r="Q23" s="6">
        <f t="shared" si="0"/>
        <v>11</v>
      </c>
      <c r="R23" s="6">
        <f t="shared" si="1"/>
        <v>433</v>
      </c>
      <c r="S23" s="3"/>
      <c r="T23" s="3">
        <f t="shared" si="2"/>
        <v>15</v>
      </c>
      <c r="U23" s="14">
        <f t="shared" si="3"/>
        <v>12</v>
      </c>
    </row>
    <row r="24" spans="1:21">
      <c r="A24" s="2">
        <v>21</v>
      </c>
      <c r="B24" s="55" t="s">
        <v>35</v>
      </c>
      <c r="C24" s="28">
        <v>4</v>
      </c>
      <c r="D24" s="2">
        <v>2013110482</v>
      </c>
      <c r="E24" s="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315</v>
      </c>
      <c r="P24" s="6"/>
      <c r="Q24" s="6">
        <f t="shared" si="0"/>
        <v>65</v>
      </c>
      <c r="R24" s="6">
        <f t="shared" si="1"/>
        <v>559</v>
      </c>
      <c r="S24" s="3"/>
      <c r="T24" s="3">
        <f t="shared" si="2"/>
        <v>4</v>
      </c>
      <c r="U24" s="14">
        <f t="shared" si="3"/>
        <v>3</v>
      </c>
    </row>
    <row r="25" spans="1:21">
      <c r="A25" s="2">
        <v>22</v>
      </c>
      <c r="B25" s="55" t="s">
        <v>36</v>
      </c>
      <c r="C25" s="28">
        <v>4</v>
      </c>
      <c r="D25" s="2">
        <v>2013110473</v>
      </c>
      <c r="E25" s="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180</v>
      </c>
      <c r="P25" s="6"/>
      <c r="Q25" s="6">
        <f t="shared" si="0"/>
        <v>44</v>
      </c>
      <c r="R25" s="6">
        <f t="shared" si="1"/>
        <v>356</v>
      </c>
      <c r="S25" s="3"/>
      <c r="T25" s="3">
        <f t="shared" si="2"/>
        <v>23</v>
      </c>
      <c r="U25" s="14">
        <f t="shared" si="3"/>
        <v>19</v>
      </c>
    </row>
    <row r="26" spans="1:21">
      <c r="A26" s="2">
        <v>23</v>
      </c>
      <c r="B26" s="46" t="s">
        <v>37</v>
      </c>
      <c r="C26" s="28">
        <v>4</v>
      </c>
      <c r="D26" s="2">
        <v>2013110510</v>
      </c>
      <c r="E26" s="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225</v>
      </c>
      <c r="P26" s="6"/>
      <c r="Q26" s="6">
        <f t="shared" si="0"/>
        <v>22</v>
      </c>
      <c r="R26" s="6">
        <f t="shared" si="1"/>
        <v>281</v>
      </c>
      <c r="S26" s="3"/>
      <c r="T26" s="3">
        <f t="shared" si="2"/>
        <v>29</v>
      </c>
      <c r="U26" s="14">
        <f t="shared" si="3"/>
        <v>23</v>
      </c>
    </row>
    <row r="27" spans="1:21">
      <c r="A27" s="2">
        <v>24</v>
      </c>
      <c r="B27" s="46" t="s">
        <v>38</v>
      </c>
      <c r="C27" s="28">
        <v>4</v>
      </c>
      <c r="D27" s="2">
        <v>2014110446</v>
      </c>
      <c r="E27" s="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225</v>
      </c>
      <c r="P27" s="6"/>
      <c r="Q27" s="6">
        <f t="shared" si="0"/>
        <v>19</v>
      </c>
      <c r="R27" s="6">
        <f t="shared" si="1"/>
        <v>277</v>
      </c>
      <c r="S27" s="3"/>
      <c r="T27" s="3">
        <f t="shared" si="2"/>
        <v>32</v>
      </c>
      <c r="U27" s="14">
        <f t="shared" si="3"/>
        <v>26</v>
      </c>
    </row>
    <row r="28" spans="1:21">
      <c r="A28" s="2">
        <v>25</v>
      </c>
      <c r="B28" s="46" t="s">
        <v>39</v>
      </c>
      <c r="C28" s="28">
        <v>4</v>
      </c>
      <c r="D28" s="2">
        <v>2014110431</v>
      </c>
      <c r="E28" s="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135</v>
      </c>
      <c r="P28" s="6"/>
      <c r="Q28" s="6">
        <f t="shared" si="0"/>
        <v>24</v>
      </c>
      <c r="R28" s="6">
        <f t="shared" si="1"/>
        <v>263</v>
      </c>
      <c r="S28" s="3"/>
      <c r="T28" s="3">
        <f t="shared" si="2"/>
        <v>37</v>
      </c>
      <c r="U28" s="14">
        <f t="shared" si="3"/>
        <v>30</v>
      </c>
    </row>
    <row r="29" spans="1:21">
      <c r="A29" s="2">
        <v>26</v>
      </c>
      <c r="B29" s="46" t="s">
        <v>40</v>
      </c>
      <c r="C29" s="28">
        <v>4</v>
      </c>
      <c r="D29" s="2">
        <v>2014110443</v>
      </c>
      <c r="E29" s="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225</v>
      </c>
      <c r="P29" s="6"/>
      <c r="Q29" s="6">
        <f t="shared" si="0"/>
        <v>17</v>
      </c>
      <c r="R29" s="6">
        <f t="shared" si="1"/>
        <v>317</v>
      </c>
      <c r="S29" s="3"/>
      <c r="T29" s="3">
        <f t="shared" si="2"/>
        <v>25</v>
      </c>
      <c r="U29" s="14">
        <f t="shared" si="3"/>
        <v>20</v>
      </c>
    </row>
    <row r="30" spans="1:21">
      <c r="A30" s="2">
        <v>27</v>
      </c>
      <c r="B30" s="46" t="s">
        <v>41</v>
      </c>
      <c r="C30" s="28">
        <v>4</v>
      </c>
      <c r="D30" s="2">
        <v>2014113258</v>
      </c>
      <c r="E30" s="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225</v>
      </c>
      <c r="P30" s="6"/>
      <c r="Q30" s="6">
        <f t="shared" si="0"/>
        <v>127</v>
      </c>
      <c r="R30" s="6">
        <f t="shared" si="1"/>
        <v>949</v>
      </c>
      <c r="S30" s="3"/>
      <c r="T30" s="3">
        <f t="shared" si="2"/>
        <v>1</v>
      </c>
      <c r="U30" s="14">
        <f t="shared" si="3"/>
        <v>1</v>
      </c>
    </row>
    <row r="31" spans="1:21">
      <c r="A31" s="2">
        <v>28</v>
      </c>
      <c r="B31" s="46" t="s">
        <v>42</v>
      </c>
      <c r="C31" s="28">
        <v>4</v>
      </c>
      <c r="D31" s="2">
        <v>2014110438</v>
      </c>
      <c r="E31" s="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180</v>
      </c>
      <c r="P31" s="6"/>
      <c r="Q31" s="6">
        <f t="shared" si="0"/>
        <v>11</v>
      </c>
      <c r="R31" s="6">
        <f t="shared" si="1"/>
        <v>264</v>
      </c>
      <c r="S31" s="3"/>
      <c r="T31" s="3">
        <f t="shared" si="2"/>
        <v>36</v>
      </c>
      <c r="U31" s="14">
        <f t="shared" si="3"/>
        <v>29</v>
      </c>
    </row>
    <row r="32" spans="1:21">
      <c r="A32" s="2">
        <v>29</v>
      </c>
      <c r="B32" s="46" t="s">
        <v>43</v>
      </c>
      <c r="C32" s="28">
        <v>4</v>
      </c>
      <c r="D32" s="2">
        <v>2014110432</v>
      </c>
      <c r="E32" s="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180</v>
      </c>
      <c r="P32" s="6"/>
      <c r="Q32" s="6">
        <f t="shared" si="0"/>
        <v>3</v>
      </c>
      <c r="R32" s="6">
        <f t="shared" si="1"/>
        <v>184</v>
      </c>
      <c r="S32" s="3"/>
      <c r="T32" s="3">
        <f t="shared" si="2"/>
        <v>48</v>
      </c>
      <c r="U32" s="14">
        <f t="shared" si="3"/>
        <v>33</v>
      </c>
    </row>
    <row r="33" spans="1:21">
      <c r="A33" s="2">
        <v>30</v>
      </c>
      <c r="B33" s="46" t="s">
        <v>44</v>
      </c>
      <c r="C33" s="28">
        <v>4</v>
      </c>
      <c r="D33" s="2">
        <v>2014110458</v>
      </c>
      <c r="E33" s="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225</v>
      </c>
      <c r="P33" s="6"/>
      <c r="Q33" s="6">
        <f t="shared" si="0"/>
        <v>14</v>
      </c>
      <c r="R33" s="6">
        <f t="shared" si="1"/>
        <v>313</v>
      </c>
      <c r="S33" s="3"/>
      <c r="T33" s="3">
        <f t="shared" si="2"/>
        <v>26</v>
      </c>
      <c r="U33" s="14">
        <f t="shared" si="3"/>
        <v>21</v>
      </c>
    </row>
    <row r="34" spans="1:21">
      <c r="A34" s="2">
        <v>31</v>
      </c>
      <c r="B34" s="56" t="s">
        <v>45</v>
      </c>
      <c r="C34" s="28">
        <v>4</v>
      </c>
      <c r="D34" s="2">
        <v>2014113372</v>
      </c>
      <c r="E34" s="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225</v>
      </c>
      <c r="P34" s="6"/>
      <c r="Q34" s="6">
        <f t="shared" si="0"/>
        <v>3</v>
      </c>
      <c r="R34" s="6">
        <f t="shared" si="1"/>
        <v>229</v>
      </c>
      <c r="S34" s="3"/>
      <c r="T34" s="3">
        <f t="shared" si="2"/>
        <v>40</v>
      </c>
      <c r="U34" s="14">
        <f t="shared" si="3"/>
        <v>31</v>
      </c>
    </row>
    <row r="35" spans="1:21">
      <c r="A35" s="2">
        <v>32</v>
      </c>
      <c r="B35" s="46" t="s">
        <v>46</v>
      </c>
      <c r="C35" s="28">
        <v>4</v>
      </c>
      <c r="D35" s="2">
        <v>2014110451</v>
      </c>
      <c r="E35" s="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270</v>
      </c>
      <c r="P35" s="6">
        <v>160</v>
      </c>
      <c r="Q35" s="6">
        <f t="shared" si="0"/>
        <v>28</v>
      </c>
      <c r="R35" s="6">
        <f t="shared" si="1"/>
        <v>550</v>
      </c>
      <c r="S35" s="3"/>
      <c r="T35" s="3">
        <f t="shared" si="2"/>
        <v>5</v>
      </c>
      <c r="U35" s="14">
        <f t="shared" si="3"/>
        <v>4</v>
      </c>
    </row>
    <row r="36" spans="1:21">
      <c r="A36" s="2">
        <v>33</v>
      </c>
      <c r="B36" s="46" t="s">
        <v>47</v>
      </c>
      <c r="C36" s="28">
        <v>4</v>
      </c>
      <c r="D36" s="2">
        <v>2014110453</v>
      </c>
      <c r="E36" s="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360</v>
      </c>
      <c r="P36" s="6"/>
      <c r="Q36" s="6">
        <f t="shared" si="0"/>
        <v>0</v>
      </c>
      <c r="R36" s="6">
        <f t="shared" si="1"/>
        <v>360</v>
      </c>
      <c r="S36" s="3"/>
      <c r="T36" s="3">
        <f t="shared" si="2"/>
        <v>20</v>
      </c>
      <c r="U36" s="14">
        <f t="shared" si="3"/>
        <v>16</v>
      </c>
    </row>
    <row r="37" spans="1:21" ht="17.25" thickBot="1">
      <c r="A37" s="10">
        <v>34</v>
      </c>
      <c r="B37" s="57" t="s">
        <v>48</v>
      </c>
      <c r="C37" s="29">
        <v>4</v>
      </c>
      <c r="D37" s="10">
        <v>2014110439</v>
      </c>
      <c r="E37" s="10" t="s">
        <v>136</v>
      </c>
      <c r="F37" s="11">
        <v>8</v>
      </c>
      <c r="G37" s="11">
        <v>4</v>
      </c>
      <c r="H37" s="11">
        <v>8</v>
      </c>
      <c r="I37" s="11"/>
      <c r="J37" s="11"/>
      <c r="K37" s="11"/>
      <c r="L37" s="11"/>
      <c r="M37" s="11">
        <v>8</v>
      </c>
      <c r="N37" s="11"/>
      <c r="O37" s="54">
        <v>225</v>
      </c>
      <c r="P37" s="54">
        <v>160</v>
      </c>
      <c r="Q37" s="6">
        <f t="shared" si="0"/>
        <v>28</v>
      </c>
      <c r="R37" s="6">
        <f t="shared" si="1"/>
        <v>505</v>
      </c>
      <c r="S37" s="12"/>
      <c r="T37" s="12">
        <f t="shared" si="2"/>
        <v>8</v>
      </c>
      <c r="U37" s="30">
        <f t="shared" si="3"/>
        <v>7</v>
      </c>
    </row>
    <row r="38" spans="1:21" ht="17.25" thickTop="1">
      <c r="A38" s="7">
        <v>35</v>
      </c>
      <c r="B38" s="48" t="s">
        <v>49</v>
      </c>
      <c r="C38" s="22">
        <v>3</v>
      </c>
      <c r="D38" s="7">
        <v>2012110516</v>
      </c>
      <c r="E38" s="7" t="s">
        <v>128</v>
      </c>
      <c r="F38" s="8">
        <v>10</v>
      </c>
      <c r="G38" s="8">
        <v>5</v>
      </c>
      <c r="H38" s="8">
        <v>8</v>
      </c>
      <c r="I38" s="8"/>
      <c r="J38" s="8"/>
      <c r="K38" s="8"/>
      <c r="L38" s="8"/>
      <c r="M38" s="8"/>
      <c r="N38" s="8"/>
      <c r="O38" s="8">
        <v>90</v>
      </c>
      <c r="P38" s="8"/>
      <c r="Q38" s="6">
        <f t="shared" si="0"/>
        <v>23</v>
      </c>
      <c r="R38" s="6">
        <f t="shared" si="1"/>
        <v>134</v>
      </c>
      <c r="S38" s="9"/>
      <c r="T38" s="9">
        <f t="shared" si="2"/>
        <v>53</v>
      </c>
      <c r="U38" s="17">
        <f>_xlfn.RANK.EQ($R38,$R$38:$R$60,0)</f>
        <v>16</v>
      </c>
    </row>
    <row r="39" spans="1:21">
      <c r="A39" s="2">
        <v>36</v>
      </c>
      <c r="B39" s="46" t="s">
        <v>50</v>
      </c>
      <c r="C39" s="23">
        <v>3</v>
      </c>
      <c r="D39" s="2">
        <v>2012110538</v>
      </c>
      <c r="E39" s="2" t="s">
        <v>128</v>
      </c>
      <c r="F39" s="6">
        <v>8</v>
      </c>
      <c r="G39" s="6">
        <v>4</v>
      </c>
      <c r="H39" s="6">
        <v>8</v>
      </c>
      <c r="I39" s="6"/>
      <c r="J39" s="6"/>
      <c r="K39" s="6"/>
      <c r="L39" s="6"/>
      <c r="M39" s="6"/>
      <c r="N39" s="6"/>
      <c r="O39" s="6">
        <v>180</v>
      </c>
      <c r="P39" s="6"/>
      <c r="Q39" s="6">
        <f t="shared" si="0"/>
        <v>20</v>
      </c>
      <c r="R39" s="6">
        <f t="shared" si="1"/>
        <v>220</v>
      </c>
      <c r="S39" s="3"/>
      <c r="T39" s="3">
        <f t="shared" si="2"/>
        <v>42</v>
      </c>
      <c r="U39" s="15">
        <f t="shared" ref="U39:U60" si="4">_xlfn.RANK.EQ($R39,$R$38:$R$60,0)</f>
        <v>8</v>
      </c>
    </row>
    <row r="40" spans="1:21">
      <c r="A40" s="2">
        <v>37</v>
      </c>
      <c r="B40" s="56" t="s">
        <v>55</v>
      </c>
      <c r="C40" s="23">
        <v>3</v>
      </c>
      <c r="D40" s="2">
        <v>2012110541</v>
      </c>
      <c r="E40" s="2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v>0</v>
      </c>
      <c r="P40" s="6"/>
      <c r="Q40" s="6">
        <f t="shared" si="0"/>
        <v>0</v>
      </c>
      <c r="R40" s="6">
        <f t="shared" si="1"/>
        <v>0</v>
      </c>
      <c r="S40" s="3"/>
      <c r="T40" s="3">
        <f t="shared" si="2"/>
        <v>61</v>
      </c>
      <c r="U40" s="15">
        <f t="shared" si="4"/>
        <v>20</v>
      </c>
    </row>
    <row r="41" spans="1:21">
      <c r="A41" s="2">
        <v>38</v>
      </c>
      <c r="B41" s="46" t="s">
        <v>51</v>
      </c>
      <c r="C41" s="23">
        <v>3</v>
      </c>
      <c r="D41" s="2">
        <v>2013110484</v>
      </c>
      <c r="E41" s="2" t="s">
        <v>128</v>
      </c>
      <c r="F41" s="6">
        <v>4</v>
      </c>
      <c r="G41" s="6">
        <v>2</v>
      </c>
      <c r="H41" s="6">
        <v>8</v>
      </c>
      <c r="I41" s="6"/>
      <c r="J41" s="6">
        <v>103</v>
      </c>
      <c r="K41" s="6"/>
      <c r="L41" s="6"/>
      <c r="M41" s="6"/>
      <c r="N41" s="6"/>
      <c r="O41" s="6">
        <v>45</v>
      </c>
      <c r="P41" s="6"/>
      <c r="Q41" s="6">
        <f t="shared" si="0"/>
        <v>117</v>
      </c>
      <c r="R41" s="6">
        <f t="shared" si="1"/>
        <v>489</v>
      </c>
      <c r="S41" s="3"/>
      <c r="T41" s="3">
        <f t="shared" si="2"/>
        <v>10</v>
      </c>
      <c r="U41" s="15">
        <f t="shared" si="4"/>
        <v>3</v>
      </c>
    </row>
    <row r="42" spans="1:21">
      <c r="A42" s="2">
        <v>39</v>
      </c>
      <c r="B42" s="46" t="s">
        <v>52</v>
      </c>
      <c r="C42" s="23">
        <v>3</v>
      </c>
      <c r="D42" s="2">
        <v>2013110505</v>
      </c>
      <c r="E42" s="2" t="s">
        <v>128</v>
      </c>
      <c r="F42" s="6">
        <v>4</v>
      </c>
      <c r="G42" s="6">
        <v>4</v>
      </c>
      <c r="H42" s="6">
        <v>40</v>
      </c>
      <c r="I42" s="6"/>
      <c r="J42" s="6">
        <v>10</v>
      </c>
      <c r="K42" s="6"/>
      <c r="L42" s="6"/>
      <c r="M42" s="6"/>
      <c r="N42" s="6">
        <v>24</v>
      </c>
      <c r="O42" s="6">
        <v>90</v>
      </c>
      <c r="P42" s="6"/>
      <c r="Q42" s="6">
        <f t="shared" si="0"/>
        <v>82</v>
      </c>
      <c r="R42" s="6">
        <f t="shared" si="1"/>
        <v>502</v>
      </c>
      <c r="S42" s="3"/>
      <c r="T42" s="3">
        <f t="shared" si="2"/>
        <v>9</v>
      </c>
      <c r="U42" s="15">
        <f t="shared" si="4"/>
        <v>2</v>
      </c>
    </row>
    <row r="43" spans="1:21">
      <c r="A43" s="2">
        <v>40</v>
      </c>
      <c r="B43" s="46" t="s">
        <v>53</v>
      </c>
      <c r="C43" s="23">
        <v>3</v>
      </c>
      <c r="D43" s="2">
        <v>2013110498</v>
      </c>
      <c r="E43" s="2" t="s">
        <v>136</v>
      </c>
      <c r="F43" s="6"/>
      <c r="G43" s="6"/>
      <c r="H43" s="6">
        <v>8</v>
      </c>
      <c r="I43" s="6"/>
      <c r="J43" s="6"/>
      <c r="K43" s="6"/>
      <c r="L43" s="6"/>
      <c r="M43" s="6"/>
      <c r="N43" s="6"/>
      <c r="O43" s="6">
        <v>315</v>
      </c>
      <c r="P43" s="6"/>
      <c r="Q43" s="6">
        <f t="shared" si="0"/>
        <v>8</v>
      </c>
      <c r="R43" s="6">
        <f t="shared" si="1"/>
        <v>339</v>
      </c>
      <c r="S43" s="3"/>
      <c r="T43" s="3">
        <f t="shared" si="2"/>
        <v>24</v>
      </c>
      <c r="U43" s="15">
        <f t="shared" si="4"/>
        <v>4</v>
      </c>
    </row>
    <row r="44" spans="1:21">
      <c r="A44" s="2">
        <v>41</v>
      </c>
      <c r="B44" s="46" t="s">
        <v>54</v>
      </c>
      <c r="C44" s="23">
        <v>3</v>
      </c>
      <c r="D44" s="2">
        <v>2013110496</v>
      </c>
      <c r="E44" s="2" t="s">
        <v>128</v>
      </c>
      <c r="F44" s="6">
        <v>6</v>
      </c>
      <c r="G44" s="6">
        <v>3</v>
      </c>
      <c r="H44" s="6">
        <v>16</v>
      </c>
      <c r="I44" s="6"/>
      <c r="J44" s="6">
        <v>10</v>
      </c>
      <c r="K44" s="6">
        <v>64</v>
      </c>
      <c r="L44" s="6"/>
      <c r="M44" s="6">
        <v>8</v>
      </c>
      <c r="N44" s="6"/>
      <c r="O44" s="6">
        <v>135</v>
      </c>
      <c r="P44" s="6"/>
      <c r="Q44" s="6">
        <f>SUM(F44:O44)</f>
        <v>242</v>
      </c>
      <c r="R44" s="6">
        <f t="shared" si="1"/>
        <v>635</v>
      </c>
      <c r="S44" s="3"/>
      <c r="T44" s="3">
        <f t="shared" si="2"/>
        <v>2</v>
      </c>
      <c r="U44" s="15">
        <f t="shared" si="4"/>
        <v>1</v>
      </c>
    </row>
    <row r="45" spans="1:21">
      <c r="A45" s="2">
        <v>42</v>
      </c>
      <c r="B45" s="46" t="s">
        <v>56</v>
      </c>
      <c r="C45" s="23">
        <v>3</v>
      </c>
      <c r="D45" s="2">
        <v>2013110489</v>
      </c>
      <c r="E45" s="2" t="s">
        <v>128</v>
      </c>
      <c r="F45" s="6"/>
      <c r="G45" s="6"/>
      <c r="H45" s="6"/>
      <c r="I45" s="6"/>
      <c r="J45" s="6"/>
      <c r="K45" s="6"/>
      <c r="L45" s="6"/>
      <c r="M45" s="6"/>
      <c r="N45" s="6"/>
      <c r="O45" s="6">
        <v>0</v>
      </c>
      <c r="P45" s="6"/>
      <c r="Q45" s="6">
        <f t="shared" si="0"/>
        <v>0</v>
      </c>
      <c r="R45" s="6">
        <f t="shared" si="1"/>
        <v>0</v>
      </c>
      <c r="S45" s="3"/>
      <c r="T45" s="3">
        <f t="shared" si="2"/>
        <v>61</v>
      </c>
      <c r="U45" s="15">
        <f t="shared" si="4"/>
        <v>20</v>
      </c>
    </row>
    <row r="46" spans="1:21">
      <c r="A46" s="2">
        <v>43</v>
      </c>
      <c r="B46" s="46" t="s">
        <v>57</v>
      </c>
      <c r="C46" s="23">
        <v>3</v>
      </c>
      <c r="D46" s="2">
        <v>2013110478</v>
      </c>
      <c r="E46" s="2" t="s">
        <v>128</v>
      </c>
      <c r="F46" s="6"/>
      <c r="G46" s="6"/>
      <c r="H46" s="6"/>
      <c r="I46" s="6"/>
      <c r="J46" s="6"/>
      <c r="K46" s="6"/>
      <c r="L46" s="6"/>
      <c r="M46" s="6"/>
      <c r="N46" s="6"/>
      <c r="O46" s="6">
        <v>0</v>
      </c>
      <c r="P46" s="6"/>
      <c r="Q46" s="6">
        <f t="shared" si="0"/>
        <v>0</v>
      </c>
      <c r="R46" s="6">
        <f t="shared" si="1"/>
        <v>0</v>
      </c>
      <c r="S46" s="3"/>
      <c r="T46" s="3">
        <f t="shared" si="2"/>
        <v>61</v>
      </c>
      <c r="U46" s="15">
        <f t="shared" si="4"/>
        <v>20</v>
      </c>
    </row>
    <row r="47" spans="1:21">
      <c r="A47" s="2">
        <v>44</v>
      </c>
      <c r="B47" s="46" t="s">
        <v>58</v>
      </c>
      <c r="C47" s="23">
        <v>3</v>
      </c>
      <c r="D47" s="2">
        <v>2013110500</v>
      </c>
      <c r="E47" s="2" t="s">
        <v>128</v>
      </c>
      <c r="F47" s="6">
        <v>6</v>
      </c>
      <c r="G47" s="6">
        <v>3</v>
      </c>
      <c r="H47" s="6">
        <v>48</v>
      </c>
      <c r="I47" s="6"/>
      <c r="J47" s="6"/>
      <c r="K47" s="6"/>
      <c r="L47" s="6"/>
      <c r="M47" s="6"/>
      <c r="N47" s="6"/>
      <c r="O47" s="6">
        <v>135</v>
      </c>
      <c r="P47" s="6"/>
      <c r="Q47" s="6">
        <f t="shared" si="0"/>
        <v>57</v>
      </c>
      <c r="R47" s="6">
        <f t="shared" si="1"/>
        <v>291</v>
      </c>
      <c r="S47" s="3"/>
      <c r="T47" s="3">
        <f t="shared" si="2"/>
        <v>28</v>
      </c>
      <c r="U47" s="15">
        <f t="shared" si="4"/>
        <v>5</v>
      </c>
    </row>
    <row r="48" spans="1:21">
      <c r="A48" s="2">
        <v>45</v>
      </c>
      <c r="B48" s="46" t="s">
        <v>59</v>
      </c>
      <c r="C48" s="23">
        <v>3</v>
      </c>
      <c r="D48" s="2">
        <v>2014110436</v>
      </c>
      <c r="E48" s="2" t="s">
        <v>128</v>
      </c>
      <c r="F48" s="6">
        <v>6</v>
      </c>
      <c r="G48" s="6">
        <v>3</v>
      </c>
      <c r="H48" s="6">
        <v>8</v>
      </c>
      <c r="I48" s="6"/>
      <c r="J48" s="6"/>
      <c r="K48" s="6"/>
      <c r="L48" s="6"/>
      <c r="M48" s="6"/>
      <c r="N48" s="6"/>
      <c r="O48" s="6">
        <v>90</v>
      </c>
      <c r="P48" s="6"/>
      <c r="Q48" s="6">
        <f t="shared" si="0"/>
        <v>17</v>
      </c>
      <c r="R48" s="6">
        <f t="shared" si="1"/>
        <v>126</v>
      </c>
      <c r="S48" s="3"/>
      <c r="T48" s="3">
        <f t="shared" si="2"/>
        <v>55</v>
      </c>
      <c r="U48" s="15">
        <f t="shared" si="4"/>
        <v>18</v>
      </c>
    </row>
    <row r="49" spans="1:21">
      <c r="A49" s="2">
        <v>46</v>
      </c>
      <c r="B49" s="46" t="s">
        <v>60</v>
      </c>
      <c r="C49" s="23">
        <v>3</v>
      </c>
      <c r="D49" s="2">
        <v>2015110395</v>
      </c>
      <c r="E49" s="2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v>45</v>
      </c>
      <c r="P49" s="6"/>
      <c r="Q49" s="6">
        <f t="shared" si="0"/>
        <v>0</v>
      </c>
      <c r="R49" s="6">
        <f t="shared" si="1"/>
        <v>45</v>
      </c>
      <c r="S49" s="3"/>
      <c r="T49" s="3">
        <f t="shared" si="2"/>
        <v>58</v>
      </c>
      <c r="U49" s="15">
        <f t="shared" si="4"/>
        <v>19</v>
      </c>
    </row>
    <row r="50" spans="1:21">
      <c r="A50" s="2">
        <v>47</v>
      </c>
      <c r="B50" s="46" t="s">
        <v>61</v>
      </c>
      <c r="C50" s="23">
        <v>3</v>
      </c>
      <c r="D50" s="2">
        <v>2015110409</v>
      </c>
      <c r="E50" s="2" t="s">
        <v>136</v>
      </c>
      <c r="F50" s="6">
        <v>8</v>
      </c>
      <c r="G50" s="6">
        <v>4</v>
      </c>
      <c r="H50" s="6"/>
      <c r="I50" s="6"/>
      <c r="J50" s="6"/>
      <c r="K50" s="6"/>
      <c r="L50" s="6"/>
      <c r="M50" s="6"/>
      <c r="N50" s="6"/>
      <c r="O50" s="6">
        <v>180</v>
      </c>
      <c r="P50" s="6"/>
      <c r="Q50" s="6">
        <f t="shared" si="0"/>
        <v>12</v>
      </c>
      <c r="R50" s="6">
        <f t="shared" si="1"/>
        <v>196</v>
      </c>
      <c r="S50" s="3"/>
      <c r="T50" s="3">
        <f t="shared" si="2"/>
        <v>46</v>
      </c>
      <c r="U50" s="15">
        <f t="shared" si="4"/>
        <v>12</v>
      </c>
    </row>
    <row r="51" spans="1:21">
      <c r="A51" s="2">
        <v>48</v>
      </c>
      <c r="B51" s="46" t="s">
        <v>62</v>
      </c>
      <c r="C51" s="23">
        <v>3</v>
      </c>
      <c r="D51" s="2">
        <v>2015110418</v>
      </c>
      <c r="E51" s="2" t="s">
        <v>136</v>
      </c>
      <c r="F51" s="6">
        <v>6</v>
      </c>
      <c r="G51" s="6">
        <v>3</v>
      </c>
      <c r="H51" s="6">
        <v>8</v>
      </c>
      <c r="I51" s="6"/>
      <c r="J51" s="6">
        <v>10</v>
      </c>
      <c r="K51" s="6"/>
      <c r="L51" s="6"/>
      <c r="M51" s="6"/>
      <c r="N51" s="6"/>
      <c r="O51" s="6">
        <v>135</v>
      </c>
      <c r="P51" s="6"/>
      <c r="Q51" s="6">
        <f t="shared" si="0"/>
        <v>27</v>
      </c>
      <c r="R51" s="6">
        <f t="shared" si="1"/>
        <v>211</v>
      </c>
      <c r="S51" s="3"/>
      <c r="T51" s="3">
        <f t="shared" si="2"/>
        <v>43</v>
      </c>
      <c r="U51" s="15">
        <f t="shared" si="4"/>
        <v>9</v>
      </c>
    </row>
    <row r="52" spans="1:21">
      <c r="A52" s="2">
        <v>49</v>
      </c>
      <c r="B52" s="46" t="s">
        <v>63</v>
      </c>
      <c r="C52" s="23">
        <v>3</v>
      </c>
      <c r="D52" s="2">
        <v>2015110403</v>
      </c>
      <c r="E52" s="2" t="s">
        <v>136</v>
      </c>
      <c r="F52" s="6">
        <v>8</v>
      </c>
      <c r="G52" s="6">
        <v>4</v>
      </c>
      <c r="H52" s="6"/>
      <c r="I52" s="6"/>
      <c r="J52" s="6">
        <v>10</v>
      </c>
      <c r="K52" s="6"/>
      <c r="L52" s="6"/>
      <c r="M52" s="6"/>
      <c r="N52" s="6"/>
      <c r="O52" s="6">
        <v>135</v>
      </c>
      <c r="P52" s="6"/>
      <c r="Q52" s="6">
        <f t="shared" si="0"/>
        <v>22</v>
      </c>
      <c r="R52" s="6">
        <f t="shared" si="1"/>
        <v>191</v>
      </c>
      <c r="S52" s="3"/>
      <c r="T52" s="3">
        <f t="shared" si="2"/>
        <v>47</v>
      </c>
      <c r="U52" s="15">
        <f t="shared" si="4"/>
        <v>13</v>
      </c>
    </row>
    <row r="53" spans="1:21">
      <c r="A53" s="2">
        <v>50</v>
      </c>
      <c r="B53" s="46" t="s">
        <v>64</v>
      </c>
      <c r="C53" s="23">
        <v>3</v>
      </c>
      <c r="D53" s="2">
        <v>2015110386</v>
      </c>
      <c r="E53" s="2" t="s">
        <v>136</v>
      </c>
      <c r="F53" s="6">
        <v>4</v>
      </c>
      <c r="G53" s="6">
        <v>2</v>
      </c>
      <c r="H53" s="6"/>
      <c r="I53" s="6"/>
      <c r="J53" s="6"/>
      <c r="K53" s="6"/>
      <c r="L53" s="6"/>
      <c r="M53" s="6"/>
      <c r="N53" s="6"/>
      <c r="O53" s="6">
        <v>135</v>
      </c>
      <c r="P53" s="6"/>
      <c r="Q53" s="6">
        <f t="shared" si="0"/>
        <v>6</v>
      </c>
      <c r="R53" s="6">
        <f t="shared" si="1"/>
        <v>143</v>
      </c>
      <c r="S53" s="3"/>
      <c r="T53" s="3">
        <f t="shared" si="2"/>
        <v>52</v>
      </c>
      <c r="U53" s="15">
        <f t="shared" si="4"/>
        <v>15</v>
      </c>
    </row>
    <row r="54" spans="1:21">
      <c r="A54" s="2">
        <v>51</v>
      </c>
      <c r="B54" s="46" t="s">
        <v>65</v>
      </c>
      <c r="C54" s="23">
        <v>3</v>
      </c>
      <c r="D54" s="2">
        <v>2015110421</v>
      </c>
      <c r="E54" s="2" t="s">
        <v>136</v>
      </c>
      <c r="F54" s="6">
        <v>6</v>
      </c>
      <c r="G54" s="6">
        <v>3</v>
      </c>
      <c r="H54" s="6">
        <v>8</v>
      </c>
      <c r="I54" s="6"/>
      <c r="J54" s="6">
        <v>10</v>
      </c>
      <c r="K54" s="6"/>
      <c r="L54" s="6"/>
      <c r="M54" s="6"/>
      <c r="N54" s="6"/>
      <c r="O54" s="6">
        <v>180</v>
      </c>
      <c r="P54" s="6"/>
      <c r="Q54" s="6">
        <f t="shared" si="0"/>
        <v>27</v>
      </c>
      <c r="R54" s="6">
        <f t="shared" si="1"/>
        <v>256</v>
      </c>
      <c r="S54" s="3"/>
      <c r="T54" s="3">
        <f t="shared" si="2"/>
        <v>38</v>
      </c>
      <c r="U54" s="15">
        <f t="shared" si="4"/>
        <v>6</v>
      </c>
    </row>
    <row r="55" spans="1:21">
      <c r="A55" s="2">
        <v>52</v>
      </c>
      <c r="B55" s="46" t="s">
        <v>66</v>
      </c>
      <c r="C55" s="23">
        <v>3</v>
      </c>
      <c r="D55" s="2">
        <v>2015110415</v>
      </c>
      <c r="E55" s="2" t="s">
        <v>136</v>
      </c>
      <c r="F55" s="6">
        <v>10</v>
      </c>
      <c r="G55" s="6">
        <v>5</v>
      </c>
      <c r="H55" s="6"/>
      <c r="I55" s="6"/>
      <c r="J55" s="6">
        <v>10</v>
      </c>
      <c r="K55" s="6"/>
      <c r="L55" s="6"/>
      <c r="M55" s="6"/>
      <c r="N55" s="6"/>
      <c r="O55" s="6">
        <v>90</v>
      </c>
      <c r="P55" s="6"/>
      <c r="Q55" s="6">
        <f t="shared" si="0"/>
        <v>25</v>
      </c>
      <c r="R55" s="6">
        <f t="shared" si="1"/>
        <v>150</v>
      </c>
      <c r="S55" s="3"/>
      <c r="T55" s="3">
        <f t="shared" si="2"/>
        <v>51</v>
      </c>
      <c r="U55" s="15">
        <f t="shared" si="4"/>
        <v>14</v>
      </c>
    </row>
    <row r="56" spans="1:21">
      <c r="A56" s="2">
        <v>53</v>
      </c>
      <c r="B56" s="46" t="s">
        <v>67</v>
      </c>
      <c r="C56" s="23">
        <v>3</v>
      </c>
      <c r="D56" s="2">
        <v>2015110407</v>
      </c>
      <c r="E56" s="2" t="s">
        <v>136</v>
      </c>
      <c r="F56" s="6">
        <v>2</v>
      </c>
      <c r="G56" s="6">
        <v>1</v>
      </c>
      <c r="H56" s="6">
        <v>8</v>
      </c>
      <c r="I56" s="6"/>
      <c r="J56" s="6">
        <v>10</v>
      </c>
      <c r="K56" s="6"/>
      <c r="L56" s="6"/>
      <c r="M56" s="6"/>
      <c r="N56" s="6"/>
      <c r="O56" s="6">
        <v>135</v>
      </c>
      <c r="P56" s="6"/>
      <c r="Q56" s="6">
        <f t="shared" si="0"/>
        <v>21</v>
      </c>
      <c r="R56" s="6">
        <f t="shared" si="1"/>
        <v>203</v>
      </c>
      <c r="S56" s="3"/>
      <c r="T56" s="3">
        <f t="shared" si="2"/>
        <v>45</v>
      </c>
      <c r="U56" s="15">
        <f t="shared" si="4"/>
        <v>11</v>
      </c>
    </row>
    <row r="57" spans="1:21">
      <c r="A57" s="2">
        <v>54</v>
      </c>
      <c r="B57" s="46" t="s">
        <v>68</v>
      </c>
      <c r="C57" s="23">
        <v>3</v>
      </c>
      <c r="D57" s="2">
        <v>2015113209</v>
      </c>
      <c r="E57" s="2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v>0</v>
      </c>
      <c r="P57" s="6"/>
      <c r="Q57" s="6">
        <f t="shared" si="0"/>
        <v>0</v>
      </c>
      <c r="R57" s="6">
        <f t="shared" si="1"/>
        <v>0</v>
      </c>
      <c r="S57" s="3"/>
      <c r="T57" s="3">
        <f t="shared" si="2"/>
        <v>61</v>
      </c>
      <c r="U57" s="15">
        <f t="shared" si="4"/>
        <v>20</v>
      </c>
    </row>
    <row r="58" spans="1:21">
      <c r="A58" s="2">
        <v>55</v>
      </c>
      <c r="B58" s="56" t="s">
        <v>69</v>
      </c>
      <c r="C58" s="23">
        <v>3</v>
      </c>
      <c r="D58" s="2">
        <v>2015110413</v>
      </c>
      <c r="E58" s="2" t="s">
        <v>136</v>
      </c>
      <c r="F58" s="6">
        <v>2</v>
      </c>
      <c r="G58" s="6">
        <v>1</v>
      </c>
      <c r="H58" s="6"/>
      <c r="I58" s="6"/>
      <c r="J58" s="6">
        <v>10</v>
      </c>
      <c r="K58" s="6"/>
      <c r="L58" s="6"/>
      <c r="M58" s="6"/>
      <c r="N58" s="6"/>
      <c r="O58" s="6">
        <v>90</v>
      </c>
      <c r="P58" s="6"/>
      <c r="Q58" s="6">
        <f t="shared" si="0"/>
        <v>13</v>
      </c>
      <c r="R58" s="6">
        <f t="shared" si="1"/>
        <v>134</v>
      </c>
      <c r="S58" s="3"/>
      <c r="T58" s="3">
        <f t="shared" si="2"/>
        <v>53</v>
      </c>
      <c r="U58" s="15">
        <f t="shared" si="4"/>
        <v>16</v>
      </c>
    </row>
    <row r="59" spans="1:21">
      <c r="A59" s="2">
        <v>56</v>
      </c>
      <c r="B59" s="46" t="s">
        <v>70</v>
      </c>
      <c r="C59" s="23">
        <v>3</v>
      </c>
      <c r="D59" s="2">
        <v>2015110398</v>
      </c>
      <c r="E59" s="2" t="s">
        <v>136</v>
      </c>
      <c r="F59" s="6">
        <v>4</v>
      </c>
      <c r="G59" s="6">
        <v>2</v>
      </c>
      <c r="H59" s="6">
        <v>8</v>
      </c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0"/>
        <v>24</v>
      </c>
      <c r="R59" s="6">
        <f t="shared" si="1"/>
        <v>207</v>
      </c>
      <c r="S59" s="3"/>
      <c r="T59" s="3">
        <f t="shared" si="2"/>
        <v>44</v>
      </c>
      <c r="U59" s="15">
        <f t="shared" si="4"/>
        <v>10</v>
      </c>
    </row>
    <row r="60" spans="1:21" ht="17.25" thickBot="1">
      <c r="A60" s="10">
        <v>57</v>
      </c>
      <c r="B60" s="47" t="s">
        <v>71</v>
      </c>
      <c r="C60" s="24">
        <v>3</v>
      </c>
      <c r="D60" s="10">
        <v>2015110416</v>
      </c>
      <c r="E60" s="10" t="s">
        <v>128</v>
      </c>
      <c r="F60" s="11">
        <v>4</v>
      </c>
      <c r="G60" s="11">
        <v>4</v>
      </c>
      <c r="H60" s="11">
        <v>8</v>
      </c>
      <c r="I60" s="11"/>
      <c r="J60" s="11">
        <v>10</v>
      </c>
      <c r="K60" s="11"/>
      <c r="L60" s="11"/>
      <c r="M60" s="11"/>
      <c r="N60" s="11"/>
      <c r="O60" s="54">
        <v>180</v>
      </c>
      <c r="P60" s="54"/>
      <c r="Q60" s="6">
        <f t="shared" si="0"/>
        <v>26</v>
      </c>
      <c r="R60" s="6">
        <f t="shared" si="1"/>
        <v>256</v>
      </c>
      <c r="S60" s="12"/>
      <c r="T60" s="12">
        <f t="shared" si="2"/>
        <v>38</v>
      </c>
      <c r="U60" s="38">
        <f t="shared" si="4"/>
        <v>6</v>
      </c>
    </row>
    <row r="61" spans="1:21" ht="17.25" thickTop="1">
      <c r="A61" s="7">
        <v>58</v>
      </c>
      <c r="B61" s="48" t="s">
        <v>72</v>
      </c>
      <c r="C61" s="31">
        <v>2</v>
      </c>
      <c r="D61" s="7">
        <v>2013113374</v>
      </c>
      <c r="E61" s="7" t="s">
        <v>128</v>
      </c>
      <c r="F61" s="8"/>
      <c r="G61" s="8"/>
      <c r="H61" s="8"/>
      <c r="I61" s="8"/>
      <c r="J61" s="8"/>
      <c r="K61" s="8"/>
      <c r="L61" s="8"/>
      <c r="M61" s="8"/>
      <c r="N61" s="8"/>
      <c r="O61" s="8">
        <v>0</v>
      </c>
      <c r="P61" s="8"/>
      <c r="Q61" s="6">
        <f t="shared" si="0"/>
        <v>0</v>
      </c>
      <c r="R61" s="6">
        <f t="shared" si="1"/>
        <v>0</v>
      </c>
      <c r="S61" s="9"/>
      <c r="T61" s="9">
        <f t="shared" si="2"/>
        <v>61</v>
      </c>
      <c r="U61" s="37">
        <f>_xlfn.RANK.EQ($R61,$R$61:$R$92,0)</f>
        <v>8</v>
      </c>
    </row>
    <row r="62" spans="1:21">
      <c r="A62" s="2">
        <v>59</v>
      </c>
      <c r="B62" s="46" t="s">
        <v>73</v>
      </c>
      <c r="C62" s="19">
        <v>2</v>
      </c>
      <c r="D62" s="2">
        <v>2013110508</v>
      </c>
      <c r="E62" s="2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v>0</v>
      </c>
      <c r="P62" s="6"/>
      <c r="Q62" s="6">
        <f t="shared" si="0"/>
        <v>0</v>
      </c>
      <c r="R62" s="6">
        <f t="shared" si="1"/>
        <v>0</v>
      </c>
      <c r="S62" s="3"/>
      <c r="T62" s="3">
        <f t="shared" si="2"/>
        <v>61</v>
      </c>
      <c r="U62" s="16">
        <f t="shared" ref="U62:U92" si="5">_xlfn.RANK.EQ($R62,$R$61:$R$92,0)</f>
        <v>8</v>
      </c>
    </row>
    <row r="63" spans="1:21">
      <c r="A63" s="2">
        <v>60</v>
      </c>
      <c r="B63" s="46" t="s">
        <v>74</v>
      </c>
      <c r="C63" s="19">
        <v>2</v>
      </c>
      <c r="D63" s="2">
        <v>2014110455</v>
      </c>
      <c r="E63" s="2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v>0</v>
      </c>
      <c r="P63" s="6"/>
      <c r="Q63" s="6">
        <f t="shared" si="0"/>
        <v>0</v>
      </c>
      <c r="R63" s="6">
        <f t="shared" si="1"/>
        <v>0</v>
      </c>
      <c r="S63" s="3"/>
      <c r="T63" s="3">
        <f t="shared" si="2"/>
        <v>61</v>
      </c>
      <c r="U63" s="16">
        <f t="shared" si="5"/>
        <v>8</v>
      </c>
    </row>
    <row r="64" spans="1:21">
      <c r="A64" s="2">
        <v>61</v>
      </c>
      <c r="B64" s="46" t="s">
        <v>75</v>
      </c>
      <c r="C64" s="19">
        <v>2</v>
      </c>
      <c r="D64" s="2">
        <v>2014110437</v>
      </c>
      <c r="E64" s="2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v>0</v>
      </c>
      <c r="P64" s="6"/>
      <c r="Q64" s="6">
        <f t="shared" si="0"/>
        <v>0</v>
      </c>
      <c r="R64" s="6">
        <f t="shared" si="1"/>
        <v>0</v>
      </c>
      <c r="S64" s="3"/>
      <c r="T64" s="3">
        <f t="shared" si="2"/>
        <v>61</v>
      </c>
      <c r="U64" s="16">
        <f t="shared" si="5"/>
        <v>8</v>
      </c>
    </row>
    <row r="65" spans="1:21">
      <c r="A65" s="2">
        <v>62</v>
      </c>
      <c r="B65" s="46" t="s">
        <v>76</v>
      </c>
      <c r="C65" s="19">
        <v>2</v>
      </c>
      <c r="D65" s="2">
        <v>2014113259</v>
      </c>
      <c r="E65" s="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0"/>
        <v>0</v>
      </c>
      <c r="R65" s="6">
        <f t="shared" si="1"/>
        <v>0</v>
      </c>
      <c r="S65" s="3"/>
      <c r="T65" s="3">
        <f t="shared" si="2"/>
        <v>61</v>
      </c>
      <c r="U65" s="16">
        <f t="shared" si="5"/>
        <v>8</v>
      </c>
    </row>
    <row r="66" spans="1:21">
      <c r="A66" s="2">
        <v>63</v>
      </c>
      <c r="B66" s="46" t="s">
        <v>77</v>
      </c>
      <c r="C66" s="19">
        <v>2</v>
      </c>
      <c r="D66" s="2">
        <v>2015110423</v>
      </c>
      <c r="E66" s="2" t="s">
        <v>136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0"/>
        <v>0</v>
      </c>
      <c r="R66" s="6">
        <f t="shared" si="1"/>
        <v>0</v>
      </c>
      <c r="S66" s="3"/>
      <c r="T66" s="3">
        <f t="shared" si="2"/>
        <v>61</v>
      </c>
      <c r="U66" s="16">
        <f t="shared" si="5"/>
        <v>8</v>
      </c>
    </row>
    <row r="67" spans="1:21">
      <c r="A67" s="2">
        <v>64</v>
      </c>
      <c r="B67" s="46" t="s">
        <v>78</v>
      </c>
      <c r="C67" s="19">
        <v>2</v>
      </c>
      <c r="D67" s="2">
        <v>2016110405</v>
      </c>
      <c r="E67" s="2" t="s">
        <v>136</v>
      </c>
      <c r="F67" s="6"/>
      <c r="G67" s="6"/>
      <c r="H67" s="6"/>
      <c r="I67" s="6"/>
      <c r="J67" s="6"/>
      <c r="K67" s="6"/>
      <c r="L67" s="6"/>
      <c r="M67" s="6"/>
      <c r="N67" s="6"/>
      <c r="O67" s="6">
        <v>0</v>
      </c>
      <c r="P67" s="6"/>
      <c r="Q67" s="6">
        <f t="shared" si="0"/>
        <v>0</v>
      </c>
      <c r="R67" s="6">
        <f t="shared" si="1"/>
        <v>0</v>
      </c>
      <c r="S67" s="3"/>
      <c r="T67" s="3">
        <f t="shared" si="2"/>
        <v>61</v>
      </c>
      <c r="U67" s="16">
        <f t="shared" si="5"/>
        <v>8</v>
      </c>
    </row>
    <row r="68" spans="1:21">
      <c r="A68" s="2">
        <v>65</v>
      </c>
      <c r="B68" s="46" t="s">
        <v>79</v>
      </c>
      <c r="C68" s="19">
        <v>2</v>
      </c>
      <c r="D68" s="2">
        <v>2016110403</v>
      </c>
      <c r="E68" s="2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v>0</v>
      </c>
      <c r="P68" s="6"/>
      <c r="Q68" s="6">
        <f t="shared" si="0"/>
        <v>0</v>
      </c>
      <c r="R68" s="6">
        <f t="shared" si="1"/>
        <v>0</v>
      </c>
      <c r="S68" s="3"/>
      <c r="T68" s="3">
        <f t="shared" si="2"/>
        <v>61</v>
      </c>
      <c r="U68" s="16">
        <f t="shared" si="5"/>
        <v>8</v>
      </c>
    </row>
    <row r="69" spans="1:21">
      <c r="A69" s="2">
        <v>66</v>
      </c>
      <c r="B69" s="46" t="s">
        <v>80</v>
      </c>
      <c r="C69" s="19">
        <v>2</v>
      </c>
      <c r="D69" s="2">
        <v>2016110386</v>
      </c>
      <c r="E69" s="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6">SUM(F69:N69)</f>
        <v>0</v>
      </c>
      <c r="R69" s="6">
        <f t="shared" ref="R69:R132" si="7">(F69*$F$139)+(G69*$G$139)+(H69*$H$139)+(I69*$I$139)+(J69*$J$139)+(K69*$K$139)+(L69*$L$139)+(M69*$M$139)+(N69*$N$139)+O69+P69</f>
        <v>0</v>
      </c>
      <c r="S69" s="3"/>
      <c r="T69" s="3">
        <f t="shared" ref="T69:T132" si="8">_xlfn.RANK.EQ(R69,$R$4:$R$133,0)</f>
        <v>61</v>
      </c>
      <c r="U69" s="16">
        <f t="shared" si="5"/>
        <v>8</v>
      </c>
    </row>
    <row r="70" spans="1:21">
      <c r="A70" s="2">
        <v>67</v>
      </c>
      <c r="B70" s="46" t="s">
        <v>81</v>
      </c>
      <c r="C70" s="19">
        <v>2</v>
      </c>
      <c r="D70" s="2">
        <v>2016110408</v>
      </c>
      <c r="E70" s="2" t="s">
        <v>136</v>
      </c>
      <c r="F70" s="6"/>
      <c r="G70" s="6"/>
      <c r="H70" s="6"/>
      <c r="I70" s="6"/>
      <c r="J70" s="6"/>
      <c r="K70" s="6"/>
      <c r="L70" s="6"/>
      <c r="M70" s="6"/>
      <c r="N70" s="6"/>
      <c r="O70" s="6">
        <v>0</v>
      </c>
      <c r="P70" s="6"/>
      <c r="Q70" s="6">
        <f t="shared" si="6"/>
        <v>0</v>
      </c>
      <c r="R70" s="6">
        <f t="shared" si="7"/>
        <v>0</v>
      </c>
      <c r="S70" s="3"/>
      <c r="T70" s="3">
        <f t="shared" si="8"/>
        <v>61</v>
      </c>
      <c r="U70" s="16">
        <f t="shared" si="5"/>
        <v>8</v>
      </c>
    </row>
    <row r="71" spans="1:21">
      <c r="A71" s="2">
        <v>68</v>
      </c>
      <c r="B71" s="46" t="s">
        <v>82</v>
      </c>
      <c r="C71" s="19">
        <v>2</v>
      </c>
      <c r="D71" s="2">
        <v>2016110400</v>
      </c>
      <c r="E71" s="2" t="s">
        <v>136</v>
      </c>
      <c r="F71" s="6"/>
      <c r="G71" s="6"/>
      <c r="H71" s="6"/>
      <c r="I71" s="6"/>
      <c r="J71" s="6"/>
      <c r="K71" s="6"/>
      <c r="L71" s="6"/>
      <c r="M71" s="6"/>
      <c r="N71" s="6"/>
      <c r="O71" s="6">
        <v>0</v>
      </c>
      <c r="P71" s="6"/>
      <c r="Q71" s="6">
        <f t="shared" si="6"/>
        <v>0</v>
      </c>
      <c r="R71" s="6">
        <f t="shared" si="7"/>
        <v>0</v>
      </c>
      <c r="S71" s="3"/>
      <c r="T71" s="3">
        <f t="shared" si="8"/>
        <v>61</v>
      </c>
      <c r="U71" s="16">
        <f t="shared" si="5"/>
        <v>8</v>
      </c>
    </row>
    <row r="72" spans="1:21">
      <c r="A72" s="2">
        <v>69</v>
      </c>
      <c r="B72" s="46" t="s">
        <v>83</v>
      </c>
      <c r="C72" s="19">
        <v>2</v>
      </c>
      <c r="D72" s="2">
        <v>2016110407</v>
      </c>
      <c r="E72" s="2" t="s">
        <v>136</v>
      </c>
      <c r="F72" s="6"/>
      <c r="G72" s="6"/>
      <c r="H72" s="6"/>
      <c r="I72" s="6"/>
      <c r="J72" s="6"/>
      <c r="K72" s="6"/>
      <c r="L72" s="6"/>
      <c r="M72" s="6"/>
      <c r="N72" s="6"/>
      <c r="O72" s="6">
        <v>0</v>
      </c>
      <c r="P72" s="6"/>
      <c r="Q72" s="6">
        <f t="shared" si="6"/>
        <v>0</v>
      </c>
      <c r="R72" s="6">
        <f t="shared" si="7"/>
        <v>0</v>
      </c>
      <c r="S72" s="3"/>
      <c r="T72" s="3">
        <f t="shared" si="8"/>
        <v>61</v>
      </c>
      <c r="U72" s="16">
        <f t="shared" si="5"/>
        <v>8</v>
      </c>
    </row>
    <row r="73" spans="1:21">
      <c r="A73" s="2">
        <v>70</v>
      </c>
      <c r="B73" s="46" t="s">
        <v>84</v>
      </c>
      <c r="C73" s="19">
        <v>2</v>
      </c>
      <c r="D73" s="2">
        <v>2016110422</v>
      </c>
      <c r="E73" s="2" t="s">
        <v>128</v>
      </c>
      <c r="F73" s="6">
        <v>6</v>
      </c>
      <c r="G73" s="6">
        <v>3</v>
      </c>
      <c r="H73" s="6"/>
      <c r="I73" s="6"/>
      <c r="J73" s="6"/>
      <c r="K73" s="6"/>
      <c r="L73" s="6"/>
      <c r="M73" s="6"/>
      <c r="N73" s="6"/>
      <c r="O73" s="6">
        <v>0</v>
      </c>
      <c r="P73" s="6"/>
      <c r="Q73" s="6">
        <f t="shared" si="6"/>
        <v>9</v>
      </c>
      <c r="R73" s="6">
        <f t="shared" si="7"/>
        <v>12</v>
      </c>
      <c r="S73" s="3"/>
      <c r="T73" s="3">
        <f t="shared" si="8"/>
        <v>60</v>
      </c>
      <c r="U73" s="16">
        <f t="shared" si="5"/>
        <v>7</v>
      </c>
    </row>
    <row r="74" spans="1:21">
      <c r="A74" s="2">
        <v>71</v>
      </c>
      <c r="B74" s="46" t="s">
        <v>85</v>
      </c>
      <c r="C74" s="19">
        <v>2</v>
      </c>
      <c r="D74" s="2">
        <v>2016110424</v>
      </c>
      <c r="E74" s="2" t="s">
        <v>136</v>
      </c>
      <c r="F74" s="6"/>
      <c r="G74" s="6"/>
      <c r="H74" s="6"/>
      <c r="I74" s="6"/>
      <c r="J74" s="6"/>
      <c r="K74" s="6"/>
      <c r="L74" s="6"/>
      <c r="M74" s="6"/>
      <c r="N74" s="6"/>
      <c r="O74" s="6">
        <v>0</v>
      </c>
      <c r="P74" s="6"/>
      <c r="Q74" s="6">
        <f t="shared" si="6"/>
        <v>0</v>
      </c>
      <c r="R74" s="6">
        <f t="shared" si="7"/>
        <v>0</v>
      </c>
      <c r="S74" s="3"/>
      <c r="T74" s="3">
        <f t="shared" si="8"/>
        <v>61</v>
      </c>
      <c r="U74" s="16">
        <f t="shared" si="5"/>
        <v>8</v>
      </c>
    </row>
    <row r="75" spans="1:21">
      <c r="A75" s="2">
        <v>72</v>
      </c>
      <c r="B75" s="46" t="s">
        <v>86</v>
      </c>
      <c r="C75" s="19">
        <v>2</v>
      </c>
      <c r="D75" s="2">
        <v>2016110391</v>
      </c>
      <c r="E75" s="2" t="s">
        <v>128</v>
      </c>
      <c r="F75" s="6"/>
      <c r="G75" s="6"/>
      <c r="H75" s="6">
        <v>8</v>
      </c>
      <c r="I75" s="6"/>
      <c r="J75" s="6"/>
      <c r="K75" s="6"/>
      <c r="L75" s="6"/>
      <c r="M75" s="6"/>
      <c r="N75" s="6"/>
      <c r="O75" s="6">
        <v>0</v>
      </c>
      <c r="P75" s="6"/>
      <c r="Q75" s="6">
        <f t="shared" si="6"/>
        <v>8</v>
      </c>
      <c r="R75" s="6">
        <f t="shared" si="7"/>
        <v>24</v>
      </c>
      <c r="S75" s="3"/>
      <c r="T75" s="3">
        <f t="shared" si="8"/>
        <v>59</v>
      </c>
      <c r="U75" s="16">
        <f t="shared" si="5"/>
        <v>6</v>
      </c>
    </row>
    <row r="76" spans="1:21">
      <c r="A76" s="2">
        <v>73</v>
      </c>
      <c r="B76" s="46" t="s">
        <v>87</v>
      </c>
      <c r="C76" s="19">
        <v>2</v>
      </c>
      <c r="D76" s="2">
        <v>2016110398</v>
      </c>
      <c r="E76" s="2" t="s">
        <v>136</v>
      </c>
      <c r="F76" s="6"/>
      <c r="G76" s="6"/>
      <c r="H76" s="6"/>
      <c r="I76" s="6"/>
      <c r="J76" s="6"/>
      <c r="K76" s="6"/>
      <c r="L76" s="6"/>
      <c r="M76" s="6"/>
      <c r="N76" s="6"/>
      <c r="O76" s="6">
        <v>0</v>
      </c>
      <c r="P76" s="6"/>
      <c r="Q76" s="6">
        <f t="shared" si="6"/>
        <v>0</v>
      </c>
      <c r="R76" s="6">
        <f t="shared" si="7"/>
        <v>0</v>
      </c>
      <c r="S76" s="3"/>
      <c r="T76" s="3">
        <f t="shared" si="8"/>
        <v>61</v>
      </c>
      <c r="U76" s="16">
        <f t="shared" si="5"/>
        <v>8</v>
      </c>
    </row>
    <row r="77" spans="1:21">
      <c r="A77" s="2">
        <v>74</v>
      </c>
      <c r="B77" s="46" t="s">
        <v>88</v>
      </c>
      <c r="C77" s="19">
        <v>2</v>
      </c>
      <c r="D77" s="2">
        <v>2016110413</v>
      </c>
      <c r="E77" s="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6"/>
        <v>0</v>
      </c>
      <c r="R77" s="6">
        <f t="shared" si="7"/>
        <v>0</v>
      </c>
      <c r="S77" s="3"/>
      <c r="T77" s="3">
        <f t="shared" si="8"/>
        <v>61</v>
      </c>
      <c r="U77" s="16">
        <f t="shared" si="5"/>
        <v>8</v>
      </c>
    </row>
    <row r="78" spans="1:21">
      <c r="A78" s="2">
        <v>75</v>
      </c>
      <c r="B78" s="46" t="s">
        <v>89</v>
      </c>
      <c r="C78" s="19">
        <v>2</v>
      </c>
      <c r="D78" s="2">
        <v>2016110409</v>
      </c>
      <c r="E78" s="2" t="s">
        <v>128</v>
      </c>
      <c r="F78" s="6"/>
      <c r="G78" s="6"/>
      <c r="H78" s="6"/>
      <c r="I78" s="6"/>
      <c r="J78" s="6"/>
      <c r="K78" s="6"/>
      <c r="L78" s="6"/>
      <c r="M78" s="6"/>
      <c r="N78" s="6"/>
      <c r="O78" s="6">
        <v>0</v>
      </c>
      <c r="P78" s="6"/>
      <c r="Q78" s="6">
        <f t="shared" si="6"/>
        <v>0</v>
      </c>
      <c r="R78" s="6">
        <f t="shared" si="7"/>
        <v>0</v>
      </c>
      <c r="S78" s="3"/>
      <c r="T78" s="3">
        <f t="shared" si="8"/>
        <v>61</v>
      </c>
      <c r="U78" s="16">
        <f t="shared" si="5"/>
        <v>8</v>
      </c>
    </row>
    <row r="79" spans="1:21">
      <c r="A79" s="2">
        <v>76</v>
      </c>
      <c r="B79" s="46" t="s">
        <v>90</v>
      </c>
      <c r="C79" s="19">
        <v>2</v>
      </c>
      <c r="D79" s="2">
        <v>2016110411</v>
      </c>
      <c r="E79" s="2" t="s">
        <v>136</v>
      </c>
      <c r="F79" s="6">
        <v>19</v>
      </c>
      <c r="G79" s="6">
        <v>7</v>
      </c>
      <c r="H79" s="6">
        <v>16</v>
      </c>
      <c r="I79" s="6">
        <v>1</v>
      </c>
      <c r="J79" s="6"/>
      <c r="K79" s="6"/>
      <c r="L79" s="6"/>
      <c r="M79" s="6">
        <v>8</v>
      </c>
      <c r="N79" s="6"/>
      <c r="O79" s="6">
        <v>0</v>
      </c>
      <c r="P79" s="6"/>
      <c r="Q79" s="6">
        <f t="shared" si="6"/>
        <v>51</v>
      </c>
      <c r="R79" s="6">
        <f t="shared" si="7"/>
        <v>166</v>
      </c>
      <c r="S79" s="3"/>
      <c r="T79" s="3">
        <f t="shared" si="8"/>
        <v>50</v>
      </c>
      <c r="U79" s="16">
        <f t="shared" si="5"/>
        <v>3</v>
      </c>
    </row>
    <row r="80" spans="1:21">
      <c r="A80" s="2">
        <v>77</v>
      </c>
      <c r="B80" s="46" t="s">
        <v>91</v>
      </c>
      <c r="C80" s="19">
        <v>2</v>
      </c>
      <c r="D80" s="2">
        <v>2016110392</v>
      </c>
      <c r="E80" s="2" t="s">
        <v>136</v>
      </c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/>
      <c r="Q80" s="6">
        <f t="shared" si="6"/>
        <v>0</v>
      </c>
      <c r="R80" s="6">
        <f t="shared" si="7"/>
        <v>0</v>
      </c>
      <c r="S80" s="3"/>
      <c r="T80" s="3">
        <f t="shared" si="8"/>
        <v>61</v>
      </c>
      <c r="U80" s="16">
        <f t="shared" si="5"/>
        <v>8</v>
      </c>
    </row>
    <row r="81" spans="1:21">
      <c r="A81" s="2">
        <v>78</v>
      </c>
      <c r="B81" s="46" t="s">
        <v>92</v>
      </c>
      <c r="C81" s="19">
        <v>2</v>
      </c>
      <c r="D81" s="2">
        <v>2016110393</v>
      </c>
      <c r="E81" s="2" t="s">
        <v>136</v>
      </c>
      <c r="F81" s="6">
        <v>2</v>
      </c>
      <c r="G81" s="6">
        <v>1</v>
      </c>
      <c r="H81" s="6">
        <v>16</v>
      </c>
      <c r="I81" s="6"/>
      <c r="J81" s="6"/>
      <c r="K81" s="6"/>
      <c r="L81" s="6"/>
      <c r="M81" s="6"/>
      <c r="N81" s="6"/>
      <c r="O81" s="6">
        <v>0</v>
      </c>
      <c r="P81" s="6"/>
      <c r="Q81" s="6">
        <f t="shared" si="6"/>
        <v>19</v>
      </c>
      <c r="R81" s="6">
        <f t="shared" si="7"/>
        <v>52</v>
      </c>
      <c r="S81" s="3"/>
      <c r="T81" s="3">
        <f t="shared" si="8"/>
        <v>56</v>
      </c>
      <c r="U81" s="16">
        <f t="shared" si="5"/>
        <v>4</v>
      </c>
    </row>
    <row r="82" spans="1:21">
      <c r="A82" s="2">
        <v>79</v>
      </c>
      <c r="B82" s="46" t="s">
        <v>93</v>
      </c>
      <c r="C82" s="19">
        <v>2</v>
      </c>
      <c r="D82" s="2">
        <v>2016110397</v>
      </c>
      <c r="E82" s="2" t="s">
        <v>136</v>
      </c>
      <c r="F82" s="6">
        <v>2</v>
      </c>
      <c r="G82" s="6">
        <v>2</v>
      </c>
      <c r="H82" s="6">
        <v>8</v>
      </c>
      <c r="I82" s="6"/>
      <c r="J82" s="6"/>
      <c r="K82" s="6"/>
      <c r="L82" s="6"/>
      <c r="M82" s="6">
        <v>24</v>
      </c>
      <c r="N82" s="6"/>
      <c r="O82" s="6">
        <v>0</v>
      </c>
      <c r="P82" s="6"/>
      <c r="Q82" s="6">
        <f t="shared" si="6"/>
        <v>36</v>
      </c>
      <c r="R82" s="6">
        <f t="shared" si="7"/>
        <v>270</v>
      </c>
      <c r="S82" s="3"/>
      <c r="T82" s="3">
        <f t="shared" si="8"/>
        <v>33</v>
      </c>
      <c r="U82" s="16">
        <f t="shared" si="5"/>
        <v>2</v>
      </c>
    </row>
    <row r="83" spans="1:21">
      <c r="A83" s="2">
        <v>80</v>
      </c>
      <c r="B83" s="46" t="s">
        <v>94</v>
      </c>
      <c r="C83" s="19">
        <v>2</v>
      </c>
      <c r="D83" s="2">
        <v>2016110406</v>
      </c>
      <c r="E83" s="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6"/>
        <v>0</v>
      </c>
      <c r="R83" s="6">
        <f t="shared" si="7"/>
        <v>0</v>
      </c>
      <c r="S83" s="3"/>
      <c r="T83" s="3">
        <f t="shared" si="8"/>
        <v>61</v>
      </c>
      <c r="U83" s="16">
        <f t="shared" si="5"/>
        <v>8</v>
      </c>
    </row>
    <row r="84" spans="1:21">
      <c r="A84" s="2">
        <v>81</v>
      </c>
      <c r="B84" s="46" t="s">
        <v>95</v>
      </c>
      <c r="C84" s="19">
        <v>2</v>
      </c>
      <c r="D84" s="2">
        <v>2016110414</v>
      </c>
      <c r="E84" s="2" t="s">
        <v>128</v>
      </c>
      <c r="F84" s="6">
        <v>6</v>
      </c>
      <c r="G84" s="6">
        <v>6</v>
      </c>
      <c r="H84" s="6">
        <v>16</v>
      </c>
      <c r="I84" s="6"/>
      <c r="J84" s="6"/>
      <c r="K84" s="6"/>
      <c r="L84" s="6"/>
      <c r="M84" s="6">
        <v>8</v>
      </c>
      <c r="N84" s="6">
        <v>24</v>
      </c>
      <c r="O84" s="6">
        <v>0</v>
      </c>
      <c r="P84" s="6"/>
      <c r="Q84" s="6">
        <f t="shared" si="6"/>
        <v>60</v>
      </c>
      <c r="R84" s="6">
        <f t="shared" si="7"/>
        <v>386</v>
      </c>
      <c r="S84" s="3"/>
      <c r="T84" s="3">
        <f t="shared" si="8"/>
        <v>19</v>
      </c>
      <c r="U84" s="16">
        <f t="shared" si="5"/>
        <v>1</v>
      </c>
    </row>
    <row r="85" spans="1:21">
      <c r="A85" s="2">
        <v>82</v>
      </c>
      <c r="B85" s="46" t="s">
        <v>96</v>
      </c>
      <c r="C85" s="19">
        <v>2</v>
      </c>
      <c r="D85" s="2">
        <v>2016110419</v>
      </c>
      <c r="E85" s="2" t="s">
        <v>136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6"/>
        <v>0</v>
      </c>
      <c r="R85" s="6">
        <f t="shared" si="7"/>
        <v>0</v>
      </c>
      <c r="S85" s="3"/>
      <c r="T85" s="3">
        <f t="shared" si="8"/>
        <v>61</v>
      </c>
      <c r="U85" s="16">
        <f t="shared" si="5"/>
        <v>8</v>
      </c>
    </row>
    <row r="86" spans="1:21">
      <c r="A86" s="2">
        <v>83</v>
      </c>
      <c r="B86" s="46" t="s">
        <v>97</v>
      </c>
      <c r="C86" s="19">
        <v>2</v>
      </c>
      <c r="D86" s="2">
        <v>2016110416</v>
      </c>
      <c r="E86" s="2" t="s">
        <v>136</v>
      </c>
      <c r="F86" s="6">
        <v>4</v>
      </c>
      <c r="G86" s="6">
        <v>2</v>
      </c>
      <c r="H86" s="6"/>
      <c r="I86" s="6"/>
      <c r="J86" s="6">
        <v>10</v>
      </c>
      <c r="K86" s="6"/>
      <c r="L86" s="6"/>
      <c r="M86" s="6"/>
      <c r="N86" s="6"/>
      <c r="O86" s="6">
        <v>0</v>
      </c>
      <c r="P86" s="6"/>
      <c r="Q86" s="6">
        <f t="shared" si="6"/>
        <v>16</v>
      </c>
      <c r="R86" s="6">
        <f t="shared" si="7"/>
        <v>48</v>
      </c>
      <c r="S86" s="3"/>
      <c r="T86" s="3">
        <f t="shared" si="8"/>
        <v>57</v>
      </c>
      <c r="U86" s="16">
        <f t="shared" si="5"/>
        <v>5</v>
      </c>
    </row>
    <row r="87" spans="1:21">
      <c r="A87" s="2">
        <v>84</v>
      </c>
      <c r="B87" s="46" t="s">
        <v>98</v>
      </c>
      <c r="C87" s="19">
        <v>2</v>
      </c>
      <c r="D87" s="2">
        <v>2016110412</v>
      </c>
      <c r="E87" s="2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>
        <v>0</v>
      </c>
      <c r="P87" s="6"/>
      <c r="Q87" s="6">
        <f t="shared" si="6"/>
        <v>0</v>
      </c>
      <c r="R87" s="6">
        <f t="shared" si="7"/>
        <v>0</v>
      </c>
      <c r="S87" s="3"/>
      <c r="T87" s="3">
        <f t="shared" si="8"/>
        <v>61</v>
      </c>
      <c r="U87" s="16">
        <f t="shared" si="5"/>
        <v>8</v>
      </c>
    </row>
    <row r="88" spans="1:21">
      <c r="A88" s="2">
        <v>85</v>
      </c>
      <c r="B88" s="46" t="s">
        <v>99</v>
      </c>
      <c r="C88" s="19">
        <v>2</v>
      </c>
      <c r="D88" s="2">
        <v>2016110425</v>
      </c>
      <c r="E88" s="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0</v>
      </c>
      <c r="P88" s="6"/>
      <c r="Q88" s="6">
        <f t="shared" si="6"/>
        <v>0</v>
      </c>
      <c r="R88" s="6">
        <f t="shared" si="7"/>
        <v>0</v>
      </c>
      <c r="S88" s="3"/>
      <c r="T88" s="3">
        <f t="shared" si="8"/>
        <v>61</v>
      </c>
      <c r="U88" s="16">
        <f t="shared" si="5"/>
        <v>8</v>
      </c>
    </row>
    <row r="89" spans="1:21">
      <c r="A89" s="2">
        <v>86</v>
      </c>
      <c r="B89" s="2" t="s">
        <v>100</v>
      </c>
      <c r="C89" s="19">
        <v>2</v>
      </c>
      <c r="D89" s="2">
        <v>2016110390</v>
      </c>
      <c r="E89" s="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0</v>
      </c>
      <c r="P89" s="6"/>
      <c r="Q89" s="6">
        <f t="shared" si="6"/>
        <v>0</v>
      </c>
      <c r="R89" s="6">
        <f t="shared" si="7"/>
        <v>0</v>
      </c>
      <c r="S89" s="3"/>
      <c r="T89" s="3">
        <f t="shared" si="8"/>
        <v>61</v>
      </c>
      <c r="U89" s="16">
        <f t="shared" si="5"/>
        <v>8</v>
      </c>
    </row>
    <row r="90" spans="1:21">
      <c r="A90" s="2">
        <v>87</v>
      </c>
      <c r="B90" s="2" t="s">
        <v>101</v>
      </c>
      <c r="C90" s="19">
        <v>2</v>
      </c>
      <c r="D90" s="2">
        <v>2016110394</v>
      </c>
      <c r="E90" s="2" t="s">
        <v>128</v>
      </c>
      <c r="F90" s="6"/>
      <c r="G90" s="6"/>
      <c r="H90" s="6"/>
      <c r="I90" s="6"/>
      <c r="J90" s="6"/>
      <c r="K90" s="6"/>
      <c r="L90" s="6"/>
      <c r="M90" s="6"/>
      <c r="N90" s="6"/>
      <c r="O90" s="6">
        <v>0</v>
      </c>
      <c r="P90" s="6"/>
      <c r="Q90" s="6">
        <f t="shared" si="6"/>
        <v>0</v>
      </c>
      <c r="R90" s="6">
        <f t="shared" si="7"/>
        <v>0</v>
      </c>
      <c r="S90" s="3"/>
      <c r="T90" s="3">
        <f t="shared" si="8"/>
        <v>61</v>
      </c>
      <c r="U90" s="16">
        <f t="shared" si="5"/>
        <v>8</v>
      </c>
    </row>
    <row r="91" spans="1:21">
      <c r="A91" s="2">
        <v>88</v>
      </c>
      <c r="B91" s="2" t="s">
        <v>102</v>
      </c>
      <c r="C91" s="19">
        <v>2</v>
      </c>
      <c r="D91" s="2">
        <v>2016110421</v>
      </c>
      <c r="E91" s="2" t="s">
        <v>128</v>
      </c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/>
      <c r="Q91" s="6">
        <f t="shared" si="6"/>
        <v>0</v>
      </c>
      <c r="R91" s="6">
        <f t="shared" si="7"/>
        <v>0</v>
      </c>
      <c r="S91" s="3"/>
      <c r="T91" s="3">
        <f t="shared" si="8"/>
        <v>61</v>
      </c>
      <c r="U91" s="16">
        <f t="shared" si="5"/>
        <v>8</v>
      </c>
    </row>
    <row r="92" spans="1:21" ht="17.25" thickBot="1">
      <c r="A92" s="10">
        <v>89</v>
      </c>
      <c r="B92" s="10" t="s">
        <v>103</v>
      </c>
      <c r="C92" s="20">
        <v>2</v>
      </c>
      <c r="D92" s="10">
        <v>2016110399</v>
      </c>
      <c r="E92" s="10" t="s">
        <v>136</v>
      </c>
      <c r="F92" s="11"/>
      <c r="G92" s="11"/>
      <c r="H92" s="11"/>
      <c r="I92" s="11"/>
      <c r="J92" s="11"/>
      <c r="K92" s="11"/>
      <c r="L92" s="11"/>
      <c r="M92" s="11"/>
      <c r="N92" s="11"/>
      <c r="O92" s="6">
        <v>0</v>
      </c>
      <c r="P92" s="54"/>
      <c r="Q92" s="6">
        <f t="shared" si="6"/>
        <v>0</v>
      </c>
      <c r="R92" s="6">
        <f t="shared" si="7"/>
        <v>0</v>
      </c>
      <c r="S92" s="12"/>
      <c r="T92" s="12">
        <f t="shared" si="8"/>
        <v>61</v>
      </c>
      <c r="U92" s="18">
        <f t="shared" si="5"/>
        <v>8</v>
      </c>
    </row>
    <row r="93" spans="1:21" ht="17.25" thickTop="1">
      <c r="A93" s="7">
        <v>90</v>
      </c>
      <c r="B93" s="7" t="s">
        <v>104</v>
      </c>
      <c r="C93" s="25">
        <v>1</v>
      </c>
      <c r="D93" s="7">
        <v>2017110363</v>
      </c>
      <c r="E93" s="7" t="s">
        <v>128</v>
      </c>
      <c r="F93" s="8"/>
      <c r="G93" s="8"/>
      <c r="H93" s="8"/>
      <c r="I93" s="8"/>
      <c r="J93" s="8"/>
      <c r="K93" s="8"/>
      <c r="L93" s="8"/>
      <c r="M93" s="8"/>
      <c r="N93" s="8"/>
      <c r="O93" s="6">
        <v>0</v>
      </c>
      <c r="P93" s="8"/>
      <c r="Q93" s="6">
        <f t="shared" si="6"/>
        <v>0</v>
      </c>
      <c r="R93" s="6">
        <f t="shared" si="7"/>
        <v>0</v>
      </c>
      <c r="S93" s="9"/>
      <c r="T93" s="9">
        <f t="shared" si="8"/>
        <v>61</v>
      </c>
      <c r="U93" s="36">
        <f>_xlfn.RANK.EQ($R93,$R$93:$R$133,0)</f>
        <v>1</v>
      </c>
    </row>
    <row r="94" spans="1:21">
      <c r="A94" s="2">
        <v>91</v>
      </c>
      <c r="B94" s="2" t="s">
        <v>105</v>
      </c>
      <c r="C94" s="26">
        <v>1</v>
      </c>
      <c r="D94" s="2">
        <v>2017110356</v>
      </c>
      <c r="E94" s="2" t="s">
        <v>128</v>
      </c>
      <c r="F94" s="6"/>
      <c r="G94" s="6"/>
      <c r="H94" s="6"/>
      <c r="I94" s="6"/>
      <c r="J94" s="6"/>
      <c r="K94" s="6"/>
      <c r="L94" s="6"/>
      <c r="M94" s="6"/>
      <c r="N94" s="6"/>
      <c r="O94" s="6">
        <v>0</v>
      </c>
      <c r="P94" s="6"/>
      <c r="Q94" s="6">
        <f t="shared" si="6"/>
        <v>0</v>
      </c>
      <c r="R94" s="6">
        <f t="shared" si="7"/>
        <v>0</v>
      </c>
      <c r="S94" s="3"/>
      <c r="T94" s="3">
        <f t="shared" si="8"/>
        <v>61</v>
      </c>
      <c r="U94" s="13">
        <f t="shared" ref="U94:U133" si="9">_xlfn.RANK.EQ($R94,$R$93:$R$133,0)</f>
        <v>1</v>
      </c>
    </row>
    <row r="95" spans="1:21">
      <c r="A95" s="2">
        <v>92</v>
      </c>
      <c r="B95" s="2" t="s">
        <v>106</v>
      </c>
      <c r="C95" s="26">
        <v>1</v>
      </c>
      <c r="D95" s="2">
        <v>2017110360</v>
      </c>
      <c r="E95" s="2" t="s">
        <v>128</v>
      </c>
      <c r="F95" s="6"/>
      <c r="G95" s="6"/>
      <c r="H95" s="6"/>
      <c r="I95" s="6"/>
      <c r="J95" s="6"/>
      <c r="K95" s="6"/>
      <c r="L95" s="6"/>
      <c r="M95" s="6"/>
      <c r="N95" s="6"/>
      <c r="O95" s="6">
        <v>0</v>
      </c>
      <c r="P95" s="6"/>
      <c r="Q95" s="6">
        <f t="shared" si="6"/>
        <v>0</v>
      </c>
      <c r="R95" s="6">
        <f t="shared" si="7"/>
        <v>0</v>
      </c>
      <c r="S95" s="3"/>
      <c r="T95" s="3">
        <f t="shared" si="8"/>
        <v>61</v>
      </c>
      <c r="U95" s="13">
        <f t="shared" si="9"/>
        <v>1</v>
      </c>
    </row>
    <row r="96" spans="1:21">
      <c r="A96" s="2">
        <v>93</v>
      </c>
      <c r="B96" s="2" t="s">
        <v>107</v>
      </c>
      <c r="C96" s="26">
        <v>1</v>
      </c>
      <c r="D96" s="2">
        <v>2017110350</v>
      </c>
      <c r="E96" s="4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0</v>
      </c>
      <c r="P96" s="6"/>
      <c r="Q96" s="6">
        <f t="shared" si="6"/>
        <v>0</v>
      </c>
      <c r="R96" s="6">
        <f t="shared" si="7"/>
        <v>0</v>
      </c>
      <c r="S96" s="3"/>
      <c r="T96" s="3">
        <f t="shared" si="8"/>
        <v>61</v>
      </c>
      <c r="U96" s="13">
        <f t="shared" si="9"/>
        <v>1</v>
      </c>
    </row>
    <row r="97" spans="1:21">
      <c r="A97" s="2">
        <v>94</v>
      </c>
      <c r="B97" s="2" t="s">
        <v>108</v>
      </c>
      <c r="C97" s="26">
        <v>1</v>
      </c>
      <c r="D97" s="2">
        <v>2017110354</v>
      </c>
      <c r="E97" s="2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>
        <v>0</v>
      </c>
      <c r="P97" s="6"/>
      <c r="Q97" s="6">
        <f t="shared" si="6"/>
        <v>0</v>
      </c>
      <c r="R97" s="6">
        <f t="shared" si="7"/>
        <v>0</v>
      </c>
      <c r="S97" s="3"/>
      <c r="T97" s="3">
        <f t="shared" si="8"/>
        <v>61</v>
      </c>
      <c r="U97" s="13">
        <f t="shared" si="9"/>
        <v>1</v>
      </c>
    </row>
    <row r="98" spans="1:21">
      <c r="A98" s="2">
        <v>95</v>
      </c>
      <c r="B98" s="2" t="s">
        <v>109</v>
      </c>
      <c r="C98" s="26">
        <v>1</v>
      </c>
      <c r="D98" s="2">
        <v>2017110371</v>
      </c>
      <c r="E98" s="2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>
        <v>0</v>
      </c>
      <c r="P98" s="6"/>
      <c r="Q98" s="6">
        <f t="shared" si="6"/>
        <v>0</v>
      </c>
      <c r="R98" s="6">
        <f t="shared" si="7"/>
        <v>0</v>
      </c>
      <c r="S98" s="3"/>
      <c r="T98" s="3">
        <f t="shared" si="8"/>
        <v>61</v>
      </c>
      <c r="U98" s="13">
        <f t="shared" si="9"/>
        <v>1</v>
      </c>
    </row>
    <row r="99" spans="1:21">
      <c r="A99" s="2">
        <v>96</v>
      </c>
      <c r="B99" s="2" t="s">
        <v>110</v>
      </c>
      <c r="C99" s="26">
        <v>1</v>
      </c>
      <c r="D99" s="2">
        <v>2017110367</v>
      </c>
      <c r="E99" s="2" t="s">
        <v>136</v>
      </c>
      <c r="F99" s="6"/>
      <c r="G99" s="6"/>
      <c r="H99" s="6"/>
      <c r="I99" s="6"/>
      <c r="J99" s="6"/>
      <c r="K99" s="6"/>
      <c r="L99" s="6"/>
      <c r="M99" s="6"/>
      <c r="N99" s="6"/>
      <c r="O99" s="6">
        <v>0</v>
      </c>
      <c r="P99" s="6"/>
      <c r="Q99" s="6">
        <f t="shared" si="6"/>
        <v>0</v>
      </c>
      <c r="R99" s="6">
        <f t="shared" si="7"/>
        <v>0</v>
      </c>
      <c r="S99" s="3"/>
      <c r="T99" s="3">
        <f t="shared" si="8"/>
        <v>61</v>
      </c>
      <c r="U99" s="13">
        <f t="shared" si="9"/>
        <v>1</v>
      </c>
    </row>
    <row r="100" spans="1:21">
      <c r="A100" s="2">
        <v>97</v>
      </c>
      <c r="B100" s="2" t="s">
        <v>111</v>
      </c>
      <c r="C100" s="26">
        <v>1</v>
      </c>
      <c r="D100" s="2">
        <v>2017110366</v>
      </c>
      <c r="E100" s="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0</v>
      </c>
      <c r="P100" s="6"/>
      <c r="Q100" s="6">
        <f t="shared" si="6"/>
        <v>0</v>
      </c>
      <c r="R100" s="6">
        <f t="shared" si="7"/>
        <v>0</v>
      </c>
      <c r="S100" s="3"/>
      <c r="T100" s="3">
        <f t="shared" si="8"/>
        <v>61</v>
      </c>
      <c r="U100" s="13">
        <f t="shared" si="9"/>
        <v>1</v>
      </c>
    </row>
    <row r="101" spans="1:21">
      <c r="A101" s="2">
        <v>98</v>
      </c>
      <c r="B101" s="2" t="s">
        <v>112</v>
      </c>
      <c r="C101" s="26">
        <v>1</v>
      </c>
      <c r="D101" s="2">
        <v>2017110369</v>
      </c>
      <c r="E101" s="2" t="s">
        <v>128</v>
      </c>
      <c r="F101" s="6"/>
      <c r="G101" s="6"/>
      <c r="H101" s="6"/>
      <c r="I101" s="6"/>
      <c r="J101" s="6"/>
      <c r="K101" s="6"/>
      <c r="L101" s="6"/>
      <c r="M101" s="6"/>
      <c r="N101" s="6"/>
      <c r="O101" s="6">
        <v>0</v>
      </c>
      <c r="P101" s="6"/>
      <c r="Q101" s="6">
        <f t="shared" si="6"/>
        <v>0</v>
      </c>
      <c r="R101" s="6">
        <f t="shared" si="7"/>
        <v>0</v>
      </c>
      <c r="S101" s="3"/>
      <c r="T101" s="3">
        <f t="shared" si="8"/>
        <v>61</v>
      </c>
      <c r="U101" s="13">
        <f t="shared" si="9"/>
        <v>1</v>
      </c>
    </row>
    <row r="102" spans="1:21">
      <c r="A102" s="2">
        <v>99</v>
      </c>
      <c r="B102" s="4" t="s">
        <v>113</v>
      </c>
      <c r="C102" s="26">
        <v>1</v>
      </c>
      <c r="D102" s="4">
        <v>2017112960</v>
      </c>
      <c r="E102" s="4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0</v>
      </c>
      <c r="P102" s="6"/>
      <c r="Q102" s="6">
        <f t="shared" si="6"/>
        <v>0</v>
      </c>
      <c r="R102" s="6">
        <f t="shared" si="7"/>
        <v>0</v>
      </c>
      <c r="S102" s="3"/>
      <c r="T102" s="3">
        <f t="shared" si="8"/>
        <v>61</v>
      </c>
      <c r="U102" s="13">
        <f t="shared" si="9"/>
        <v>1</v>
      </c>
    </row>
    <row r="103" spans="1:21">
      <c r="A103" s="2">
        <v>100</v>
      </c>
      <c r="B103" s="4" t="s">
        <v>26</v>
      </c>
      <c r="C103" s="26">
        <v>1</v>
      </c>
      <c r="D103" s="4">
        <v>2017110357</v>
      </c>
      <c r="E103" s="4" t="s">
        <v>136</v>
      </c>
      <c r="F103" s="6"/>
      <c r="G103" s="6"/>
      <c r="H103" s="6"/>
      <c r="I103" s="6"/>
      <c r="J103" s="6"/>
      <c r="K103" s="6"/>
      <c r="L103" s="6"/>
      <c r="M103" s="6"/>
      <c r="N103" s="6"/>
      <c r="O103" s="6">
        <v>0</v>
      </c>
      <c r="P103" s="6"/>
      <c r="Q103" s="6">
        <f t="shared" si="6"/>
        <v>0</v>
      </c>
      <c r="R103" s="6">
        <f t="shared" si="7"/>
        <v>0</v>
      </c>
      <c r="S103" s="3"/>
      <c r="T103" s="3">
        <f t="shared" si="8"/>
        <v>61</v>
      </c>
      <c r="U103" s="13">
        <f t="shared" si="9"/>
        <v>1</v>
      </c>
    </row>
    <row r="104" spans="1:21">
      <c r="A104" s="2">
        <v>101</v>
      </c>
      <c r="B104" s="4" t="s">
        <v>114</v>
      </c>
      <c r="C104" s="26">
        <v>1</v>
      </c>
      <c r="D104" s="4">
        <v>2017112956</v>
      </c>
      <c r="E104" s="4" t="s">
        <v>128</v>
      </c>
      <c r="F104" s="6"/>
      <c r="G104" s="6"/>
      <c r="H104" s="6"/>
      <c r="I104" s="6"/>
      <c r="J104" s="6"/>
      <c r="K104" s="6"/>
      <c r="L104" s="6"/>
      <c r="M104" s="6"/>
      <c r="N104" s="6"/>
      <c r="O104" s="6">
        <v>0</v>
      </c>
      <c r="P104" s="6"/>
      <c r="Q104" s="6">
        <f t="shared" si="6"/>
        <v>0</v>
      </c>
      <c r="R104" s="6">
        <f t="shared" si="7"/>
        <v>0</v>
      </c>
      <c r="S104" s="3"/>
      <c r="T104" s="3">
        <f t="shared" si="8"/>
        <v>61</v>
      </c>
      <c r="U104" s="13">
        <f t="shared" si="9"/>
        <v>1</v>
      </c>
    </row>
    <row r="105" spans="1:21">
      <c r="A105" s="2">
        <v>102</v>
      </c>
      <c r="B105" s="4" t="s">
        <v>115</v>
      </c>
      <c r="C105" s="26">
        <v>1</v>
      </c>
      <c r="D105" s="4">
        <v>2017112959</v>
      </c>
      <c r="E105" s="4" t="s">
        <v>128</v>
      </c>
      <c r="F105" s="6"/>
      <c r="G105" s="6"/>
      <c r="H105" s="6"/>
      <c r="I105" s="6"/>
      <c r="J105" s="6"/>
      <c r="K105" s="6"/>
      <c r="L105" s="6"/>
      <c r="M105" s="6"/>
      <c r="N105" s="6"/>
      <c r="O105" s="6">
        <v>0</v>
      </c>
      <c r="P105" s="6"/>
      <c r="Q105" s="6">
        <f t="shared" si="6"/>
        <v>0</v>
      </c>
      <c r="R105" s="6">
        <f t="shared" si="7"/>
        <v>0</v>
      </c>
      <c r="S105" s="3"/>
      <c r="T105" s="3">
        <f t="shared" si="8"/>
        <v>61</v>
      </c>
      <c r="U105" s="13">
        <f t="shared" si="9"/>
        <v>1</v>
      </c>
    </row>
    <row r="106" spans="1:21">
      <c r="A106" s="2">
        <v>103</v>
      </c>
      <c r="B106" s="4" t="s">
        <v>116</v>
      </c>
      <c r="C106" s="26">
        <v>1</v>
      </c>
      <c r="D106" s="4">
        <v>2017110372</v>
      </c>
      <c r="E106" s="4" t="s">
        <v>136</v>
      </c>
      <c r="F106" s="6"/>
      <c r="G106" s="6"/>
      <c r="H106" s="6"/>
      <c r="I106" s="6"/>
      <c r="J106" s="6"/>
      <c r="K106" s="6"/>
      <c r="L106" s="6"/>
      <c r="M106" s="6"/>
      <c r="N106" s="6"/>
      <c r="O106" s="6">
        <v>0</v>
      </c>
      <c r="P106" s="6"/>
      <c r="Q106" s="6">
        <f t="shared" si="6"/>
        <v>0</v>
      </c>
      <c r="R106" s="6">
        <f t="shared" si="7"/>
        <v>0</v>
      </c>
      <c r="S106" s="3"/>
      <c r="T106" s="3">
        <f t="shared" si="8"/>
        <v>61</v>
      </c>
      <c r="U106" s="13">
        <f t="shared" si="9"/>
        <v>1</v>
      </c>
    </row>
    <row r="107" spans="1:21">
      <c r="A107" s="2">
        <v>104</v>
      </c>
      <c r="B107" s="4" t="s">
        <v>117</v>
      </c>
      <c r="C107" s="26">
        <v>1</v>
      </c>
      <c r="D107" s="4">
        <v>2017110355</v>
      </c>
      <c r="E107" s="4" t="s">
        <v>128</v>
      </c>
      <c r="F107" s="6"/>
      <c r="G107" s="6"/>
      <c r="H107" s="6"/>
      <c r="I107" s="6"/>
      <c r="J107" s="6"/>
      <c r="K107" s="6"/>
      <c r="L107" s="6"/>
      <c r="M107" s="6"/>
      <c r="N107" s="6"/>
      <c r="O107" s="6">
        <v>0</v>
      </c>
      <c r="P107" s="6"/>
      <c r="Q107" s="6">
        <f t="shared" si="6"/>
        <v>0</v>
      </c>
      <c r="R107" s="6">
        <f t="shared" si="7"/>
        <v>0</v>
      </c>
      <c r="S107" s="3"/>
      <c r="T107" s="3">
        <f t="shared" si="8"/>
        <v>61</v>
      </c>
      <c r="U107" s="13">
        <f t="shared" si="9"/>
        <v>1</v>
      </c>
    </row>
    <row r="108" spans="1:21">
      <c r="A108" s="2">
        <v>105</v>
      </c>
      <c r="B108" s="4" t="s">
        <v>118</v>
      </c>
      <c r="C108" s="26">
        <v>1</v>
      </c>
      <c r="D108" s="4">
        <v>2017110353</v>
      </c>
      <c r="E108" s="4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0</v>
      </c>
      <c r="P108" s="6"/>
      <c r="Q108" s="6">
        <f t="shared" si="6"/>
        <v>0</v>
      </c>
      <c r="R108" s="6">
        <f t="shared" si="7"/>
        <v>0</v>
      </c>
      <c r="S108" s="3"/>
      <c r="T108" s="3">
        <f t="shared" si="8"/>
        <v>61</v>
      </c>
      <c r="U108" s="13">
        <f t="shared" si="9"/>
        <v>1</v>
      </c>
    </row>
    <row r="109" spans="1:21">
      <c r="A109" s="2">
        <v>106</v>
      </c>
      <c r="B109" s="4" t="s">
        <v>119</v>
      </c>
      <c r="C109" s="26">
        <v>1</v>
      </c>
      <c r="D109" s="4">
        <v>2017110365</v>
      </c>
      <c r="E109" s="4" t="s">
        <v>136</v>
      </c>
      <c r="F109" s="6"/>
      <c r="G109" s="6"/>
      <c r="H109" s="6"/>
      <c r="I109" s="6"/>
      <c r="J109" s="6"/>
      <c r="K109" s="6"/>
      <c r="L109" s="6"/>
      <c r="M109" s="6"/>
      <c r="N109" s="6"/>
      <c r="O109" s="6">
        <v>0</v>
      </c>
      <c r="P109" s="6"/>
      <c r="Q109" s="6">
        <f t="shared" si="6"/>
        <v>0</v>
      </c>
      <c r="R109" s="6">
        <f t="shared" si="7"/>
        <v>0</v>
      </c>
      <c r="S109" s="3"/>
      <c r="T109" s="3">
        <f t="shared" si="8"/>
        <v>61</v>
      </c>
      <c r="U109" s="13">
        <f t="shared" si="9"/>
        <v>1</v>
      </c>
    </row>
    <row r="110" spans="1:21">
      <c r="A110" s="2">
        <v>107</v>
      </c>
      <c r="B110" s="4" t="s">
        <v>120</v>
      </c>
      <c r="C110" s="26">
        <v>1</v>
      </c>
      <c r="D110" s="4">
        <v>2017110364</v>
      </c>
      <c r="E110" s="4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</v>
      </c>
      <c r="P110" s="6"/>
      <c r="Q110" s="6">
        <f t="shared" si="6"/>
        <v>0</v>
      </c>
      <c r="R110" s="6">
        <f t="shared" si="7"/>
        <v>0</v>
      </c>
      <c r="S110" s="3"/>
      <c r="T110" s="3">
        <f t="shared" si="8"/>
        <v>61</v>
      </c>
      <c r="U110" s="13">
        <f t="shared" si="9"/>
        <v>1</v>
      </c>
    </row>
    <row r="111" spans="1:21">
      <c r="A111" s="2">
        <v>108</v>
      </c>
      <c r="B111" s="4" t="s">
        <v>121</v>
      </c>
      <c r="C111" s="26">
        <v>1</v>
      </c>
      <c r="D111" s="4">
        <v>2017110362</v>
      </c>
      <c r="E111" s="4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>
        <v>0</v>
      </c>
      <c r="P111" s="6"/>
      <c r="Q111" s="6">
        <f t="shared" si="6"/>
        <v>0</v>
      </c>
      <c r="R111" s="6">
        <f t="shared" si="7"/>
        <v>0</v>
      </c>
      <c r="S111" s="3"/>
      <c r="T111" s="3">
        <f t="shared" si="8"/>
        <v>61</v>
      </c>
      <c r="U111" s="13">
        <f t="shared" si="9"/>
        <v>1</v>
      </c>
    </row>
    <row r="112" spans="1:21">
      <c r="A112" s="2">
        <v>109</v>
      </c>
      <c r="B112" s="4" t="s">
        <v>122</v>
      </c>
      <c r="C112" s="26">
        <v>1</v>
      </c>
      <c r="D112" s="4">
        <v>2017113113</v>
      </c>
      <c r="E112" s="4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0</v>
      </c>
      <c r="P112" s="6"/>
      <c r="Q112" s="6">
        <f t="shared" si="6"/>
        <v>0</v>
      </c>
      <c r="R112" s="6">
        <f t="shared" si="7"/>
        <v>0</v>
      </c>
      <c r="S112" s="3"/>
      <c r="T112" s="3">
        <f t="shared" si="8"/>
        <v>61</v>
      </c>
      <c r="U112" s="13">
        <f t="shared" si="9"/>
        <v>1</v>
      </c>
    </row>
    <row r="113" spans="1:21">
      <c r="A113" s="2">
        <v>110</v>
      </c>
      <c r="B113" s="4" t="s">
        <v>123</v>
      </c>
      <c r="C113" s="26">
        <v>1</v>
      </c>
      <c r="D113" s="4">
        <v>2017110351</v>
      </c>
      <c r="E113" s="4" t="s">
        <v>136</v>
      </c>
      <c r="F113" s="6"/>
      <c r="G113" s="6"/>
      <c r="H113" s="6"/>
      <c r="I113" s="6"/>
      <c r="J113" s="6"/>
      <c r="K113" s="6"/>
      <c r="L113" s="6"/>
      <c r="M113" s="6"/>
      <c r="N113" s="6"/>
      <c r="O113" s="6">
        <v>0</v>
      </c>
      <c r="P113" s="6"/>
      <c r="Q113" s="6">
        <f t="shared" si="6"/>
        <v>0</v>
      </c>
      <c r="R113" s="6">
        <f t="shared" si="7"/>
        <v>0</v>
      </c>
      <c r="S113" s="3"/>
      <c r="T113" s="3">
        <f t="shared" si="8"/>
        <v>61</v>
      </c>
      <c r="U113" s="13">
        <f t="shared" si="9"/>
        <v>1</v>
      </c>
    </row>
    <row r="114" spans="1:21">
      <c r="A114" s="2">
        <v>111</v>
      </c>
      <c r="B114" s="4" t="s">
        <v>124</v>
      </c>
      <c r="C114" s="26">
        <v>1</v>
      </c>
      <c r="D114" s="4">
        <v>2017112961</v>
      </c>
      <c r="E114" s="4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0</v>
      </c>
      <c r="P114" s="6"/>
      <c r="Q114" s="6">
        <f t="shared" si="6"/>
        <v>0</v>
      </c>
      <c r="R114" s="6">
        <f t="shared" si="7"/>
        <v>0</v>
      </c>
      <c r="S114" s="3"/>
      <c r="T114" s="3">
        <f t="shared" si="8"/>
        <v>61</v>
      </c>
      <c r="U114" s="13">
        <f t="shared" si="9"/>
        <v>1</v>
      </c>
    </row>
    <row r="115" spans="1:21">
      <c r="A115" s="2">
        <v>112</v>
      </c>
      <c r="B115" s="4" t="s">
        <v>125</v>
      </c>
      <c r="C115" s="26">
        <v>1</v>
      </c>
      <c r="D115" s="4">
        <v>2017113110</v>
      </c>
      <c r="E115" s="4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0</v>
      </c>
      <c r="P115" s="6"/>
      <c r="Q115" s="6">
        <f t="shared" si="6"/>
        <v>0</v>
      </c>
      <c r="R115" s="6">
        <f t="shared" si="7"/>
        <v>0</v>
      </c>
      <c r="S115" s="3"/>
      <c r="T115" s="3">
        <f t="shared" si="8"/>
        <v>61</v>
      </c>
      <c r="U115" s="13">
        <f t="shared" si="9"/>
        <v>1</v>
      </c>
    </row>
    <row r="116" spans="1:21">
      <c r="A116" s="2">
        <v>113</v>
      </c>
      <c r="B116" s="4" t="s">
        <v>126</v>
      </c>
      <c r="C116" s="26">
        <v>1</v>
      </c>
      <c r="D116" s="4">
        <v>2017113111</v>
      </c>
      <c r="E116" s="4" t="s">
        <v>128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0</v>
      </c>
      <c r="P116" s="6"/>
      <c r="Q116" s="6">
        <f t="shared" si="6"/>
        <v>0</v>
      </c>
      <c r="R116" s="6">
        <f t="shared" si="7"/>
        <v>0</v>
      </c>
      <c r="S116" s="3"/>
      <c r="T116" s="3">
        <f t="shared" si="8"/>
        <v>61</v>
      </c>
      <c r="U116" s="13">
        <f t="shared" si="9"/>
        <v>1</v>
      </c>
    </row>
    <row r="117" spans="1:21">
      <c r="A117" s="2">
        <v>114</v>
      </c>
      <c r="B117" s="4" t="s">
        <v>129</v>
      </c>
      <c r="C117" s="26">
        <v>1</v>
      </c>
      <c r="D117" s="4">
        <v>2017110376</v>
      </c>
      <c r="E117" s="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0</v>
      </c>
      <c r="P117" s="6"/>
      <c r="Q117" s="6">
        <f t="shared" si="6"/>
        <v>0</v>
      </c>
      <c r="R117" s="6">
        <f t="shared" si="7"/>
        <v>0</v>
      </c>
      <c r="S117" s="3"/>
      <c r="T117" s="3">
        <f t="shared" si="8"/>
        <v>61</v>
      </c>
      <c r="U117" s="13">
        <f t="shared" si="9"/>
        <v>1</v>
      </c>
    </row>
    <row r="118" spans="1:21">
      <c r="A118" s="2">
        <v>115</v>
      </c>
      <c r="B118" s="4" t="s">
        <v>130</v>
      </c>
      <c r="C118" s="26">
        <v>1</v>
      </c>
      <c r="D118" s="4">
        <v>2017110373</v>
      </c>
      <c r="E118" s="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0</v>
      </c>
      <c r="P118" s="6"/>
      <c r="Q118" s="6">
        <f t="shared" si="6"/>
        <v>0</v>
      </c>
      <c r="R118" s="6">
        <f t="shared" si="7"/>
        <v>0</v>
      </c>
      <c r="S118" s="3"/>
      <c r="T118" s="3">
        <f t="shared" si="8"/>
        <v>61</v>
      </c>
      <c r="U118" s="13">
        <f t="shared" si="9"/>
        <v>1</v>
      </c>
    </row>
    <row r="119" spans="1:21">
      <c r="A119" s="2">
        <v>116</v>
      </c>
      <c r="B119" s="4" t="s">
        <v>131</v>
      </c>
      <c r="C119" s="26">
        <v>1</v>
      </c>
      <c r="D119" s="4">
        <v>2017110375</v>
      </c>
      <c r="E119" s="4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0</v>
      </c>
      <c r="P119" s="6"/>
      <c r="Q119" s="6">
        <f t="shared" si="6"/>
        <v>0</v>
      </c>
      <c r="R119" s="6">
        <f t="shared" si="7"/>
        <v>0</v>
      </c>
      <c r="S119" s="3"/>
      <c r="T119" s="3">
        <f t="shared" si="8"/>
        <v>61</v>
      </c>
      <c r="U119" s="13">
        <f t="shared" si="9"/>
        <v>1</v>
      </c>
    </row>
    <row r="120" spans="1:21">
      <c r="A120" s="2">
        <v>117</v>
      </c>
      <c r="B120" s="4" t="s">
        <v>132</v>
      </c>
      <c r="C120" s="26">
        <v>1</v>
      </c>
      <c r="D120" s="4">
        <v>2017110361</v>
      </c>
      <c r="E120" s="4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>
        <v>0</v>
      </c>
      <c r="P120" s="6"/>
      <c r="Q120" s="6">
        <f t="shared" si="6"/>
        <v>0</v>
      </c>
      <c r="R120" s="6">
        <f t="shared" si="7"/>
        <v>0</v>
      </c>
      <c r="S120" s="3"/>
      <c r="T120" s="3">
        <f t="shared" si="8"/>
        <v>61</v>
      </c>
      <c r="U120" s="13">
        <f t="shared" si="9"/>
        <v>1</v>
      </c>
    </row>
    <row r="121" spans="1:21">
      <c r="A121" s="2">
        <v>118</v>
      </c>
      <c r="B121" s="4" t="s">
        <v>133</v>
      </c>
      <c r="C121" s="26">
        <v>1</v>
      </c>
      <c r="D121" s="4">
        <v>2017112958</v>
      </c>
      <c r="E121" s="4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>
        <v>0</v>
      </c>
      <c r="P121" s="6"/>
      <c r="Q121" s="6">
        <f t="shared" si="6"/>
        <v>0</v>
      </c>
      <c r="R121" s="6">
        <f t="shared" si="7"/>
        <v>0</v>
      </c>
      <c r="S121" s="3"/>
      <c r="T121" s="3">
        <f t="shared" si="8"/>
        <v>61</v>
      </c>
      <c r="U121" s="13">
        <f t="shared" si="9"/>
        <v>1</v>
      </c>
    </row>
    <row r="122" spans="1:21">
      <c r="A122" s="2">
        <v>119</v>
      </c>
      <c r="B122" s="4" t="s">
        <v>134</v>
      </c>
      <c r="C122" s="26">
        <v>1</v>
      </c>
      <c r="D122" s="4">
        <v>2017110359</v>
      </c>
      <c r="E122" s="4" t="s">
        <v>128</v>
      </c>
      <c r="F122" s="6"/>
      <c r="G122" s="6"/>
      <c r="H122" s="6"/>
      <c r="I122" s="6"/>
      <c r="J122" s="6"/>
      <c r="K122" s="6"/>
      <c r="L122" s="6"/>
      <c r="M122" s="6"/>
      <c r="N122" s="6"/>
      <c r="O122" s="6">
        <v>0</v>
      </c>
      <c r="P122" s="6"/>
      <c r="Q122" s="6">
        <f t="shared" si="6"/>
        <v>0</v>
      </c>
      <c r="R122" s="6">
        <f t="shared" si="7"/>
        <v>0</v>
      </c>
      <c r="S122" s="3"/>
      <c r="T122" s="3">
        <f t="shared" si="8"/>
        <v>61</v>
      </c>
      <c r="U122" s="13">
        <f t="shared" si="9"/>
        <v>1</v>
      </c>
    </row>
    <row r="123" spans="1:21">
      <c r="A123" s="2">
        <v>120</v>
      </c>
      <c r="B123" s="4" t="s">
        <v>135</v>
      </c>
      <c r="C123" s="26">
        <v>1</v>
      </c>
      <c r="D123" s="4">
        <v>2017112962</v>
      </c>
      <c r="E123" s="4" t="s">
        <v>128</v>
      </c>
      <c r="F123" s="6"/>
      <c r="G123" s="6"/>
      <c r="H123" s="6"/>
      <c r="I123" s="6"/>
      <c r="J123" s="6"/>
      <c r="K123" s="6"/>
      <c r="L123" s="6"/>
      <c r="M123" s="6"/>
      <c r="N123" s="6"/>
      <c r="O123" s="6">
        <v>0</v>
      </c>
      <c r="P123" s="6"/>
      <c r="Q123" s="6">
        <f t="shared" si="6"/>
        <v>0</v>
      </c>
      <c r="R123" s="6">
        <f t="shared" si="7"/>
        <v>0</v>
      </c>
      <c r="S123" s="3"/>
      <c r="T123" s="3">
        <f t="shared" si="8"/>
        <v>61</v>
      </c>
      <c r="U123" s="13">
        <f t="shared" si="9"/>
        <v>1</v>
      </c>
    </row>
    <row r="124" spans="1:21">
      <c r="A124" s="2">
        <v>121</v>
      </c>
      <c r="B124" s="4" t="s">
        <v>138</v>
      </c>
      <c r="C124" s="26">
        <v>1</v>
      </c>
      <c r="D124" s="4">
        <v>2017112955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>
        <v>0</v>
      </c>
      <c r="P124" s="6"/>
      <c r="Q124" s="6">
        <f t="shared" si="6"/>
        <v>0</v>
      </c>
      <c r="R124" s="6">
        <f t="shared" si="7"/>
        <v>0</v>
      </c>
      <c r="S124" s="3"/>
      <c r="T124" s="3">
        <f t="shared" si="8"/>
        <v>61</v>
      </c>
      <c r="U124" s="13">
        <f t="shared" si="9"/>
        <v>1</v>
      </c>
    </row>
    <row r="125" spans="1:21">
      <c r="A125" s="2">
        <v>122</v>
      </c>
      <c r="B125" s="4" t="s">
        <v>137</v>
      </c>
      <c r="C125" s="26">
        <v>1</v>
      </c>
      <c r="D125" s="4">
        <v>2017112957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>
        <v>0</v>
      </c>
      <c r="P125" s="6"/>
      <c r="Q125" s="6">
        <f t="shared" si="6"/>
        <v>0</v>
      </c>
      <c r="R125" s="6">
        <f t="shared" si="7"/>
        <v>0</v>
      </c>
      <c r="S125" s="3"/>
      <c r="T125" s="3">
        <f t="shared" si="8"/>
        <v>61</v>
      </c>
      <c r="U125" s="13">
        <f t="shared" si="9"/>
        <v>1</v>
      </c>
    </row>
    <row r="126" spans="1:21">
      <c r="A126" s="2">
        <v>123</v>
      </c>
      <c r="B126" s="4" t="s">
        <v>139</v>
      </c>
      <c r="C126" s="26">
        <v>1</v>
      </c>
      <c r="D126" s="4">
        <v>2017110352</v>
      </c>
      <c r="E126" s="4" t="s">
        <v>128</v>
      </c>
      <c r="F126" s="6"/>
      <c r="G126" s="6"/>
      <c r="H126" s="6"/>
      <c r="I126" s="6"/>
      <c r="J126" s="6"/>
      <c r="K126" s="6"/>
      <c r="L126" s="6"/>
      <c r="M126" s="6"/>
      <c r="N126" s="6"/>
      <c r="O126" s="6">
        <v>0</v>
      </c>
      <c r="P126" s="6"/>
      <c r="Q126" s="6">
        <f t="shared" si="6"/>
        <v>0</v>
      </c>
      <c r="R126" s="6">
        <f t="shared" si="7"/>
        <v>0</v>
      </c>
      <c r="S126" s="3"/>
      <c r="T126" s="3">
        <f t="shared" si="8"/>
        <v>61</v>
      </c>
      <c r="U126" s="13">
        <f t="shared" si="9"/>
        <v>1</v>
      </c>
    </row>
    <row r="127" spans="1:21">
      <c r="A127" s="2">
        <v>124</v>
      </c>
      <c r="B127" s="4" t="s">
        <v>140</v>
      </c>
      <c r="C127" s="26">
        <v>1</v>
      </c>
      <c r="D127" s="4">
        <v>2017113112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>
        <v>0</v>
      </c>
      <c r="P127" s="6"/>
      <c r="Q127" s="6">
        <f t="shared" si="6"/>
        <v>0</v>
      </c>
      <c r="R127" s="6">
        <f t="shared" si="7"/>
        <v>0</v>
      </c>
      <c r="S127" s="3"/>
      <c r="T127" s="3">
        <f t="shared" si="8"/>
        <v>61</v>
      </c>
      <c r="U127" s="13">
        <f t="shared" si="9"/>
        <v>1</v>
      </c>
    </row>
    <row r="128" spans="1:21">
      <c r="A128" s="2">
        <v>125</v>
      </c>
      <c r="B128" s="4" t="s">
        <v>141</v>
      </c>
      <c r="C128" s="26">
        <v>1</v>
      </c>
      <c r="D128" s="4">
        <v>2017110370</v>
      </c>
      <c r="E128" s="4" t="s">
        <v>136</v>
      </c>
      <c r="F128" s="6"/>
      <c r="G128" s="6"/>
      <c r="H128" s="6"/>
      <c r="I128" s="6"/>
      <c r="J128" s="6"/>
      <c r="K128" s="6"/>
      <c r="L128" s="6"/>
      <c r="M128" s="6"/>
      <c r="N128" s="6"/>
      <c r="O128" s="6">
        <v>0</v>
      </c>
      <c r="P128" s="6"/>
      <c r="Q128" s="6">
        <f t="shared" si="6"/>
        <v>0</v>
      </c>
      <c r="R128" s="6">
        <f t="shared" si="7"/>
        <v>0</v>
      </c>
      <c r="S128" s="3"/>
      <c r="T128" s="3">
        <f t="shared" si="8"/>
        <v>61</v>
      </c>
      <c r="U128" s="13">
        <f t="shared" si="9"/>
        <v>1</v>
      </c>
    </row>
    <row r="129" spans="1:21">
      <c r="A129" s="2">
        <v>126</v>
      </c>
      <c r="B129" s="4" t="s">
        <v>142</v>
      </c>
      <c r="C129" s="26">
        <v>1</v>
      </c>
      <c r="D129" s="4">
        <v>2017110349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>
        <v>0</v>
      </c>
      <c r="P129" s="6"/>
      <c r="Q129" s="6">
        <f t="shared" si="6"/>
        <v>0</v>
      </c>
      <c r="R129" s="6">
        <f t="shared" si="7"/>
        <v>0</v>
      </c>
      <c r="S129" s="3"/>
      <c r="T129" s="3">
        <f t="shared" si="8"/>
        <v>61</v>
      </c>
      <c r="U129" s="13">
        <f t="shared" si="9"/>
        <v>1</v>
      </c>
    </row>
    <row r="130" spans="1:21">
      <c r="A130" s="2">
        <v>127</v>
      </c>
      <c r="B130" s="4" t="s">
        <v>143</v>
      </c>
      <c r="C130" s="26">
        <v>1</v>
      </c>
      <c r="D130" s="4">
        <v>2017110374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>
        <v>0</v>
      </c>
      <c r="P130" s="6"/>
      <c r="Q130" s="6">
        <f t="shared" si="6"/>
        <v>0</v>
      </c>
      <c r="R130" s="6">
        <f t="shared" si="7"/>
        <v>0</v>
      </c>
      <c r="S130" s="3"/>
      <c r="T130" s="3">
        <f t="shared" si="8"/>
        <v>61</v>
      </c>
      <c r="U130" s="13">
        <f t="shared" si="9"/>
        <v>1</v>
      </c>
    </row>
    <row r="131" spans="1:21">
      <c r="A131" s="2">
        <v>128</v>
      </c>
      <c r="B131" s="4" t="s">
        <v>144</v>
      </c>
      <c r="C131" s="26">
        <v>1</v>
      </c>
      <c r="D131" s="4">
        <v>2017110348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>
        <v>0</v>
      </c>
      <c r="P131" s="6"/>
      <c r="Q131" s="6">
        <f t="shared" si="6"/>
        <v>0</v>
      </c>
      <c r="R131" s="6">
        <f t="shared" si="7"/>
        <v>0</v>
      </c>
      <c r="S131" s="3"/>
      <c r="T131" s="3">
        <f t="shared" si="8"/>
        <v>61</v>
      </c>
      <c r="U131" s="13">
        <f t="shared" si="9"/>
        <v>1</v>
      </c>
    </row>
    <row r="132" spans="1:21">
      <c r="A132" s="2">
        <v>129</v>
      </c>
      <c r="B132" s="4" t="s">
        <v>145</v>
      </c>
      <c r="C132" s="26">
        <v>1</v>
      </c>
      <c r="D132" s="4">
        <v>2017110368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>
        <v>0</v>
      </c>
      <c r="P132" s="6"/>
      <c r="Q132" s="6">
        <f t="shared" si="6"/>
        <v>0</v>
      </c>
      <c r="R132" s="6">
        <f t="shared" si="7"/>
        <v>0</v>
      </c>
      <c r="S132" s="3"/>
      <c r="T132" s="3">
        <f t="shared" si="8"/>
        <v>61</v>
      </c>
      <c r="U132" s="13">
        <f t="shared" si="9"/>
        <v>1</v>
      </c>
    </row>
    <row r="133" spans="1:21" ht="17.25" thickBot="1">
      <c r="A133" s="10">
        <v>130</v>
      </c>
      <c r="B133" s="21" t="s">
        <v>146</v>
      </c>
      <c r="C133" s="27">
        <v>1</v>
      </c>
      <c r="D133" s="21">
        <v>2017110358</v>
      </c>
      <c r="E133" s="21" t="s">
        <v>136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6">
        <v>0</v>
      </c>
      <c r="P133" s="54"/>
      <c r="Q133" s="6">
        <f t="shared" ref="Q133" si="10">SUM(F133:N133)</f>
        <v>0</v>
      </c>
      <c r="R133" s="6">
        <f t="shared" ref="R133" si="11">(F133*$F$139)+(G133*$G$139)+(H133*$H$139)+(I133*$I$139)+(J133*$J$139)+(K133*$K$139)+(L133*$L$139)+(M133*$M$139)+(N133*$N$139)+O133+P133</f>
        <v>0</v>
      </c>
      <c r="S133" s="12"/>
      <c r="T133" s="12">
        <f t="shared" ref="T133" si="12">_xlfn.RANK.EQ(R133,$R$4:$R$133,0)</f>
        <v>61</v>
      </c>
      <c r="U133" s="35">
        <f t="shared" si="9"/>
        <v>1</v>
      </c>
    </row>
    <row r="134" spans="1:21" ht="17.25" thickTop="1">
      <c r="A134" s="94" t="s">
        <v>154</v>
      </c>
      <c r="B134" s="94"/>
      <c r="C134" s="94"/>
      <c r="D134" s="94"/>
      <c r="E134" s="94"/>
      <c r="F134" s="44">
        <f>SUM(F4:F133)</f>
        <v>257</v>
      </c>
      <c r="G134" s="44">
        <f t="shared" ref="G134:R134" si="13">SUM(G4:G133)</f>
        <v>134</v>
      </c>
      <c r="H134" s="44">
        <f t="shared" si="13"/>
        <v>432</v>
      </c>
      <c r="I134" s="44">
        <f t="shared" si="13"/>
        <v>9</v>
      </c>
      <c r="J134" s="44">
        <f t="shared" si="13"/>
        <v>438</v>
      </c>
      <c r="K134" s="44">
        <f t="shared" si="13"/>
        <v>256</v>
      </c>
      <c r="L134" s="44">
        <f t="shared" si="13"/>
        <v>0</v>
      </c>
      <c r="M134" s="44">
        <f t="shared" si="13"/>
        <v>168</v>
      </c>
      <c r="N134" s="44">
        <f t="shared" si="13"/>
        <v>48</v>
      </c>
      <c r="O134" s="44">
        <f>SUM(O4:O133)</f>
        <v>11475</v>
      </c>
      <c r="P134" s="44"/>
      <c r="Q134" s="44">
        <f>SUM(Q4:Q133)</f>
        <v>1877</v>
      </c>
      <c r="R134" s="44">
        <f t="shared" si="13"/>
        <v>18853</v>
      </c>
      <c r="S134" s="32"/>
      <c r="T134" s="32"/>
      <c r="U134" s="34"/>
    </row>
    <row r="135" spans="1:21">
      <c r="A135" s="78" t="s">
        <v>151</v>
      </c>
      <c r="B135" s="78"/>
      <c r="C135" s="78"/>
      <c r="D135" s="78"/>
      <c r="E135" s="78"/>
      <c r="F135" s="45">
        <f>AVERAGE(F4:F133)</f>
        <v>5.5869565217391308</v>
      </c>
      <c r="G135" s="45">
        <f t="shared" ref="G135:R135" si="14">AVERAGE(G4:G133)</f>
        <v>2.9130434782608696</v>
      </c>
      <c r="H135" s="45">
        <f t="shared" si="14"/>
        <v>13.5</v>
      </c>
      <c r="I135" s="45">
        <f t="shared" si="14"/>
        <v>4.5</v>
      </c>
      <c r="J135" s="45">
        <f t="shared" si="14"/>
        <v>24.333333333333332</v>
      </c>
      <c r="K135" s="45">
        <f t="shared" si="14"/>
        <v>42.666666666666664</v>
      </c>
      <c r="L135" s="45" t="e">
        <f t="shared" si="14"/>
        <v>#DIV/0!</v>
      </c>
      <c r="M135" s="45">
        <f t="shared" si="14"/>
        <v>11.2</v>
      </c>
      <c r="N135" s="45">
        <f t="shared" si="14"/>
        <v>24</v>
      </c>
      <c r="O135" s="45">
        <f>AVERAGE(O4:O92)</f>
        <v>128.93258426966293</v>
      </c>
      <c r="P135" s="45"/>
      <c r="Q135" s="45">
        <f>AVERAGE(Q4:Q133)</f>
        <v>14.438461538461539</v>
      </c>
      <c r="R135" s="45">
        <f t="shared" si="14"/>
        <v>145.02307692307693</v>
      </c>
      <c r="S135" s="32"/>
      <c r="T135" s="32"/>
      <c r="U135" s="34"/>
    </row>
    <row r="136" spans="1:21">
      <c r="A136" s="40"/>
      <c r="B136" s="78" t="s">
        <v>156</v>
      </c>
      <c r="C136" s="78"/>
      <c r="D136" s="78"/>
      <c r="E136" s="78"/>
      <c r="F136" s="6" t="s">
        <v>157</v>
      </c>
      <c r="G136" s="6">
        <f>AVERAGE(R93:R133)</f>
        <v>0</v>
      </c>
      <c r="H136" s="6" t="s">
        <v>158</v>
      </c>
      <c r="I136" s="43">
        <f>AVERAGE(R61:R92)</f>
        <v>29.9375</v>
      </c>
      <c r="J136" s="6" t="s">
        <v>159</v>
      </c>
      <c r="K136" s="6">
        <f>AVERAGE(R38:R60)</f>
        <v>205.56521739130434</v>
      </c>
      <c r="L136" s="6" t="s">
        <v>160</v>
      </c>
      <c r="M136" s="43">
        <f>AVERAGE(R4:R37)</f>
        <v>387.26470588235293</v>
      </c>
      <c r="N136" s="41"/>
      <c r="O136" s="41"/>
      <c r="P136" s="41"/>
      <c r="Q136" s="41"/>
      <c r="R136" s="41"/>
      <c r="S136" s="32"/>
      <c r="T136" s="32"/>
      <c r="U136" s="34"/>
    </row>
    <row r="138" spans="1:21">
      <c r="A138" s="80"/>
      <c r="B138" s="80"/>
      <c r="C138" s="81"/>
      <c r="D138" s="78" t="s">
        <v>147</v>
      </c>
      <c r="E138" s="78"/>
      <c r="F138" s="1" t="s">
        <v>4</v>
      </c>
      <c r="G138" s="1" t="s">
        <v>5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10</v>
      </c>
      <c r="M138" s="1" t="s">
        <v>11</v>
      </c>
      <c r="N138" s="1" t="s">
        <v>12</v>
      </c>
      <c r="O138" s="51"/>
      <c r="P138" s="51"/>
      <c r="Q138" s="51"/>
    </row>
    <row r="139" spans="1:21">
      <c r="A139" s="80"/>
      <c r="B139" s="80"/>
      <c r="C139" s="81"/>
      <c r="D139" s="78"/>
      <c r="E139" s="78"/>
      <c r="F139" s="3">
        <v>1</v>
      </c>
      <c r="G139" s="3">
        <v>2</v>
      </c>
      <c r="H139" s="3">
        <v>3</v>
      </c>
      <c r="I139" s="3">
        <v>5</v>
      </c>
      <c r="J139" s="3">
        <v>4</v>
      </c>
      <c r="K139" s="3">
        <v>5</v>
      </c>
      <c r="L139" s="3">
        <v>5</v>
      </c>
      <c r="M139" s="3">
        <v>10</v>
      </c>
      <c r="N139" s="3">
        <v>10</v>
      </c>
      <c r="O139" s="32"/>
      <c r="P139" s="32"/>
      <c r="Q139" s="32"/>
    </row>
    <row r="140" spans="1:21" ht="17.25" thickBot="1"/>
    <row r="141" spans="1:21" ht="16.5" customHeight="1" thickTop="1">
      <c r="A141" s="78" t="s">
        <v>148</v>
      </c>
      <c r="B141" s="78"/>
      <c r="C141" s="78"/>
      <c r="D141" s="78"/>
      <c r="E141" s="78"/>
      <c r="F141" s="79"/>
      <c r="G141" s="85" t="s">
        <v>149</v>
      </c>
      <c r="H141" s="86"/>
      <c r="I141" s="86"/>
      <c r="J141" s="86"/>
      <c r="K141" s="86"/>
      <c r="L141" s="87"/>
    </row>
    <row r="142" spans="1:21">
      <c r="A142" s="78"/>
      <c r="B142" s="78"/>
      <c r="C142" s="78"/>
      <c r="D142" s="78"/>
      <c r="E142" s="78"/>
      <c r="F142" s="79"/>
      <c r="G142" s="88"/>
      <c r="H142" s="89"/>
      <c r="I142" s="89"/>
      <c r="J142" s="89"/>
      <c r="K142" s="89"/>
      <c r="L142" s="90"/>
    </row>
    <row r="143" spans="1:21" ht="17.25" thickBot="1">
      <c r="A143" s="78"/>
      <c r="B143" s="78"/>
      <c r="C143" s="78"/>
      <c r="D143" s="78"/>
      <c r="E143" s="78"/>
      <c r="F143" s="79"/>
      <c r="G143" s="91"/>
      <c r="H143" s="92"/>
      <c r="I143" s="92"/>
      <c r="J143" s="92"/>
      <c r="K143" s="92"/>
      <c r="L143" s="93"/>
    </row>
    <row r="144" spans="1:21" ht="17.25" thickTop="1"/>
  </sheetData>
  <mergeCells count="10">
    <mergeCell ref="A1:U1"/>
    <mergeCell ref="B136:E136"/>
    <mergeCell ref="F141:F143"/>
    <mergeCell ref="A138:C139"/>
    <mergeCell ref="F2:N2"/>
    <mergeCell ref="D138:E139"/>
    <mergeCell ref="A141:E143"/>
    <mergeCell ref="G141:L143"/>
    <mergeCell ref="A134:E134"/>
    <mergeCell ref="A135:E135"/>
  </mergeCells>
  <phoneticPr fontId="2" type="noConversion"/>
  <pageMargins left="0.7" right="0.7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A79" workbookViewId="0">
      <selection activeCell="O4" sqref="O4:O80"/>
    </sheetView>
  </sheetViews>
  <sheetFormatPr defaultRowHeight="16.5"/>
  <cols>
    <col min="4" max="4" width="11.625" customWidth="1"/>
    <col min="5" max="5" width="5.25" bestFit="1" customWidth="1"/>
    <col min="6" max="6" width="19.25" hidden="1" customWidth="1"/>
    <col min="7" max="7" width="16.5" hidden="1" customWidth="1"/>
    <col min="8" max="8" width="14.625" hidden="1" customWidth="1"/>
    <col min="9" max="9" width="13.75" hidden="1" customWidth="1"/>
    <col min="10" max="10" width="20.625" hidden="1" customWidth="1"/>
    <col min="11" max="11" width="12.75" hidden="1" customWidth="1"/>
    <col min="12" max="13" width="15.875" hidden="1" customWidth="1"/>
    <col min="14" max="14" width="11.25" hidden="1" customWidth="1"/>
    <col min="19" max="19" width="1.125" customWidth="1"/>
  </cols>
  <sheetData>
    <row r="1" spans="1:22" ht="21" thickBo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</row>
    <row r="2" spans="1:22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</row>
    <row r="4" spans="1:22">
      <c r="A4" s="49">
        <v>1</v>
      </c>
      <c r="B4" s="55" t="s">
        <v>15</v>
      </c>
      <c r="C4" s="28">
        <v>4</v>
      </c>
      <c r="D4" s="49">
        <v>2008113850</v>
      </c>
      <c r="E4" s="49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90</v>
      </c>
      <c r="P4" s="6"/>
      <c r="Q4" s="6">
        <f>SUM(F4:O4)</f>
        <v>110</v>
      </c>
      <c r="R4" s="6">
        <f>(F4*$F$159)+(G4*$G$159)+(H4*$H$159)+(I4*$I$159)+(J4*$J$159)+(K4*$K$159)+(L4*$L$159)+(M4*$M$159)+(N4*$N$159)+O4+P4</f>
        <v>130</v>
      </c>
      <c r="S4" s="3"/>
      <c r="T4" s="3">
        <f>_xlfn.RANK.EQ(R4,$R$4:$R$153,0)</f>
        <v>45</v>
      </c>
      <c r="U4" s="14">
        <f t="shared" ref="U4:U38" si="0">_xlfn.RANK.EQ($R4,$R$4:$R$53,0)</f>
        <v>25</v>
      </c>
      <c r="V4">
        <v>67.5</v>
      </c>
    </row>
    <row r="5" spans="1:22">
      <c r="A5" s="49">
        <v>2</v>
      </c>
      <c r="B5" s="55" t="s">
        <v>16</v>
      </c>
      <c r="C5" s="28">
        <v>4</v>
      </c>
      <c r="D5" s="49">
        <v>2011110578</v>
      </c>
      <c r="E5" s="49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135</v>
      </c>
      <c r="P5" s="6"/>
      <c r="Q5" s="6">
        <f t="shared" ref="Q5:Q68" si="1">SUM(F5:O5)</f>
        <v>144</v>
      </c>
      <c r="R5" s="6">
        <f t="shared" ref="R5:R68" si="2">(F5*$F$159)+(G5*$G$159)+(H5*$H$159)+(I5*$I$159)+(J5*$J$159)+(K5*$K$159)+(L5*$L$159)+(M5*$M$159)+(N5*$N$159)+O5+P5</f>
        <v>147</v>
      </c>
      <c r="S5" s="3"/>
      <c r="T5" s="3">
        <f t="shared" ref="T5:T68" si="3">_xlfn.RANK.EQ(R5,$R$4:$R$153,0)</f>
        <v>38</v>
      </c>
      <c r="U5" s="14">
        <f t="shared" si="0"/>
        <v>21</v>
      </c>
      <c r="V5">
        <v>0</v>
      </c>
    </row>
    <row r="6" spans="1:22">
      <c r="A6" s="49">
        <v>3</v>
      </c>
      <c r="B6" s="55" t="s">
        <v>17</v>
      </c>
      <c r="C6" s="28">
        <v>4</v>
      </c>
      <c r="D6" s="49">
        <v>2011110559</v>
      </c>
      <c r="E6" s="49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180</v>
      </c>
      <c r="P6" s="6"/>
      <c r="Q6" s="6">
        <f t="shared" si="1"/>
        <v>277</v>
      </c>
      <c r="R6" s="6">
        <f t="shared" si="2"/>
        <v>640</v>
      </c>
      <c r="S6" s="3"/>
      <c r="T6" s="3">
        <f t="shared" si="3"/>
        <v>2</v>
      </c>
      <c r="U6" s="14">
        <f t="shared" si="0"/>
        <v>2</v>
      </c>
      <c r="V6">
        <v>22.5</v>
      </c>
    </row>
    <row r="7" spans="1:22">
      <c r="A7" s="49">
        <v>4</v>
      </c>
      <c r="B7" s="55" t="s">
        <v>18</v>
      </c>
      <c r="C7" s="28">
        <v>4</v>
      </c>
      <c r="D7" s="49">
        <v>2011110596</v>
      </c>
      <c r="E7" s="49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0</v>
      </c>
      <c r="P7" s="6"/>
      <c r="Q7" s="6">
        <f t="shared" si="1"/>
        <v>0</v>
      </c>
      <c r="R7" s="6">
        <f t="shared" si="2"/>
        <v>0</v>
      </c>
      <c r="S7" s="3"/>
      <c r="T7" s="3">
        <f t="shared" si="3"/>
        <v>73</v>
      </c>
      <c r="U7" s="14">
        <f t="shared" si="0"/>
        <v>45</v>
      </c>
      <c r="V7">
        <v>0</v>
      </c>
    </row>
    <row r="8" spans="1:22">
      <c r="A8" s="49">
        <v>5</v>
      </c>
      <c r="B8" s="55" t="s">
        <v>19</v>
      </c>
      <c r="C8" s="28">
        <v>4</v>
      </c>
      <c r="D8" s="49">
        <v>2011110574</v>
      </c>
      <c r="E8" s="49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180</v>
      </c>
      <c r="P8" s="6"/>
      <c r="Q8" s="6">
        <f t="shared" si="1"/>
        <v>247</v>
      </c>
      <c r="R8" s="6">
        <f t="shared" si="2"/>
        <v>440</v>
      </c>
      <c r="S8" s="3"/>
      <c r="T8" s="3">
        <f t="shared" si="3"/>
        <v>6</v>
      </c>
      <c r="U8" s="14">
        <f t="shared" si="0"/>
        <v>3</v>
      </c>
      <c r="V8">
        <v>22.5</v>
      </c>
    </row>
    <row r="9" spans="1:22">
      <c r="A9" s="49">
        <v>6</v>
      </c>
      <c r="B9" s="55" t="s">
        <v>20</v>
      </c>
      <c r="C9" s="28">
        <v>4</v>
      </c>
      <c r="D9" s="49">
        <v>2011110586</v>
      </c>
      <c r="E9" s="49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90</v>
      </c>
      <c r="P9" s="6"/>
      <c r="Q9" s="6">
        <f t="shared" si="1"/>
        <v>118</v>
      </c>
      <c r="R9" s="6">
        <f t="shared" si="2"/>
        <v>154</v>
      </c>
      <c r="S9" s="3"/>
      <c r="T9" s="3">
        <f t="shared" si="3"/>
        <v>36</v>
      </c>
      <c r="U9" s="14">
        <f t="shared" si="0"/>
        <v>20</v>
      </c>
      <c r="V9">
        <v>67.5</v>
      </c>
    </row>
    <row r="10" spans="1:22">
      <c r="A10" s="49">
        <v>7</v>
      </c>
      <c r="B10" s="55" t="s">
        <v>21</v>
      </c>
      <c r="C10" s="28">
        <v>4</v>
      </c>
      <c r="D10" s="49">
        <v>2011110569</v>
      </c>
      <c r="E10" s="49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45</v>
      </c>
      <c r="P10" s="6"/>
      <c r="Q10" s="6">
        <f t="shared" si="1"/>
        <v>45</v>
      </c>
      <c r="R10" s="6">
        <f t="shared" si="2"/>
        <v>45</v>
      </c>
      <c r="S10" s="3"/>
      <c r="T10" s="3">
        <f t="shared" si="3"/>
        <v>65</v>
      </c>
      <c r="U10" s="14">
        <f t="shared" si="0"/>
        <v>39</v>
      </c>
      <c r="V10">
        <v>0</v>
      </c>
    </row>
    <row r="11" spans="1:22">
      <c r="A11" s="49">
        <v>8</v>
      </c>
      <c r="B11" s="55" t="s">
        <v>22</v>
      </c>
      <c r="C11" s="28">
        <v>4</v>
      </c>
      <c r="D11" s="49">
        <v>2011110560</v>
      </c>
      <c r="E11" s="49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45</v>
      </c>
      <c r="P11" s="6"/>
      <c r="Q11" s="6">
        <f t="shared" si="1"/>
        <v>111</v>
      </c>
      <c r="R11" s="6">
        <f t="shared" si="2"/>
        <v>309</v>
      </c>
      <c r="S11" s="3"/>
      <c r="T11" s="3">
        <f t="shared" si="3"/>
        <v>16</v>
      </c>
      <c r="U11" s="14">
        <f t="shared" si="0"/>
        <v>12</v>
      </c>
      <c r="V11">
        <v>22.5</v>
      </c>
    </row>
    <row r="12" spans="1:22">
      <c r="A12" s="49">
        <v>9</v>
      </c>
      <c r="B12" s="55" t="s">
        <v>23</v>
      </c>
      <c r="C12" s="28">
        <v>4</v>
      </c>
      <c r="D12" s="49">
        <v>2011110567</v>
      </c>
      <c r="E12" s="49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0</v>
      </c>
      <c r="P12" s="6"/>
      <c r="Q12" s="6">
        <f t="shared" si="1"/>
        <v>0</v>
      </c>
      <c r="R12" s="6">
        <f t="shared" si="2"/>
        <v>0</v>
      </c>
      <c r="S12" s="3"/>
      <c r="T12" s="3">
        <f t="shared" si="3"/>
        <v>73</v>
      </c>
      <c r="U12" s="14">
        <f t="shared" si="0"/>
        <v>45</v>
      </c>
      <c r="V12">
        <v>22.5</v>
      </c>
    </row>
    <row r="13" spans="1:22">
      <c r="A13" s="49">
        <v>10</v>
      </c>
      <c r="B13" s="55" t="s">
        <v>24</v>
      </c>
      <c r="C13" s="28">
        <v>4</v>
      </c>
      <c r="D13" s="49">
        <v>2011110582</v>
      </c>
      <c r="E13" s="49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0</v>
      </c>
      <c r="P13" s="6"/>
      <c r="Q13" s="6">
        <f t="shared" si="1"/>
        <v>22</v>
      </c>
      <c r="R13" s="6">
        <f t="shared" si="2"/>
        <v>56</v>
      </c>
      <c r="S13" s="3"/>
      <c r="T13" s="3">
        <f t="shared" si="3"/>
        <v>61</v>
      </c>
      <c r="U13" s="14">
        <f t="shared" si="0"/>
        <v>37</v>
      </c>
      <c r="V13">
        <v>45</v>
      </c>
    </row>
    <row r="14" spans="1:22">
      <c r="A14" s="49">
        <v>11</v>
      </c>
      <c r="B14" s="55" t="s">
        <v>25</v>
      </c>
      <c r="C14" s="28">
        <v>4</v>
      </c>
      <c r="D14" s="49">
        <v>2011110584</v>
      </c>
      <c r="E14" s="49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90</v>
      </c>
      <c r="P14" s="6"/>
      <c r="Q14" s="6">
        <f t="shared" si="1"/>
        <v>99</v>
      </c>
      <c r="R14" s="6">
        <f t="shared" si="2"/>
        <v>102</v>
      </c>
      <c r="S14" s="3"/>
      <c r="T14" s="3">
        <f t="shared" si="3"/>
        <v>50</v>
      </c>
      <c r="U14" s="14">
        <f t="shared" si="0"/>
        <v>29</v>
      </c>
      <c r="V14">
        <v>22.5</v>
      </c>
    </row>
    <row r="15" spans="1:22">
      <c r="A15" s="49">
        <v>12</v>
      </c>
      <c r="B15" s="55" t="s">
        <v>26</v>
      </c>
      <c r="C15" s="28">
        <v>4</v>
      </c>
      <c r="D15" s="49">
        <v>2011110566</v>
      </c>
      <c r="E15" s="49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45</v>
      </c>
      <c r="P15" s="6"/>
      <c r="Q15" s="6">
        <f t="shared" si="1"/>
        <v>111</v>
      </c>
      <c r="R15" s="6">
        <f t="shared" si="2"/>
        <v>309</v>
      </c>
      <c r="S15" s="3"/>
      <c r="T15" s="3">
        <f t="shared" si="3"/>
        <v>16</v>
      </c>
      <c r="U15" s="14">
        <f t="shared" si="0"/>
        <v>12</v>
      </c>
      <c r="V15">
        <v>22.5</v>
      </c>
    </row>
    <row r="16" spans="1:22">
      <c r="A16" s="49">
        <v>13</v>
      </c>
      <c r="B16" s="55" t="s">
        <v>27</v>
      </c>
      <c r="C16" s="28">
        <v>4</v>
      </c>
      <c r="D16" s="49">
        <v>2012110508</v>
      </c>
      <c r="E16" s="49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45</v>
      </c>
      <c r="P16" s="6"/>
      <c r="Q16" s="6">
        <f t="shared" si="1"/>
        <v>45</v>
      </c>
      <c r="R16" s="6">
        <f t="shared" si="2"/>
        <v>45</v>
      </c>
      <c r="S16" s="3"/>
      <c r="T16" s="3">
        <f t="shared" si="3"/>
        <v>65</v>
      </c>
      <c r="U16" s="14">
        <f t="shared" si="0"/>
        <v>39</v>
      </c>
      <c r="V16">
        <v>67.5</v>
      </c>
    </row>
    <row r="17" spans="1:22">
      <c r="A17" s="49">
        <v>14</v>
      </c>
      <c r="B17" s="55" t="s">
        <v>28</v>
      </c>
      <c r="C17" s="28">
        <v>4</v>
      </c>
      <c r="D17" s="49">
        <v>2012110531</v>
      </c>
      <c r="E17" s="49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135</v>
      </c>
      <c r="P17" s="6"/>
      <c r="Q17" s="6">
        <f t="shared" si="1"/>
        <v>160</v>
      </c>
      <c r="R17" s="6">
        <f t="shared" si="2"/>
        <v>251</v>
      </c>
      <c r="S17" s="3"/>
      <c r="T17" s="3">
        <f t="shared" si="3"/>
        <v>19</v>
      </c>
      <c r="U17" s="14">
        <f t="shared" si="0"/>
        <v>14</v>
      </c>
      <c r="V17">
        <v>45</v>
      </c>
    </row>
    <row r="18" spans="1:22">
      <c r="A18" s="49">
        <v>15</v>
      </c>
      <c r="B18" s="55" t="s">
        <v>29</v>
      </c>
      <c r="C18" s="28">
        <v>4</v>
      </c>
      <c r="D18" s="49">
        <v>2012110518</v>
      </c>
      <c r="E18" s="49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45</v>
      </c>
      <c r="P18" s="6"/>
      <c r="Q18" s="6">
        <f t="shared" si="1"/>
        <v>45</v>
      </c>
      <c r="R18" s="6">
        <f t="shared" si="2"/>
        <v>45</v>
      </c>
      <c r="S18" s="3"/>
      <c r="T18" s="3">
        <f t="shared" si="3"/>
        <v>65</v>
      </c>
      <c r="U18" s="14">
        <f t="shared" si="0"/>
        <v>39</v>
      </c>
      <c r="V18">
        <v>45</v>
      </c>
    </row>
    <row r="19" spans="1:22">
      <c r="A19" s="49">
        <v>16</v>
      </c>
      <c r="B19" s="55" t="s">
        <v>30</v>
      </c>
      <c r="C19" s="28">
        <v>4</v>
      </c>
      <c r="D19" s="49">
        <v>2012110524</v>
      </c>
      <c r="E19" s="49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45</v>
      </c>
      <c r="P19" s="6"/>
      <c r="Q19" s="6">
        <f t="shared" si="1"/>
        <v>45</v>
      </c>
      <c r="R19" s="6">
        <f t="shared" si="2"/>
        <v>45</v>
      </c>
      <c r="S19" s="3"/>
      <c r="T19" s="3">
        <f t="shared" si="3"/>
        <v>65</v>
      </c>
      <c r="U19" s="14">
        <f t="shared" si="0"/>
        <v>39</v>
      </c>
      <c r="V19">
        <v>45</v>
      </c>
    </row>
    <row r="20" spans="1:22">
      <c r="A20" s="49">
        <v>17</v>
      </c>
      <c r="B20" s="55" t="s">
        <v>31</v>
      </c>
      <c r="C20" s="28">
        <v>4</v>
      </c>
      <c r="D20" s="49">
        <v>2012110525</v>
      </c>
      <c r="E20" s="49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45</v>
      </c>
      <c r="P20" s="6"/>
      <c r="Q20" s="6">
        <f t="shared" si="1"/>
        <v>51</v>
      </c>
      <c r="R20" s="6">
        <f t="shared" si="2"/>
        <v>53</v>
      </c>
      <c r="S20" s="3"/>
      <c r="T20" s="3">
        <f t="shared" si="3"/>
        <v>62</v>
      </c>
      <c r="U20" s="14">
        <f t="shared" si="0"/>
        <v>38</v>
      </c>
      <c r="V20">
        <v>45</v>
      </c>
    </row>
    <row r="21" spans="1:22">
      <c r="A21" s="49">
        <v>18</v>
      </c>
      <c r="B21" s="55" t="s">
        <v>32</v>
      </c>
      <c r="C21" s="28">
        <v>4</v>
      </c>
      <c r="D21" s="49">
        <v>2012110522</v>
      </c>
      <c r="E21" s="49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45</v>
      </c>
      <c r="P21" s="6"/>
      <c r="Q21" s="6">
        <f t="shared" si="1"/>
        <v>80</v>
      </c>
      <c r="R21" s="6">
        <f t="shared" si="2"/>
        <v>217</v>
      </c>
      <c r="S21" s="3"/>
      <c r="T21" s="3">
        <f t="shared" si="3"/>
        <v>22</v>
      </c>
      <c r="U21" s="14">
        <f t="shared" si="0"/>
        <v>16</v>
      </c>
      <c r="V21">
        <v>45</v>
      </c>
    </row>
    <row r="22" spans="1:22">
      <c r="A22" s="49">
        <v>19</v>
      </c>
      <c r="B22" s="55" t="s">
        <v>33</v>
      </c>
      <c r="C22" s="28">
        <v>4</v>
      </c>
      <c r="D22" s="49">
        <v>2013110495</v>
      </c>
      <c r="E22" s="49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90</v>
      </c>
      <c r="P22" s="6"/>
      <c r="Q22" s="6">
        <f t="shared" si="1"/>
        <v>133</v>
      </c>
      <c r="R22" s="6">
        <f t="shared" si="2"/>
        <v>334</v>
      </c>
      <c r="S22" s="3"/>
      <c r="T22" s="3">
        <f t="shared" si="3"/>
        <v>13</v>
      </c>
      <c r="U22" s="14">
        <f t="shared" si="0"/>
        <v>9</v>
      </c>
      <c r="V22">
        <v>22.5</v>
      </c>
    </row>
    <row r="23" spans="1:22">
      <c r="A23" s="49">
        <v>20</v>
      </c>
      <c r="B23" s="55" t="s">
        <v>34</v>
      </c>
      <c r="C23" s="28">
        <v>4</v>
      </c>
      <c r="D23" s="49">
        <v>2013110486</v>
      </c>
      <c r="E23" s="49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90</v>
      </c>
      <c r="P23" s="6"/>
      <c r="Q23" s="6">
        <f t="shared" si="1"/>
        <v>101</v>
      </c>
      <c r="R23" s="6">
        <f t="shared" si="2"/>
        <v>118</v>
      </c>
      <c r="S23" s="3"/>
      <c r="T23" s="3">
        <f t="shared" si="3"/>
        <v>47</v>
      </c>
      <c r="U23" s="14">
        <f t="shared" si="0"/>
        <v>27</v>
      </c>
      <c r="V23">
        <v>22.5</v>
      </c>
    </row>
    <row r="24" spans="1:22">
      <c r="A24" s="49">
        <v>21</v>
      </c>
      <c r="B24" s="55" t="s">
        <v>35</v>
      </c>
      <c r="C24" s="28">
        <v>4</v>
      </c>
      <c r="D24" s="49">
        <v>2013110482</v>
      </c>
      <c r="E24" s="49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180</v>
      </c>
      <c r="P24" s="6"/>
      <c r="Q24" s="6">
        <f t="shared" si="1"/>
        <v>245</v>
      </c>
      <c r="R24" s="6">
        <f t="shared" si="2"/>
        <v>424</v>
      </c>
      <c r="S24" s="3"/>
      <c r="T24" s="3">
        <f t="shared" si="3"/>
        <v>7</v>
      </c>
      <c r="U24" s="14">
        <f t="shared" si="0"/>
        <v>4</v>
      </c>
      <c r="V24">
        <v>0</v>
      </c>
    </row>
    <row r="25" spans="1:22">
      <c r="A25" s="49">
        <v>22</v>
      </c>
      <c r="B25" s="55" t="s">
        <v>36</v>
      </c>
      <c r="C25" s="28">
        <v>4</v>
      </c>
      <c r="D25" s="49">
        <v>2013110473</v>
      </c>
      <c r="E25" s="49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135</v>
      </c>
      <c r="P25" s="6"/>
      <c r="Q25" s="6">
        <f t="shared" si="1"/>
        <v>179</v>
      </c>
      <c r="R25" s="6">
        <f t="shared" si="2"/>
        <v>311</v>
      </c>
      <c r="S25" s="3"/>
      <c r="T25" s="3">
        <f t="shared" si="3"/>
        <v>15</v>
      </c>
      <c r="U25" s="14">
        <f t="shared" si="0"/>
        <v>11</v>
      </c>
      <c r="V25">
        <v>0</v>
      </c>
    </row>
    <row r="26" spans="1:22">
      <c r="A26" s="49">
        <v>23</v>
      </c>
      <c r="B26" s="46" t="s">
        <v>37</v>
      </c>
      <c r="C26" s="28">
        <v>4</v>
      </c>
      <c r="D26" s="49">
        <v>2013110510</v>
      </c>
      <c r="E26" s="49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45</v>
      </c>
      <c r="P26" s="6"/>
      <c r="Q26" s="6">
        <f t="shared" si="1"/>
        <v>67</v>
      </c>
      <c r="R26" s="6">
        <f t="shared" si="2"/>
        <v>101</v>
      </c>
      <c r="S26" s="3"/>
      <c r="T26" s="3">
        <f t="shared" si="3"/>
        <v>51</v>
      </c>
      <c r="U26" s="14">
        <f t="shared" si="0"/>
        <v>30</v>
      </c>
      <c r="V26">
        <v>22.5</v>
      </c>
    </row>
    <row r="27" spans="1:22">
      <c r="A27" s="49">
        <v>24</v>
      </c>
      <c r="B27" s="46" t="s">
        <v>38</v>
      </c>
      <c r="C27" s="28">
        <v>4</v>
      </c>
      <c r="D27" s="49">
        <v>2014110446</v>
      </c>
      <c r="E27" s="49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45</v>
      </c>
      <c r="P27" s="6"/>
      <c r="Q27" s="6">
        <f t="shared" si="1"/>
        <v>64</v>
      </c>
      <c r="R27" s="6">
        <f t="shared" si="2"/>
        <v>97</v>
      </c>
      <c r="S27" s="3"/>
      <c r="T27" s="3">
        <f t="shared" si="3"/>
        <v>54</v>
      </c>
      <c r="U27" s="14">
        <f t="shared" si="0"/>
        <v>32</v>
      </c>
      <c r="V27">
        <v>45</v>
      </c>
    </row>
    <row r="28" spans="1:22">
      <c r="A28" s="49">
        <v>25</v>
      </c>
      <c r="B28" s="46" t="s">
        <v>39</v>
      </c>
      <c r="C28" s="28">
        <v>4</v>
      </c>
      <c r="D28" s="49">
        <v>2014110431</v>
      </c>
      <c r="E28" s="49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45</v>
      </c>
      <c r="P28" s="6"/>
      <c r="Q28" s="6">
        <f t="shared" si="1"/>
        <v>69</v>
      </c>
      <c r="R28" s="6">
        <f t="shared" si="2"/>
        <v>173</v>
      </c>
      <c r="S28" s="3"/>
      <c r="T28" s="3">
        <f t="shared" si="3"/>
        <v>28</v>
      </c>
      <c r="U28" s="14">
        <f t="shared" si="0"/>
        <v>18</v>
      </c>
      <c r="V28">
        <v>0</v>
      </c>
    </row>
    <row r="29" spans="1:22">
      <c r="A29" s="49">
        <v>26</v>
      </c>
      <c r="B29" s="46" t="s">
        <v>40</v>
      </c>
      <c r="C29" s="28">
        <v>4</v>
      </c>
      <c r="D29" s="49">
        <v>2014110443</v>
      </c>
      <c r="E29" s="49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90</v>
      </c>
      <c r="P29" s="6"/>
      <c r="Q29" s="6">
        <f t="shared" si="1"/>
        <v>107</v>
      </c>
      <c r="R29" s="6">
        <f t="shared" si="2"/>
        <v>182</v>
      </c>
      <c r="S29" s="3"/>
      <c r="T29" s="3">
        <f t="shared" si="3"/>
        <v>25</v>
      </c>
      <c r="U29" s="14">
        <f t="shared" si="0"/>
        <v>17</v>
      </c>
      <c r="V29">
        <v>45</v>
      </c>
    </row>
    <row r="30" spans="1:22">
      <c r="A30" s="49">
        <v>27</v>
      </c>
      <c r="B30" s="46" t="s">
        <v>41</v>
      </c>
      <c r="C30" s="28">
        <v>4</v>
      </c>
      <c r="D30" s="49">
        <v>2014113258</v>
      </c>
      <c r="E30" s="49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45</v>
      </c>
      <c r="P30" s="6"/>
      <c r="Q30" s="6">
        <f t="shared" si="1"/>
        <v>172</v>
      </c>
      <c r="R30" s="6">
        <f t="shared" si="2"/>
        <v>769</v>
      </c>
      <c r="S30" s="3"/>
      <c r="T30" s="3">
        <f t="shared" si="3"/>
        <v>1</v>
      </c>
      <c r="U30" s="14">
        <f t="shared" si="0"/>
        <v>1</v>
      </c>
      <c r="V30">
        <v>0</v>
      </c>
    </row>
    <row r="31" spans="1:22">
      <c r="A31" s="49">
        <v>28</v>
      </c>
      <c r="B31" s="46" t="s">
        <v>42</v>
      </c>
      <c r="C31" s="28">
        <v>4</v>
      </c>
      <c r="D31" s="49">
        <v>2014110438</v>
      </c>
      <c r="E31" s="49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0</v>
      </c>
      <c r="P31" s="6"/>
      <c r="Q31" s="6">
        <f t="shared" si="1"/>
        <v>11</v>
      </c>
      <c r="R31" s="6">
        <f t="shared" si="2"/>
        <v>84</v>
      </c>
      <c r="S31" s="3"/>
      <c r="T31" s="3">
        <f t="shared" si="3"/>
        <v>59</v>
      </c>
      <c r="U31" s="14">
        <f t="shared" si="0"/>
        <v>36</v>
      </c>
      <c r="V31">
        <v>22.5</v>
      </c>
    </row>
    <row r="32" spans="1:22">
      <c r="A32" s="49">
        <v>29</v>
      </c>
      <c r="B32" s="46" t="s">
        <v>43</v>
      </c>
      <c r="C32" s="28">
        <v>4</v>
      </c>
      <c r="D32" s="49">
        <v>2014110432</v>
      </c>
      <c r="E32" s="49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0</v>
      </c>
      <c r="P32" s="6"/>
      <c r="Q32" s="6">
        <f t="shared" si="1"/>
        <v>3</v>
      </c>
      <c r="R32" s="6">
        <f t="shared" si="2"/>
        <v>4</v>
      </c>
      <c r="S32" s="3"/>
      <c r="T32" s="3">
        <f t="shared" si="3"/>
        <v>72</v>
      </c>
      <c r="U32" s="14">
        <f t="shared" si="0"/>
        <v>44</v>
      </c>
      <c r="V32">
        <v>22.5</v>
      </c>
    </row>
    <row r="33" spans="1:22">
      <c r="A33" s="49">
        <v>30</v>
      </c>
      <c r="B33" s="46" t="s">
        <v>44</v>
      </c>
      <c r="C33" s="28">
        <v>4</v>
      </c>
      <c r="D33" s="49">
        <v>2014110458</v>
      </c>
      <c r="E33" s="49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45</v>
      </c>
      <c r="P33" s="6"/>
      <c r="Q33" s="6">
        <f t="shared" si="1"/>
        <v>59</v>
      </c>
      <c r="R33" s="6">
        <f t="shared" si="2"/>
        <v>133</v>
      </c>
      <c r="S33" s="3"/>
      <c r="T33" s="3">
        <f t="shared" si="3"/>
        <v>44</v>
      </c>
      <c r="U33" s="14">
        <f t="shared" si="0"/>
        <v>24</v>
      </c>
      <c r="V33">
        <v>45</v>
      </c>
    </row>
    <row r="34" spans="1:22">
      <c r="A34" s="49">
        <v>31</v>
      </c>
      <c r="B34" s="56" t="s">
        <v>45</v>
      </c>
      <c r="C34" s="28">
        <v>4</v>
      </c>
      <c r="D34" s="49">
        <v>2014113372</v>
      </c>
      <c r="E34" s="49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90</v>
      </c>
      <c r="P34" s="6"/>
      <c r="Q34" s="6">
        <f t="shared" si="1"/>
        <v>93</v>
      </c>
      <c r="R34" s="6">
        <f t="shared" si="2"/>
        <v>94</v>
      </c>
      <c r="S34" s="3"/>
      <c r="T34" s="3">
        <f t="shared" si="3"/>
        <v>55</v>
      </c>
      <c r="U34" s="14">
        <f t="shared" si="0"/>
        <v>33</v>
      </c>
      <c r="V34">
        <v>22.5</v>
      </c>
    </row>
    <row r="35" spans="1:22">
      <c r="A35" s="49">
        <v>32</v>
      </c>
      <c r="B35" s="46" t="s">
        <v>46</v>
      </c>
      <c r="C35" s="28">
        <v>4</v>
      </c>
      <c r="D35" s="49">
        <v>2014110451</v>
      </c>
      <c r="E35" s="49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90</v>
      </c>
      <c r="P35" s="6">
        <v>160</v>
      </c>
      <c r="Q35" s="6">
        <f t="shared" si="1"/>
        <v>118</v>
      </c>
      <c r="R35" s="6">
        <f t="shared" si="2"/>
        <v>370</v>
      </c>
      <c r="S35" s="3"/>
      <c r="T35" s="3">
        <f t="shared" si="3"/>
        <v>11</v>
      </c>
      <c r="U35" s="14">
        <f t="shared" si="0"/>
        <v>7</v>
      </c>
      <c r="V35">
        <v>45</v>
      </c>
    </row>
    <row r="36" spans="1:22">
      <c r="A36" s="49">
        <v>33</v>
      </c>
      <c r="B36" s="46" t="s">
        <v>47</v>
      </c>
      <c r="C36" s="28">
        <v>4</v>
      </c>
      <c r="D36" s="49">
        <v>2014110453</v>
      </c>
      <c r="E36" s="49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135</v>
      </c>
      <c r="P36" s="6"/>
      <c r="Q36" s="6">
        <f t="shared" si="1"/>
        <v>135</v>
      </c>
      <c r="R36" s="6">
        <f t="shared" si="2"/>
        <v>135</v>
      </c>
      <c r="S36" s="3"/>
      <c r="T36" s="3">
        <f t="shared" si="3"/>
        <v>41</v>
      </c>
      <c r="U36" s="14">
        <f t="shared" si="0"/>
        <v>22</v>
      </c>
      <c r="V36">
        <v>22.5</v>
      </c>
    </row>
    <row r="37" spans="1:22">
      <c r="A37" s="49">
        <v>34</v>
      </c>
      <c r="B37" s="64" t="s">
        <v>169</v>
      </c>
      <c r="C37" s="60">
        <v>4</v>
      </c>
      <c r="D37" s="63" t="s">
        <v>170</v>
      </c>
      <c r="E37" s="58"/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54">
        <v>135</v>
      </c>
      <c r="P37" s="54"/>
      <c r="Q37" s="6">
        <f t="shared" si="1"/>
        <v>171</v>
      </c>
      <c r="R37" s="6">
        <f t="shared" si="2"/>
        <v>235</v>
      </c>
      <c r="S37" s="61"/>
      <c r="T37" s="3">
        <f t="shared" si="3"/>
        <v>21</v>
      </c>
      <c r="U37" s="62">
        <f t="shared" si="0"/>
        <v>15</v>
      </c>
      <c r="V37">
        <v>0</v>
      </c>
    </row>
    <row r="38" spans="1:22">
      <c r="A38" s="49">
        <v>35</v>
      </c>
      <c r="B38" s="63" t="s">
        <v>197</v>
      </c>
      <c r="C38" s="60">
        <v>4</v>
      </c>
      <c r="D38" s="63" t="s">
        <v>198</v>
      </c>
      <c r="E38" s="58"/>
      <c r="F38" s="54"/>
      <c r="G38" s="54"/>
      <c r="H38" s="54"/>
      <c r="I38" s="54"/>
      <c r="J38" s="54"/>
      <c r="K38" s="54"/>
      <c r="L38" s="54"/>
      <c r="M38" s="54"/>
      <c r="N38" s="54"/>
      <c r="O38" s="54">
        <v>90</v>
      </c>
      <c r="P38" s="54"/>
      <c r="Q38" s="6">
        <f t="shared" si="1"/>
        <v>90</v>
      </c>
      <c r="R38" s="6">
        <f t="shared" si="2"/>
        <v>90</v>
      </c>
      <c r="S38" s="61"/>
      <c r="T38" s="3">
        <f t="shared" si="3"/>
        <v>56</v>
      </c>
      <c r="U38" s="62">
        <f t="shared" si="0"/>
        <v>34</v>
      </c>
      <c r="V38">
        <v>45</v>
      </c>
    </row>
    <row r="39" spans="1:22">
      <c r="A39" s="49">
        <v>36</v>
      </c>
      <c r="B39" s="63" t="s">
        <v>171</v>
      </c>
      <c r="C39" s="60">
        <v>4</v>
      </c>
      <c r="D39" s="63" t="s">
        <v>172</v>
      </c>
      <c r="E39" s="58"/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54">
        <v>90</v>
      </c>
      <c r="P39" s="54"/>
      <c r="Q39" s="6">
        <f t="shared" si="1"/>
        <v>143</v>
      </c>
      <c r="R39" s="6">
        <f t="shared" si="2"/>
        <v>376</v>
      </c>
      <c r="S39" s="61"/>
      <c r="T39" s="3">
        <f t="shared" si="3"/>
        <v>9</v>
      </c>
      <c r="U39" s="62"/>
      <c r="V39">
        <v>0</v>
      </c>
    </row>
    <row r="40" spans="1:22">
      <c r="A40" s="49">
        <v>37</v>
      </c>
      <c r="B40" s="63" t="s">
        <v>173</v>
      </c>
      <c r="C40" s="60">
        <v>4</v>
      </c>
      <c r="D40" s="63" t="s">
        <v>195</v>
      </c>
      <c r="E40" s="58"/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54">
        <v>45</v>
      </c>
      <c r="P40" s="54"/>
      <c r="Q40" s="6">
        <f t="shared" si="1"/>
        <v>69</v>
      </c>
      <c r="R40" s="6">
        <f t="shared" si="2"/>
        <v>117</v>
      </c>
      <c r="S40" s="61"/>
      <c r="T40" s="3">
        <f t="shared" si="3"/>
        <v>48</v>
      </c>
      <c r="U40" s="62"/>
      <c r="V40">
        <v>0</v>
      </c>
    </row>
    <row r="41" spans="1:22">
      <c r="A41" s="49">
        <v>38</v>
      </c>
      <c r="B41" s="63" t="s">
        <v>174</v>
      </c>
      <c r="C41" s="60">
        <v>4</v>
      </c>
      <c r="D41" s="63" t="s">
        <v>175</v>
      </c>
      <c r="E41" s="58"/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54">
        <v>0</v>
      </c>
      <c r="P41" s="54"/>
      <c r="Q41" s="6">
        <f t="shared" si="1"/>
        <v>48</v>
      </c>
      <c r="R41" s="6">
        <f t="shared" si="2"/>
        <v>312</v>
      </c>
      <c r="S41" s="61"/>
      <c r="T41" s="3">
        <f t="shared" si="3"/>
        <v>14</v>
      </c>
      <c r="U41" s="62"/>
      <c r="V41">
        <v>22.5</v>
      </c>
    </row>
    <row r="42" spans="1:22">
      <c r="A42" s="49">
        <v>39</v>
      </c>
      <c r="B42" s="63" t="s">
        <v>176</v>
      </c>
      <c r="C42" s="60">
        <v>4</v>
      </c>
      <c r="D42" s="63" t="s">
        <v>180</v>
      </c>
      <c r="E42" s="58"/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54">
        <v>45</v>
      </c>
      <c r="P42" s="54"/>
      <c r="Q42" s="6">
        <f t="shared" si="1"/>
        <v>63</v>
      </c>
      <c r="R42" s="6">
        <f t="shared" si="2"/>
        <v>167</v>
      </c>
      <c r="S42" s="61"/>
      <c r="T42" s="3">
        <f t="shared" si="3"/>
        <v>29</v>
      </c>
      <c r="U42" s="62"/>
      <c r="V42">
        <v>0</v>
      </c>
    </row>
    <row r="43" spans="1:22">
      <c r="A43" s="49">
        <v>40</v>
      </c>
      <c r="B43" s="63" t="s">
        <v>177</v>
      </c>
      <c r="C43" s="60">
        <v>4</v>
      </c>
      <c r="D43" s="63" t="s">
        <v>181</v>
      </c>
      <c r="E43" s="58"/>
      <c r="F43" s="54"/>
      <c r="G43" s="54"/>
      <c r="H43" s="54"/>
      <c r="I43" s="54"/>
      <c r="J43" s="54"/>
      <c r="K43" s="54"/>
      <c r="L43" s="54"/>
      <c r="M43" s="54"/>
      <c r="N43" s="54"/>
      <c r="O43" s="54">
        <v>135</v>
      </c>
      <c r="P43" s="54"/>
      <c r="Q43" s="6">
        <f t="shared" si="1"/>
        <v>135</v>
      </c>
      <c r="R43" s="6">
        <f t="shared" si="2"/>
        <v>135</v>
      </c>
      <c r="S43" s="61"/>
      <c r="T43" s="3">
        <f t="shared" si="3"/>
        <v>41</v>
      </c>
      <c r="U43" s="62"/>
      <c r="V43">
        <v>22.5</v>
      </c>
    </row>
    <row r="44" spans="1:22">
      <c r="A44" s="49">
        <v>41</v>
      </c>
      <c r="B44" s="63" t="s">
        <v>178</v>
      </c>
      <c r="C44" s="60">
        <v>4</v>
      </c>
      <c r="D44" s="63" t="s">
        <v>182</v>
      </c>
      <c r="E44" s="58"/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54">
        <v>90</v>
      </c>
      <c r="P44" s="54"/>
      <c r="Q44" s="6">
        <f t="shared" si="1"/>
        <v>142</v>
      </c>
      <c r="R44" s="6">
        <f t="shared" si="2"/>
        <v>374</v>
      </c>
      <c r="S44" s="61"/>
      <c r="T44" s="3">
        <f t="shared" si="3"/>
        <v>10</v>
      </c>
      <c r="U44" s="62"/>
      <c r="V44">
        <v>0</v>
      </c>
    </row>
    <row r="45" spans="1:22">
      <c r="A45" s="49">
        <v>42</v>
      </c>
      <c r="B45" s="63" t="s">
        <v>179</v>
      </c>
      <c r="C45" s="60">
        <v>4</v>
      </c>
      <c r="D45" s="63" t="s">
        <v>183</v>
      </c>
      <c r="E45" s="58"/>
      <c r="F45" s="54"/>
      <c r="G45" s="54"/>
      <c r="H45" s="54"/>
      <c r="I45" s="54"/>
      <c r="J45" s="54"/>
      <c r="K45" s="54"/>
      <c r="L45" s="54"/>
      <c r="M45" s="54"/>
      <c r="N45" s="54"/>
      <c r="O45" s="54">
        <v>45</v>
      </c>
      <c r="P45" s="54"/>
      <c r="Q45" s="6">
        <f t="shared" si="1"/>
        <v>45</v>
      </c>
      <c r="R45" s="6">
        <f t="shared" si="2"/>
        <v>45</v>
      </c>
      <c r="S45" s="61"/>
      <c r="T45" s="3">
        <f t="shared" si="3"/>
        <v>65</v>
      </c>
      <c r="U45" s="62"/>
      <c r="V45">
        <v>45</v>
      </c>
    </row>
    <row r="46" spans="1:22">
      <c r="A46" s="49">
        <v>43</v>
      </c>
      <c r="B46" s="63" t="s">
        <v>184</v>
      </c>
      <c r="C46" s="60">
        <v>4</v>
      </c>
      <c r="D46" s="63" t="s">
        <v>186</v>
      </c>
      <c r="E46" s="58"/>
      <c r="F46" s="54"/>
      <c r="G46" s="54"/>
      <c r="H46" s="54"/>
      <c r="I46" s="54"/>
      <c r="J46" s="54"/>
      <c r="K46" s="54"/>
      <c r="L46" s="54"/>
      <c r="M46" s="54"/>
      <c r="N46" s="54"/>
      <c r="O46" s="54">
        <v>0</v>
      </c>
      <c r="P46" s="54"/>
      <c r="Q46" s="6">
        <f t="shared" si="1"/>
        <v>0</v>
      </c>
      <c r="R46" s="6">
        <f t="shared" si="2"/>
        <v>0</v>
      </c>
      <c r="S46" s="61"/>
      <c r="T46" s="3">
        <f t="shared" si="3"/>
        <v>73</v>
      </c>
      <c r="U46" s="62"/>
      <c r="V46">
        <v>0</v>
      </c>
    </row>
    <row r="47" spans="1:22">
      <c r="A47" s="49">
        <v>44</v>
      </c>
      <c r="B47" s="63" t="s">
        <v>185</v>
      </c>
      <c r="C47" s="60">
        <v>4</v>
      </c>
      <c r="D47" s="63" t="s">
        <v>187</v>
      </c>
      <c r="E47" s="58"/>
      <c r="F47" s="54"/>
      <c r="G47" s="54"/>
      <c r="H47" s="54"/>
      <c r="I47" s="54"/>
      <c r="J47" s="54"/>
      <c r="K47" s="54"/>
      <c r="L47" s="54"/>
      <c r="M47" s="54"/>
      <c r="N47" s="54"/>
      <c r="O47" s="54">
        <v>90</v>
      </c>
      <c r="P47" s="54"/>
      <c r="Q47" s="6">
        <f t="shared" si="1"/>
        <v>90</v>
      </c>
      <c r="R47" s="6">
        <f t="shared" si="2"/>
        <v>90</v>
      </c>
      <c r="S47" s="61"/>
      <c r="T47" s="3">
        <f t="shared" si="3"/>
        <v>56</v>
      </c>
      <c r="U47" s="62"/>
      <c r="V47">
        <v>67.5</v>
      </c>
    </row>
    <row r="48" spans="1:22">
      <c r="A48" s="49">
        <v>45</v>
      </c>
      <c r="B48" s="63" t="s">
        <v>188</v>
      </c>
      <c r="C48" s="60">
        <v>4</v>
      </c>
      <c r="D48" s="63" t="s">
        <v>196</v>
      </c>
      <c r="E48" s="58"/>
      <c r="F48" s="54"/>
      <c r="G48" s="54"/>
      <c r="H48" s="54"/>
      <c r="I48" s="54"/>
      <c r="J48" s="54"/>
      <c r="K48" s="54"/>
      <c r="L48" s="54"/>
      <c r="M48" s="54"/>
      <c r="N48" s="54"/>
      <c r="O48" s="54">
        <v>0</v>
      </c>
      <c r="P48" s="54"/>
      <c r="Q48" s="6">
        <f t="shared" si="1"/>
        <v>0</v>
      </c>
      <c r="R48" s="6">
        <f t="shared" si="2"/>
        <v>0</v>
      </c>
      <c r="S48" s="61"/>
      <c r="T48" s="3">
        <f t="shared" si="3"/>
        <v>73</v>
      </c>
      <c r="U48" s="62"/>
      <c r="V48">
        <v>22.5</v>
      </c>
    </row>
    <row r="49" spans="1:22">
      <c r="A49" s="49">
        <v>46</v>
      </c>
      <c r="B49" s="63" t="s">
        <v>192</v>
      </c>
      <c r="C49" s="60">
        <v>4</v>
      </c>
      <c r="D49" s="63" t="s">
        <v>189</v>
      </c>
      <c r="E49" s="58"/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54">
        <v>0</v>
      </c>
      <c r="P49" s="54"/>
      <c r="Q49" s="6">
        <f t="shared" si="1"/>
        <v>16</v>
      </c>
      <c r="R49" s="6">
        <f t="shared" si="2"/>
        <v>120</v>
      </c>
      <c r="S49" s="61"/>
      <c r="T49" s="3">
        <f t="shared" si="3"/>
        <v>46</v>
      </c>
      <c r="U49" s="62"/>
      <c r="V49">
        <v>0</v>
      </c>
    </row>
    <row r="50" spans="1:22">
      <c r="A50" s="49">
        <v>47</v>
      </c>
      <c r="B50" s="63" t="s">
        <v>193</v>
      </c>
      <c r="C50" s="60">
        <v>4</v>
      </c>
      <c r="D50" s="63" t="s">
        <v>190</v>
      </c>
      <c r="E50" s="58"/>
      <c r="F50" s="54"/>
      <c r="G50" s="54"/>
      <c r="H50" s="54"/>
      <c r="I50" s="54"/>
      <c r="J50" s="54"/>
      <c r="K50" s="54"/>
      <c r="L50" s="54"/>
      <c r="M50" s="54"/>
      <c r="N50" s="54"/>
      <c r="O50" s="54">
        <v>0</v>
      </c>
      <c r="P50" s="54"/>
      <c r="Q50" s="6">
        <f t="shared" si="1"/>
        <v>0</v>
      </c>
      <c r="R50" s="6">
        <f t="shared" si="2"/>
        <v>0</v>
      </c>
      <c r="S50" s="61"/>
      <c r="T50" s="3">
        <f t="shared" si="3"/>
        <v>73</v>
      </c>
      <c r="U50" s="62"/>
      <c r="V50">
        <v>0</v>
      </c>
    </row>
    <row r="51" spans="1:22">
      <c r="A51" s="49">
        <v>48</v>
      </c>
      <c r="B51" s="63" t="s">
        <v>194</v>
      </c>
      <c r="C51" s="60">
        <v>4</v>
      </c>
      <c r="D51" s="63" t="s">
        <v>191</v>
      </c>
      <c r="E51" s="58"/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54">
        <v>90</v>
      </c>
      <c r="P51" s="54"/>
      <c r="Q51" s="6">
        <f t="shared" si="1"/>
        <v>96</v>
      </c>
      <c r="R51" s="6">
        <f t="shared" si="2"/>
        <v>98</v>
      </c>
      <c r="S51" s="61"/>
      <c r="T51" s="3">
        <f t="shared" si="3"/>
        <v>52</v>
      </c>
      <c r="U51" s="62"/>
      <c r="V51">
        <v>45</v>
      </c>
    </row>
    <row r="52" spans="1:22">
      <c r="A52" s="49">
        <v>49</v>
      </c>
      <c r="B52" s="59" t="s">
        <v>167</v>
      </c>
      <c r="C52" s="60">
        <v>4</v>
      </c>
      <c r="D52" s="63" t="s">
        <v>168</v>
      </c>
      <c r="E52" s="58"/>
      <c r="F52" s="54"/>
      <c r="G52" s="54"/>
      <c r="H52" s="54"/>
      <c r="I52" s="54"/>
      <c r="J52" s="54"/>
      <c r="K52" s="54"/>
      <c r="L52" s="54"/>
      <c r="M52" s="54"/>
      <c r="N52" s="54"/>
      <c r="O52" s="54">
        <v>0</v>
      </c>
      <c r="P52" s="54"/>
      <c r="Q52" s="6">
        <f t="shared" si="1"/>
        <v>0</v>
      </c>
      <c r="R52" s="6">
        <f t="shared" si="2"/>
        <v>0</v>
      </c>
      <c r="S52" s="61"/>
      <c r="T52" s="3">
        <f t="shared" si="3"/>
        <v>73</v>
      </c>
      <c r="U52" s="62"/>
      <c r="V52">
        <v>0</v>
      </c>
    </row>
    <row r="53" spans="1:22" ht="17.25" thickBot="1">
      <c r="A53" s="49">
        <v>50</v>
      </c>
      <c r="B53" s="57" t="s">
        <v>48</v>
      </c>
      <c r="C53" s="29">
        <v>4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54">
        <v>90</v>
      </c>
      <c r="P53" s="54">
        <v>160</v>
      </c>
      <c r="Q53" s="6">
        <f t="shared" si="1"/>
        <v>118</v>
      </c>
      <c r="R53" s="6">
        <f t="shared" si="2"/>
        <v>370</v>
      </c>
      <c r="S53" s="12"/>
      <c r="T53" s="3">
        <f t="shared" si="3"/>
        <v>11</v>
      </c>
      <c r="U53" s="30">
        <f>_xlfn.RANK.EQ($R53,$R$4:$R$53,0)</f>
        <v>7</v>
      </c>
      <c r="V53">
        <v>45</v>
      </c>
    </row>
    <row r="54" spans="1:22" ht="17.25" thickTop="1">
      <c r="A54" s="49">
        <v>51</v>
      </c>
      <c r="B54" s="48" t="s">
        <v>49</v>
      </c>
      <c r="C54" s="22">
        <v>3</v>
      </c>
      <c r="D54" s="50">
        <v>2012110516</v>
      </c>
      <c r="E54" s="50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8">
        <v>90</v>
      </c>
      <c r="P54" s="8"/>
      <c r="Q54" s="6">
        <f t="shared" si="1"/>
        <v>113</v>
      </c>
      <c r="R54" s="6">
        <f t="shared" si="2"/>
        <v>134</v>
      </c>
      <c r="S54" s="9"/>
      <c r="T54" s="3">
        <f t="shared" si="3"/>
        <v>43</v>
      </c>
      <c r="U54" s="17">
        <f>_xlfn.RANK.EQ($R54,$R$54:$R$80,0)</f>
        <v>17</v>
      </c>
      <c r="V54">
        <v>0</v>
      </c>
    </row>
    <row r="55" spans="1:22">
      <c r="A55" s="49">
        <v>52</v>
      </c>
      <c r="B55" s="46" t="s">
        <v>50</v>
      </c>
      <c r="C55" s="23">
        <v>3</v>
      </c>
      <c r="D55" s="49">
        <v>2012110538</v>
      </c>
      <c r="E55" s="49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v>135</v>
      </c>
      <c r="P55" s="6"/>
      <c r="Q55" s="6">
        <f t="shared" si="1"/>
        <v>155</v>
      </c>
      <c r="R55" s="6">
        <f t="shared" si="2"/>
        <v>175</v>
      </c>
      <c r="S55" s="3"/>
      <c r="T55" s="3">
        <f t="shared" si="3"/>
        <v>26</v>
      </c>
      <c r="U55" s="15">
        <f>_xlfn.RANK.EQ($R55,$R$54:$R$80,0)</f>
        <v>7</v>
      </c>
      <c r="V55">
        <v>0</v>
      </c>
    </row>
    <row r="56" spans="1:22">
      <c r="A56" s="49">
        <v>53</v>
      </c>
      <c r="B56" s="56" t="s">
        <v>55</v>
      </c>
      <c r="C56" s="23">
        <v>3</v>
      </c>
      <c r="D56" s="49">
        <v>2012110541</v>
      </c>
      <c r="E56" s="49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v>0</v>
      </c>
      <c r="P56" s="6"/>
      <c r="Q56" s="6">
        <f t="shared" si="1"/>
        <v>0</v>
      </c>
      <c r="R56" s="6">
        <f t="shared" si="2"/>
        <v>0</v>
      </c>
      <c r="S56" s="3"/>
      <c r="T56" s="3">
        <f t="shared" si="3"/>
        <v>73</v>
      </c>
      <c r="U56" s="15">
        <f>_xlfn.RANK.EQ($R56,$R$54:$R$80,0)</f>
        <v>22</v>
      </c>
      <c r="V56">
        <v>0</v>
      </c>
    </row>
    <row r="57" spans="1:22">
      <c r="A57" s="49">
        <v>54</v>
      </c>
      <c r="B57" s="46" t="s">
        <v>51</v>
      </c>
      <c r="C57" s="23">
        <v>3</v>
      </c>
      <c r="D57" s="49">
        <v>2013110484</v>
      </c>
      <c r="E57" s="49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v>90</v>
      </c>
      <c r="P57" s="6"/>
      <c r="Q57" s="6">
        <f t="shared" si="1"/>
        <v>207</v>
      </c>
      <c r="R57" s="6">
        <f t="shared" si="2"/>
        <v>534</v>
      </c>
      <c r="S57" s="3"/>
      <c r="T57" s="3">
        <f t="shared" si="3"/>
        <v>4</v>
      </c>
      <c r="U57" s="15">
        <f>_xlfn.RANK.EQ($R57,$R$54:$R$80,0)</f>
        <v>2</v>
      </c>
      <c r="V57">
        <v>22.5</v>
      </c>
    </row>
    <row r="58" spans="1:22">
      <c r="A58" s="49">
        <v>55</v>
      </c>
      <c r="B58" s="64" t="s">
        <v>199</v>
      </c>
      <c r="C58" s="23">
        <v>3</v>
      </c>
      <c r="D58" s="63" t="s">
        <v>200</v>
      </c>
      <c r="E58" s="49"/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v>135</v>
      </c>
      <c r="P58" s="6"/>
      <c r="Q58" s="6">
        <f t="shared" si="1"/>
        <v>140</v>
      </c>
      <c r="R58" s="6">
        <f t="shared" si="2"/>
        <v>141</v>
      </c>
      <c r="S58" s="3"/>
      <c r="T58" s="3">
        <f t="shared" si="3"/>
        <v>40</v>
      </c>
      <c r="U58" s="15"/>
      <c r="V58">
        <v>22.5</v>
      </c>
    </row>
    <row r="59" spans="1:22">
      <c r="A59" s="49">
        <v>56</v>
      </c>
      <c r="B59" s="63" t="s">
        <v>201</v>
      </c>
      <c r="C59" s="23">
        <v>3</v>
      </c>
      <c r="D59" s="63" t="s">
        <v>202</v>
      </c>
      <c r="E59" s="49"/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1"/>
        <v>145</v>
      </c>
      <c r="R59" s="6">
        <f t="shared" si="2"/>
        <v>175</v>
      </c>
      <c r="S59" s="3"/>
      <c r="T59" s="3">
        <f t="shared" si="3"/>
        <v>26</v>
      </c>
      <c r="U59" s="15"/>
      <c r="V59">
        <v>0</v>
      </c>
    </row>
    <row r="60" spans="1:22">
      <c r="A60" s="49">
        <v>57</v>
      </c>
      <c r="B60" s="64" t="s">
        <v>203</v>
      </c>
      <c r="C60" s="23">
        <v>3</v>
      </c>
      <c r="D60" s="63" t="s">
        <v>205</v>
      </c>
      <c r="E60" s="49"/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v>135</v>
      </c>
      <c r="P60" s="6"/>
      <c r="Q60" s="6">
        <f t="shared" si="1"/>
        <v>155</v>
      </c>
      <c r="R60" s="6">
        <f t="shared" si="2"/>
        <v>187</v>
      </c>
      <c r="S60" s="3"/>
      <c r="T60" s="3">
        <f t="shared" si="3"/>
        <v>24</v>
      </c>
      <c r="U60" s="15"/>
      <c r="V60">
        <v>22.5</v>
      </c>
    </row>
    <row r="61" spans="1:22">
      <c r="A61" s="49">
        <v>58</v>
      </c>
      <c r="B61" s="63" t="s">
        <v>204</v>
      </c>
      <c r="C61" s="23">
        <v>3</v>
      </c>
      <c r="D61" s="63" t="s">
        <v>206</v>
      </c>
      <c r="E61" s="49"/>
      <c r="F61" s="6"/>
      <c r="G61" s="6"/>
      <c r="H61" s="6"/>
      <c r="I61" s="6"/>
      <c r="J61" s="6"/>
      <c r="K61" s="6"/>
      <c r="L61" s="6"/>
      <c r="M61" s="6"/>
      <c r="N61" s="6"/>
      <c r="O61" s="6">
        <v>0</v>
      </c>
      <c r="P61" s="6"/>
      <c r="Q61" s="6">
        <f t="shared" si="1"/>
        <v>0</v>
      </c>
      <c r="R61" s="6">
        <f t="shared" si="2"/>
        <v>0</v>
      </c>
      <c r="S61" s="3"/>
      <c r="T61" s="3">
        <f t="shared" si="3"/>
        <v>73</v>
      </c>
      <c r="U61" s="15"/>
      <c r="V61">
        <v>22.5</v>
      </c>
    </row>
    <row r="62" spans="1:22">
      <c r="A62" s="49">
        <v>59</v>
      </c>
      <c r="B62" s="46" t="s">
        <v>52</v>
      </c>
      <c r="C62" s="23">
        <v>3</v>
      </c>
      <c r="D62" s="49">
        <v>2013110505</v>
      </c>
      <c r="E62" s="49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v>45</v>
      </c>
      <c r="P62" s="6"/>
      <c r="Q62" s="6">
        <f t="shared" si="1"/>
        <v>127</v>
      </c>
      <c r="R62" s="6">
        <f t="shared" si="2"/>
        <v>457</v>
      </c>
      <c r="S62" s="3"/>
      <c r="T62" s="3">
        <f t="shared" si="3"/>
        <v>5</v>
      </c>
      <c r="U62" s="15">
        <f t="shared" ref="U62:U80" si="4">_xlfn.RANK.EQ($R62,$R$54:$R$80,0)</f>
        <v>3</v>
      </c>
      <c r="V62">
        <v>22.5</v>
      </c>
    </row>
    <row r="63" spans="1:22">
      <c r="A63" s="49">
        <v>60</v>
      </c>
      <c r="B63" s="46" t="s">
        <v>53</v>
      </c>
      <c r="C63" s="23">
        <v>3</v>
      </c>
      <c r="D63" s="49">
        <v>2013110498</v>
      </c>
      <c r="E63" s="49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v>180</v>
      </c>
      <c r="P63" s="6"/>
      <c r="Q63" s="6">
        <f t="shared" si="1"/>
        <v>188</v>
      </c>
      <c r="R63" s="6">
        <f t="shared" si="2"/>
        <v>204</v>
      </c>
      <c r="S63" s="3"/>
      <c r="T63" s="3">
        <f t="shared" si="3"/>
        <v>23</v>
      </c>
      <c r="U63" s="15">
        <f t="shared" si="4"/>
        <v>5</v>
      </c>
      <c r="V63">
        <v>0</v>
      </c>
    </row>
    <row r="64" spans="1:22">
      <c r="A64" s="49">
        <v>61</v>
      </c>
      <c r="B64" s="46" t="s">
        <v>54</v>
      </c>
      <c r="C64" s="23">
        <v>3</v>
      </c>
      <c r="D64" s="49">
        <v>2013110496</v>
      </c>
      <c r="E64" s="49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v>135</v>
      </c>
      <c r="P64" s="6"/>
      <c r="Q64" s="6">
        <f t="shared" si="1"/>
        <v>242</v>
      </c>
      <c r="R64" s="6">
        <f t="shared" si="2"/>
        <v>635</v>
      </c>
      <c r="S64" s="3"/>
      <c r="T64" s="3">
        <f t="shared" si="3"/>
        <v>3</v>
      </c>
      <c r="U64" s="15">
        <f t="shared" si="4"/>
        <v>1</v>
      </c>
      <c r="V64">
        <v>22.5</v>
      </c>
    </row>
    <row r="65" spans="1:22">
      <c r="A65" s="49">
        <v>62</v>
      </c>
      <c r="B65" s="46" t="s">
        <v>56</v>
      </c>
      <c r="C65" s="23">
        <v>3</v>
      </c>
      <c r="D65" s="49">
        <v>2013110489</v>
      </c>
      <c r="E65" s="49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1"/>
        <v>0</v>
      </c>
      <c r="R65" s="6">
        <f t="shared" si="2"/>
        <v>0</v>
      </c>
      <c r="S65" s="3"/>
      <c r="T65" s="3">
        <f t="shared" si="3"/>
        <v>73</v>
      </c>
      <c r="U65" s="15">
        <f t="shared" si="4"/>
        <v>22</v>
      </c>
      <c r="V65">
        <v>0</v>
      </c>
    </row>
    <row r="66" spans="1:22">
      <c r="A66" s="49">
        <v>63</v>
      </c>
      <c r="B66" s="46" t="s">
        <v>57</v>
      </c>
      <c r="C66" s="23">
        <v>3</v>
      </c>
      <c r="D66" s="49">
        <v>2013110478</v>
      </c>
      <c r="E66" s="49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1"/>
        <v>0</v>
      </c>
      <c r="R66" s="6">
        <f t="shared" si="2"/>
        <v>0</v>
      </c>
      <c r="S66" s="3"/>
      <c r="T66" s="3">
        <f t="shared" si="3"/>
        <v>73</v>
      </c>
      <c r="U66" s="15">
        <f t="shared" si="4"/>
        <v>22</v>
      </c>
      <c r="V66">
        <v>0</v>
      </c>
    </row>
    <row r="67" spans="1:22">
      <c r="A67" s="49">
        <v>64</v>
      </c>
      <c r="B67" s="46" t="s">
        <v>58</v>
      </c>
      <c r="C67" s="23">
        <v>3</v>
      </c>
      <c r="D67" s="49">
        <v>2013110500</v>
      </c>
      <c r="E67" s="49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v>90</v>
      </c>
      <c r="P67" s="6"/>
      <c r="Q67" s="6">
        <f t="shared" si="1"/>
        <v>147</v>
      </c>
      <c r="R67" s="6">
        <f t="shared" si="2"/>
        <v>246</v>
      </c>
      <c r="S67" s="3"/>
      <c r="T67" s="3">
        <f t="shared" si="3"/>
        <v>20</v>
      </c>
      <c r="U67" s="15">
        <f t="shared" si="4"/>
        <v>4</v>
      </c>
      <c r="V67">
        <v>45</v>
      </c>
    </row>
    <row r="68" spans="1:22">
      <c r="A68" s="49">
        <v>65</v>
      </c>
      <c r="B68" s="46" t="s">
        <v>59</v>
      </c>
      <c r="C68" s="23">
        <v>3</v>
      </c>
      <c r="D68" s="49">
        <v>2014110436</v>
      </c>
      <c r="E68" s="49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v>45</v>
      </c>
      <c r="P68" s="6"/>
      <c r="Q68" s="6">
        <f t="shared" si="1"/>
        <v>62</v>
      </c>
      <c r="R68" s="6">
        <f t="shared" si="2"/>
        <v>81</v>
      </c>
      <c r="S68" s="3"/>
      <c r="T68" s="3">
        <f t="shared" si="3"/>
        <v>60</v>
      </c>
      <c r="U68" s="15">
        <f t="shared" si="4"/>
        <v>21</v>
      </c>
      <c r="V68">
        <v>22.5</v>
      </c>
    </row>
    <row r="69" spans="1:22">
      <c r="A69" s="49">
        <v>66</v>
      </c>
      <c r="B69" s="46" t="s">
        <v>60</v>
      </c>
      <c r="C69" s="23">
        <v>3</v>
      </c>
      <c r="D69" s="49">
        <v>2015110395</v>
      </c>
      <c r="E69" s="49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5">SUM(F69:O69)</f>
        <v>0</v>
      </c>
      <c r="R69" s="6">
        <f t="shared" ref="R69:R132" si="6">(F69*$F$159)+(G69*$G$159)+(H69*$H$159)+(I69*$I$159)+(J69*$J$159)+(K69*$K$159)+(L69*$L$159)+(M69*$M$159)+(N69*$N$159)+O69+P69</f>
        <v>0</v>
      </c>
      <c r="S69" s="3"/>
      <c r="T69" s="3">
        <f t="shared" ref="T69:T132" si="7">_xlfn.RANK.EQ(R69,$R$4:$R$153,0)</f>
        <v>73</v>
      </c>
      <c r="U69" s="15">
        <f t="shared" si="4"/>
        <v>22</v>
      </c>
      <c r="V69">
        <v>0</v>
      </c>
    </row>
    <row r="70" spans="1:22">
      <c r="A70" s="49">
        <v>67</v>
      </c>
      <c r="B70" s="46" t="s">
        <v>61</v>
      </c>
      <c r="C70" s="23">
        <v>3</v>
      </c>
      <c r="D70" s="49">
        <v>2015110409</v>
      </c>
      <c r="E70" s="49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v>135</v>
      </c>
      <c r="P70" s="6"/>
      <c r="Q70" s="6">
        <f t="shared" si="5"/>
        <v>147</v>
      </c>
      <c r="R70" s="6">
        <f t="shared" si="6"/>
        <v>151</v>
      </c>
      <c r="S70" s="3"/>
      <c r="T70" s="3">
        <f t="shared" si="7"/>
        <v>37</v>
      </c>
      <c r="U70" s="15">
        <f t="shared" si="4"/>
        <v>14</v>
      </c>
      <c r="V70">
        <v>22.5</v>
      </c>
    </row>
    <row r="71" spans="1:22">
      <c r="A71" s="49">
        <v>68</v>
      </c>
      <c r="B71" s="46" t="s">
        <v>62</v>
      </c>
      <c r="C71" s="23">
        <v>3</v>
      </c>
      <c r="D71" s="49">
        <v>2015110418</v>
      </c>
      <c r="E71" s="49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v>90</v>
      </c>
      <c r="P71" s="6"/>
      <c r="Q71" s="6">
        <f t="shared" si="5"/>
        <v>117</v>
      </c>
      <c r="R71" s="6">
        <f t="shared" si="6"/>
        <v>166</v>
      </c>
      <c r="S71" s="3"/>
      <c r="T71" s="3">
        <f t="shared" si="7"/>
        <v>30</v>
      </c>
      <c r="U71" s="15">
        <f t="shared" si="4"/>
        <v>9</v>
      </c>
      <c r="V71">
        <v>22.5</v>
      </c>
    </row>
    <row r="72" spans="1:22">
      <c r="A72" s="49">
        <v>69</v>
      </c>
      <c r="B72" s="46" t="s">
        <v>63</v>
      </c>
      <c r="C72" s="23">
        <v>3</v>
      </c>
      <c r="D72" s="49">
        <v>2015110403</v>
      </c>
      <c r="E72" s="49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v>90</v>
      </c>
      <c r="P72" s="6"/>
      <c r="Q72" s="6">
        <f t="shared" si="5"/>
        <v>112</v>
      </c>
      <c r="R72" s="6">
        <f t="shared" si="6"/>
        <v>146</v>
      </c>
      <c r="S72" s="3"/>
      <c r="T72" s="3">
        <f t="shared" si="7"/>
        <v>39</v>
      </c>
      <c r="U72" s="15">
        <f t="shared" si="4"/>
        <v>15</v>
      </c>
      <c r="V72">
        <v>22.5</v>
      </c>
    </row>
    <row r="73" spans="1:22">
      <c r="A73" s="49">
        <v>70</v>
      </c>
      <c r="B73" s="46" t="s">
        <v>64</v>
      </c>
      <c r="C73" s="23">
        <v>3</v>
      </c>
      <c r="D73" s="49">
        <v>2015110386</v>
      </c>
      <c r="E73" s="49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v>90</v>
      </c>
      <c r="P73" s="6"/>
      <c r="Q73" s="6">
        <f t="shared" si="5"/>
        <v>96</v>
      </c>
      <c r="R73" s="6">
        <f t="shared" si="6"/>
        <v>98</v>
      </c>
      <c r="S73" s="3"/>
      <c r="T73" s="3">
        <f t="shared" si="7"/>
        <v>52</v>
      </c>
      <c r="U73" s="15">
        <f t="shared" si="4"/>
        <v>19</v>
      </c>
      <c r="V73">
        <v>0</v>
      </c>
    </row>
    <row r="74" spans="1:22">
      <c r="A74" s="49">
        <v>71</v>
      </c>
      <c r="B74" s="46" t="s">
        <v>65</v>
      </c>
      <c r="C74" s="23">
        <v>3</v>
      </c>
      <c r="D74" s="49">
        <v>2015110421</v>
      </c>
      <c r="E74" s="49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v>90</v>
      </c>
      <c r="P74" s="6"/>
      <c r="Q74" s="6">
        <f t="shared" si="5"/>
        <v>117</v>
      </c>
      <c r="R74" s="6">
        <f t="shared" si="6"/>
        <v>166</v>
      </c>
      <c r="S74" s="3"/>
      <c r="T74" s="3">
        <f t="shared" si="7"/>
        <v>30</v>
      </c>
      <c r="U74" s="15">
        <f t="shared" si="4"/>
        <v>9</v>
      </c>
      <c r="V74">
        <v>45</v>
      </c>
    </row>
    <row r="75" spans="1:22">
      <c r="A75" s="49">
        <v>72</v>
      </c>
      <c r="B75" s="46" t="s">
        <v>66</v>
      </c>
      <c r="C75" s="23">
        <v>3</v>
      </c>
      <c r="D75" s="49">
        <v>2015110415</v>
      </c>
      <c r="E75" s="49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v>45</v>
      </c>
      <c r="P75" s="6"/>
      <c r="Q75" s="6">
        <f t="shared" si="5"/>
        <v>70</v>
      </c>
      <c r="R75" s="6">
        <f t="shared" si="6"/>
        <v>105</v>
      </c>
      <c r="S75" s="3"/>
      <c r="T75" s="3">
        <f t="shared" si="7"/>
        <v>49</v>
      </c>
      <c r="U75" s="15">
        <f t="shared" si="4"/>
        <v>18</v>
      </c>
      <c r="V75">
        <v>22.5</v>
      </c>
    </row>
    <row r="76" spans="1:22">
      <c r="A76" s="49">
        <v>73</v>
      </c>
      <c r="B76" s="46" t="s">
        <v>67</v>
      </c>
      <c r="C76" s="23">
        <v>3</v>
      </c>
      <c r="D76" s="49">
        <v>2015110407</v>
      </c>
      <c r="E76" s="49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v>90</v>
      </c>
      <c r="P76" s="6"/>
      <c r="Q76" s="6">
        <f t="shared" si="5"/>
        <v>111</v>
      </c>
      <c r="R76" s="6">
        <f t="shared" si="6"/>
        <v>158</v>
      </c>
      <c r="S76" s="3"/>
      <c r="T76" s="3">
        <f t="shared" si="7"/>
        <v>35</v>
      </c>
      <c r="U76" s="15">
        <f t="shared" si="4"/>
        <v>13</v>
      </c>
      <c r="V76">
        <v>22.5</v>
      </c>
    </row>
    <row r="77" spans="1:22">
      <c r="A77" s="49">
        <v>74</v>
      </c>
      <c r="B77" s="46" t="s">
        <v>68</v>
      </c>
      <c r="C77" s="23">
        <v>3</v>
      </c>
      <c r="D77" s="49">
        <v>2015113209</v>
      </c>
      <c r="E77" s="49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5"/>
        <v>0</v>
      </c>
      <c r="R77" s="6">
        <f t="shared" si="6"/>
        <v>0</v>
      </c>
      <c r="S77" s="3"/>
      <c r="T77" s="3">
        <f t="shared" si="7"/>
        <v>73</v>
      </c>
      <c r="U77" s="15">
        <f t="shared" si="4"/>
        <v>22</v>
      </c>
      <c r="V77">
        <v>0</v>
      </c>
    </row>
    <row r="78" spans="1:22">
      <c r="A78" s="49">
        <v>75</v>
      </c>
      <c r="B78" s="56" t="s">
        <v>69</v>
      </c>
      <c r="C78" s="23">
        <v>3</v>
      </c>
      <c r="D78" s="49">
        <v>2015110413</v>
      </c>
      <c r="E78" s="49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v>45</v>
      </c>
      <c r="P78" s="6"/>
      <c r="Q78" s="6">
        <f t="shared" si="5"/>
        <v>58</v>
      </c>
      <c r="R78" s="6">
        <f t="shared" si="6"/>
        <v>89</v>
      </c>
      <c r="S78" s="3"/>
      <c r="T78" s="3">
        <f t="shared" si="7"/>
        <v>58</v>
      </c>
      <c r="U78" s="15">
        <f t="shared" si="4"/>
        <v>20</v>
      </c>
      <c r="V78">
        <v>22.5</v>
      </c>
    </row>
    <row r="79" spans="1:22">
      <c r="A79" s="49">
        <v>76</v>
      </c>
      <c r="B79" s="46" t="s">
        <v>70</v>
      </c>
      <c r="C79" s="23">
        <v>3</v>
      </c>
      <c r="D79" s="49">
        <v>2015110398</v>
      </c>
      <c r="E79" s="49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v>90</v>
      </c>
      <c r="P79" s="6"/>
      <c r="Q79" s="6">
        <f t="shared" si="5"/>
        <v>114</v>
      </c>
      <c r="R79" s="6">
        <f t="shared" si="6"/>
        <v>162</v>
      </c>
      <c r="S79" s="3"/>
      <c r="T79" s="3">
        <f t="shared" si="7"/>
        <v>34</v>
      </c>
      <c r="U79" s="15">
        <f t="shared" si="4"/>
        <v>12</v>
      </c>
      <c r="V79">
        <v>0</v>
      </c>
    </row>
    <row r="80" spans="1:22" ht="17.25" thickBot="1">
      <c r="A80" s="49">
        <v>77</v>
      </c>
      <c r="B80" s="47" t="s">
        <v>71</v>
      </c>
      <c r="C80" s="24">
        <v>3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54">
        <v>90</v>
      </c>
      <c r="P80" s="54"/>
      <c r="Q80" s="6">
        <f t="shared" si="5"/>
        <v>116</v>
      </c>
      <c r="R80" s="6">
        <f t="shared" si="6"/>
        <v>166</v>
      </c>
      <c r="S80" s="12"/>
      <c r="T80" s="3">
        <f t="shared" si="7"/>
        <v>30</v>
      </c>
      <c r="U80" s="38">
        <f t="shared" si="4"/>
        <v>9</v>
      </c>
      <c r="V80">
        <v>45</v>
      </c>
    </row>
    <row r="81" spans="1:21" ht="17.25" thickTop="1">
      <c r="A81" s="49">
        <v>78</v>
      </c>
      <c r="B81" s="48" t="s">
        <v>72</v>
      </c>
      <c r="C81" s="31">
        <v>2</v>
      </c>
      <c r="D81" s="50">
        <v>2013113374</v>
      </c>
      <c r="E81" s="50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f t="shared" si="5"/>
        <v>0</v>
      </c>
      <c r="R81" s="6">
        <f t="shared" si="6"/>
        <v>0</v>
      </c>
      <c r="S81" s="9"/>
      <c r="T81" s="3">
        <f t="shared" si="7"/>
        <v>73</v>
      </c>
      <c r="U81" s="37">
        <f>_xlfn.RANK.EQ($R81,$R$81:$R$112,0)</f>
        <v>8</v>
      </c>
    </row>
    <row r="82" spans="1:21">
      <c r="A82" s="49">
        <v>79</v>
      </c>
      <c r="B82" s="46" t="s">
        <v>73</v>
      </c>
      <c r="C82" s="19">
        <v>2</v>
      </c>
      <c r="D82" s="49">
        <v>2013110508</v>
      </c>
      <c r="E82" s="49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t="shared" si="5"/>
        <v>0</v>
      </c>
      <c r="R82" s="6">
        <f t="shared" si="6"/>
        <v>0</v>
      </c>
      <c r="S82" s="3"/>
      <c r="T82" s="3">
        <f t="shared" si="7"/>
        <v>73</v>
      </c>
      <c r="U82" s="16">
        <f t="shared" ref="U82:U112" si="8">_xlfn.RANK.EQ($R82,$R$81:$R$112,0)</f>
        <v>8</v>
      </c>
    </row>
    <row r="83" spans="1:21">
      <c r="A83" s="49">
        <v>80</v>
      </c>
      <c r="B83" s="46" t="s">
        <v>74</v>
      </c>
      <c r="C83" s="19">
        <v>2</v>
      </c>
      <c r="D83" s="49">
        <v>2014110455</v>
      </c>
      <c r="E83" s="49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t="shared" si="5"/>
        <v>0</v>
      </c>
      <c r="R83" s="6">
        <f t="shared" si="6"/>
        <v>0</v>
      </c>
      <c r="S83" s="3"/>
      <c r="T83" s="3">
        <f t="shared" si="7"/>
        <v>73</v>
      </c>
      <c r="U83" s="16">
        <f t="shared" si="8"/>
        <v>8</v>
      </c>
    </row>
    <row r="84" spans="1:21">
      <c r="A84" s="49">
        <v>81</v>
      </c>
      <c r="B84" s="46" t="s">
        <v>75</v>
      </c>
      <c r="C84" s="19">
        <v>2</v>
      </c>
      <c r="D84" s="49">
        <v>2014110437</v>
      </c>
      <c r="E84" s="49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f t="shared" si="5"/>
        <v>0</v>
      </c>
      <c r="R84" s="6">
        <f t="shared" si="6"/>
        <v>0</v>
      </c>
      <c r="S84" s="3"/>
      <c r="T84" s="3">
        <f t="shared" si="7"/>
        <v>73</v>
      </c>
      <c r="U84" s="16">
        <f t="shared" si="8"/>
        <v>8</v>
      </c>
    </row>
    <row r="85" spans="1:21">
      <c r="A85" s="49">
        <v>82</v>
      </c>
      <c r="B85" s="46" t="s">
        <v>76</v>
      </c>
      <c r="C85" s="19">
        <v>2</v>
      </c>
      <c r="D85" s="49">
        <v>2014113259</v>
      </c>
      <c r="E85" s="49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>
        <f t="shared" si="5"/>
        <v>0</v>
      </c>
      <c r="R85" s="6">
        <f t="shared" si="6"/>
        <v>0</v>
      </c>
      <c r="S85" s="3"/>
      <c r="T85" s="3">
        <f t="shared" si="7"/>
        <v>73</v>
      </c>
      <c r="U85" s="16">
        <f t="shared" si="8"/>
        <v>8</v>
      </c>
    </row>
    <row r="86" spans="1:21">
      <c r="A86" s="49">
        <v>83</v>
      </c>
      <c r="B86" s="46" t="s">
        <v>77</v>
      </c>
      <c r="C86" s="19">
        <v>2</v>
      </c>
      <c r="D86" s="49">
        <v>2015110423</v>
      </c>
      <c r="E86" s="49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>
        <f t="shared" si="5"/>
        <v>0</v>
      </c>
      <c r="R86" s="6">
        <f t="shared" si="6"/>
        <v>0</v>
      </c>
      <c r="S86" s="3"/>
      <c r="T86" s="3">
        <f t="shared" si="7"/>
        <v>73</v>
      </c>
      <c r="U86" s="16">
        <f t="shared" si="8"/>
        <v>8</v>
      </c>
    </row>
    <row r="87" spans="1:21">
      <c r="A87" s="49">
        <v>84</v>
      </c>
      <c r="B87" s="46" t="s">
        <v>78</v>
      </c>
      <c r="C87" s="19">
        <v>2</v>
      </c>
      <c r="D87" s="49">
        <v>2016110405</v>
      </c>
      <c r="E87" s="49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f t="shared" si="5"/>
        <v>0</v>
      </c>
      <c r="R87" s="6">
        <f t="shared" si="6"/>
        <v>0</v>
      </c>
      <c r="S87" s="3"/>
      <c r="T87" s="3">
        <f t="shared" si="7"/>
        <v>73</v>
      </c>
      <c r="U87" s="16">
        <f t="shared" si="8"/>
        <v>8</v>
      </c>
    </row>
    <row r="88" spans="1:21">
      <c r="A88" s="49">
        <v>85</v>
      </c>
      <c r="B88" s="46" t="s">
        <v>79</v>
      </c>
      <c r="C88" s="19">
        <v>2</v>
      </c>
      <c r="D88" s="49">
        <v>2016110403</v>
      </c>
      <c r="E88" s="49" t="s">
        <v>128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f t="shared" si="5"/>
        <v>0</v>
      </c>
      <c r="R88" s="6">
        <f t="shared" si="6"/>
        <v>0</v>
      </c>
      <c r="S88" s="3"/>
      <c r="T88" s="3">
        <f t="shared" si="7"/>
        <v>73</v>
      </c>
      <c r="U88" s="16">
        <f t="shared" si="8"/>
        <v>8</v>
      </c>
    </row>
    <row r="89" spans="1:21">
      <c r="A89" s="49">
        <v>86</v>
      </c>
      <c r="B89" s="46" t="s">
        <v>80</v>
      </c>
      <c r="C89" s="19">
        <v>2</v>
      </c>
      <c r="D89" s="49">
        <v>2016110386</v>
      </c>
      <c r="E89" s="49" t="s">
        <v>136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>
        <f t="shared" si="5"/>
        <v>0</v>
      </c>
      <c r="R89" s="6">
        <f t="shared" si="6"/>
        <v>0</v>
      </c>
      <c r="S89" s="3"/>
      <c r="T89" s="3">
        <f t="shared" si="7"/>
        <v>73</v>
      </c>
      <c r="U89" s="16">
        <f t="shared" si="8"/>
        <v>8</v>
      </c>
    </row>
    <row r="90" spans="1:21">
      <c r="A90" s="49">
        <v>87</v>
      </c>
      <c r="B90" s="46" t="s">
        <v>81</v>
      </c>
      <c r="C90" s="19">
        <v>2</v>
      </c>
      <c r="D90" s="49">
        <v>2016110408</v>
      </c>
      <c r="E90" s="49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>
        <f t="shared" si="5"/>
        <v>0</v>
      </c>
      <c r="R90" s="6">
        <f t="shared" si="6"/>
        <v>0</v>
      </c>
      <c r="S90" s="3"/>
      <c r="T90" s="3">
        <f t="shared" si="7"/>
        <v>73</v>
      </c>
      <c r="U90" s="16">
        <f t="shared" si="8"/>
        <v>8</v>
      </c>
    </row>
    <row r="91" spans="1:21">
      <c r="A91" s="49">
        <v>88</v>
      </c>
      <c r="B91" s="46" t="s">
        <v>82</v>
      </c>
      <c r="C91" s="19">
        <v>2</v>
      </c>
      <c r="D91" s="49">
        <v>2016110400</v>
      </c>
      <c r="E91" s="49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f t="shared" si="5"/>
        <v>0</v>
      </c>
      <c r="R91" s="6">
        <f t="shared" si="6"/>
        <v>0</v>
      </c>
      <c r="S91" s="3"/>
      <c r="T91" s="3">
        <f t="shared" si="7"/>
        <v>73</v>
      </c>
      <c r="U91" s="16">
        <f t="shared" si="8"/>
        <v>8</v>
      </c>
    </row>
    <row r="92" spans="1:21">
      <c r="A92" s="49">
        <v>89</v>
      </c>
      <c r="B92" s="46" t="s">
        <v>83</v>
      </c>
      <c r="C92" s="19">
        <v>2</v>
      </c>
      <c r="D92" s="49">
        <v>2016110407</v>
      </c>
      <c r="E92" s="49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f t="shared" si="5"/>
        <v>0</v>
      </c>
      <c r="R92" s="6">
        <f t="shared" si="6"/>
        <v>0</v>
      </c>
      <c r="S92" s="3"/>
      <c r="T92" s="3">
        <f t="shared" si="7"/>
        <v>73</v>
      </c>
      <c r="U92" s="16">
        <f t="shared" si="8"/>
        <v>8</v>
      </c>
    </row>
    <row r="93" spans="1:21">
      <c r="A93" s="49">
        <v>90</v>
      </c>
      <c r="B93" s="46" t="s">
        <v>84</v>
      </c>
      <c r="C93" s="19">
        <v>2</v>
      </c>
      <c r="D93" s="49">
        <v>2016110422</v>
      </c>
      <c r="E93" s="49" t="s">
        <v>128</v>
      </c>
      <c r="F93" s="6">
        <v>6</v>
      </c>
      <c r="G93" s="6">
        <v>3</v>
      </c>
      <c r="H93" s="6"/>
      <c r="I93" s="6"/>
      <c r="J93" s="6"/>
      <c r="K93" s="6"/>
      <c r="L93" s="6"/>
      <c r="M93" s="6"/>
      <c r="N93" s="6"/>
      <c r="O93" s="6"/>
      <c r="P93" s="6"/>
      <c r="Q93" s="6">
        <f t="shared" si="5"/>
        <v>9</v>
      </c>
      <c r="R93" s="6">
        <f t="shared" si="6"/>
        <v>12</v>
      </c>
      <c r="S93" s="3"/>
      <c r="T93" s="3">
        <f t="shared" si="7"/>
        <v>71</v>
      </c>
      <c r="U93" s="16">
        <f t="shared" si="8"/>
        <v>7</v>
      </c>
    </row>
    <row r="94" spans="1:21">
      <c r="A94" s="49">
        <v>91</v>
      </c>
      <c r="B94" s="46" t="s">
        <v>85</v>
      </c>
      <c r="C94" s="19">
        <v>2</v>
      </c>
      <c r="D94" s="49">
        <v>2016110424</v>
      </c>
      <c r="E94" s="49" t="s">
        <v>136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f t="shared" si="5"/>
        <v>0</v>
      </c>
      <c r="R94" s="6">
        <f t="shared" si="6"/>
        <v>0</v>
      </c>
      <c r="S94" s="3"/>
      <c r="T94" s="3">
        <f t="shared" si="7"/>
        <v>73</v>
      </c>
      <c r="U94" s="16">
        <f t="shared" si="8"/>
        <v>8</v>
      </c>
    </row>
    <row r="95" spans="1:21">
      <c r="A95" s="49">
        <v>92</v>
      </c>
      <c r="B95" s="46" t="s">
        <v>86</v>
      </c>
      <c r="C95" s="19">
        <v>2</v>
      </c>
      <c r="D95" s="49">
        <v>2016110391</v>
      </c>
      <c r="E95" s="49" t="s">
        <v>128</v>
      </c>
      <c r="F95" s="6"/>
      <c r="G95" s="6"/>
      <c r="H95" s="6">
        <v>8</v>
      </c>
      <c r="I95" s="6"/>
      <c r="J95" s="6"/>
      <c r="K95" s="6"/>
      <c r="L95" s="6"/>
      <c r="M95" s="6"/>
      <c r="N95" s="6"/>
      <c r="O95" s="6"/>
      <c r="P95" s="6"/>
      <c r="Q95" s="6">
        <f t="shared" si="5"/>
        <v>8</v>
      </c>
      <c r="R95" s="6">
        <f t="shared" si="6"/>
        <v>24</v>
      </c>
      <c r="S95" s="3"/>
      <c r="T95" s="3">
        <f t="shared" si="7"/>
        <v>70</v>
      </c>
      <c r="U95" s="16">
        <f t="shared" si="8"/>
        <v>6</v>
      </c>
    </row>
    <row r="96" spans="1:21">
      <c r="A96" s="49">
        <v>93</v>
      </c>
      <c r="B96" s="46" t="s">
        <v>87</v>
      </c>
      <c r="C96" s="19">
        <v>2</v>
      </c>
      <c r="D96" s="49">
        <v>2016110398</v>
      </c>
      <c r="E96" s="49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f t="shared" si="5"/>
        <v>0</v>
      </c>
      <c r="R96" s="6">
        <f t="shared" si="6"/>
        <v>0</v>
      </c>
      <c r="S96" s="3"/>
      <c r="T96" s="3">
        <f t="shared" si="7"/>
        <v>73</v>
      </c>
      <c r="U96" s="16">
        <f t="shared" si="8"/>
        <v>8</v>
      </c>
    </row>
    <row r="97" spans="1:21">
      <c r="A97" s="49">
        <v>94</v>
      </c>
      <c r="B97" s="46" t="s">
        <v>88</v>
      </c>
      <c r="C97" s="19">
        <v>2</v>
      </c>
      <c r="D97" s="49">
        <v>2016110413</v>
      </c>
      <c r="E97" s="49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f t="shared" si="5"/>
        <v>0</v>
      </c>
      <c r="R97" s="6">
        <f t="shared" si="6"/>
        <v>0</v>
      </c>
      <c r="S97" s="3"/>
      <c r="T97" s="3">
        <f t="shared" si="7"/>
        <v>73</v>
      </c>
      <c r="U97" s="16">
        <f t="shared" si="8"/>
        <v>8</v>
      </c>
    </row>
    <row r="98" spans="1:21">
      <c r="A98" s="49">
        <v>95</v>
      </c>
      <c r="B98" s="46" t="s">
        <v>89</v>
      </c>
      <c r="C98" s="19">
        <v>2</v>
      </c>
      <c r="D98" s="49">
        <v>2016110409</v>
      </c>
      <c r="E98" s="49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f t="shared" si="5"/>
        <v>0</v>
      </c>
      <c r="R98" s="6">
        <f t="shared" si="6"/>
        <v>0</v>
      </c>
      <c r="S98" s="3"/>
      <c r="T98" s="3">
        <f t="shared" si="7"/>
        <v>73</v>
      </c>
      <c r="U98" s="16">
        <f t="shared" si="8"/>
        <v>8</v>
      </c>
    </row>
    <row r="99" spans="1:21">
      <c r="A99" s="49">
        <v>96</v>
      </c>
      <c r="B99" s="46" t="s">
        <v>90</v>
      </c>
      <c r="C99" s="19">
        <v>2</v>
      </c>
      <c r="D99" s="49">
        <v>2016110411</v>
      </c>
      <c r="E99" s="49" t="s">
        <v>136</v>
      </c>
      <c r="F99" s="6">
        <v>19</v>
      </c>
      <c r="G99" s="6">
        <v>7</v>
      </c>
      <c r="H99" s="6">
        <v>16</v>
      </c>
      <c r="I99" s="6">
        <v>1</v>
      </c>
      <c r="J99" s="6"/>
      <c r="K99" s="6"/>
      <c r="L99" s="6"/>
      <c r="M99" s="6">
        <v>8</v>
      </c>
      <c r="N99" s="6"/>
      <c r="O99" s="6"/>
      <c r="P99" s="6"/>
      <c r="Q99" s="6">
        <f t="shared" si="5"/>
        <v>51</v>
      </c>
      <c r="R99" s="6">
        <f t="shared" si="6"/>
        <v>166</v>
      </c>
      <c r="S99" s="3"/>
      <c r="T99" s="3">
        <f t="shared" si="7"/>
        <v>30</v>
      </c>
      <c r="U99" s="16">
        <f t="shared" si="8"/>
        <v>3</v>
      </c>
    </row>
    <row r="100" spans="1:21">
      <c r="A100" s="49">
        <v>97</v>
      </c>
      <c r="B100" s="46" t="s">
        <v>91</v>
      </c>
      <c r="C100" s="19">
        <v>2</v>
      </c>
      <c r="D100" s="49">
        <v>2016110392</v>
      </c>
      <c r="E100" s="49" t="s">
        <v>136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f t="shared" si="5"/>
        <v>0</v>
      </c>
      <c r="R100" s="6">
        <f t="shared" si="6"/>
        <v>0</v>
      </c>
      <c r="S100" s="3"/>
      <c r="T100" s="3">
        <f t="shared" si="7"/>
        <v>73</v>
      </c>
      <c r="U100" s="16">
        <f t="shared" si="8"/>
        <v>8</v>
      </c>
    </row>
    <row r="101" spans="1:21">
      <c r="A101" s="49">
        <v>98</v>
      </c>
      <c r="B101" s="46" t="s">
        <v>92</v>
      </c>
      <c r="C101" s="19">
        <v>2</v>
      </c>
      <c r="D101" s="49">
        <v>2016110393</v>
      </c>
      <c r="E101" s="49" t="s">
        <v>136</v>
      </c>
      <c r="F101" s="6">
        <v>2</v>
      </c>
      <c r="G101" s="6">
        <v>1</v>
      </c>
      <c r="H101" s="6">
        <v>16</v>
      </c>
      <c r="I101" s="6"/>
      <c r="J101" s="6"/>
      <c r="K101" s="6"/>
      <c r="L101" s="6"/>
      <c r="M101" s="6"/>
      <c r="N101" s="6"/>
      <c r="O101" s="6"/>
      <c r="P101" s="6"/>
      <c r="Q101" s="6">
        <f t="shared" si="5"/>
        <v>19</v>
      </c>
      <c r="R101" s="6">
        <f t="shared" si="6"/>
        <v>52</v>
      </c>
      <c r="S101" s="3"/>
      <c r="T101" s="3">
        <f t="shared" si="7"/>
        <v>63</v>
      </c>
      <c r="U101" s="16">
        <f t="shared" si="8"/>
        <v>4</v>
      </c>
    </row>
    <row r="102" spans="1:21">
      <c r="A102" s="49">
        <v>99</v>
      </c>
      <c r="B102" s="46" t="s">
        <v>93</v>
      </c>
      <c r="C102" s="19">
        <v>2</v>
      </c>
      <c r="D102" s="49">
        <v>2016110397</v>
      </c>
      <c r="E102" s="49" t="s">
        <v>136</v>
      </c>
      <c r="F102" s="6">
        <v>2</v>
      </c>
      <c r="G102" s="6">
        <v>2</v>
      </c>
      <c r="H102" s="6">
        <v>8</v>
      </c>
      <c r="I102" s="6"/>
      <c r="J102" s="6"/>
      <c r="K102" s="6"/>
      <c r="L102" s="6"/>
      <c r="M102" s="6">
        <v>24</v>
      </c>
      <c r="N102" s="6"/>
      <c r="O102" s="6"/>
      <c r="P102" s="6"/>
      <c r="Q102" s="6">
        <f t="shared" si="5"/>
        <v>36</v>
      </c>
      <c r="R102" s="6">
        <f t="shared" si="6"/>
        <v>270</v>
      </c>
      <c r="S102" s="3"/>
      <c r="T102" s="3">
        <f t="shared" si="7"/>
        <v>18</v>
      </c>
      <c r="U102" s="16">
        <f t="shared" si="8"/>
        <v>2</v>
      </c>
    </row>
    <row r="103" spans="1:21">
      <c r="A103" s="49">
        <v>100</v>
      </c>
      <c r="B103" s="46" t="s">
        <v>94</v>
      </c>
      <c r="C103" s="19">
        <v>2</v>
      </c>
      <c r="D103" s="49">
        <v>2016110406</v>
      </c>
      <c r="E103" s="49" t="s">
        <v>128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f t="shared" si="5"/>
        <v>0</v>
      </c>
      <c r="R103" s="6">
        <f t="shared" si="6"/>
        <v>0</v>
      </c>
      <c r="S103" s="3"/>
      <c r="T103" s="3">
        <f t="shared" si="7"/>
        <v>73</v>
      </c>
      <c r="U103" s="16">
        <f t="shared" si="8"/>
        <v>8</v>
      </c>
    </row>
    <row r="104" spans="1:21">
      <c r="A104" s="49">
        <v>101</v>
      </c>
      <c r="B104" s="46" t="s">
        <v>95</v>
      </c>
      <c r="C104" s="19">
        <v>2</v>
      </c>
      <c r="D104" s="49">
        <v>2016110414</v>
      </c>
      <c r="E104" s="49" t="s">
        <v>128</v>
      </c>
      <c r="F104" s="6">
        <v>6</v>
      </c>
      <c r="G104" s="6">
        <v>6</v>
      </c>
      <c r="H104" s="6">
        <v>16</v>
      </c>
      <c r="I104" s="6"/>
      <c r="J104" s="6"/>
      <c r="K104" s="6"/>
      <c r="L104" s="6"/>
      <c r="M104" s="6">
        <v>8</v>
      </c>
      <c r="N104" s="6">
        <v>24</v>
      </c>
      <c r="O104" s="6"/>
      <c r="P104" s="6"/>
      <c r="Q104" s="6">
        <f t="shared" si="5"/>
        <v>60</v>
      </c>
      <c r="R104" s="6">
        <f t="shared" si="6"/>
        <v>386</v>
      </c>
      <c r="S104" s="3"/>
      <c r="T104" s="3">
        <f t="shared" si="7"/>
        <v>8</v>
      </c>
      <c r="U104" s="16">
        <f t="shared" si="8"/>
        <v>1</v>
      </c>
    </row>
    <row r="105" spans="1:21">
      <c r="A105" s="49">
        <v>102</v>
      </c>
      <c r="B105" s="46" t="s">
        <v>96</v>
      </c>
      <c r="C105" s="19">
        <v>2</v>
      </c>
      <c r="D105" s="49">
        <v>2016110419</v>
      </c>
      <c r="E105" s="49" t="s">
        <v>136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>
        <f t="shared" si="5"/>
        <v>0</v>
      </c>
      <c r="R105" s="6">
        <f t="shared" si="6"/>
        <v>0</v>
      </c>
      <c r="S105" s="3"/>
      <c r="T105" s="3">
        <f t="shared" si="7"/>
        <v>73</v>
      </c>
      <c r="U105" s="16">
        <f t="shared" si="8"/>
        <v>8</v>
      </c>
    </row>
    <row r="106" spans="1:21">
      <c r="A106" s="49">
        <v>103</v>
      </c>
      <c r="B106" s="46" t="s">
        <v>97</v>
      </c>
      <c r="C106" s="19">
        <v>2</v>
      </c>
      <c r="D106" s="49">
        <v>2016110416</v>
      </c>
      <c r="E106" s="49" t="s">
        <v>136</v>
      </c>
      <c r="F106" s="6">
        <v>4</v>
      </c>
      <c r="G106" s="6">
        <v>2</v>
      </c>
      <c r="H106" s="6"/>
      <c r="I106" s="6"/>
      <c r="J106" s="6">
        <v>10</v>
      </c>
      <c r="K106" s="6"/>
      <c r="L106" s="6"/>
      <c r="M106" s="6"/>
      <c r="N106" s="6"/>
      <c r="O106" s="6"/>
      <c r="P106" s="6"/>
      <c r="Q106" s="6">
        <f t="shared" si="5"/>
        <v>16</v>
      </c>
      <c r="R106" s="6">
        <f t="shared" si="6"/>
        <v>48</v>
      </c>
      <c r="S106" s="3"/>
      <c r="T106" s="3">
        <f t="shared" si="7"/>
        <v>64</v>
      </c>
      <c r="U106" s="16">
        <f t="shared" si="8"/>
        <v>5</v>
      </c>
    </row>
    <row r="107" spans="1:21">
      <c r="A107" s="49">
        <v>104</v>
      </c>
      <c r="B107" s="46" t="s">
        <v>98</v>
      </c>
      <c r="C107" s="19">
        <v>2</v>
      </c>
      <c r="D107" s="49">
        <v>2016110412</v>
      </c>
      <c r="E107" s="49" t="s">
        <v>136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>
        <f t="shared" si="5"/>
        <v>0</v>
      </c>
      <c r="R107" s="6">
        <f t="shared" si="6"/>
        <v>0</v>
      </c>
      <c r="S107" s="3"/>
      <c r="T107" s="3">
        <f t="shared" si="7"/>
        <v>73</v>
      </c>
      <c r="U107" s="16">
        <f t="shared" si="8"/>
        <v>8</v>
      </c>
    </row>
    <row r="108" spans="1:21">
      <c r="A108" s="49">
        <v>105</v>
      </c>
      <c r="B108" s="46" t="s">
        <v>99</v>
      </c>
      <c r="C108" s="19">
        <v>2</v>
      </c>
      <c r="D108" s="49">
        <v>2016110425</v>
      </c>
      <c r="E108" s="49" t="s">
        <v>136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f t="shared" si="5"/>
        <v>0</v>
      </c>
      <c r="R108" s="6">
        <f t="shared" si="6"/>
        <v>0</v>
      </c>
      <c r="S108" s="3"/>
      <c r="T108" s="3">
        <f t="shared" si="7"/>
        <v>73</v>
      </c>
      <c r="U108" s="16">
        <f t="shared" si="8"/>
        <v>8</v>
      </c>
    </row>
    <row r="109" spans="1:21">
      <c r="A109" s="49">
        <v>106</v>
      </c>
      <c r="B109" s="49" t="s">
        <v>100</v>
      </c>
      <c r="C109" s="19">
        <v>2</v>
      </c>
      <c r="D109" s="49">
        <v>2016110390</v>
      </c>
      <c r="E109" s="49" t="s">
        <v>128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f t="shared" si="5"/>
        <v>0</v>
      </c>
      <c r="R109" s="6">
        <f t="shared" si="6"/>
        <v>0</v>
      </c>
      <c r="S109" s="3"/>
      <c r="T109" s="3">
        <f t="shared" si="7"/>
        <v>73</v>
      </c>
      <c r="U109" s="16">
        <f t="shared" si="8"/>
        <v>8</v>
      </c>
    </row>
    <row r="110" spans="1:21">
      <c r="A110" s="49">
        <v>107</v>
      </c>
      <c r="B110" s="49" t="s">
        <v>101</v>
      </c>
      <c r="C110" s="19">
        <v>2</v>
      </c>
      <c r="D110" s="49">
        <v>2016110394</v>
      </c>
      <c r="E110" s="49" t="s">
        <v>128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f t="shared" si="5"/>
        <v>0</v>
      </c>
      <c r="R110" s="6">
        <f t="shared" si="6"/>
        <v>0</v>
      </c>
      <c r="S110" s="3"/>
      <c r="T110" s="3">
        <f t="shared" si="7"/>
        <v>73</v>
      </c>
      <c r="U110" s="16">
        <f t="shared" si="8"/>
        <v>8</v>
      </c>
    </row>
    <row r="111" spans="1:21">
      <c r="A111" s="49">
        <v>108</v>
      </c>
      <c r="B111" s="49" t="s">
        <v>102</v>
      </c>
      <c r="C111" s="19">
        <v>2</v>
      </c>
      <c r="D111" s="49">
        <v>2016110421</v>
      </c>
      <c r="E111" s="49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f t="shared" si="5"/>
        <v>0</v>
      </c>
      <c r="R111" s="6">
        <f t="shared" si="6"/>
        <v>0</v>
      </c>
      <c r="S111" s="3"/>
      <c r="T111" s="3">
        <f t="shared" si="7"/>
        <v>73</v>
      </c>
      <c r="U111" s="16">
        <f t="shared" si="8"/>
        <v>8</v>
      </c>
    </row>
    <row r="112" spans="1:21" ht="17.25" thickBot="1">
      <c r="A112" s="49">
        <v>109</v>
      </c>
      <c r="B112" s="10" t="s">
        <v>103</v>
      </c>
      <c r="C112" s="20">
        <v>2</v>
      </c>
      <c r="D112" s="10">
        <v>2016110399</v>
      </c>
      <c r="E112" s="10" t="s">
        <v>136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6"/>
      <c r="P112" s="54"/>
      <c r="Q112" s="6">
        <f t="shared" si="5"/>
        <v>0</v>
      </c>
      <c r="R112" s="6">
        <f t="shared" si="6"/>
        <v>0</v>
      </c>
      <c r="S112" s="12"/>
      <c r="T112" s="3">
        <f t="shared" si="7"/>
        <v>73</v>
      </c>
      <c r="U112" s="18">
        <f t="shared" si="8"/>
        <v>8</v>
      </c>
    </row>
    <row r="113" spans="1:21" ht="17.25" thickTop="1">
      <c r="A113" s="49">
        <v>110</v>
      </c>
      <c r="B113" s="50" t="s">
        <v>104</v>
      </c>
      <c r="C113" s="25">
        <v>1</v>
      </c>
      <c r="D113" s="50">
        <v>2017110363</v>
      </c>
      <c r="E113" s="50" t="s">
        <v>128</v>
      </c>
      <c r="F113" s="8"/>
      <c r="G113" s="8"/>
      <c r="H113" s="8"/>
      <c r="I113" s="8"/>
      <c r="J113" s="8"/>
      <c r="K113" s="8"/>
      <c r="L113" s="8"/>
      <c r="M113" s="8"/>
      <c r="N113" s="8"/>
      <c r="O113" s="6"/>
      <c r="P113" s="8"/>
      <c r="Q113" s="6">
        <f t="shared" si="5"/>
        <v>0</v>
      </c>
      <c r="R113" s="6">
        <f t="shared" si="6"/>
        <v>0</v>
      </c>
      <c r="S113" s="9"/>
      <c r="T113" s="3">
        <f t="shared" si="7"/>
        <v>73</v>
      </c>
      <c r="U113" s="36">
        <f>_xlfn.RANK.EQ($R113,$R$113:$R$153,0)</f>
        <v>1</v>
      </c>
    </row>
    <row r="114" spans="1:21">
      <c r="A114" s="49">
        <v>111</v>
      </c>
      <c r="B114" s="49" t="s">
        <v>105</v>
      </c>
      <c r="C114" s="26">
        <v>1</v>
      </c>
      <c r="D114" s="49">
        <v>2017110356</v>
      </c>
      <c r="E114" s="49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>
        <f t="shared" si="5"/>
        <v>0</v>
      </c>
      <c r="R114" s="6">
        <f t="shared" si="6"/>
        <v>0</v>
      </c>
      <c r="S114" s="3"/>
      <c r="T114" s="3">
        <f t="shared" si="7"/>
        <v>73</v>
      </c>
      <c r="U114" s="13">
        <f t="shared" ref="U114:U153" si="9">_xlfn.RANK.EQ($R114,$R$113:$R$153,0)</f>
        <v>1</v>
      </c>
    </row>
    <row r="115" spans="1:21">
      <c r="A115" s="49">
        <v>112</v>
      </c>
      <c r="B115" s="49" t="s">
        <v>106</v>
      </c>
      <c r="C115" s="26">
        <v>1</v>
      </c>
      <c r="D115" s="49">
        <v>2017110360</v>
      </c>
      <c r="E115" s="49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f t="shared" si="5"/>
        <v>0</v>
      </c>
      <c r="R115" s="6">
        <f t="shared" si="6"/>
        <v>0</v>
      </c>
      <c r="S115" s="3"/>
      <c r="T115" s="3">
        <f t="shared" si="7"/>
        <v>73</v>
      </c>
      <c r="U115" s="13">
        <f t="shared" si="9"/>
        <v>1</v>
      </c>
    </row>
    <row r="116" spans="1:21">
      <c r="A116" s="49">
        <v>113</v>
      </c>
      <c r="B116" s="49" t="s">
        <v>107</v>
      </c>
      <c r="C116" s="26">
        <v>1</v>
      </c>
      <c r="D116" s="49">
        <v>2017110350</v>
      </c>
      <c r="E116" s="4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>
        <f t="shared" si="5"/>
        <v>0</v>
      </c>
      <c r="R116" s="6">
        <f t="shared" si="6"/>
        <v>0</v>
      </c>
      <c r="S116" s="3"/>
      <c r="T116" s="3">
        <f t="shared" si="7"/>
        <v>73</v>
      </c>
      <c r="U116" s="13">
        <f t="shared" si="9"/>
        <v>1</v>
      </c>
    </row>
    <row r="117" spans="1:21">
      <c r="A117" s="49">
        <v>114</v>
      </c>
      <c r="B117" s="49" t="s">
        <v>108</v>
      </c>
      <c r="C117" s="26">
        <v>1</v>
      </c>
      <c r="D117" s="49">
        <v>2017110354</v>
      </c>
      <c r="E117" s="49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>
        <f t="shared" si="5"/>
        <v>0</v>
      </c>
      <c r="R117" s="6">
        <f t="shared" si="6"/>
        <v>0</v>
      </c>
      <c r="S117" s="3"/>
      <c r="T117" s="3">
        <f t="shared" si="7"/>
        <v>73</v>
      </c>
      <c r="U117" s="13">
        <f t="shared" si="9"/>
        <v>1</v>
      </c>
    </row>
    <row r="118" spans="1:21">
      <c r="A118" s="49">
        <v>115</v>
      </c>
      <c r="B118" s="49" t="s">
        <v>109</v>
      </c>
      <c r="C118" s="26">
        <v>1</v>
      </c>
      <c r="D118" s="49">
        <v>2017110371</v>
      </c>
      <c r="E118" s="49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>
        <f t="shared" si="5"/>
        <v>0</v>
      </c>
      <c r="R118" s="6">
        <f t="shared" si="6"/>
        <v>0</v>
      </c>
      <c r="S118" s="3"/>
      <c r="T118" s="3">
        <f t="shared" si="7"/>
        <v>73</v>
      </c>
      <c r="U118" s="13">
        <f t="shared" si="9"/>
        <v>1</v>
      </c>
    </row>
    <row r="119" spans="1:21">
      <c r="A119" s="49">
        <v>116</v>
      </c>
      <c r="B119" s="49" t="s">
        <v>110</v>
      </c>
      <c r="C119" s="26">
        <v>1</v>
      </c>
      <c r="D119" s="49">
        <v>2017110367</v>
      </c>
      <c r="E119" s="49" t="s">
        <v>136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 t="shared" si="5"/>
        <v>0</v>
      </c>
      <c r="R119" s="6">
        <f t="shared" si="6"/>
        <v>0</v>
      </c>
      <c r="S119" s="3"/>
      <c r="T119" s="3">
        <f t="shared" si="7"/>
        <v>73</v>
      </c>
      <c r="U119" s="13">
        <f t="shared" si="9"/>
        <v>1</v>
      </c>
    </row>
    <row r="120" spans="1:21">
      <c r="A120" s="49">
        <v>117</v>
      </c>
      <c r="B120" s="49" t="s">
        <v>111</v>
      </c>
      <c r="C120" s="26">
        <v>1</v>
      </c>
      <c r="D120" s="49">
        <v>2017110366</v>
      </c>
      <c r="E120" s="49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f t="shared" si="5"/>
        <v>0</v>
      </c>
      <c r="R120" s="6">
        <f t="shared" si="6"/>
        <v>0</v>
      </c>
      <c r="S120" s="3"/>
      <c r="T120" s="3">
        <f t="shared" si="7"/>
        <v>73</v>
      </c>
      <c r="U120" s="13">
        <f t="shared" si="9"/>
        <v>1</v>
      </c>
    </row>
    <row r="121" spans="1:21">
      <c r="A121" s="49">
        <v>118</v>
      </c>
      <c r="B121" s="49" t="s">
        <v>112</v>
      </c>
      <c r="C121" s="26">
        <v>1</v>
      </c>
      <c r="D121" s="49">
        <v>2017110369</v>
      </c>
      <c r="E121" s="49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f t="shared" si="5"/>
        <v>0</v>
      </c>
      <c r="R121" s="6">
        <f t="shared" si="6"/>
        <v>0</v>
      </c>
      <c r="S121" s="3"/>
      <c r="T121" s="3">
        <f t="shared" si="7"/>
        <v>73</v>
      </c>
      <c r="U121" s="13">
        <f t="shared" si="9"/>
        <v>1</v>
      </c>
    </row>
    <row r="122" spans="1:21">
      <c r="A122" s="49">
        <v>119</v>
      </c>
      <c r="B122" s="4" t="s">
        <v>113</v>
      </c>
      <c r="C122" s="26">
        <v>1</v>
      </c>
      <c r="D122" s="4">
        <v>2017112960</v>
      </c>
      <c r="E122" s="4" t="s">
        <v>136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>
        <f t="shared" si="5"/>
        <v>0</v>
      </c>
      <c r="R122" s="6">
        <f t="shared" si="6"/>
        <v>0</v>
      </c>
      <c r="S122" s="3"/>
      <c r="T122" s="3">
        <f t="shared" si="7"/>
        <v>73</v>
      </c>
      <c r="U122" s="13">
        <f t="shared" si="9"/>
        <v>1</v>
      </c>
    </row>
    <row r="123" spans="1:21">
      <c r="A123" s="49">
        <v>120</v>
      </c>
      <c r="B123" s="4" t="s">
        <v>26</v>
      </c>
      <c r="C123" s="26">
        <v>1</v>
      </c>
      <c r="D123" s="4">
        <v>2017110357</v>
      </c>
      <c r="E123" s="4" t="s">
        <v>136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>
        <f t="shared" si="5"/>
        <v>0</v>
      </c>
      <c r="R123" s="6">
        <f t="shared" si="6"/>
        <v>0</v>
      </c>
      <c r="S123" s="3"/>
      <c r="T123" s="3">
        <f t="shared" si="7"/>
        <v>73</v>
      </c>
      <c r="U123" s="13">
        <f t="shared" si="9"/>
        <v>1</v>
      </c>
    </row>
    <row r="124" spans="1:21">
      <c r="A124" s="49">
        <v>121</v>
      </c>
      <c r="B124" s="4" t="s">
        <v>114</v>
      </c>
      <c r="C124" s="26">
        <v>1</v>
      </c>
      <c r="D124" s="4">
        <v>2017112956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5"/>
        <v>0</v>
      </c>
      <c r="R124" s="6">
        <f t="shared" si="6"/>
        <v>0</v>
      </c>
      <c r="S124" s="3"/>
      <c r="T124" s="3">
        <f t="shared" si="7"/>
        <v>73</v>
      </c>
      <c r="U124" s="13">
        <f t="shared" si="9"/>
        <v>1</v>
      </c>
    </row>
    <row r="125" spans="1:21">
      <c r="A125" s="49">
        <v>122</v>
      </c>
      <c r="B125" s="4" t="s">
        <v>115</v>
      </c>
      <c r="C125" s="26">
        <v>1</v>
      </c>
      <c r="D125" s="4">
        <v>2017112959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5"/>
        <v>0</v>
      </c>
      <c r="R125" s="6">
        <f t="shared" si="6"/>
        <v>0</v>
      </c>
      <c r="S125" s="3"/>
      <c r="T125" s="3">
        <f t="shared" si="7"/>
        <v>73</v>
      </c>
      <c r="U125" s="13">
        <f t="shared" si="9"/>
        <v>1</v>
      </c>
    </row>
    <row r="126" spans="1:21">
      <c r="A126" s="49">
        <v>123</v>
      </c>
      <c r="B126" s="4" t="s">
        <v>116</v>
      </c>
      <c r="C126" s="26">
        <v>1</v>
      </c>
      <c r="D126" s="4">
        <v>2017110372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5"/>
        <v>0</v>
      </c>
      <c r="R126" s="6">
        <f t="shared" si="6"/>
        <v>0</v>
      </c>
      <c r="S126" s="3"/>
      <c r="T126" s="3">
        <f t="shared" si="7"/>
        <v>73</v>
      </c>
      <c r="U126" s="13">
        <f t="shared" si="9"/>
        <v>1</v>
      </c>
    </row>
    <row r="127" spans="1:21">
      <c r="A127" s="49">
        <v>124</v>
      </c>
      <c r="B127" s="4" t="s">
        <v>117</v>
      </c>
      <c r="C127" s="26">
        <v>1</v>
      </c>
      <c r="D127" s="4">
        <v>2017110355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5"/>
        <v>0</v>
      </c>
      <c r="R127" s="6">
        <f t="shared" si="6"/>
        <v>0</v>
      </c>
      <c r="S127" s="3"/>
      <c r="T127" s="3">
        <f t="shared" si="7"/>
        <v>73</v>
      </c>
      <c r="U127" s="13">
        <f t="shared" si="9"/>
        <v>1</v>
      </c>
    </row>
    <row r="128" spans="1:21">
      <c r="A128" s="49">
        <v>125</v>
      </c>
      <c r="B128" s="4" t="s">
        <v>118</v>
      </c>
      <c r="C128" s="26">
        <v>1</v>
      </c>
      <c r="D128" s="4">
        <v>2017110353</v>
      </c>
      <c r="E128" s="4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5"/>
        <v>0</v>
      </c>
      <c r="R128" s="6">
        <f t="shared" si="6"/>
        <v>0</v>
      </c>
      <c r="S128" s="3"/>
      <c r="T128" s="3">
        <f t="shared" si="7"/>
        <v>73</v>
      </c>
      <c r="U128" s="13">
        <f t="shared" si="9"/>
        <v>1</v>
      </c>
    </row>
    <row r="129" spans="1:21">
      <c r="A129" s="49">
        <v>126</v>
      </c>
      <c r="B129" s="4" t="s">
        <v>119</v>
      </c>
      <c r="C129" s="26">
        <v>1</v>
      </c>
      <c r="D129" s="4">
        <v>2017110365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5"/>
        <v>0</v>
      </c>
      <c r="R129" s="6">
        <f t="shared" si="6"/>
        <v>0</v>
      </c>
      <c r="S129" s="3"/>
      <c r="T129" s="3">
        <f t="shared" si="7"/>
        <v>73</v>
      </c>
      <c r="U129" s="13">
        <f t="shared" si="9"/>
        <v>1</v>
      </c>
    </row>
    <row r="130" spans="1:21">
      <c r="A130" s="49">
        <v>127</v>
      </c>
      <c r="B130" s="4" t="s">
        <v>120</v>
      </c>
      <c r="C130" s="26">
        <v>1</v>
      </c>
      <c r="D130" s="4">
        <v>2017110364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5"/>
        <v>0</v>
      </c>
      <c r="R130" s="6">
        <f t="shared" si="6"/>
        <v>0</v>
      </c>
      <c r="S130" s="3"/>
      <c r="T130" s="3">
        <f t="shared" si="7"/>
        <v>73</v>
      </c>
      <c r="U130" s="13">
        <f t="shared" si="9"/>
        <v>1</v>
      </c>
    </row>
    <row r="131" spans="1:21">
      <c r="A131" s="49">
        <v>128</v>
      </c>
      <c r="B131" s="4" t="s">
        <v>121</v>
      </c>
      <c r="C131" s="26">
        <v>1</v>
      </c>
      <c r="D131" s="4">
        <v>2017110362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5"/>
        <v>0</v>
      </c>
      <c r="R131" s="6">
        <f t="shared" si="6"/>
        <v>0</v>
      </c>
      <c r="S131" s="3"/>
      <c r="T131" s="3">
        <f t="shared" si="7"/>
        <v>73</v>
      </c>
      <c r="U131" s="13">
        <f t="shared" si="9"/>
        <v>1</v>
      </c>
    </row>
    <row r="132" spans="1:21">
      <c r="A132" s="49">
        <v>129</v>
      </c>
      <c r="B132" s="4" t="s">
        <v>122</v>
      </c>
      <c r="C132" s="26">
        <v>1</v>
      </c>
      <c r="D132" s="4">
        <v>2017113113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5"/>
        <v>0</v>
      </c>
      <c r="R132" s="6">
        <f t="shared" si="6"/>
        <v>0</v>
      </c>
      <c r="S132" s="3"/>
      <c r="T132" s="3">
        <f t="shared" si="7"/>
        <v>73</v>
      </c>
      <c r="U132" s="13">
        <f t="shared" si="9"/>
        <v>1</v>
      </c>
    </row>
    <row r="133" spans="1:21">
      <c r="A133" s="49">
        <v>130</v>
      </c>
      <c r="B133" s="4" t="s">
        <v>123</v>
      </c>
      <c r="C133" s="26">
        <v>1</v>
      </c>
      <c r="D133" s="4">
        <v>2017110351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ref="Q133:Q153" si="10">SUM(F133:O133)</f>
        <v>0</v>
      </c>
      <c r="R133" s="6">
        <f t="shared" ref="R133:R153" si="11">(F133*$F$159)+(G133*$G$159)+(H133*$H$159)+(I133*$I$159)+(J133*$J$159)+(K133*$K$159)+(L133*$L$159)+(M133*$M$159)+(N133*$N$159)+O133+P133</f>
        <v>0</v>
      </c>
      <c r="S133" s="3"/>
      <c r="T133" s="3">
        <f t="shared" ref="T133:T153" si="12">_xlfn.RANK.EQ(R133,$R$4:$R$153,0)</f>
        <v>73</v>
      </c>
      <c r="U133" s="13">
        <f t="shared" si="9"/>
        <v>1</v>
      </c>
    </row>
    <row r="134" spans="1:21">
      <c r="A134" s="49">
        <v>131</v>
      </c>
      <c r="B134" s="4" t="s">
        <v>124</v>
      </c>
      <c r="C134" s="26">
        <v>1</v>
      </c>
      <c r="D134" s="4">
        <v>2017112961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10"/>
        <v>0</v>
      </c>
      <c r="R134" s="6">
        <f t="shared" si="11"/>
        <v>0</v>
      </c>
      <c r="S134" s="3"/>
      <c r="T134" s="3">
        <f t="shared" si="12"/>
        <v>73</v>
      </c>
      <c r="U134" s="13">
        <f t="shared" si="9"/>
        <v>1</v>
      </c>
    </row>
    <row r="135" spans="1:21">
      <c r="A135" s="49">
        <v>132</v>
      </c>
      <c r="B135" s="4" t="s">
        <v>125</v>
      </c>
      <c r="C135" s="26">
        <v>1</v>
      </c>
      <c r="D135" s="4">
        <v>2017113110</v>
      </c>
      <c r="E135" s="4" t="s">
        <v>136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10"/>
        <v>0</v>
      </c>
      <c r="R135" s="6">
        <f t="shared" si="11"/>
        <v>0</v>
      </c>
      <c r="S135" s="3"/>
      <c r="T135" s="3">
        <f t="shared" si="12"/>
        <v>73</v>
      </c>
      <c r="U135" s="13">
        <f t="shared" si="9"/>
        <v>1</v>
      </c>
    </row>
    <row r="136" spans="1:21">
      <c r="A136" s="49">
        <v>133</v>
      </c>
      <c r="B136" s="4" t="s">
        <v>126</v>
      </c>
      <c r="C136" s="26">
        <v>1</v>
      </c>
      <c r="D136" s="4">
        <v>2017113111</v>
      </c>
      <c r="E136" s="4" t="s">
        <v>128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10"/>
        <v>0</v>
      </c>
      <c r="R136" s="6">
        <f t="shared" si="11"/>
        <v>0</v>
      </c>
      <c r="S136" s="3"/>
      <c r="T136" s="3">
        <f t="shared" si="12"/>
        <v>73</v>
      </c>
      <c r="U136" s="13">
        <f t="shared" si="9"/>
        <v>1</v>
      </c>
    </row>
    <row r="137" spans="1:21">
      <c r="A137" s="49">
        <v>134</v>
      </c>
      <c r="B137" s="4" t="s">
        <v>129</v>
      </c>
      <c r="C137" s="26">
        <v>1</v>
      </c>
      <c r="D137" s="4">
        <v>2017110376</v>
      </c>
      <c r="E137" s="49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10"/>
        <v>0</v>
      </c>
      <c r="R137" s="6">
        <f t="shared" si="11"/>
        <v>0</v>
      </c>
      <c r="S137" s="3"/>
      <c r="T137" s="3">
        <f t="shared" si="12"/>
        <v>73</v>
      </c>
      <c r="U137" s="13">
        <f t="shared" si="9"/>
        <v>1</v>
      </c>
    </row>
    <row r="138" spans="1:21">
      <c r="A138" s="49">
        <v>135</v>
      </c>
      <c r="B138" s="4" t="s">
        <v>130</v>
      </c>
      <c r="C138" s="26">
        <v>1</v>
      </c>
      <c r="D138" s="4">
        <v>2017110373</v>
      </c>
      <c r="E138" s="49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10"/>
        <v>0</v>
      </c>
      <c r="R138" s="6">
        <f t="shared" si="11"/>
        <v>0</v>
      </c>
      <c r="S138" s="3"/>
      <c r="T138" s="3">
        <f t="shared" si="12"/>
        <v>73</v>
      </c>
      <c r="U138" s="13">
        <f t="shared" si="9"/>
        <v>1</v>
      </c>
    </row>
    <row r="139" spans="1:21">
      <c r="A139" s="49">
        <v>136</v>
      </c>
      <c r="B139" s="4" t="s">
        <v>131</v>
      </c>
      <c r="C139" s="26">
        <v>1</v>
      </c>
      <c r="D139" s="4">
        <v>2017110375</v>
      </c>
      <c r="E139" s="4" t="s">
        <v>128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10"/>
        <v>0</v>
      </c>
      <c r="R139" s="6">
        <f t="shared" si="11"/>
        <v>0</v>
      </c>
      <c r="S139" s="3"/>
      <c r="T139" s="3">
        <f t="shared" si="12"/>
        <v>73</v>
      </c>
      <c r="U139" s="13">
        <f t="shared" si="9"/>
        <v>1</v>
      </c>
    </row>
    <row r="140" spans="1:21">
      <c r="A140" s="49">
        <v>137</v>
      </c>
      <c r="B140" s="4" t="s">
        <v>132</v>
      </c>
      <c r="C140" s="26">
        <v>1</v>
      </c>
      <c r="D140" s="4">
        <v>2017110361</v>
      </c>
      <c r="E140" s="4" t="s">
        <v>128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10"/>
        <v>0</v>
      </c>
      <c r="R140" s="6">
        <f t="shared" si="11"/>
        <v>0</v>
      </c>
      <c r="S140" s="3"/>
      <c r="T140" s="3">
        <f t="shared" si="12"/>
        <v>73</v>
      </c>
      <c r="U140" s="13">
        <f t="shared" si="9"/>
        <v>1</v>
      </c>
    </row>
    <row r="141" spans="1:21">
      <c r="A141" s="49">
        <v>138</v>
      </c>
      <c r="B141" s="4" t="s">
        <v>133</v>
      </c>
      <c r="C141" s="26">
        <v>1</v>
      </c>
      <c r="D141" s="4">
        <v>2017112958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10"/>
        <v>0</v>
      </c>
      <c r="R141" s="6">
        <f t="shared" si="11"/>
        <v>0</v>
      </c>
      <c r="S141" s="3"/>
      <c r="T141" s="3">
        <f t="shared" si="12"/>
        <v>73</v>
      </c>
      <c r="U141" s="13">
        <f t="shared" si="9"/>
        <v>1</v>
      </c>
    </row>
    <row r="142" spans="1:21">
      <c r="A142" s="49">
        <v>139</v>
      </c>
      <c r="B142" s="4" t="s">
        <v>134</v>
      </c>
      <c r="C142" s="26">
        <v>1</v>
      </c>
      <c r="D142" s="4">
        <v>2017110359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10"/>
        <v>0</v>
      </c>
      <c r="R142" s="6">
        <f t="shared" si="11"/>
        <v>0</v>
      </c>
      <c r="S142" s="3"/>
      <c r="T142" s="3">
        <f t="shared" si="12"/>
        <v>73</v>
      </c>
      <c r="U142" s="13">
        <f t="shared" si="9"/>
        <v>1</v>
      </c>
    </row>
    <row r="143" spans="1:21">
      <c r="A143" s="49">
        <v>140</v>
      </c>
      <c r="B143" s="4" t="s">
        <v>135</v>
      </c>
      <c r="C143" s="26">
        <v>1</v>
      </c>
      <c r="D143" s="4">
        <v>2017112962</v>
      </c>
      <c r="E143" s="4" t="s">
        <v>128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si="10"/>
        <v>0</v>
      </c>
      <c r="R143" s="6">
        <f t="shared" si="11"/>
        <v>0</v>
      </c>
      <c r="S143" s="3"/>
      <c r="T143" s="3">
        <f t="shared" si="12"/>
        <v>73</v>
      </c>
      <c r="U143" s="13">
        <f t="shared" si="9"/>
        <v>1</v>
      </c>
    </row>
    <row r="144" spans="1:21">
      <c r="A144" s="49">
        <v>141</v>
      </c>
      <c r="B144" s="4" t="s">
        <v>138</v>
      </c>
      <c r="C144" s="26">
        <v>1</v>
      </c>
      <c r="D144" s="4">
        <v>2017112955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10"/>
        <v>0</v>
      </c>
      <c r="R144" s="6">
        <f t="shared" si="11"/>
        <v>0</v>
      </c>
      <c r="S144" s="3"/>
      <c r="T144" s="3">
        <f t="shared" si="12"/>
        <v>73</v>
      </c>
      <c r="U144" s="13">
        <f t="shared" si="9"/>
        <v>1</v>
      </c>
    </row>
    <row r="145" spans="1:21">
      <c r="A145" s="49">
        <v>142</v>
      </c>
      <c r="B145" s="4" t="s">
        <v>137</v>
      </c>
      <c r="C145" s="26">
        <v>1</v>
      </c>
      <c r="D145" s="4">
        <v>2017112957</v>
      </c>
      <c r="E145" s="4" t="s">
        <v>128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10"/>
        <v>0</v>
      </c>
      <c r="R145" s="6">
        <f t="shared" si="11"/>
        <v>0</v>
      </c>
      <c r="S145" s="3"/>
      <c r="T145" s="3">
        <f t="shared" si="12"/>
        <v>73</v>
      </c>
      <c r="U145" s="13">
        <f t="shared" si="9"/>
        <v>1</v>
      </c>
    </row>
    <row r="146" spans="1:21">
      <c r="A146" s="49">
        <v>143</v>
      </c>
      <c r="B146" s="4" t="s">
        <v>139</v>
      </c>
      <c r="C146" s="26">
        <v>1</v>
      </c>
      <c r="D146" s="4">
        <v>2017110352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10"/>
        <v>0</v>
      </c>
      <c r="R146" s="6">
        <f t="shared" si="11"/>
        <v>0</v>
      </c>
      <c r="S146" s="3"/>
      <c r="T146" s="3">
        <f t="shared" si="12"/>
        <v>73</v>
      </c>
      <c r="U146" s="13">
        <f t="shared" si="9"/>
        <v>1</v>
      </c>
    </row>
    <row r="147" spans="1:21">
      <c r="A147" s="49">
        <v>144</v>
      </c>
      <c r="B147" s="4" t="s">
        <v>140</v>
      </c>
      <c r="C147" s="26">
        <v>1</v>
      </c>
      <c r="D147" s="4">
        <v>2017113112</v>
      </c>
      <c r="E147" s="4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10"/>
        <v>0</v>
      </c>
      <c r="R147" s="6">
        <f t="shared" si="11"/>
        <v>0</v>
      </c>
      <c r="S147" s="3"/>
      <c r="T147" s="3">
        <f t="shared" si="12"/>
        <v>73</v>
      </c>
      <c r="U147" s="13">
        <f t="shared" si="9"/>
        <v>1</v>
      </c>
    </row>
    <row r="148" spans="1:21">
      <c r="A148" s="49">
        <v>145</v>
      </c>
      <c r="B148" s="4" t="s">
        <v>141</v>
      </c>
      <c r="C148" s="26">
        <v>1</v>
      </c>
      <c r="D148" s="4">
        <v>2017110370</v>
      </c>
      <c r="E148" s="4" t="s">
        <v>136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10"/>
        <v>0</v>
      </c>
      <c r="R148" s="6">
        <f t="shared" si="11"/>
        <v>0</v>
      </c>
      <c r="S148" s="3"/>
      <c r="T148" s="3">
        <f t="shared" si="12"/>
        <v>73</v>
      </c>
      <c r="U148" s="13">
        <f t="shared" si="9"/>
        <v>1</v>
      </c>
    </row>
    <row r="149" spans="1:21">
      <c r="A149" s="49">
        <v>146</v>
      </c>
      <c r="B149" s="4" t="s">
        <v>142</v>
      </c>
      <c r="C149" s="26">
        <v>1</v>
      </c>
      <c r="D149" s="4">
        <v>2017110349</v>
      </c>
      <c r="E149" s="4" t="s">
        <v>136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10"/>
        <v>0</v>
      </c>
      <c r="R149" s="6">
        <f t="shared" si="11"/>
        <v>0</v>
      </c>
      <c r="S149" s="3"/>
      <c r="T149" s="3">
        <f t="shared" si="12"/>
        <v>73</v>
      </c>
      <c r="U149" s="13">
        <f t="shared" si="9"/>
        <v>1</v>
      </c>
    </row>
    <row r="150" spans="1:21">
      <c r="A150" s="49">
        <v>147</v>
      </c>
      <c r="B150" s="4" t="s">
        <v>143</v>
      </c>
      <c r="C150" s="26">
        <v>1</v>
      </c>
      <c r="D150" s="4">
        <v>2017110374</v>
      </c>
      <c r="E150" s="4" t="s">
        <v>136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10"/>
        <v>0</v>
      </c>
      <c r="R150" s="6">
        <f t="shared" si="11"/>
        <v>0</v>
      </c>
      <c r="S150" s="3"/>
      <c r="T150" s="3">
        <f t="shared" si="12"/>
        <v>73</v>
      </c>
      <c r="U150" s="13">
        <f t="shared" si="9"/>
        <v>1</v>
      </c>
    </row>
    <row r="151" spans="1:21">
      <c r="A151" s="49">
        <v>148</v>
      </c>
      <c r="B151" s="4" t="s">
        <v>144</v>
      </c>
      <c r="C151" s="26">
        <v>1</v>
      </c>
      <c r="D151" s="4">
        <v>2017110348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10"/>
        <v>0</v>
      </c>
      <c r="R151" s="6">
        <f t="shared" si="11"/>
        <v>0</v>
      </c>
      <c r="S151" s="3"/>
      <c r="T151" s="3">
        <f t="shared" si="12"/>
        <v>73</v>
      </c>
      <c r="U151" s="13">
        <f t="shared" si="9"/>
        <v>1</v>
      </c>
    </row>
    <row r="152" spans="1:21">
      <c r="A152" s="49">
        <v>149</v>
      </c>
      <c r="B152" s="4" t="s">
        <v>145</v>
      </c>
      <c r="C152" s="26">
        <v>1</v>
      </c>
      <c r="D152" s="4">
        <v>2017110368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10"/>
        <v>0</v>
      </c>
      <c r="R152" s="6">
        <f t="shared" si="11"/>
        <v>0</v>
      </c>
      <c r="S152" s="3"/>
      <c r="T152" s="3">
        <f t="shared" si="12"/>
        <v>73</v>
      </c>
      <c r="U152" s="13">
        <f t="shared" si="9"/>
        <v>1</v>
      </c>
    </row>
    <row r="153" spans="1:21" ht="17.25" thickBot="1">
      <c r="A153" s="49">
        <v>150</v>
      </c>
      <c r="B153" s="21" t="s">
        <v>146</v>
      </c>
      <c r="C153" s="27">
        <v>1</v>
      </c>
      <c r="D153" s="21">
        <v>2017110358</v>
      </c>
      <c r="E153" s="21" t="s">
        <v>136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6"/>
      <c r="P153" s="54"/>
      <c r="Q153" s="6">
        <f t="shared" si="10"/>
        <v>0</v>
      </c>
      <c r="R153" s="6">
        <f t="shared" si="11"/>
        <v>0</v>
      </c>
      <c r="S153" s="12"/>
      <c r="T153" s="3">
        <f t="shared" si="12"/>
        <v>73</v>
      </c>
      <c r="U153" s="35">
        <f t="shared" si="9"/>
        <v>1</v>
      </c>
    </row>
    <row r="154" spans="1:21" ht="17.25" thickTop="1">
      <c r="A154" s="94" t="s">
        <v>154</v>
      </c>
      <c r="B154" s="94"/>
      <c r="C154" s="94"/>
      <c r="D154" s="94"/>
      <c r="E154" s="94"/>
      <c r="F154" s="44">
        <f t="shared" ref="F154:O154" si="13">SUM(F4:F153)</f>
        <v>291</v>
      </c>
      <c r="G154" s="44">
        <f t="shared" si="13"/>
        <v>142</v>
      </c>
      <c r="H154" s="44">
        <f t="shared" si="13"/>
        <v>496</v>
      </c>
      <c r="I154" s="44">
        <f t="shared" si="13"/>
        <v>41</v>
      </c>
      <c r="J154" s="44">
        <f t="shared" si="13"/>
        <v>468</v>
      </c>
      <c r="K154" s="44">
        <f t="shared" si="13"/>
        <v>320</v>
      </c>
      <c r="L154" s="44">
        <f t="shared" si="13"/>
        <v>0</v>
      </c>
      <c r="M154" s="44">
        <f t="shared" si="13"/>
        <v>224</v>
      </c>
      <c r="N154" s="44">
        <f t="shared" si="13"/>
        <v>48</v>
      </c>
      <c r="O154" s="44">
        <f t="shared" si="13"/>
        <v>5400</v>
      </c>
      <c r="P154" s="44"/>
      <c r="Q154" s="44">
        <f>SUM(Q4:Q153)</f>
        <v>7430</v>
      </c>
      <c r="R154" s="44">
        <f>SUM(R4:R153)</f>
        <v>14180</v>
      </c>
      <c r="S154" s="32"/>
      <c r="T154" s="32"/>
      <c r="U154" s="34"/>
    </row>
    <row r="155" spans="1:21">
      <c r="A155" s="78" t="s">
        <v>151</v>
      </c>
      <c r="B155" s="78"/>
      <c r="C155" s="78"/>
      <c r="D155" s="78"/>
      <c r="E155" s="78"/>
      <c r="F155" s="45">
        <f t="shared" ref="F155:N155" si="14">AVERAGE(F4:F153)</f>
        <v>5.4905660377358494</v>
      </c>
      <c r="G155" s="45">
        <f t="shared" si="14"/>
        <v>2.784313725490196</v>
      </c>
      <c r="H155" s="45">
        <f t="shared" si="14"/>
        <v>14.171428571428571</v>
      </c>
      <c r="I155" s="45">
        <f t="shared" si="14"/>
        <v>6.833333333333333</v>
      </c>
      <c r="J155" s="45">
        <f t="shared" si="14"/>
        <v>22.285714285714285</v>
      </c>
      <c r="K155" s="45">
        <f t="shared" si="14"/>
        <v>40</v>
      </c>
      <c r="L155" s="45" t="e">
        <f t="shared" si="14"/>
        <v>#DIV/0!</v>
      </c>
      <c r="M155" s="45">
        <f t="shared" si="14"/>
        <v>11.2</v>
      </c>
      <c r="N155" s="45">
        <f t="shared" si="14"/>
        <v>24</v>
      </c>
      <c r="O155" s="45">
        <f>AVERAGE(O4:O112)</f>
        <v>70.129870129870127</v>
      </c>
      <c r="P155" s="45"/>
      <c r="Q155" s="45">
        <f>AVERAGE(Q4:Q153)</f>
        <v>49.533333333333331</v>
      </c>
      <c r="R155" s="45">
        <f>AVERAGE(R4:R153)</f>
        <v>94.533333333333331</v>
      </c>
      <c r="S155" s="95" t="s">
        <v>208</v>
      </c>
      <c r="T155" s="96"/>
      <c r="U155" s="34"/>
    </row>
    <row r="156" spans="1:21">
      <c r="A156" s="40"/>
      <c r="B156" s="78" t="s">
        <v>156</v>
      </c>
      <c r="C156" s="78"/>
      <c r="D156" s="78"/>
      <c r="E156" s="78"/>
      <c r="F156" s="6" t="s">
        <v>157</v>
      </c>
      <c r="G156" s="6">
        <f>AVERAGE(R113:R153)</f>
        <v>0</v>
      </c>
      <c r="H156" s="6" t="s">
        <v>158</v>
      </c>
      <c r="I156" s="43">
        <f>AVERAGE(R81:R112)</f>
        <v>29.9375</v>
      </c>
      <c r="J156" s="6" t="s">
        <v>159</v>
      </c>
      <c r="K156" s="6">
        <f>AVERAGE(R54:R80)</f>
        <v>162.07407407407408</v>
      </c>
      <c r="L156" s="6" t="s">
        <v>160</v>
      </c>
      <c r="M156" s="43">
        <f>AVERAGE(R4:R53)</f>
        <v>176.92</v>
      </c>
      <c r="N156" s="41"/>
      <c r="O156" s="41"/>
      <c r="P156" s="41"/>
      <c r="Q156" s="41"/>
      <c r="R156" s="41"/>
      <c r="S156" s="96">
        <f>AVERAGE(R4:R123)</f>
        <v>118.16666666666667</v>
      </c>
      <c r="T156" s="96"/>
      <c r="U156" s="34"/>
    </row>
    <row r="157" spans="1:21">
      <c r="S157" s="80" t="s">
        <v>207</v>
      </c>
      <c r="T157" s="80"/>
    </row>
    <row r="158" spans="1:21">
      <c r="A158" s="80"/>
      <c r="B158" s="80"/>
      <c r="C158" s="81"/>
      <c r="D158" s="78" t="s">
        <v>147</v>
      </c>
      <c r="E158" s="78"/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51"/>
      <c r="P158" s="51"/>
      <c r="Q158" s="51"/>
      <c r="S158" s="80">
        <f>AVERAGE(Q4:Q123)</f>
        <v>61.916666666666664</v>
      </c>
      <c r="T158" s="80"/>
    </row>
    <row r="159" spans="1:21">
      <c r="A159" s="80"/>
      <c r="B159" s="80"/>
      <c r="C159" s="81"/>
      <c r="D159" s="78"/>
      <c r="E159" s="78"/>
      <c r="F159" s="3">
        <v>1</v>
      </c>
      <c r="G159" s="3">
        <v>2</v>
      </c>
      <c r="H159" s="3">
        <v>3</v>
      </c>
      <c r="I159" s="3">
        <v>5</v>
      </c>
      <c r="J159" s="3">
        <v>4</v>
      </c>
      <c r="K159" s="3">
        <v>5</v>
      </c>
      <c r="L159" s="3">
        <v>5</v>
      </c>
      <c r="M159" s="3">
        <v>10</v>
      </c>
      <c r="N159" s="3">
        <v>10</v>
      </c>
      <c r="O159" s="32"/>
      <c r="P159" s="32"/>
      <c r="Q159" s="32"/>
    </row>
    <row r="160" spans="1:21" ht="17.25" thickBot="1"/>
    <row r="161" spans="1:12" ht="17.25" thickTop="1">
      <c r="A161" s="78" t="s">
        <v>148</v>
      </c>
      <c r="B161" s="78"/>
      <c r="C161" s="78"/>
      <c r="D161" s="78"/>
      <c r="E161" s="78"/>
      <c r="F161" s="79"/>
      <c r="G161" s="85" t="s">
        <v>149</v>
      </c>
      <c r="H161" s="86"/>
      <c r="I161" s="86"/>
      <c r="J161" s="86"/>
      <c r="K161" s="86"/>
      <c r="L161" s="87"/>
    </row>
    <row r="162" spans="1:12">
      <c r="A162" s="78"/>
      <c r="B162" s="78"/>
      <c r="C162" s="78"/>
      <c r="D162" s="78"/>
      <c r="E162" s="78"/>
      <c r="F162" s="79"/>
      <c r="G162" s="88"/>
      <c r="H162" s="89"/>
      <c r="I162" s="89"/>
      <c r="J162" s="89"/>
      <c r="K162" s="89"/>
      <c r="L162" s="90"/>
    </row>
    <row r="163" spans="1:12" ht="17.25" thickBot="1">
      <c r="A163" s="78"/>
      <c r="B163" s="78"/>
      <c r="C163" s="78"/>
      <c r="D163" s="78"/>
      <c r="E163" s="78"/>
      <c r="F163" s="79"/>
      <c r="G163" s="91"/>
      <c r="H163" s="92"/>
      <c r="I163" s="92"/>
      <c r="J163" s="92"/>
      <c r="K163" s="92"/>
      <c r="L163" s="93"/>
    </row>
    <row r="164" spans="1:12" ht="17.25" thickTop="1"/>
  </sheetData>
  <mergeCells count="14">
    <mergeCell ref="A161:E163"/>
    <mergeCell ref="F161:F163"/>
    <mergeCell ref="G161:L163"/>
    <mergeCell ref="A1:U1"/>
    <mergeCell ref="F2:N2"/>
    <mergeCell ref="A154:E154"/>
    <mergeCell ref="A155:E155"/>
    <mergeCell ref="B156:E156"/>
    <mergeCell ref="A158:C159"/>
    <mergeCell ref="D158:E159"/>
    <mergeCell ref="S157:T157"/>
    <mergeCell ref="S155:T155"/>
    <mergeCell ref="S156:T156"/>
    <mergeCell ref="S158:T15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tabSelected="1" topLeftCell="A22" workbookViewId="0">
      <selection activeCell="R125" sqref="R125"/>
    </sheetView>
  </sheetViews>
  <sheetFormatPr defaultRowHeight="16.5"/>
  <cols>
    <col min="4" max="4" width="11.625" bestFit="1" customWidth="1"/>
  </cols>
  <sheetData>
    <row r="1" spans="1:25" ht="21" thickBo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</row>
    <row r="2" spans="1:25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68"/>
      <c r="P2" s="68"/>
      <c r="Q2" s="68"/>
    </row>
    <row r="3" spans="1:25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>
        <v>0.5</v>
      </c>
      <c r="W3">
        <v>0.7</v>
      </c>
      <c r="Y3" t="s">
        <v>209</v>
      </c>
    </row>
    <row r="4" spans="1:25">
      <c r="A4" s="66">
        <v>1</v>
      </c>
      <c r="B4" s="55" t="s">
        <v>15</v>
      </c>
      <c r="C4" s="28">
        <v>4</v>
      </c>
      <c r="D4" s="66">
        <v>2008113850</v>
      </c>
      <c r="E4" s="66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W4+Y4</f>
        <v>184.5</v>
      </c>
      <c r="P4" s="6"/>
      <c r="Q4" s="6">
        <f>SUM(F4:O4)</f>
        <v>204.5</v>
      </c>
      <c r="R4" s="6">
        <f>(F4*$F$129)+(G4*$G$129)+(H4*$H$129)+(I4*$I$129)+(J4*$J$129)+(K4*$K$129)+(L4*$L$129)+(M4*$M$129)+(N4*$N$129)+O4+P4</f>
        <v>224.5</v>
      </c>
      <c r="S4" s="3"/>
      <c r="T4" s="3">
        <f>_xlfn.RANK.EQ(R4,$R$4:$R$123,0)</f>
        <v>30</v>
      </c>
      <c r="U4" s="14">
        <f t="shared" ref="U4:U38" si="0">_xlfn.RANK.EQ($R4,$R$4:$R$53,0)</f>
        <v>19</v>
      </c>
      <c r="V4">
        <v>67.5</v>
      </c>
      <c r="W4">
        <f>V4*2*0.7</f>
        <v>94.5</v>
      </c>
      <c r="Y4" s="6">
        <v>90</v>
      </c>
    </row>
    <row r="5" spans="1:25">
      <c r="A5" s="66">
        <v>2</v>
      </c>
      <c r="B5" s="55" t="s">
        <v>16</v>
      </c>
      <c r="C5" s="28">
        <v>4</v>
      </c>
      <c r="D5" s="66">
        <v>2011110578</v>
      </c>
      <c r="E5" s="66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>W5+Y5</f>
        <v>135</v>
      </c>
      <c r="P5" s="6"/>
      <c r="Q5" s="6">
        <f t="shared" ref="Q5:Q68" si="1">SUM(F5:O5)</f>
        <v>144</v>
      </c>
      <c r="R5" s="6">
        <f>(F5*$F$129)+(G5*$G$129)+(H5*$H$129)+(I5*$I$129)+(J5*$J$129)+(K5*$K$129)+(L5*$L$129)+(M5*$M$129)+(N5*$N$129)+O5+P5</f>
        <v>147</v>
      </c>
      <c r="S5" s="3"/>
      <c r="T5" s="3">
        <f>_xlfn.RANK.EQ(R5,$R$4:$R$123,0)</f>
        <v>52</v>
      </c>
      <c r="U5" s="14">
        <f t="shared" si="0"/>
        <v>30</v>
      </c>
      <c r="V5">
        <v>0</v>
      </c>
      <c r="W5">
        <f t="shared" ref="W5:W68" si="2">V5*2*0.7</f>
        <v>0</v>
      </c>
      <c r="Y5" s="6">
        <v>135</v>
      </c>
    </row>
    <row r="6" spans="1:25">
      <c r="A6" s="66">
        <v>3</v>
      </c>
      <c r="B6" s="55" t="s">
        <v>17</v>
      </c>
      <c r="C6" s="71">
        <v>3</v>
      </c>
      <c r="D6" s="66">
        <v>2011110559</v>
      </c>
      <c r="E6" s="66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ref="O6:O69" si="3">W6+Y6</f>
        <v>211.5</v>
      </c>
      <c r="P6" s="6"/>
      <c r="Q6" s="6">
        <f t="shared" si="1"/>
        <v>308.5</v>
      </c>
      <c r="R6" s="6">
        <f>(F6*$F$129)+(G6*$G$129)+(H6*$H$129)+(I6*$I$129)+(J6*$J$129)+(K6*$K$129)+(L6*$L$129)+(M6*$M$129)+(N6*$N$129)+O6+P6</f>
        <v>671.5</v>
      </c>
      <c r="S6" s="3"/>
      <c r="T6" s="3">
        <f>_xlfn.RANK.EQ(R6,$R$4:$R$123,0)</f>
        <v>2</v>
      </c>
      <c r="U6" s="14">
        <f t="shared" si="0"/>
        <v>2</v>
      </c>
      <c r="V6">
        <v>22.5</v>
      </c>
      <c r="W6">
        <f t="shared" si="2"/>
        <v>31.499999999999996</v>
      </c>
      <c r="Y6" s="6">
        <v>180</v>
      </c>
    </row>
    <row r="7" spans="1:25">
      <c r="A7" s="66">
        <v>4</v>
      </c>
      <c r="B7" s="55" t="s">
        <v>18</v>
      </c>
      <c r="C7" s="28">
        <v>4</v>
      </c>
      <c r="D7" s="66">
        <v>2011110596</v>
      </c>
      <c r="E7" s="66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3"/>
        <v>0</v>
      </c>
      <c r="P7" s="6"/>
      <c r="Q7" s="6">
        <f t="shared" si="1"/>
        <v>0</v>
      </c>
      <c r="R7" s="6">
        <f>(F7*$F$129)+(G7*$G$129)+(H7*$H$129)+(I7*$I$129)+(J7*$J$129)+(K7*$K$129)+(L7*$L$129)+(M7*$M$129)+(N7*$N$129)+O7+P7</f>
        <v>0</v>
      </c>
      <c r="S7" s="3"/>
      <c r="T7" s="3">
        <f>_xlfn.RANK.EQ(R7,$R$4:$R$123,0)</f>
        <v>105</v>
      </c>
      <c r="U7" s="14">
        <f t="shared" si="0"/>
        <v>47</v>
      </c>
      <c r="V7">
        <v>0</v>
      </c>
      <c r="W7">
        <f t="shared" si="2"/>
        <v>0</v>
      </c>
      <c r="Y7" s="6">
        <v>0</v>
      </c>
    </row>
    <row r="8" spans="1:25">
      <c r="A8" s="66">
        <v>5</v>
      </c>
      <c r="B8" s="55" t="s">
        <v>19</v>
      </c>
      <c r="C8" s="71">
        <v>3</v>
      </c>
      <c r="D8" s="66">
        <v>2011110574</v>
      </c>
      <c r="E8" s="66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3"/>
        <v>211.5</v>
      </c>
      <c r="P8" s="6"/>
      <c r="Q8" s="6">
        <f t="shared" si="1"/>
        <v>278.5</v>
      </c>
      <c r="R8" s="6">
        <f>(F8*$F$129)+(G8*$G$129)+(H8*$H$129)+(I8*$I$129)+(J8*$J$129)+(K8*$K$129)+(L8*$L$129)+(M8*$M$129)+(N8*$N$129)+O8+P8</f>
        <v>471.5</v>
      </c>
      <c r="S8" s="3"/>
      <c r="T8" s="3">
        <f>_xlfn.RANK.EQ(R8,$R$4:$R$123,0)</f>
        <v>6</v>
      </c>
      <c r="U8" s="14">
        <f t="shared" si="0"/>
        <v>3</v>
      </c>
      <c r="V8">
        <v>22.5</v>
      </c>
      <c r="W8">
        <f t="shared" si="2"/>
        <v>31.499999999999996</v>
      </c>
      <c r="Y8" s="6">
        <v>180</v>
      </c>
    </row>
    <row r="9" spans="1:25">
      <c r="A9" s="66">
        <v>6</v>
      </c>
      <c r="B9" s="55" t="s">
        <v>20</v>
      </c>
      <c r="C9" s="28">
        <v>4</v>
      </c>
      <c r="D9" s="66">
        <v>2011110586</v>
      </c>
      <c r="E9" s="66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3"/>
        <v>184.5</v>
      </c>
      <c r="P9" s="6"/>
      <c r="Q9" s="6">
        <f t="shared" si="1"/>
        <v>212.5</v>
      </c>
      <c r="R9" s="6">
        <f>(F9*$F$129)+(G9*$G$129)+(H9*$H$129)+(I9*$I$129)+(J9*$J$129)+(K9*$K$129)+(L9*$L$129)+(M9*$M$129)+(N9*$N$129)+O9+P9</f>
        <v>248.5</v>
      </c>
      <c r="S9" s="3"/>
      <c r="T9" s="3">
        <f>_xlfn.RANK.EQ(R9,$R$4:$R$123,0)</f>
        <v>24</v>
      </c>
      <c r="U9" s="14">
        <f t="shared" si="0"/>
        <v>16</v>
      </c>
      <c r="V9">
        <v>67.5</v>
      </c>
      <c r="W9">
        <f t="shared" si="2"/>
        <v>94.5</v>
      </c>
      <c r="Y9" s="6">
        <v>90</v>
      </c>
    </row>
    <row r="10" spans="1:25">
      <c r="A10" s="66">
        <v>7</v>
      </c>
      <c r="B10" s="55" t="s">
        <v>21</v>
      </c>
      <c r="C10" s="28">
        <v>4</v>
      </c>
      <c r="D10" s="66">
        <v>2011110569</v>
      </c>
      <c r="E10" s="66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3"/>
        <v>45</v>
      </c>
      <c r="P10" s="6"/>
      <c r="Q10" s="6">
        <f t="shared" si="1"/>
        <v>45</v>
      </c>
      <c r="R10" s="6">
        <f>(F10*$F$129)+(G10*$G$129)+(H10*$H$129)+(I10*$I$129)+(J10*$J$129)+(K10*$K$129)+(L10*$L$129)+(M10*$M$129)+(N10*$N$129)+O10+P10</f>
        <v>45</v>
      </c>
      <c r="S10" s="3"/>
      <c r="T10" s="3">
        <f>_xlfn.RANK.EQ(R10,$R$4:$R$123,0)</f>
        <v>77</v>
      </c>
      <c r="U10" s="14">
        <f t="shared" si="0"/>
        <v>43</v>
      </c>
      <c r="V10">
        <v>0</v>
      </c>
      <c r="W10">
        <f t="shared" si="2"/>
        <v>0</v>
      </c>
      <c r="Y10" s="6">
        <v>45</v>
      </c>
    </row>
    <row r="11" spans="1:25">
      <c r="A11" s="66">
        <v>8</v>
      </c>
      <c r="B11" s="55" t="s">
        <v>22</v>
      </c>
      <c r="C11" s="28">
        <v>4</v>
      </c>
      <c r="D11" s="66">
        <v>2011110560</v>
      </c>
      <c r="E11" s="66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f t="shared" si="3"/>
        <v>76.5</v>
      </c>
      <c r="P11" s="6"/>
      <c r="Q11" s="6">
        <f t="shared" si="1"/>
        <v>142.5</v>
      </c>
      <c r="R11" s="6">
        <f>(F11*$F$129)+(G11*$G$129)+(H11*$H$129)+(I11*$I$129)+(J11*$J$129)+(K11*$K$129)+(L11*$L$129)+(M11*$M$129)+(N11*$N$129)+O11+P11</f>
        <v>340.5</v>
      </c>
      <c r="S11" s="3"/>
      <c r="T11" s="3">
        <f>_xlfn.RANK.EQ(R11,$R$4:$R$123,0)</f>
        <v>17</v>
      </c>
      <c r="U11" s="14">
        <f t="shared" si="0"/>
        <v>11</v>
      </c>
      <c r="V11">
        <v>22.5</v>
      </c>
      <c r="W11">
        <f t="shared" si="2"/>
        <v>31.499999999999996</v>
      </c>
      <c r="Y11" s="6">
        <v>45</v>
      </c>
    </row>
    <row r="12" spans="1:25">
      <c r="A12" s="66">
        <v>9</v>
      </c>
      <c r="B12" s="55" t="s">
        <v>23</v>
      </c>
      <c r="C12" s="28">
        <v>4</v>
      </c>
      <c r="D12" s="66">
        <v>2011110567</v>
      </c>
      <c r="E12" s="66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f t="shared" si="3"/>
        <v>31.499999999999996</v>
      </c>
      <c r="P12" s="6"/>
      <c r="Q12" s="6">
        <f t="shared" si="1"/>
        <v>31.499999999999996</v>
      </c>
      <c r="R12" s="6">
        <f>(F12*$F$129)+(G12*$G$129)+(H12*$H$129)+(I12*$I$129)+(J12*$J$129)+(K12*$K$129)+(L12*$L$129)+(M12*$M$129)+(N12*$N$129)+O12+P12</f>
        <v>31.499999999999996</v>
      </c>
      <c r="S12" s="3"/>
      <c r="T12" s="3">
        <f>_xlfn.RANK.EQ(R12,$R$4:$R$123,0)</f>
        <v>102</v>
      </c>
      <c r="U12" s="14">
        <f t="shared" si="0"/>
        <v>45</v>
      </c>
      <c r="V12">
        <v>22.5</v>
      </c>
      <c r="W12">
        <f t="shared" si="2"/>
        <v>31.499999999999996</v>
      </c>
      <c r="Y12" s="6">
        <v>0</v>
      </c>
    </row>
    <row r="13" spans="1:25">
      <c r="A13" s="66">
        <v>10</v>
      </c>
      <c r="B13" s="55" t="s">
        <v>24</v>
      </c>
      <c r="C13" s="71">
        <v>3</v>
      </c>
      <c r="D13" s="66">
        <v>2011110582</v>
      </c>
      <c r="E13" s="66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f t="shared" si="3"/>
        <v>62.999999999999993</v>
      </c>
      <c r="P13" s="6"/>
      <c r="Q13" s="6">
        <f t="shared" si="1"/>
        <v>85</v>
      </c>
      <c r="R13" s="6">
        <f>(F13*$F$129)+(G13*$G$129)+(H13*$H$129)+(I13*$I$129)+(J13*$J$129)+(K13*$K$129)+(L13*$L$129)+(M13*$M$129)+(N13*$N$129)+O13+P13</f>
        <v>119</v>
      </c>
      <c r="S13" s="3"/>
      <c r="T13" s="3">
        <f>_xlfn.RANK.EQ(R13,$R$4:$R$123,0)</f>
        <v>61</v>
      </c>
      <c r="U13" s="14">
        <f t="shared" si="0"/>
        <v>36</v>
      </c>
      <c r="V13">
        <v>45</v>
      </c>
      <c r="W13">
        <f t="shared" si="2"/>
        <v>62.999999999999993</v>
      </c>
      <c r="Y13" s="6">
        <v>0</v>
      </c>
    </row>
    <row r="14" spans="1:25">
      <c r="A14" s="66">
        <v>11</v>
      </c>
      <c r="B14" s="55" t="s">
        <v>25</v>
      </c>
      <c r="C14" s="28">
        <v>4</v>
      </c>
      <c r="D14" s="66">
        <v>2011110584</v>
      </c>
      <c r="E14" s="66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f t="shared" si="3"/>
        <v>121.5</v>
      </c>
      <c r="P14" s="6"/>
      <c r="Q14" s="6">
        <f t="shared" si="1"/>
        <v>130.5</v>
      </c>
      <c r="R14" s="6">
        <f>(F14*$F$129)+(G14*$G$129)+(H14*$H$129)+(I14*$I$129)+(J14*$J$129)+(K14*$K$129)+(L14*$L$129)+(M14*$M$129)+(N14*$N$129)+O14+P14</f>
        <v>133.5</v>
      </c>
      <c r="S14" s="3"/>
      <c r="T14" s="3">
        <f>_xlfn.RANK.EQ(R14,$R$4:$R$123,0)</f>
        <v>56</v>
      </c>
      <c r="U14" s="14">
        <f t="shared" si="0"/>
        <v>32</v>
      </c>
      <c r="V14">
        <v>22.5</v>
      </c>
      <c r="W14">
        <f t="shared" si="2"/>
        <v>31.499999999999996</v>
      </c>
      <c r="Y14" s="6">
        <v>90</v>
      </c>
    </row>
    <row r="15" spans="1:25">
      <c r="A15" s="66">
        <v>12</v>
      </c>
      <c r="B15" s="55" t="s">
        <v>26</v>
      </c>
      <c r="C15" s="28">
        <v>4</v>
      </c>
      <c r="D15" s="66">
        <v>2011110566</v>
      </c>
      <c r="E15" s="66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f t="shared" si="3"/>
        <v>76.5</v>
      </c>
      <c r="P15" s="6"/>
      <c r="Q15" s="6">
        <f t="shared" si="1"/>
        <v>142.5</v>
      </c>
      <c r="R15" s="6">
        <f>(F15*$F$129)+(G15*$G$129)+(H15*$H$129)+(I15*$I$129)+(J15*$J$129)+(K15*$K$129)+(L15*$L$129)+(M15*$M$129)+(N15*$N$129)+O15+P15</f>
        <v>340.5</v>
      </c>
      <c r="S15" s="3"/>
      <c r="T15" s="3">
        <f>_xlfn.RANK.EQ(R15,$R$4:$R$123,0)</f>
        <v>17</v>
      </c>
      <c r="U15" s="14">
        <f t="shared" si="0"/>
        <v>11</v>
      </c>
      <c r="V15">
        <v>22.5</v>
      </c>
      <c r="W15">
        <f t="shared" si="2"/>
        <v>31.499999999999996</v>
      </c>
      <c r="Y15" s="6">
        <v>45</v>
      </c>
    </row>
    <row r="16" spans="1:25">
      <c r="A16" s="66">
        <v>13</v>
      </c>
      <c r="B16" s="55" t="s">
        <v>27</v>
      </c>
      <c r="C16" s="71">
        <v>3</v>
      </c>
      <c r="D16" s="66">
        <v>2012110508</v>
      </c>
      <c r="E16" s="66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3"/>
        <v>139.5</v>
      </c>
      <c r="P16" s="6"/>
      <c r="Q16" s="6">
        <f t="shared" si="1"/>
        <v>139.5</v>
      </c>
      <c r="R16" s="6">
        <f>(F16*$F$129)+(G16*$G$129)+(H16*$H$129)+(I16*$I$129)+(J16*$J$129)+(K16*$K$129)+(L16*$L$129)+(M16*$M$129)+(N16*$N$129)+O16+P16</f>
        <v>139.5</v>
      </c>
      <c r="S16" s="3"/>
      <c r="T16" s="3">
        <f>_xlfn.RANK.EQ(R16,$R$4:$R$123,0)</f>
        <v>53</v>
      </c>
      <c r="U16" s="14">
        <f t="shared" si="0"/>
        <v>31</v>
      </c>
      <c r="V16">
        <v>67.5</v>
      </c>
      <c r="W16">
        <f t="shared" si="2"/>
        <v>94.5</v>
      </c>
      <c r="Y16" s="6">
        <v>45</v>
      </c>
    </row>
    <row r="17" spans="1:25">
      <c r="A17" s="66">
        <v>14</v>
      </c>
      <c r="B17" s="55" t="s">
        <v>28</v>
      </c>
      <c r="C17" s="71">
        <v>3</v>
      </c>
      <c r="D17" s="66">
        <v>2012110531</v>
      </c>
      <c r="E17" s="66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f t="shared" si="3"/>
        <v>198</v>
      </c>
      <c r="P17" s="6"/>
      <c r="Q17" s="6">
        <f t="shared" si="1"/>
        <v>223</v>
      </c>
      <c r="R17" s="6">
        <f>(F17*$F$129)+(G17*$G$129)+(H17*$H$129)+(I17*$I$129)+(J17*$J$129)+(K17*$K$129)+(L17*$L$129)+(M17*$M$129)+(N17*$N$129)+O17+P17</f>
        <v>314</v>
      </c>
      <c r="S17" s="3"/>
      <c r="T17" s="3">
        <f>_xlfn.RANK.EQ(R17,$R$4:$R$123,0)</f>
        <v>20</v>
      </c>
      <c r="U17" s="14">
        <f t="shared" si="0"/>
        <v>13</v>
      </c>
      <c r="V17">
        <v>45</v>
      </c>
      <c r="W17">
        <f t="shared" si="2"/>
        <v>62.999999999999993</v>
      </c>
      <c r="Y17" s="6">
        <v>135</v>
      </c>
    </row>
    <row r="18" spans="1:25">
      <c r="A18" s="66">
        <v>15</v>
      </c>
      <c r="B18" s="55" t="s">
        <v>29</v>
      </c>
      <c r="C18" s="28">
        <v>4</v>
      </c>
      <c r="D18" s="66">
        <v>2012110518</v>
      </c>
      <c r="E18" s="66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f t="shared" si="3"/>
        <v>108</v>
      </c>
      <c r="P18" s="6"/>
      <c r="Q18" s="6">
        <f t="shared" si="1"/>
        <v>108</v>
      </c>
      <c r="R18" s="6">
        <f>(F18*$F$129)+(G18*$G$129)+(H18*$H$129)+(I18*$I$129)+(J18*$J$129)+(K18*$K$129)+(L18*$L$129)+(M18*$M$129)+(N18*$N$129)+O18+P18</f>
        <v>108</v>
      </c>
      <c r="S18" s="3"/>
      <c r="T18" s="3">
        <f>_xlfn.RANK.EQ(R18,$R$4:$R$123,0)</f>
        <v>66</v>
      </c>
      <c r="U18" s="14">
        <f t="shared" si="0"/>
        <v>40</v>
      </c>
      <c r="V18">
        <v>45</v>
      </c>
      <c r="W18">
        <f t="shared" si="2"/>
        <v>62.999999999999993</v>
      </c>
      <c r="Y18" s="6">
        <v>45</v>
      </c>
    </row>
    <row r="19" spans="1:25">
      <c r="A19" s="66">
        <v>16</v>
      </c>
      <c r="B19" s="55" t="s">
        <v>30</v>
      </c>
      <c r="C19" s="28">
        <v>4</v>
      </c>
      <c r="D19" s="66">
        <v>2012110524</v>
      </c>
      <c r="E19" s="66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f t="shared" si="3"/>
        <v>108</v>
      </c>
      <c r="P19" s="6"/>
      <c r="Q19" s="6">
        <f t="shared" si="1"/>
        <v>108</v>
      </c>
      <c r="R19" s="6">
        <f>(F19*$F$129)+(G19*$G$129)+(H19*$H$129)+(I19*$I$129)+(J19*$J$129)+(K19*$K$129)+(L19*$L$129)+(M19*$M$129)+(N19*$N$129)+O19+P19</f>
        <v>108</v>
      </c>
      <c r="S19" s="3"/>
      <c r="T19" s="3">
        <f>_xlfn.RANK.EQ(R19,$R$4:$R$123,0)</f>
        <v>66</v>
      </c>
      <c r="U19" s="14">
        <f t="shared" si="0"/>
        <v>40</v>
      </c>
      <c r="V19">
        <v>45</v>
      </c>
      <c r="W19">
        <f t="shared" si="2"/>
        <v>62.999999999999993</v>
      </c>
      <c r="Y19" s="6">
        <v>45</v>
      </c>
    </row>
    <row r="20" spans="1:25">
      <c r="A20" s="66">
        <v>17</v>
      </c>
      <c r="B20" s="55" t="s">
        <v>31</v>
      </c>
      <c r="C20" s="71">
        <v>3</v>
      </c>
      <c r="D20" s="66">
        <v>2012110525</v>
      </c>
      <c r="E20" s="66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f t="shared" si="3"/>
        <v>108</v>
      </c>
      <c r="P20" s="6"/>
      <c r="Q20" s="6">
        <f t="shared" si="1"/>
        <v>114</v>
      </c>
      <c r="R20" s="6">
        <f>(F20*$F$129)+(G20*$G$129)+(H20*$H$129)+(I20*$I$129)+(J20*$J$129)+(K20*$K$129)+(L20*$L$129)+(M20*$M$129)+(N20*$N$129)+O20+P20</f>
        <v>116</v>
      </c>
      <c r="S20" s="3"/>
      <c r="T20" s="3">
        <f>_xlfn.RANK.EQ(R20,$R$4:$R$123,0)</f>
        <v>63</v>
      </c>
      <c r="U20" s="14">
        <f t="shared" si="0"/>
        <v>38</v>
      </c>
      <c r="V20">
        <v>45</v>
      </c>
      <c r="W20">
        <f t="shared" si="2"/>
        <v>62.999999999999993</v>
      </c>
      <c r="Y20" s="6">
        <v>45</v>
      </c>
    </row>
    <row r="21" spans="1:25">
      <c r="A21" s="66">
        <v>18</v>
      </c>
      <c r="B21" s="55" t="s">
        <v>32</v>
      </c>
      <c r="C21" s="71">
        <v>3</v>
      </c>
      <c r="D21" s="66">
        <v>2012110522</v>
      </c>
      <c r="E21" s="66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f t="shared" si="3"/>
        <v>108</v>
      </c>
      <c r="P21" s="6"/>
      <c r="Q21" s="6">
        <f t="shared" si="1"/>
        <v>143</v>
      </c>
      <c r="R21" s="6">
        <f>(F21*$F$129)+(G21*$G$129)+(H21*$H$129)+(I21*$I$129)+(J21*$J$129)+(K21*$K$129)+(L21*$L$129)+(M21*$M$129)+(N21*$N$129)+O21+P21</f>
        <v>280</v>
      </c>
      <c r="S21" s="3"/>
      <c r="T21" s="3">
        <f>_xlfn.RANK.EQ(R21,$R$4:$R$123,0)</f>
        <v>23</v>
      </c>
      <c r="U21" s="14">
        <f t="shared" si="0"/>
        <v>15</v>
      </c>
      <c r="V21">
        <v>45</v>
      </c>
      <c r="W21">
        <f t="shared" si="2"/>
        <v>62.999999999999993</v>
      </c>
      <c r="Y21" s="6">
        <v>45</v>
      </c>
    </row>
    <row r="22" spans="1:25">
      <c r="A22" s="66">
        <v>19</v>
      </c>
      <c r="B22" s="55" t="s">
        <v>33</v>
      </c>
      <c r="C22" s="28">
        <v>4</v>
      </c>
      <c r="D22" s="66">
        <v>2013110495</v>
      </c>
      <c r="E22" s="66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f t="shared" si="3"/>
        <v>121.5</v>
      </c>
      <c r="P22" s="6"/>
      <c r="Q22" s="6">
        <f t="shared" si="1"/>
        <v>164.5</v>
      </c>
      <c r="R22" s="6">
        <f>(F22*$F$129)+(G22*$G$129)+(H22*$H$129)+(I22*$I$129)+(J22*$J$129)+(K22*$K$129)+(L22*$L$129)+(M22*$M$129)+(N22*$N$129)+O22+P22</f>
        <v>365.5</v>
      </c>
      <c r="S22" s="3"/>
      <c r="T22" s="3">
        <f>_xlfn.RANK.EQ(R22,$R$4:$R$123,0)</f>
        <v>15</v>
      </c>
      <c r="U22" s="14">
        <f t="shared" si="0"/>
        <v>9</v>
      </c>
      <c r="V22">
        <v>22.5</v>
      </c>
      <c r="W22">
        <f t="shared" si="2"/>
        <v>31.499999999999996</v>
      </c>
      <c r="Y22" s="6">
        <v>90</v>
      </c>
    </row>
    <row r="23" spans="1:25">
      <c r="A23" s="66">
        <v>20</v>
      </c>
      <c r="B23" s="55" t="s">
        <v>34</v>
      </c>
      <c r="C23" s="28">
        <v>4</v>
      </c>
      <c r="D23" s="66">
        <v>2013110486</v>
      </c>
      <c r="E23" s="66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f t="shared" si="3"/>
        <v>121.5</v>
      </c>
      <c r="P23" s="6"/>
      <c r="Q23" s="6">
        <f t="shared" si="1"/>
        <v>132.5</v>
      </c>
      <c r="R23" s="6">
        <f>(F23*$F$129)+(G23*$G$129)+(H23*$H$129)+(I23*$I$129)+(J23*$J$129)+(K23*$K$129)+(L23*$L$129)+(M23*$M$129)+(N23*$N$129)+O23+P23</f>
        <v>149.5</v>
      </c>
      <c r="S23" s="3"/>
      <c r="T23" s="3">
        <f>_xlfn.RANK.EQ(R23,$R$4:$R$123,0)</f>
        <v>51</v>
      </c>
      <c r="U23" s="14">
        <f t="shared" si="0"/>
        <v>29</v>
      </c>
      <c r="V23">
        <v>22.5</v>
      </c>
      <c r="W23">
        <f t="shared" si="2"/>
        <v>31.499999999999996</v>
      </c>
      <c r="Y23" s="6">
        <v>90</v>
      </c>
    </row>
    <row r="24" spans="1:25">
      <c r="A24" s="66">
        <v>21</v>
      </c>
      <c r="B24" s="55" t="s">
        <v>35</v>
      </c>
      <c r="C24" s="71">
        <v>3</v>
      </c>
      <c r="D24" s="66">
        <v>2013110482</v>
      </c>
      <c r="E24" s="66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f t="shared" si="3"/>
        <v>180</v>
      </c>
      <c r="P24" s="6"/>
      <c r="Q24" s="6">
        <f t="shared" si="1"/>
        <v>245</v>
      </c>
      <c r="R24" s="6">
        <f>(F24*$F$129)+(G24*$G$129)+(H24*$H$129)+(I24*$I$129)+(J24*$J$129)+(K24*$K$129)+(L24*$L$129)+(M24*$M$129)+(N24*$N$129)+O24+P24</f>
        <v>424</v>
      </c>
      <c r="S24" s="3"/>
      <c r="T24" s="3">
        <f>_xlfn.RANK.EQ(R24,$R$4:$R$123,0)</f>
        <v>12</v>
      </c>
      <c r="U24" s="14">
        <f t="shared" si="0"/>
        <v>6</v>
      </c>
      <c r="V24">
        <v>0</v>
      </c>
      <c r="W24">
        <f t="shared" si="2"/>
        <v>0</v>
      </c>
      <c r="Y24" s="6">
        <v>180</v>
      </c>
    </row>
    <row r="25" spans="1:25">
      <c r="A25" s="66">
        <v>22</v>
      </c>
      <c r="B25" s="55" t="s">
        <v>36</v>
      </c>
      <c r="C25" s="71">
        <v>3</v>
      </c>
      <c r="D25" s="66">
        <v>2013110473</v>
      </c>
      <c r="E25" s="66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f t="shared" si="3"/>
        <v>135</v>
      </c>
      <c r="P25" s="6"/>
      <c r="Q25" s="6">
        <f t="shared" si="1"/>
        <v>179</v>
      </c>
      <c r="R25" s="6">
        <f>(F25*$F$129)+(G25*$G$129)+(H25*$H$129)+(I25*$I$129)+(J25*$J$129)+(K25*$K$129)+(L25*$L$129)+(M25*$M$129)+(N25*$N$129)+O25+P25</f>
        <v>311</v>
      </c>
      <c r="S25" s="3"/>
      <c r="T25" s="3">
        <f>_xlfn.RANK.EQ(R25,$R$4:$R$123,0)</f>
        <v>21</v>
      </c>
      <c r="U25" s="14">
        <f t="shared" si="0"/>
        <v>14</v>
      </c>
      <c r="V25">
        <v>0</v>
      </c>
      <c r="W25">
        <f t="shared" si="2"/>
        <v>0</v>
      </c>
      <c r="Y25" s="6">
        <v>135</v>
      </c>
    </row>
    <row r="26" spans="1:25">
      <c r="A26" s="66">
        <v>23</v>
      </c>
      <c r="B26" s="46" t="s">
        <v>37</v>
      </c>
      <c r="C26" s="28">
        <v>4</v>
      </c>
      <c r="D26" s="66">
        <v>2013110510</v>
      </c>
      <c r="E26" s="66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f t="shared" si="3"/>
        <v>76.5</v>
      </c>
      <c r="P26" s="6"/>
      <c r="Q26" s="6">
        <f t="shared" si="1"/>
        <v>98.5</v>
      </c>
      <c r="R26" s="6">
        <f>(F26*$F$129)+(G26*$G$129)+(H26*$H$129)+(I26*$I$129)+(J26*$J$129)+(K26*$K$129)+(L26*$L$129)+(M26*$M$129)+(N26*$N$129)+O26+P26</f>
        <v>132.5</v>
      </c>
      <c r="S26" s="3"/>
      <c r="T26" s="3">
        <f>_xlfn.RANK.EQ(R26,$R$4:$R$123,0)</f>
        <v>57</v>
      </c>
      <c r="U26" s="14">
        <f t="shared" si="0"/>
        <v>33</v>
      </c>
      <c r="V26">
        <v>22.5</v>
      </c>
      <c r="W26">
        <f t="shared" si="2"/>
        <v>31.499999999999996</v>
      </c>
      <c r="Y26" s="6">
        <v>45</v>
      </c>
    </row>
    <row r="27" spans="1:25">
      <c r="A27" s="66">
        <v>24</v>
      </c>
      <c r="B27" s="46" t="s">
        <v>38</v>
      </c>
      <c r="C27" s="71">
        <v>3</v>
      </c>
      <c r="D27" s="66">
        <v>2014110446</v>
      </c>
      <c r="E27" s="66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f t="shared" si="3"/>
        <v>108</v>
      </c>
      <c r="P27" s="6"/>
      <c r="Q27" s="6">
        <f t="shared" si="1"/>
        <v>127</v>
      </c>
      <c r="R27" s="6">
        <f>(F27*$F$129)+(G27*$G$129)+(H27*$H$129)+(I27*$I$129)+(J27*$J$129)+(K27*$K$129)+(L27*$L$129)+(M27*$M$129)+(N27*$N$129)+O27+P27</f>
        <v>160</v>
      </c>
      <c r="S27" s="3"/>
      <c r="T27" s="3">
        <f>_xlfn.RANK.EQ(R27,$R$4:$R$123,0)</f>
        <v>49</v>
      </c>
      <c r="U27" s="14">
        <f t="shared" si="0"/>
        <v>27</v>
      </c>
      <c r="V27">
        <v>45</v>
      </c>
      <c r="W27">
        <f t="shared" si="2"/>
        <v>62.999999999999993</v>
      </c>
      <c r="Y27" s="6">
        <v>45</v>
      </c>
    </row>
    <row r="28" spans="1:25">
      <c r="A28" s="66">
        <v>25</v>
      </c>
      <c r="B28" s="46" t="s">
        <v>39</v>
      </c>
      <c r="C28" s="71">
        <v>3</v>
      </c>
      <c r="D28" s="66">
        <v>2014110431</v>
      </c>
      <c r="E28" s="66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f t="shared" si="3"/>
        <v>45</v>
      </c>
      <c r="P28" s="6"/>
      <c r="Q28" s="6">
        <f t="shared" si="1"/>
        <v>69</v>
      </c>
      <c r="R28" s="6">
        <f>(F28*$F$129)+(G28*$G$129)+(H28*$H$129)+(I28*$I$129)+(J28*$J$129)+(K28*$K$129)+(L28*$L$129)+(M28*$M$129)+(N28*$N$129)+O28+P28</f>
        <v>173</v>
      </c>
      <c r="S28" s="3"/>
      <c r="T28" s="3">
        <f>_xlfn.RANK.EQ(R28,$R$4:$R$123,0)</f>
        <v>42</v>
      </c>
      <c r="U28" s="14">
        <f t="shared" si="0"/>
        <v>22</v>
      </c>
      <c r="V28">
        <v>0</v>
      </c>
      <c r="W28">
        <f t="shared" si="2"/>
        <v>0</v>
      </c>
      <c r="Y28" s="6">
        <v>45</v>
      </c>
    </row>
    <row r="29" spans="1:25">
      <c r="A29" s="66">
        <v>26</v>
      </c>
      <c r="B29" s="46" t="s">
        <v>40</v>
      </c>
      <c r="C29" s="71">
        <v>3</v>
      </c>
      <c r="D29" s="66">
        <v>2014110443</v>
      </c>
      <c r="E29" s="66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f t="shared" si="3"/>
        <v>153</v>
      </c>
      <c r="P29" s="6"/>
      <c r="Q29" s="6">
        <f t="shared" si="1"/>
        <v>170</v>
      </c>
      <c r="R29" s="6">
        <f>(F29*$F$129)+(G29*$G$129)+(H29*$H$129)+(I29*$I$129)+(J29*$J$129)+(K29*$K$129)+(L29*$L$129)+(M29*$M$129)+(N29*$N$129)+O29+P29</f>
        <v>245</v>
      </c>
      <c r="S29" s="3"/>
      <c r="T29" s="3">
        <f>_xlfn.RANK.EQ(R29,$R$4:$R$123,0)</f>
        <v>25</v>
      </c>
      <c r="U29" s="14">
        <f t="shared" si="0"/>
        <v>17</v>
      </c>
      <c r="V29">
        <v>45</v>
      </c>
      <c r="W29">
        <f t="shared" si="2"/>
        <v>62.999999999999993</v>
      </c>
      <c r="Y29" s="6">
        <v>90</v>
      </c>
    </row>
    <row r="30" spans="1:25">
      <c r="A30" s="66">
        <v>27</v>
      </c>
      <c r="B30" s="46" t="s">
        <v>41</v>
      </c>
      <c r="C30" s="71">
        <v>3</v>
      </c>
      <c r="D30" s="66">
        <v>2014113258</v>
      </c>
      <c r="E30" s="66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f t="shared" si="3"/>
        <v>45</v>
      </c>
      <c r="P30" s="6"/>
      <c r="Q30" s="6">
        <f t="shared" si="1"/>
        <v>172</v>
      </c>
      <c r="R30" s="6">
        <f>(F30*$F$129)+(G30*$G$129)+(H30*$H$129)+(I30*$I$129)+(J30*$J$129)+(K30*$K$129)+(L30*$L$129)+(M30*$M$129)+(N30*$N$129)+O30+P30</f>
        <v>769</v>
      </c>
      <c r="S30" s="3"/>
      <c r="T30" s="3">
        <f>_xlfn.RANK.EQ(R30,$R$4:$R$123,0)</f>
        <v>1</v>
      </c>
      <c r="U30" s="14">
        <f t="shared" si="0"/>
        <v>1</v>
      </c>
      <c r="V30">
        <v>0</v>
      </c>
      <c r="W30">
        <f t="shared" si="2"/>
        <v>0</v>
      </c>
      <c r="Y30" s="6">
        <v>45</v>
      </c>
    </row>
    <row r="31" spans="1:25">
      <c r="A31" s="66">
        <v>28</v>
      </c>
      <c r="B31" s="46" t="s">
        <v>42</v>
      </c>
      <c r="C31" s="71">
        <v>3</v>
      </c>
      <c r="D31" s="66">
        <v>2014110438</v>
      </c>
      <c r="E31" s="66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f t="shared" si="3"/>
        <v>31.499999999999996</v>
      </c>
      <c r="P31" s="6"/>
      <c r="Q31" s="6">
        <f t="shared" si="1"/>
        <v>42.5</v>
      </c>
      <c r="R31" s="6">
        <f>(F31*$F$129)+(G31*$G$129)+(H31*$H$129)+(I31*$I$129)+(J31*$J$129)+(K31*$K$129)+(L31*$L$129)+(M31*$M$129)+(N31*$N$129)+O31+P31</f>
        <v>115.5</v>
      </c>
      <c r="S31" s="3"/>
      <c r="T31" s="3">
        <f>_xlfn.RANK.EQ(R31,$R$4:$R$123,0)</f>
        <v>64</v>
      </c>
      <c r="U31" s="14">
        <f t="shared" si="0"/>
        <v>39</v>
      </c>
      <c r="V31">
        <v>22.5</v>
      </c>
      <c r="W31">
        <f t="shared" si="2"/>
        <v>31.499999999999996</v>
      </c>
      <c r="Y31" s="6">
        <v>0</v>
      </c>
    </row>
    <row r="32" spans="1:25">
      <c r="A32" s="66">
        <v>29</v>
      </c>
      <c r="B32" s="46" t="s">
        <v>43</v>
      </c>
      <c r="C32" s="71">
        <v>3</v>
      </c>
      <c r="D32" s="66">
        <v>2014110432</v>
      </c>
      <c r="E32" s="66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f t="shared" si="3"/>
        <v>31.499999999999996</v>
      </c>
      <c r="P32" s="6"/>
      <c r="Q32" s="6">
        <f t="shared" si="1"/>
        <v>34.5</v>
      </c>
      <c r="R32" s="6">
        <f>(F32*$F$129)+(G32*$G$129)+(H32*$H$129)+(I32*$I$129)+(J32*$J$129)+(K32*$K$129)+(L32*$L$129)+(M32*$M$129)+(N32*$N$129)+O32+P32</f>
        <v>35.5</v>
      </c>
      <c r="S32" s="3"/>
      <c r="T32" s="3">
        <f>_xlfn.RANK.EQ(R32,$R$4:$R$123,0)</f>
        <v>101</v>
      </c>
      <c r="U32" s="14">
        <f t="shared" si="0"/>
        <v>44</v>
      </c>
      <c r="V32">
        <v>22.5</v>
      </c>
      <c r="W32">
        <f t="shared" si="2"/>
        <v>31.499999999999996</v>
      </c>
      <c r="Y32" s="6">
        <v>0</v>
      </c>
    </row>
    <row r="33" spans="1:25">
      <c r="A33" s="66">
        <v>30</v>
      </c>
      <c r="B33" s="46" t="s">
        <v>44</v>
      </c>
      <c r="C33" s="71">
        <v>3</v>
      </c>
      <c r="D33" s="66">
        <v>2014110458</v>
      </c>
      <c r="E33" s="66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f t="shared" si="3"/>
        <v>108</v>
      </c>
      <c r="P33" s="6"/>
      <c r="Q33" s="6">
        <f t="shared" si="1"/>
        <v>122</v>
      </c>
      <c r="R33" s="6">
        <f>(F33*$F$129)+(G33*$G$129)+(H33*$H$129)+(I33*$I$129)+(J33*$J$129)+(K33*$K$129)+(L33*$L$129)+(M33*$M$129)+(N33*$N$129)+O33+P33</f>
        <v>196</v>
      </c>
      <c r="S33" s="3"/>
      <c r="T33" s="3">
        <f>_xlfn.RANK.EQ(R33,$R$4:$R$123,0)</f>
        <v>35</v>
      </c>
      <c r="U33" s="14">
        <f t="shared" si="0"/>
        <v>20</v>
      </c>
      <c r="V33">
        <v>45</v>
      </c>
      <c r="W33">
        <f t="shared" si="2"/>
        <v>62.999999999999993</v>
      </c>
      <c r="Y33" s="6">
        <v>45</v>
      </c>
    </row>
    <row r="34" spans="1:25">
      <c r="A34" s="66">
        <v>31</v>
      </c>
      <c r="B34" s="56" t="s">
        <v>45</v>
      </c>
      <c r="C34" s="71">
        <v>3</v>
      </c>
      <c r="D34" s="66">
        <v>2014113372</v>
      </c>
      <c r="E34" s="66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f t="shared" si="3"/>
        <v>121.5</v>
      </c>
      <c r="P34" s="6"/>
      <c r="Q34" s="6">
        <f t="shared" si="1"/>
        <v>124.5</v>
      </c>
      <c r="R34" s="6">
        <f>(F34*$F$129)+(G34*$G$129)+(H34*$H$129)+(I34*$I$129)+(J34*$J$129)+(K34*$K$129)+(L34*$L$129)+(M34*$M$129)+(N34*$N$129)+O34+P34</f>
        <v>125.5</v>
      </c>
      <c r="S34" s="3"/>
      <c r="T34" s="3">
        <f>_xlfn.RANK.EQ(R34,$R$4:$R$123,0)</f>
        <v>58</v>
      </c>
      <c r="U34" s="14">
        <f t="shared" si="0"/>
        <v>34</v>
      </c>
      <c r="V34">
        <v>22.5</v>
      </c>
      <c r="W34">
        <f t="shared" si="2"/>
        <v>31.499999999999996</v>
      </c>
      <c r="Y34" s="6">
        <v>90</v>
      </c>
    </row>
    <row r="35" spans="1:25">
      <c r="A35" s="66">
        <v>32</v>
      </c>
      <c r="B35" s="46" t="s">
        <v>46</v>
      </c>
      <c r="C35" s="71">
        <v>3</v>
      </c>
      <c r="D35" s="66">
        <v>2014110451</v>
      </c>
      <c r="E35" s="66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f t="shared" si="3"/>
        <v>153</v>
      </c>
      <c r="P35" s="6">
        <v>160</v>
      </c>
      <c r="Q35" s="6">
        <f t="shared" si="1"/>
        <v>181</v>
      </c>
      <c r="R35" s="6">
        <f>(F35*$F$129)+(G35*$G$129)+(H35*$H$129)+(I35*$I$129)+(J35*$J$129)+(K35*$K$129)+(L35*$L$129)+(M35*$M$129)+(N35*$N$129)+O35+P35</f>
        <v>433</v>
      </c>
      <c r="S35" s="3"/>
      <c r="T35" s="3">
        <f>_xlfn.RANK.EQ(R35,$R$4:$R$123,0)</f>
        <v>9</v>
      </c>
      <c r="U35" s="14">
        <f t="shared" si="0"/>
        <v>4</v>
      </c>
      <c r="V35">
        <v>45</v>
      </c>
      <c r="W35">
        <f t="shared" si="2"/>
        <v>62.999999999999993</v>
      </c>
      <c r="Y35" s="6">
        <v>90</v>
      </c>
    </row>
    <row r="36" spans="1:25">
      <c r="A36" s="66">
        <v>33</v>
      </c>
      <c r="B36" s="46" t="s">
        <v>47</v>
      </c>
      <c r="C36" s="71">
        <v>3</v>
      </c>
      <c r="D36" s="66">
        <v>2014110453</v>
      </c>
      <c r="E36" s="66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3"/>
        <v>166.5</v>
      </c>
      <c r="P36" s="6"/>
      <c r="Q36" s="6">
        <f t="shared" si="1"/>
        <v>166.5</v>
      </c>
      <c r="R36" s="6">
        <f>(F36*$F$129)+(G36*$G$129)+(H36*$H$129)+(I36*$I$129)+(J36*$J$129)+(K36*$K$129)+(L36*$L$129)+(M36*$M$129)+(N36*$N$129)+O36+P36</f>
        <v>166.5</v>
      </c>
      <c r="S36" s="3"/>
      <c r="T36" s="3">
        <f>_xlfn.RANK.EQ(R36,$R$4:$R$123,0)</f>
        <v>45</v>
      </c>
      <c r="U36" s="14">
        <f t="shared" si="0"/>
        <v>24</v>
      </c>
      <c r="V36">
        <v>22.5</v>
      </c>
      <c r="W36">
        <f t="shared" si="2"/>
        <v>31.499999999999996</v>
      </c>
      <c r="Y36" s="6">
        <v>135</v>
      </c>
    </row>
    <row r="37" spans="1:25">
      <c r="A37" s="66">
        <v>34</v>
      </c>
      <c r="B37" s="64" t="s">
        <v>169</v>
      </c>
      <c r="C37" s="60">
        <v>4</v>
      </c>
      <c r="D37" s="63" t="s">
        <v>170</v>
      </c>
      <c r="E37" s="58" t="s">
        <v>128</v>
      </c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6">
        <f t="shared" si="3"/>
        <v>135</v>
      </c>
      <c r="P37" s="54"/>
      <c r="Q37" s="6">
        <f t="shared" si="1"/>
        <v>171</v>
      </c>
      <c r="R37" s="6">
        <f>(F37*$F$129)+(G37*$G$129)+(H37*$H$129)+(I37*$I$129)+(J37*$J$129)+(K37*$K$129)+(L37*$L$129)+(M37*$M$129)+(N37*$N$129)+O37+P37</f>
        <v>235</v>
      </c>
      <c r="S37" s="61"/>
      <c r="T37" s="3">
        <f>_xlfn.RANK.EQ(R37,$R$4:$R$123,0)</f>
        <v>26</v>
      </c>
      <c r="U37" s="62">
        <f t="shared" si="0"/>
        <v>18</v>
      </c>
      <c r="V37">
        <v>0</v>
      </c>
      <c r="W37">
        <f t="shared" si="2"/>
        <v>0</v>
      </c>
      <c r="Y37" s="54">
        <v>135</v>
      </c>
    </row>
    <row r="38" spans="1:25">
      <c r="A38" s="66">
        <v>35</v>
      </c>
      <c r="B38" s="63" t="s">
        <v>197</v>
      </c>
      <c r="C38" s="72">
        <v>3</v>
      </c>
      <c r="D38" s="63" t="s">
        <v>198</v>
      </c>
      <c r="E38" s="58" t="s">
        <v>136</v>
      </c>
      <c r="F38" s="54"/>
      <c r="G38" s="54"/>
      <c r="H38" s="54"/>
      <c r="I38" s="54"/>
      <c r="J38" s="54"/>
      <c r="K38" s="54"/>
      <c r="L38" s="54"/>
      <c r="M38" s="54"/>
      <c r="N38" s="54"/>
      <c r="O38" s="6">
        <f t="shared" si="3"/>
        <v>153</v>
      </c>
      <c r="P38" s="54"/>
      <c r="Q38" s="6">
        <f t="shared" si="1"/>
        <v>153</v>
      </c>
      <c r="R38" s="6">
        <f>(F38*$F$129)+(G38*$G$129)+(H38*$H$129)+(I38*$I$129)+(J38*$J$129)+(K38*$K$129)+(L38*$L$129)+(M38*$M$129)+(N38*$N$129)+O38+P38</f>
        <v>153</v>
      </c>
      <c r="S38" s="61"/>
      <c r="T38" s="3">
        <f>_xlfn.RANK.EQ(R38,$R$4:$R$123,0)</f>
        <v>50</v>
      </c>
      <c r="U38" s="62">
        <f t="shared" si="0"/>
        <v>28</v>
      </c>
      <c r="V38">
        <v>45</v>
      </c>
      <c r="W38">
        <f t="shared" si="2"/>
        <v>62.999999999999993</v>
      </c>
      <c r="Y38" s="54">
        <v>90</v>
      </c>
    </row>
    <row r="39" spans="1:25">
      <c r="A39" s="66">
        <v>36</v>
      </c>
      <c r="B39" s="63" t="s">
        <v>171</v>
      </c>
      <c r="C39" s="60">
        <v>4</v>
      </c>
      <c r="D39" s="63" t="s">
        <v>172</v>
      </c>
      <c r="E39" s="58" t="s">
        <v>136</v>
      </c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6">
        <f t="shared" si="3"/>
        <v>90</v>
      </c>
      <c r="P39" s="54"/>
      <c r="Q39" s="6">
        <f t="shared" si="1"/>
        <v>143</v>
      </c>
      <c r="R39" s="6">
        <f>(F39*$F$129)+(G39*$G$129)+(H39*$H$129)+(I39*$I$129)+(J39*$J$129)+(K39*$K$129)+(L39*$L$129)+(M39*$M$129)+(N39*$N$129)+O39+P39</f>
        <v>376</v>
      </c>
      <c r="S39" s="61"/>
      <c r="T39" s="3">
        <f>_xlfn.RANK.EQ(R39,$R$4:$R$123,0)</f>
        <v>13</v>
      </c>
      <c r="U39" s="62"/>
      <c r="V39">
        <v>0</v>
      </c>
      <c r="W39">
        <f t="shared" si="2"/>
        <v>0</v>
      </c>
      <c r="Y39" s="54">
        <v>90</v>
      </c>
    </row>
    <row r="40" spans="1:25">
      <c r="A40" s="66">
        <v>37</v>
      </c>
      <c r="B40" s="63" t="s">
        <v>173</v>
      </c>
      <c r="C40" s="60">
        <v>4</v>
      </c>
      <c r="D40" s="63" t="s">
        <v>195</v>
      </c>
      <c r="E40" s="58" t="s">
        <v>136</v>
      </c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6">
        <f t="shared" si="3"/>
        <v>45</v>
      </c>
      <c r="P40" s="54"/>
      <c r="Q40" s="6">
        <f t="shared" si="1"/>
        <v>69</v>
      </c>
      <c r="R40" s="6">
        <f>(F40*$F$129)+(G40*$G$129)+(H40*$H$129)+(I40*$I$129)+(J40*$J$129)+(K40*$K$129)+(L40*$L$129)+(M40*$M$129)+(N40*$N$129)+O40+P40</f>
        <v>117</v>
      </c>
      <c r="S40" s="61"/>
      <c r="T40" s="3">
        <f>_xlfn.RANK.EQ(R40,$R$4:$R$123,0)</f>
        <v>62</v>
      </c>
      <c r="U40" s="62"/>
      <c r="V40">
        <v>0</v>
      </c>
      <c r="W40">
        <f t="shared" si="2"/>
        <v>0</v>
      </c>
      <c r="Y40" s="54">
        <v>45</v>
      </c>
    </row>
    <row r="41" spans="1:25">
      <c r="A41" s="66">
        <v>38</v>
      </c>
      <c r="B41" s="63" t="s">
        <v>174</v>
      </c>
      <c r="C41" s="60">
        <v>4</v>
      </c>
      <c r="D41" s="63" t="s">
        <v>175</v>
      </c>
      <c r="E41" s="58" t="s">
        <v>128</v>
      </c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6">
        <f t="shared" si="3"/>
        <v>31.499999999999996</v>
      </c>
      <c r="P41" s="54"/>
      <c r="Q41" s="6">
        <f t="shared" si="1"/>
        <v>79.5</v>
      </c>
      <c r="R41" s="6">
        <f>(F41*$F$129)+(G41*$G$129)+(H41*$H$129)+(I41*$I$129)+(J41*$J$129)+(K41*$K$129)+(L41*$L$129)+(M41*$M$129)+(N41*$N$129)+O41+P41</f>
        <v>343.5</v>
      </c>
      <c r="S41" s="61"/>
      <c r="T41" s="3">
        <f>_xlfn.RANK.EQ(R41,$R$4:$R$123,0)</f>
        <v>16</v>
      </c>
      <c r="U41" s="62"/>
      <c r="V41">
        <v>22.5</v>
      </c>
      <c r="W41">
        <f t="shared" si="2"/>
        <v>31.499999999999996</v>
      </c>
      <c r="Y41" s="54">
        <v>0</v>
      </c>
    </row>
    <row r="42" spans="1:25">
      <c r="A42" s="66">
        <v>39</v>
      </c>
      <c r="B42" s="63" t="s">
        <v>176</v>
      </c>
      <c r="C42" s="60">
        <v>4</v>
      </c>
      <c r="D42" s="63" t="s">
        <v>180</v>
      </c>
      <c r="E42" s="58" t="s">
        <v>136</v>
      </c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6">
        <f t="shared" si="3"/>
        <v>45</v>
      </c>
      <c r="P42" s="54"/>
      <c r="Q42" s="6">
        <f t="shared" si="1"/>
        <v>63</v>
      </c>
      <c r="R42" s="6">
        <f>(F42*$F$129)+(G42*$G$129)+(H42*$H$129)+(I42*$I$129)+(J42*$J$129)+(K42*$K$129)+(L42*$L$129)+(M42*$M$129)+(N42*$N$129)+O42+P42</f>
        <v>167</v>
      </c>
      <c r="S42" s="61"/>
      <c r="T42" s="3">
        <f>_xlfn.RANK.EQ(R42,$R$4:$R$123,0)</f>
        <v>44</v>
      </c>
      <c r="U42" s="62"/>
      <c r="V42">
        <v>0</v>
      </c>
      <c r="W42">
        <f t="shared" si="2"/>
        <v>0</v>
      </c>
      <c r="Y42" s="54">
        <v>45</v>
      </c>
    </row>
    <row r="43" spans="1:25">
      <c r="A43" s="66">
        <v>40</v>
      </c>
      <c r="B43" s="63" t="s">
        <v>177</v>
      </c>
      <c r="C43" s="60">
        <v>4</v>
      </c>
      <c r="D43" s="63" t="s">
        <v>181</v>
      </c>
      <c r="E43" s="58" t="s">
        <v>136</v>
      </c>
      <c r="F43" s="54"/>
      <c r="G43" s="54"/>
      <c r="H43" s="54"/>
      <c r="I43" s="54"/>
      <c r="J43" s="54"/>
      <c r="K43" s="54"/>
      <c r="L43" s="54"/>
      <c r="M43" s="54"/>
      <c r="N43" s="54"/>
      <c r="O43" s="6">
        <f t="shared" si="3"/>
        <v>166.5</v>
      </c>
      <c r="P43" s="54"/>
      <c r="Q43" s="6">
        <f t="shared" si="1"/>
        <v>166.5</v>
      </c>
      <c r="R43" s="6">
        <f>(F43*$F$129)+(G43*$G$129)+(H43*$H$129)+(I43*$I$129)+(J43*$J$129)+(K43*$K$129)+(L43*$L$129)+(M43*$M$129)+(N43*$N$129)+O43+P43</f>
        <v>166.5</v>
      </c>
      <c r="S43" s="61"/>
      <c r="T43" s="3">
        <f>_xlfn.RANK.EQ(R43,$R$4:$R$123,0)</f>
        <v>45</v>
      </c>
      <c r="U43" s="62"/>
      <c r="V43">
        <v>22.5</v>
      </c>
      <c r="W43">
        <f t="shared" si="2"/>
        <v>31.499999999999996</v>
      </c>
      <c r="Y43" s="54">
        <v>135</v>
      </c>
    </row>
    <row r="44" spans="1:25">
      <c r="A44" s="66">
        <v>41</v>
      </c>
      <c r="B44" s="63" t="s">
        <v>178</v>
      </c>
      <c r="C44" s="60">
        <v>4</v>
      </c>
      <c r="D44" s="63" t="s">
        <v>182</v>
      </c>
      <c r="E44" s="58" t="s">
        <v>128</v>
      </c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6">
        <f t="shared" si="3"/>
        <v>90</v>
      </c>
      <c r="P44" s="54"/>
      <c r="Q44" s="6">
        <f t="shared" si="1"/>
        <v>142</v>
      </c>
      <c r="R44" s="6">
        <f>(F44*$F$129)+(G44*$G$129)+(H44*$H$129)+(I44*$I$129)+(J44*$J$129)+(K44*$K$129)+(L44*$L$129)+(M44*$M$129)+(N44*$N$129)+O44+P44</f>
        <v>374</v>
      </c>
      <c r="S44" s="61"/>
      <c r="T44" s="3">
        <f>_xlfn.RANK.EQ(R44,$R$4:$R$123,0)</f>
        <v>14</v>
      </c>
      <c r="U44" s="62"/>
      <c r="V44">
        <v>0</v>
      </c>
      <c r="W44">
        <f t="shared" si="2"/>
        <v>0</v>
      </c>
      <c r="Y44" s="54">
        <v>90</v>
      </c>
    </row>
    <row r="45" spans="1:25">
      <c r="A45" s="66">
        <v>42</v>
      </c>
      <c r="B45" s="63" t="s">
        <v>179</v>
      </c>
      <c r="C45" s="60">
        <v>4</v>
      </c>
      <c r="D45" s="63" t="s">
        <v>183</v>
      </c>
      <c r="E45" s="58" t="s">
        <v>136</v>
      </c>
      <c r="F45" s="54"/>
      <c r="G45" s="54"/>
      <c r="H45" s="54"/>
      <c r="I45" s="54"/>
      <c r="J45" s="54"/>
      <c r="K45" s="54"/>
      <c r="L45" s="54"/>
      <c r="M45" s="54"/>
      <c r="N45" s="54"/>
      <c r="O45" s="6">
        <f t="shared" si="3"/>
        <v>108</v>
      </c>
      <c r="P45" s="54"/>
      <c r="Q45" s="6">
        <f t="shared" si="1"/>
        <v>108</v>
      </c>
      <c r="R45" s="6">
        <f>(F45*$F$129)+(G45*$G$129)+(H45*$H$129)+(I45*$I$129)+(J45*$J$129)+(K45*$K$129)+(L45*$L$129)+(M45*$M$129)+(N45*$N$129)+O45+P45</f>
        <v>108</v>
      </c>
      <c r="S45" s="61"/>
      <c r="T45" s="3">
        <f>_xlfn.RANK.EQ(R45,$R$4:$R$123,0)</f>
        <v>66</v>
      </c>
      <c r="U45" s="62"/>
      <c r="V45">
        <v>45</v>
      </c>
      <c r="W45">
        <f t="shared" si="2"/>
        <v>62.999999999999993</v>
      </c>
      <c r="Y45" s="54">
        <v>45</v>
      </c>
    </row>
    <row r="46" spans="1:25">
      <c r="A46" s="66">
        <v>43</v>
      </c>
      <c r="B46" s="63" t="s">
        <v>184</v>
      </c>
      <c r="C46" s="60">
        <v>4</v>
      </c>
      <c r="D46" s="63" t="s">
        <v>186</v>
      </c>
      <c r="E46" s="58" t="s">
        <v>128</v>
      </c>
      <c r="F46" s="54"/>
      <c r="G46" s="54"/>
      <c r="H46" s="54"/>
      <c r="I46" s="54"/>
      <c r="J46" s="54"/>
      <c r="K46" s="54"/>
      <c r="L46" s="54"/>
      <c r="M46" s="54"/>
      <c r="N46" s="54"/>
      <c r="O46" s="6">
        <f t="shared" si="3"/>
        <v>0</v>
      </c>
      <c r="P46" s="54"/>
      <c r="Q46" s="6">
        <f t="shared" si="1"/>
        <v>0</v>
      </c>
      <c r="R46" s="6">
        <f>(F46*$F$129)+(G46*$G$129)+(H46*$H$129)+(I46*$I$129)+(J46*$J$129)+(K46*$K$129)+(L46*$L$129)+(M46*$M$129)+(N46*$N$129)+O46+P46</f>
        <v>0</v>
      </c>
      <c r="S46" s="61"/>
      <c r="T46" s="3">
        <f>_xlfn.RANK.EQ(R46,$R$4:$R$123,0)</f>
        <v>105</v>
      </c>
      <c r="U46" s="62"/>
      <c r="V46">
        <v>0</v>
      </c>
      <c r="W46">
        <f t="shared" si="2"/>
        <v>0</v>
      </c>
      <c r="Y46" s="54">
        <v>0</v>
      </c>
    </row>
    <row r="47" spans="1:25">
      <c r="A47" s="66">
        <v>44</v>
      </c>
      <c r="B47" s="63" t="s">
        <v>185</v>
      </c>
      <c r="C47" s="60">
        <v>4</v>
      </c>
      <c r="D47" s="63" t="s">
        <v>187</v>
      </c>
      <c r="E47" s="58" t="s">
        <v>136</v>
      </c>
      <c r="F47" s="54"/>
      <c r="G47" s="54"/>
      <c r="H47" s="54"/>
      <c r="I47" s="54"/>
      <c r="J47" s="54"/>
      <c r="K47" s="54"/>
      <c r="L47" s="54"/>
      <c r="M47" s="54"/>
      <c r="N47" s="54"/>
      <c r="O47" s="6">
        <f t="shared" si="3"/>
        <v>184.5</v>
      </c>
      <c r="P47" s="54"/>
      <c r="Q47" s="6">
        <f t="shared" si="1"/>
        <v>184.5</v>
      </c>
      <c r="R47" s="6">
        <f>(F47*$F$129)+(G47*$G$129)+(H47*$H$129)+(I47*$I$129)+(J47*$J$129)+(K47*$K$129)+(L47*$L$129)+(M47*$M$129)+(N47*$N$129)+O47+P47</f>
        <v>184.5</v>
      </c>
      <c r="S47" s="61"/>
      <c r="T47" s="3">
        <f>_xlfn.RANK.EQ(R47,$R$4:$R$123,0)</f>
        <v>37</v>
      </c>
      <c r="U47" s="62"/>
      <c r="V47">
        <v>67.5</v>
      </c>
      <c r="W47">
        <f t="shared" si="2"/>
        <v>94.5</v>
      </c>
      <c r="Y47" s="54">
        <v>90</v>
      </c>
    </row>
    <row r="48" spans="1:25">
      <c r="A48" s="66">
        <v>45</v>
      </c>
      <c r="B48" s="63" t="s">
        <v>188</v>
      </c>
      <c r="C48" s="60">
        <v>4</v>
      </c>
      <c r="D48" s="63" t="s">
        <v>196</v>
      </c>
      <c r="E48" s="58" t="s">
        <v>128</v>
      </c>
      <c r="F48" s="54"/>
      <c r="G48" s="54"/>
      <c r="H48" s="54"/>
      <c r="I48" s="54"/>
      <c r="J48" s="54"/>
      <c r="K48" s="54"/>
      <c r="L48" s="54"/>
      <c r="M48" s="54"/>
      <c r="N48" s="54"/>
      <c r="O48" s="6">
        <f t="shared" si="3"/>
        <v>31.499999999999996</v>
      </c>
      <c r="P48" s="54"/>
      <c r="Q48" s="6">
        <f t="shared" si="1"/>
        <v>31.499999999999996</v>
      </c>
      <c r="R48" s="6">
        <f>(F48*$F$129)+(G48*$G$129)+(H48*$H$129)+(I48*$I$129)+(J48*$J$129)+(K48*$K$129)+(L48*$L$129)+(M48*$M$129)+(N48*$N$129)+O48+P48</f>
        <v>31.499999999999996</v>
      </c>
      <c r="S48" s="61"/>
      <c r="T48" s="3">
        <f>_xlfn.RANK.EQ(R48,$R$4:$R$123,0)</f>
        <v>102</v>
      </c>
      <c r="U48" s="62"/>
      <c r="V48">
        <v>22.5</v>
      </c>
      <c r="W48">
        <f t="shared" si="2"/>
        <v>31.499999999999996</v>
      </c>
      <c r="Y48" s="54">
        <v>0</v>
      </c>
    </row>
    <row r="49" spans="1:25">
      <c r="A49" s="66">
        <v>46</v>
      </c>
      <c r="B49" s="63" t="s">
        <v>192</v>
      </c>
      <c r="C49" s="60">
        <v>4</v>
      </c>
      <c r="D49" s="63" t="s">
        <v>189</v>
      </c>
      <c r="E49" s="58" t="s">
        <v>136</v>
      </c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6">
        <f t="shared" si="3"/>
        <v>0</v>
      </c>
      <c r="P49" s="54"/>
      <c r="Q49" s="6">
        <f t="shared" si="1"/>
        <v>16</v>
      </c>
      <c r="R49" s="6">
        <f>(F49*$F$129)+(G49*$G$129)+(H49*$H$129)+(I49*$I$129)+(J49*$J$129)+(K49*$K$129)+(L49*$L$129)+(M49*$M$129)+(N49*$N$129)+O49+P49</f>
        <v>120</v>
      </c>
      <c r="S49" s="61"/>
      <c r="T49" s="3">
        <f>_xlfn.RANK.EQ(R49,$R$4:$R$123,0)</f>
        <v>60</v>
      </c>
      <c r="U49" s="62"/>
      <c r="V49">
        <v>0</v>
      </c>
      <c r="W49">
        <f t="shared" si="2"/>
        <v>0</v>
      </c>
      <c r="Y49" s="54">
        <v>0</v>
      </c>
    </row>
    <row r="50" spans="1:25">
      <c r="A50" s="66">
        <v>47</v>
      </c>
      <c r="B50" s="63" t="s">
        <v>193</v>
      </c>
      <c r="C50" s="60">
        <v>4</v>
      </c>
      <c r="D50" s="63" t="s">
        <v>190</v>
      </c>
      <c r="E50" s="58" t="s">
        <v>128</v>
      </c>
      <c r="F50" s="54"/>
      <c r="G50" s="54"/>
      <c r="H50" s="54"/>
      <c r="I50" s="54"/>
      <c r="J50" s="54"/>
      <c r="K50" s="54"/>
      <c r="L50" s="54"/>
      <c r="M50" s="54"/>
      <c r="N50" s="54"/>
      <c r="O50" s="6">
        <f t="shared" si="3"/>
        <v>0</v>
      </c>
      <c r="P50" s="54"/>
      <c r="Q50" s="6">
        <f t="shared" si="1"/>
        <v>0</v>
      </c>
      <c r="R50" s="6">
        <f>(F50*$F$129)+(G50*$G$129)+(H50*$H$129)+(I50*$I$129)+(J50*$J$129)+(K50*$K$129)+(L50*$L$129)+(M50*$M$129)+(N50*$N$129)+O50+P50</f>
        <v>0</v>
      </c>
      <c r="S50" s="61"/>
      <c r="T50" s="3">
        <f>_xlfn.RANK.EQ(R50,$R$4:$R$123,0)</f>
        <v>105</v>
      </c>
      <c r="U50" s="62"/>
      <c r="V50">
        <v>0</v>
      </c>
      <c r="W50">
        <f t="shared" si="2"/>
        <v>0</v>
      </c>
      <c r="Y50" s="54">
        <v>0</v>
      </c>
    </row>
    <row r="51" spans="1:25">
      <c r="A51" s="66">
        <v>48</v>
      </c>
      <c r="B51" s="63" t="s">
        <v>194</v>
      </c>
      <c r="C51" s="72">
        <v>3</v>
      </c>
      <c r="D51" s="63" t="s">
        <v>191</v>
      </c>
      <c r="E51" s="58" t="s">
        <v>128</v>
      </c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6">
        <f t="shared" si="3"/>
        <v>153</v>
      </c>
      <c r="P51" s="54"/>
      <c r="Q51" s="6">
        <f t="shared" si="1"/>
        <v>159</v>
      </c>
      <c r="R51" s="6">
        <f>(F51*$F$129)+(G51*$G$129)+(H51*$H$129)+(I51*$I$129)+(J51*$J$129)+(K51*$K$129)+(L51*$L$129)+(M51*$M$129)+(N51*$N$129)+O51+P51</f>
        <v>161</v>
      </c>
      <c r="S51" s="61"/>
      <c r="T51" s="3">
        <f>_xlfn.RANK.EQ(R51,$R$4:$R$123,0)</f>
        <v>48</v>
      </c>
      <c r="U51" s="62"/>
      <c r="V51">
        <v>45</v>
      </c>
      <c r="W51">
        <f t="shared" si="2"/>
        <v>62.999999999999993</v>
      </c>
      <c r="Y51" s="54">
        <v>90</v>
      </c>
    </row>
    <row r="52" spans="1:25">
      <c r="A52" s="66">
        <v>49</v>
      </c>
      <c r="B52" s="59" t="s">
        <v>167</v>
      </c>
      <c r="C52" s="60">
        <v>4</v>
      </c>
      <c r="D52" s="63" t="s">
        <v>168</v>
      </c>
      <c r="E52" s="58" t="s">
        <v>222</v>
      </c>
      <c r="F52" s="54"/>
      <c r="G52" s="54"/>
      <c r="H52" s="54"/>
      <c r="I52" s="54"/>
      <c r="J52" s="54"/>
      <c r="K52" s="54"/>
      <c r="L52" s="54"/>
      <c r="M52" s="54"/>
      <c r="N52" s="54"/>
      <c r="O52" s="6">
        <f t="shared" si="3"/>
        <v>0</v>
      </c>
      <c r="P52" s="54"/>
      <c r="Q52" s="6">
        <f t="shared" si="1"/>
        <v>0</v>
      </c>
      <c r="R52" s="6">
        <f>(F52*$F$129)+(G52*$G$129)+(H52*$H$129)+(I52*$I$129)+(J52*$J$129)+(K52*$K$129)+(L52*$L$129)+(M52*$M$129)+(N52*$N$129)+O52+P52</f>
        <v>0</v>
      </c>
      <c r="S52" s="61"/>
      <c r="T52" s="3">
        <f>_xlfn.RANK.EQ(R52,$R$4:$R$123,0)</f>
        <v>105</v>
      </c>
      <c r="U52" s="62"/>
      <c r="V52">
        <v>0</v>
      </c>
      <c r="W52">
        <f t="shared" si="2"/>
        <v>0</v>
      </c>
      <c r="Y52" s="54">
        <v>0</v>
      </c>
    </row>
    <row r="53" spans="1:25" ht="17.25" thickBot="1">
      <c r="A53" s="66">
        <v>50</v>
      </c>
      <c r="B53" s="57" t="s">
        <v>48</v>
      </c>
      <c r="C53" s="73">
        <v>3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6">
        <f t="shared" si="3"/>
        <v>153</v>
      </c>
      <c r="P53" s="54">
        <v>160</v>
      </c>
      <c r="Q53" s="6">
        <f t="shared" si="1"/>
        <v>181</v>
      </c>
      <c r="R53" s="6">
        <f>(F53*$F$129)+(G53*$G$129)+(H53*$H$129)+(I53*$I$129)+(J53*$J$129)+(K53*$K$129)+(L53*$L$129)+(M53*$M$129)+(N53*$N$129)+O53+P53</f>
        <v>433</v>
      </c>
      <c r="S53" s="12"/>
      <c r="T53" s="3">
        <f>_xlfn.RANK.EQ(R53,$R$4:$R$123,0)</f>
        <v>9</v>
      </c>
      <c r="U53" s="30">
        <f>_xlfn.RANK.EQ($R53,$R$4:$R$53,0)</f>
        <v>4</v>
      </c>
      <c r="V53">
        <v>45</v>
      </c>
      <c r="W53">
        <f t="shared" si="2"/>
        <v>62.999999999999993</v>
      </c>
      <c r="Y53" s="54">
        <v>90</v>
      </c>
    </row>
    <row r="54" spans="1:25" ht="17.25" thickTop="1">
      <c r="A54" s="66">
        <v>51</v>
      </c>
      <c r="B54" s="48" t="s">
        <v>49</v>
      </c>
      <c r="C54" s="22">
        <v>2</v>
      </c>
      <c r="D54" s="67">
        <v>2012110516</v>
      </c>
      <c r="E54" s="67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6">
        <f t="shared" si="3"/>
        <v>90</v>
      </c>
      <c r="P54" s="8"/>
      <c r="Q54" s="6">
        <f t="shared" si="1"/>
        <v>113</v>
      </c>
      <c r="R54" s="6">
        <f>(F54*$F$129)+(G54*$G$129)+(H54*$H$129)+(I54*$I$129)+(J54*$J$129)+(K54*$K$129)+(L54*$L$129)+(M54*$M$129)+(N54*$N$129)+O54+P54</f>
        <v>134</v>
      </c>
      <c r="S54" s="9"/>
      <c r="T54" s="3">
        <f>_xlfn.RANK.EQ(R54,$R$4:$R$123,0)</f>
        <v>55</v>
      </c>
      <c r="U54" s="17">
        <f>_xlfn.RANK.EQ($R54,$R$54:$R$80,0)</f>
        <v>18</v>
      </c>
      <c r="V54">
        <v>0</v>
      </c>
      <c r="W54">
        <f t="shared" si="2"/>
        <v>0</v>
      </c>
      <c r="Y54" s="8">
        <v>90</v>
      </c>
    </row>
    <row r="55" spans="1:25">
      <c r="A55" s="66">
        <v>52</v>
      </c>
      <c r="B55" s="46" t="s">
        <v>50</v>
      </c>
      <c r="C55" s="23">
        <v>2</v>
      </c>
      <c r="D55" s="66">
        <v>2012110538</v>
      </c>
      <c r="E55" s="66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f t="shared" si="3"/>
        <v>135</v>
      </c>
      <c r="P55" s="6"/>
      <c r="Q55" s="6">
        <f t="shared" si="1"/>
        <v>155</v>
      </c>
      <c r="R55" s="6">
        <f>(F55*$F$129)+(G55*$G$129)+(H55*$H$129)+(I55*$I$129)+(J55*$J$129)+(K55*$K$129)+(L55*$L$129)+(M55*$M$129)+(N55*$N$129)+O55+P55</f>
        <v>175</v>
      </c>
      <c r="S55" s="3"/>
      <c r="T55" s="3">
        <f>_xlfn.RANK.EQ(R55,$R$4:$R$123,0)</f>
        <v>40</v>
      </c>
      <c r="U55" s="15">
        <f>_xlfn.RANK.EQ($R55,$R$54:$R$80,0)</f>
        <v>13</v>
      </c>
      <c r="V55">
        <v>0</v>
      </c>
      <c r="W55">
        <f t="shared" si="2"/>
        <v>0</v>
      </c>
      <c r="Y55" s="6">
        <v>135</v>
      </c>
    </row>
    <row r="56" spans="1:25">
      <c r="A56" s="66">
        <v>53</v>
      </c>
      <c r="B56" s="56" t="s">
        <v>55</v>
      </c>
      <c r="C56" s="23">
        <v>2</v>
      </c>
      <c r="D56" s="66">
        <v>2012110541</v>
      </c>
      <c r="E56" s="66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3"/>
        <v>0</v>
      </c>
      <c r="P56" s="6"/>
      <c r="Q56" s="6">
        <f t="shared" si="1"/>
        <v>0</v>
      </c>
      <c r="R56" s="6">
        <f>(F56*$F$129)+(G56*$G$129)+(H56*$H$129)+(I56*$I$129)+(J56*$J$129)+(K56*$K$129)+(L56*$L$129)+(M56*$M$129)+(N56*$N$129)+O56+P56</f>
        <v>0</v>
      </c>
      <c r="S56" s="3"/>
      <c r="T56" s="3">
        <f>_xlfn.RANK.EQ(R56,$R$4:$R$123,0)</f>
        <v>105</v>
      </c>
      <c r="U56" s="15">
        <f>_xlfn.RANK.EQ($R56,$R$54:$R$80,0)</f>
        <v>23</v>
      </c>
      <c r="V56">
        <v>0</v>
      </c>
      <c r="W56">
        <f t="shared" si="2"/>
        <v>0</v>
      </c>
      <c r="Y56" s="6">
        <v>0</v>
      </c>
    </row>
    <row r="57" spans="1:25">
      <c r="A57" s="66">
        <v>54</v>
      </c>
      <c r="B57" s="46" t="s">
        <v>51</v>
      </c>
      <c r="C57" s="23">
        <v>2</v>
      </c>
      <c r="D57" s="66">
        <v>2013110484</v>
      </c>
      <c r="E57" s="66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f t="shared" si="3"/>
        <v>121.5</v>
      </c>
      <c r="P57" s="6"/>
      <c r="Q57" s="6">
        <f t="shared" si="1"/>
        <v>238.5</v>
      </c>
      <c r="R57" s="6">
        <f>(F57*$F$129)+(G57*$G$129)+(H57*$H$129)+(I57*$I$129)+(J57*$J$129)+(K57*$K$129)+(L57*$L$129)+(M57*$M$129)+(N57*$N$129)+O57+P57</f>
        <v>565.5</v>
      </c>
      <c r="S57" s="3"/>
      <c r="T57" s="3">
        <f>_xlfn.RANK.EQ(R57,$R$4:$R$123,0)</f>
        <v>4</v>
      </c>
      <c r="U57" s="15">
        <f>_xlfn.RANK.EQ($R57,$R$54:$R$80,0)</f>
        <v>2</v>
      </c>
      <c r="V57">
        <v>22.5</v>
      </c>
      <c r="W57">
        <f t="shared" si="2"/>
        <v>31.499999999999996</v>
      </c>
      <c r="Y57" s="6">
        <v>90</v>
      </c>
    </row>
    <row r="58" spans="1:25">
      <c r="A58" s="66">
        <v>55</v>
      </c>
      <c r="B58" s="64" t="s">
        <v>199</v>
      </c>
      <c r="C58" s="23">
        <v>2</v>
      </c>
      <c r="D58" s="63" t="s">
        <v>200</v>
      </c>
      <c r="E58" s="66" t="s">
        <v>128</v>
      </c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f t="shared" si="3"/>
        <v>166.5</v>
      </c>
      <c r="P58" s="6"/>
      <c r="Q58" s="6">
        <f t="shared" si="1"/>
        <v>171.5</v>
      </c>
      <c r="R58" s="6">
        <f>(F58*$F$129)+(G58*$G$129)+(H58*$H$129)+(I58*$I$129)+(J58*$J$129)+(K58*$K$129)+(L58*$L$129)+(M58*$M$129)+(N58*$N$129)+O58+P58</f>
        <v>172.5</v>
      </c>
      <c r="S58" s="3"/>
      <c r="T58" s="3">
        <f>_xlfn.RANK.EQ(R58,$R$4:$R$123,0)</f>
        <v>43</v>
      </c>
      <c r="U58" s="15"/>
      <c r="V58">
        <v>22.5</v>
      </c>
      <c r="W58">
        <f t="shared" si="2"/>
        <v>31.499999999999996</v>
      </c>
      <c r="Y58" s="6">
        <v>135</v>
      </c>
    </row>
    <row r="59" spans="1:25">
      <c r="A59" s="66">
        <v>56</v>
      </c>
      <c r="B59" s="63" t="s">
        <v>201</v>
      </c>
      <c r="C59" s="23">
        <v>2</v>
      </c>
      <c r="D59" s="63" t="s">
        <v>202</v>
      </c>
      <c r="E59" s="66" t="s">
        <v>128</v>
      </c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f t="shared" si="3"/>
        <v>135</v>
      </c>
      <c r="P59" s="6"/>
      <c r="Q59" s="6">
        <f t="shared" si="1"/>
        <v>145</v>
      </c>
      <c r="R59" s="6">
        <f>(F59*$F$129)+(G59*$G$129)+(H59*$H$129)+(I59*$I$129)+(J59*$J$129)+(K59*$K$129)+(L59*$L$129)+(M59*$M$129)+(N59*$N$129)+O59+P59</f>
        <v>175</v>
      </c>
      <c r="S59" s="3"/>
      <c r="T59" s="3">
        <f>_xlfn.RANK.EQ(R59,$R$4:$R$123,0)</f>
        <v>40</v>
      </c>
      <c r="U59" s="15"/>
      <c r="V59">
        <v>0</v>
      </c>
      <c r="W59">
        <f t="shared" si="2"/>
        <v>0</v>
      </c>
      <c r="Y59" s="6">
        <v>135</v>
      </c>
    </row>
    <row r="60" spans="1:25">
      <c r="A60" s="66">
        <v>57</v>
      </c>
      <c r="B60" s="64" t="s">
        <v>203</v>
      </c>
      <c r="C60" s="23">
        <v>2</v>
      </c>
      <c r="D60" s="63" t="s">
        <v>205</v>
      </c>
      <c r="E60" s="66" t="s">
        <v>128</v>
      </c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f t="shared" si="3"/>
        <v>166.5</v>
      </c>
      <c r="P60" s="6"/>
      <c r="Q60" s="6">
        <f t="shared" si="1"/>
        <v>186.5</v>
      </c>
      <c r="R60" s="6">
        <f>(F60*$F$129)+(G60*$G$129)+(H60*$H$129)+(I60*$I$129)+(J60*$J$129)+(K60*$K$129)+(L60*$L$129)+(M60*$M$129)+(N60*$N$129)+O60+P60</f>
        <v>218.5</v>
      </c>
      <c r="S60" s="3"/>
      <c r="T60" s="3">
        <f>_xlfn.RANK.EQ(R60,$R$4:$R$123,0)</f>
        <v>31</v>
      </c>
      <c r="U60" s="15"/>
      <c r="V60">
        <v>22.5</v>
      </c>
      <c r="W60">
        <f t="shared" si="2"/>
        <v>31.499999999999996</v>
      </c>
      <c r="Y60" s="6">
        <v>135</v>
      </c>
    </row>
    <row r="61" spans="1:25">
      <c r="A61" s="66">
        <v>58</v>
      </c>
      <c r="B61" s="63" t="s">
        <v>204</v>
      </c>
      <c r="C61" s="23">
        <v>2</v>
      </c>
      <c r="D61" s="63" t="s">
        <v>206</v>
      </c>
      <c r="E61" s="66" t="s">
        <v>136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3"/>
        <v>31.499999999999996</v>
      </c>
      <c r="P61" s="6"/>
      <c r="Q61" s="6">
        <f t="shared" si="1"/>
        <v>31.499999999999996</v>
      </c>
      <c r="R61" s="6">
        <f>(F61*$F$129)+(G61*$G$129)+(H61*$H$129)+(I61*$I$129)+(J61*$J$129)+(K61*$K$129)+(L61*$L$129)+(M61*$M$129)+(N61*$N$129)+O61+P61</f>
        <v>31.499999999999996</v>
      </c>
      <c r="S61" s="3"/>
      <c r="T61" s="3">
        <f>_xlfn.RANK.EQ(R61,$R$4:$R$123,0)</f>
        <v>102</v>
      </c>
      <c r="U61" s="15"/>
      <c r="V61">
        <v>22.5</v>
      </c>
      <c r="W61">
        <f t="shared" si="2"/>
        <v>31.499999999999996</v>
      </c>
      <c r="Y61" s="6">
        <v>0</v>
      </c>
    </row>
    <row r="62" spans="1:25">
      <c r="A62" s="66">
        <v>59</v>
      </c>
      <c r="B62" s="46" t="s">
        <v>52</v>
      </c>
      <c r="C62" s="23">
        <v>2</v>
      </c>
      <c r="D62" s="66">
        <v>2013110505</v>
      </c>
      <c r="E62" s="66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f t="shared" si="3"/>
        <v>76.5</v>
      </c>
      <c r="P62" s="6"/>
      <c r="Q62" s="6">
        <f t="shared" si="1"/>
        <v>158.5</v>
      </c>
      <c r="R62" s="6">
        <f>(F62*$F$129)+(G62*$G$129)+(H62*$H$129)+(I62*$I$129)+(J62*$J$129)+(K62*$K$129)+(L62*$L$129)+(M62*$M$129)+(N62*$N$129)+O62+P62</f>
        <v>488.5</v>
      </c>
      <c r="S62" s="3"/>
      <c r="T62" s="3">
        <f>_xlfn.RANK.EQ(R62,$R$4:$R$123,0)</f>
        <v>5</v>
      </c>
      <c r="U62" s="15">
        <f t="shared" ref="U62:U80" si="4">_xlfn.RANK.EQ($R62,$R$54:$R$80,0)</f>
        <v>3</v>
      </c>
      <c r="V62">
        <v>22.5</v>
      </c>
      <c r="W62">
        <f t="shared" si="2"/>
        <v>31.499999999999996</v>
      </c>
      <c r="Y62" s="6">
        <v>45</v>
      </c>
    </row>
    <row r="63" spans="1:25">
      <c r="A63" s="66">
        <v>60</v>
      </c>
      <c r="B63" s="46" t="s">
        <v>53</v>
      </c>
      <c r="C63" s="23">
        <v>2</v>
      </c>
      <c r="D63" s="66">
        <v>2013110498</v>
      </c>
      <c r="E63" s="66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f t="shared" si="3"/>
        <v>180</v>
      </c>
      <c r="P63" s="6"/>
      <c r="Q63" s="6">
        <f t="shared" si="1"/>
        <v>188</v>
      </c>
      <c r="R63" s="6">
        <f>(F63*$F$129)+(G63*$G$129)+(H63*$H$129)+(I63*$I$129)+(J63*$J$129)+(K63*$K$129)+(L63*$L$129)+(M63*$M$129)+(N63*$N$129)+O63+P63</f>
        <v>204</v>
      </c>
      <c r="S63" s="3"/>
      <c r="T63" s="3">
        <f>_xlfn.RANK.EQ(R63,$R$4:$R$123,0)</f>
        <v>33</v>
      </c>
      <c r="U63" s="15">
        <f t="shared" si="4"/>
        <v>8</v>
      </c>
      <c r="V63">
        <v>0</v>
      </c>
      <c r="W63">
        <f t="shared" si="2"/>
        <v>0</v>
      </c>
      <c r="Y63" s="6">
        <v>180</v>
      </c>
    </row>
    <row r="64" spans="1:25">
      <c r="A64" s="66">
        <v>61</v>
      </c>
      <c r="B64" s="46" t="s">
        <v>54</v>
      </c>
      <c r="C64" s="23">
        <v>2</v>
      </c>
      <c r="D64" s="66">
        <v>2013110496</v>
      </c>
      <c r="E64" s="66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f t="shared" si="3"/>
        <v>166.5</v>
      </c>
      <c r="P64" s="6"/>
      <c r="Q64" s="6">
        <f t="shared" si="1"/>
        <v>273.5</v>
      </c>
      <c r="R64" s="6">
        <f>(F64*$F$129)+(G64*$G$129)+(H64*$H$129)+(I64*$I$129)+(J64*$J$129)+(K64*$K$129)+(L64*$L$129)+(M64*$M$129)+(N64*$N$129)+O64+P64</f>
        <v>666.5</v>
      </c>
      <c r="S64" s="3"/>
      <c r="T64" s="3">
        <f>_xlfn.RANK.EQ(R64,$R$4:$R$123,0)</f>
        <v>3</v>
      </c>
      <c r="U64" s="15">
        <f t="shared" si="4"/>
        <v>1</v>
      </c>
      <c r="V64">
        <v>22.5</v>
      </c>
      <c r="W64">
        <f t="shared" si="2"/>
        <v>31.499999999999996</v>
      </c>
      <c r="Y64" s="6">
        <v>135</v>
      </c>
    </row>
    <row r="65" spans="1:25">
      <c r="A65" s="66">
        <v>62</v>
      </c>
      <c r="B65" s="46" t="s">
        <v>56</v>
      </c>
      <c r="C65" s="23">
        <v>2</v>
      </c>
      <c r="D65" s="66">
        <v>2013110489</v>
      </c>
      <c r="E65" s="66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3"/>
        <v>0</v>
      </c>
      <c r="P65" s="6"/>
      <c r="Q65" s="6">
        <f t="shared" si="1"/>
        <v>0</v>
      </c>
      <c r="R65" s="6">
        <f>(F65*$F$129)+(G65*$G$129)+(H65*$H$129)+(I65*$I$129)+(J65*$J$129)+(K65*$K$129)+(L65*$L$129)+(M65*$M$129)+(N65*$N$129)+O65+P65</f>
        <v>0</v>
      </c>
      <c r="S65" s="3"/>
      <c r="T65" s="3">
        <f>_xlfn.RANK.EQ(R65,$R$4:$R$123,0)</f>
        <v>105</v>
      </c>
      <c r="U65" s="15">
        <f t="shared" si="4"/>
        <v>23</v>
      </c>
      <c r="V65">
        <v>0</v>
      </c>
      <c r="W65">
        <f t="shared" si="2"/>
        <v>0</v>
      </c>
      <c r="Y65" s="6">
        <v>0</v>
      </c>
    </row>
    <row r="66" spans="1:25">
      <c r="A66" s="66">
        <v>63</v>
      </c>
      <c r="B66" s="46" t="s">
        <v>57</v>
      </c>
      <c r="C66" s="23">
        <v>2</v>
      </c>
      <c r="D66" s="66">
        <v>2013110478</v>
      </c>
      <c r="E66" s="66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3"/>
        <v>0</v>
      </c>
      <c r="P66" s="6"/>
      <c r="Q66" s="6">
        <f t="shared" si="1"/>
        <v>0</v>
      </c>
      <c r="R66" s="6">
        <f>(F66*$F$129)+(G66*$G$129)+(H66*$H$129)+(I66*$I$129)+(J66*$J$129)+(K66*$K$129)+(L66*$L$129)+(M66*$M$129)+(N66*$N$129)+O66+P66</f>
        <v>0</v>
      </c>
      <c r="S66" s="3"/>
      <c r="T66" s="3">
        <f>_xlfn.RANK.EQ(R66,$R$4:$R$123,0)</f>
        <v>105</v>
      </c>
      <c r="U66" s="15">
        <f t="shared" si="4"/>
        <v>23</v>
      </c>
      <c r="V66">
        <v>0</v>
      </c>
      <c r="W66">
        <f t="shared" si="2"/>
        <v>0</v>
      </c>
      <c r="Y66" s="6">
        <v>0</v>
      </c>
    </row>
    <row r="67" spans="1:25">
      <c r="A67" s="66">
        <v>64</v>
      </c>
      <c r="B67" s="46" t="s">
        <v>58</v>
      </c>
      <c r="C67" s="23">
        <v>2</v>
      </c>
      <c r="D67" s="66">
        <v>2013110500</v>
      </c>
      <c r="E67" s="66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f t="shared" si="3"/>
        <v>153</v>
      </c>
      <c r="P67" s="6"/>
      <c r="Q67" s="6">
        <f t="shared" si="1"/>
        <v>210</v>
      </c>
      <c r="R67" s="6">
        <f>(F67*$F$129)+(G67*$G$129)+(H67*$H$129)+(I67*$I$129)+(J67*$J$129)+(K67*$K$129)+(L67*$L$129)+(M67*$M$129)+(N67*$N$129)+O67+P67</f>
        <v>309</v>
      </c>
      <c r="S67" s="3"/>
      <c r="T67" s="3">
        <f>_xlfn.RANK.EQ(R67,$R$4:$R$123,0)</f>
        <v>22</v>
      </c>
      <c r="U67" s="15">
        <f t="shared" si="4"/>
        <v>4</v>
      </c>
      <c r="V67">
        <v>45</v>
      </c>
      <c r="W67">
        <f t="shared" si="2"/>
        <v>62.999999999999993</v>
      </c>
      <c r="Y67" s="6">
        <v>90</v>
      </c>
    </row>
    <row r="68" spans="1:25">
      <c r="A68" s="66">
        <v>65</v>
      </c>
      <c r="B68" s="46" t="s">
        <v>59</v>
      </c>
      <c r="C68" s="23">
        <v>2</v>
      </c>
      <c r="D68" s="66">
        <v>2014110436</v>
      </c>
      <c r="E68" s="66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f t="shared" si="3"/>
        <v>76.5</v>
      </c>
      <c r="P68" s="6"/>
      <c r="Q68" s="6">
        <f t="shared" si="1"/>
        <v>93.5</v>
      </c>
      <c r="R68" s="6">
        <f>(F68*$F$129)+(G68*$G$129)+(H68*$H$129)+(I68*$I$129)+(J68*$J$129)+(K68*$K$129)+(L68*$L$129)+(M68*$M$129)+(N68*$N$129)+O68+P68</f>
        <v>112.5</v>
      </c>
      <c r="S68" s="3"/>
      <c r="T68" s="3">
        <f>_xlfn.RANK.EQ(R68,$R$4:$R$123,0)</f>
        <v>65</v>
      </c>
      <c r="U68" s="15">
        <f t="shared" si="4"/>
        <v>20</v>
      </c>
      <c r="V68">
        <v>22.5</v>
      </c>
      <c r="W68">
        <f t="shared" si="2"/>
        <v>31.499999999999996</v>
      </c>
      <c r="Y68" s="6">
        <v>45</v>
      </c>
    </row>
    <row r="69" spans="1:25">
      <c r="A69" s="66">
        <v>66</v>
      </c>
      <c r="B69" s="46" t="s">
        <v>60</v>
      </c>
      <c r="C69" s="23">
        <v>2</v>
      </c>
      <c r="D69" s="66">
        <v>2015110395</v>
      </c>
      <c r="E69" s="66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si="3"/>
        <v>0</v>
      </c>
      <c r="P69" s="6"/>
      <c r="Q69" s="6">
        <f t="shared" ref="Q69:Q123" si="5">SUM(F69:O69)</f>
        <v>0</v>
      </c>
      <c r="R69" s="6">
        <f>(F69*$F$129)+(G69*$G$129)+(H69*$H$129)+(I69*$I$129)+(J69*$J$129)+(K69*$K$129)+(L69*$L$129)+(M69*$M$129)+(N69*$N$129)+O69+P69</f>
        <v>0</v>
      </c>
      <c r="S69" s="3"/>
      <c r="T69" s="3">
        <f>_xlfn.RANK.EQ(R69,$R$4:$R$123,0)</f>
        <v>105</v>
      </c>
      <c r="U69" s="15">
        <f t="shared" si="4"/>
        <v>23</v>
      </c>
      <c r="V69">
        <v>0</v>
      </c>
      <c r="W69">
        <f t="shared" ref="W69:W80" si="6">V69*2*0.7</f>
        <v>0</v>
      </c>
      <c r="Y69" s="6">
        <v>0</v>
      </c>
    </row>
    <row r="70" spans="1:25">
      <c r="A70" s="66">
        <v>67</v>
      </c>
      <c r="B70" s="46" t="s">
        <v>61</v>
      </c>
      <c r="C70" s="23">
        <v>2</v>
      </c>
      <c r="D70" s="66">
        <v>2015110409</v>
      </c>
      <c r="E70" s="66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f t="shared" ref="O70:O80" si="7">W70+Y70</f>
        <v>166.5</v>
      </c>
      <c r="P70" s="6"/>
      <c r="Q70" s="6">
        <f t="shared" si="5"/>
        <v>178.5</v>
      </c>
      <c r="R70" s="6">
        <f>(F70*$F$129)+(G70*$G$129)+(H70*$H$129)+(I70*$I$129)+(J70*$J$129)+(K70*$K$129)+(L70*$L$129)+(M70*$M$129)+(N70*$N$129)+O70+P70</f>
        <v>182.5</v>
      </c>
      <c r="S70" s="3"/>
      <c r="T70" s="3">
        <f>_xlfn.RANK.EQ(R70,$R$4:$R$123,0)</f>
        <v>38</v>
      </c>
      <c r="U70" s="15">
        <f t="shared" si="4"/>
        <v>11</v>
      </c>
      <c r="V70">
        <v>22.5</v>
      </c>
      <c r="W70">
        <f t="shared" si="6"/>
        <v>31.499999999999996</v>
      </c>
      <c r="Y70" s="6">
        <v>135</v>
      </c>
    </row>
    <row r="71" spans="1:25">
      <c r="A71" s="66">
        <v>68</v>
      </c>
      <c r="B71" s="46" t="s">
        <v>62</v>
      </c>
      <c r="C71" s="23">
        <v>2</v>
      </c>
      <c r="D71" s="66">
        <v>2015110418</v>
      </c>
      <c r="E71" s="66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f t="shared" si="7"/>
        <v>121.5</v>
      </c>
      <c r="P71" s="6"/>
      <c r="Q71" s="6">
        <f t="shared" si="5"/>
        <v>148.5</v>
      </c>
      <c r="R71" s="6">
        <f>(F71*$F$129)+(G71*$G$129)+(H71*$H$129)+(I71*$I$129)+(J71*$J$129)+(K71*$K$129)+(L71*$L$129)+(M71*$M$129)+(N71*$N$129)+O71+P71</f>
        <v>197.5</v>
      </c>
      <c r="S71" s="3"/>
      <c r="T71" s="3">
        <f>_xlfn.RANK.EQ(R71,$R$4:$R$123,0)</f>
        <v>34</v>
      </c>
      <c r="U71" s="15">
        <f t="shared" si="4"/>
        <v>9</v>
      </c>
      <c r="V71">
        <v>22.5</v>
      </c>
      <c r="W71">
        <f t="shared" si="6"/>
        <v>31.499999999999996</v>
      </c>
      <c r="Y71" s="6">
        <v>90</v>
      </c>
    </row>
    <row r="72" spans="1:25">
      <c r="A72" s="66">
        <v>69</v>
      </c>
      <c r="B72" s="46" t="s">
        <v>63</v>
      </c>
      <c r="C72" s="23">
        <v>2</v>
      </c>
      <c r="D72" s="66">
        <v>2015110403</v>
      </c>
      <c r="E72" s="66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f t="shared" si="7"/>
        <v>121.5</v>
      </c>
      <c r="P72" s="6"/>
      <c r="Q72" s="6">
        <f t="shared" si="5"/>
        <v>143.5</v>
      </c>
      <c r="R72" s="6">
        <f>(F72*$F$129)+(G72*$G$129)+(H72*$H$129)+(I72*$I$129)+(J72*$J$129)+(K72*$K$129)+(L72*$L$129)+(M72*$M$129)+(N72*$N$129)+O72+P72</f>
        <v>177.5</v>
      </c>
      <c r="S72" s="3"/>
      <c r="T72" s="3">
        <f>_xlfn.RANK.EQ(R72,$R$4:$R$123,0)</f>
        <v>39</v>
      </c>
      <c r="U72" s="15">
        <f t="shared" si="4"/>
        <v>12</v>
      </c>
      <c r="V72">
        <v>22.5</v>
      </c>
      <c r="W72">
        <f t="shared" si="6"/>
        <v>31.499999999999996</v>
      </c>
      <c r="Y72" s="6">
        <v>90</v>
      </c>
    </row>
    <row r="73" spans="1:25">
      <c r="A73" s="66">
        <v>70</v>
      </c>
      <c r="B73" s="46" t="s">
        <v>64</v>
      </c>
      <c r="C73" s="23">
        <v>2</v>
      </c>
      <c r="D73" s="66">
        <v>2015110386</v>
      </c>
      <c r="E73" s="66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f t="shared" si="7"/>
        <v>90</v>
      </c>
      <c r="P73" s="6"/>
      <c r="Q73" s="6">
        <f t="shared" si="5"/>
        <v>96</v>
      </c>
      <c r="R73" s="6">
        <f>(F73*$F$129)+(G73*$G$129)+(H73*$H$129)+(I73*$I$129)+(J73*$J$129)+(K73*$K$129)+(L73*$L$129)+(M73*$M$129)+(N73*$N$129)+O73+P73</f>
        <v>98</v>
      </c>
      <c r="S73" s="3"/>
      <c r="T73" s="3">
        <f>_xlfn.RANK.EQ(R73,$R$4:$R$123,0)</f>
        <v>69</v>
      </c>
      <c r="U73" s="15">
        <f t="shared" si="4"/>
        <v>21</v>
      </c>
      <c r="V73">
        <v>0</v>
      </c>
      <c r="W73">
        <f t="shared" si="6"/>
        <v>0</v>
      </c>
      <c r="Y73" s="6">
        <v>90</v>
      </c>
    </row>
    <row r="74" spans="1:25">
      <c r="A74" s="66">
        <v>71</v>
      </c>
      <c r="B74" s="46" t="s">
        <v>65</v>
      </c>
      <c r="C74" s="23">
        <v>2</v>
      </c>
      <c r="D74" s="66">
        <v>2015110421</v>
      </c>
      <c r="E74" s="66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f t="shared" si="7"/>
        <v>153</v>
      </c>
      <c r="P74" s="6"/>
      <c r="Q74" s="6">
        <f t="shared" si="5"/>
        <v>180</v>
      </c>
      <c r="R74" s="6">
        <f>(F74*$F$129)+(G74*$G$129)+(H74*$H$129)+(I74*$I$129)+(J74*$J$129)+(K74*$K$129)+(L74*$L$129)+(M74*$M$129)+(N74*$N$129)+O74+P74</f>
        <v>229</v>
      </c>
      <c r="S74" s="3"/>
      <c r="T74" s="3">
        <f>_xlfn.RANK.EQ(R74,$R$4:$R$123,0)</f>
        <v>27</v>
      </c>
      <c r="U74" s="15">
        <f t="shared" si="4"/>
        <v>5</v>
      </c>
      <c r="V74">
        <v>45</v>
      </c>
      <c r="W74">
        <f t="shared" si="6"/>
        <v>62.999999999999993</v>
      </c>
      <c r="Y74" s="6">
        <v>90</v>
      </c>
    </row>
    <row r="75" spans="1:25">
      <c r="A75" s="66">
        <v>72</v>
      </c>
      <c r="B75" s="46" t="s">
        <v>66</v>
      </c>
      <c r="C75" s="23">
        <v>2</v>
      </c>
      <c r="D75" s="66">
        <v>2015110415</v>
      </c>
      <c r="E75" s="66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f t="shared" si="7"/>
        <v>76.5</v>
      </c>
      <c r="P75" s="6"/>
      <c r="Q75" s="6">
        <f t="shared" si="5"/>
        <v>101.5</v>
      </c>
      <c r="R75" s="6">
        <f>(F75*$F$129)+(G75*$G$129)+(H75*$H$129)+(I75*$I$129)+(J75*$J$129)+(K75*$K$129)+(L75*$L$129)+(M75*$M$129)+(N75*$N$129)+O75+P75</f>
        <v>136.5</v>
      </c>
      <c r="S75" s="3"/>
      <c r="T75" s="3">
        <f>_xlfn.RANK.EQ(R75,$R$4:$R$123,0)</f>
        <v>54</v>
      </c>
      <c r="U75" s="15">
        <f t="shared" si="4"/>
        <v>17</v>
      </c>
      <c r="V75">
        <v>22.5</v>
      </c>
      <c r="W75">
        <f t="shared" si="6"/>
        <v>31.499999999999996</v>
      </c>
      <c r="Y75" s="6">
        <v>45</v>
      </c>
    </row>
    <row r="76" spans="1:25">
      <c r="A76" s="66">
        <v>73</v>
      </c>
      <c r="B76" s="46" t="s">
        <v>67</v>
      </c>
      <c r="C76" s="23">
        <v>2</v>
      </c>
      <c r="D76" s="66">
        <v>2015110407</v>
      </c>
      <c r="E76" s="66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f t="shared" si="7"/>
        <v>121.5</v>
      </c>
      <c r="P76" s="6"/>
      <c r="Q76" s="6">
        <f t="shared" si="5"/>
        <v>142.5</v>
      </c>
      <c r="R76" s="6">
        <f>(F76*$F$129)+(G76*$G$129)+(H76*$H$129)+(I76*$I$129)+(J76*$J$129)+(K76*$K$129)+(L76*$L$129)+(M76*$M$129)+(N76*$N$129)+O76+P76</f>
        <v>189.5</v>
      </c>
      <c r="S76" s="3"/>
      <c r="T76" s="3">
        <f>_xlfn.RANK.EQ(R76,$R$4:$R$123,0)</f>
        <v>36</v>
      </c>
      <c r="U76" s="15">
        <f t="shared" si="4"/>
        <v>10</v>
      </c>
      <c r="V76">
        <v>22.5</v>
      </c>
      <c r="W76">
        <f t="shared" si="6"/>
        <v>31.499999999999996</v>
      </c>
      <c r="Y76" s="6">
        <v>90</v>
      </c>
    </row>
    <row r="77" spans="1:25">
      <c r="A77" s="66">
        <v>74</v>
      </c>
      <c r="B77" s="46" t="s">
        <v>68</v>
      </c>
      <c r="C77" s="23">
        <v>2</v>
      </c>
      <c r="D77" s="66">
        <v>2015113209</v>
      </c>
      <c r="E77" s="66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f t="shared" si="7"/>
        <v>0</v>
      </c>
      <c r="P77" s="6"/>
      <c r="Q77" s="6">
        <f t="shared" si="5"/>
        <v>0</v>
      </c>
      <c r="R77" s="6">
        <f>(F77*$F$129)+(G77*$G$129)+(H77*$H$129)+(I77*$I$129)+(J77*$J$129)+(K77*$K$129)+(L77*$L$129)+(M77*$M$129)+(N77*$N$129)+O77+P77</f>
        <v>0</v>
      </c>
      <c r="S77" s="3"/>
      <c r="T77" s="3">
        <f>_xlfn.RANK.EQ(R77,$R$4:$R$123,0)</f>
        <v>105</v>
      </c>
      <c r="U77" s="15">
        <f t="shared" si="4"/>
        <v>23</v>
      </c>
      <c r="V77">
        <v>0</v>
      </c>
      <c r="W77">
        <f t="shared" si="6"/>
        <v>0</v>
      </c>
      <c r="Y77" s="6">
        <v>0</v>
      </c>
    </row>
    <row r="78" spans="1:25">
      <c r="A78" s="66">
        <v>75</v>
      </c>
      <c r="B78" s="56" t="s">
        <v>69</v>
      </c>
      <c r="C78" s="23">
        <v>2</v>
      </c>
      <c r="D78" s="66">
        <v>2015110413</v>
      </c>
      <c r="E78" s="66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f t="shared" si="7"/>
        <v>76.5</v>
      </c>
      <c r="P78" s="6"/>
      <c r="Q78" s="6">
        <f t="shared" si="5"/>
        <v>89.5</v>
      </c>
      <c r="R78" s="6">
        <f>(F78*$F$129)+(G78*$G$129)+(H78*$H$129)+(I78*$I$129)+(J78*$J$129)+(K78*$K$129)+(L78*$L$129)+(M78*$M$129)+(N78*$N$129)+O78+P78</f>
        <v>120.5</v>
      </c>
      <c r="S78" s="3"/>
      <c r="T78" s="3">
        <f>_xlfn.RANK.EQ(R78,$R$4:$R$123,0)</f>
        <v>59</v>
      </c>
      <c r="U78" s="15">
        <f t="shared" si="4"/>
        <v>19</v>
      </c>
      <c r="V78">
        <v>22.5</v>
      </c>
      <c r="W78">
        <f t="shared" si="6"/>
        <v>31.499999999999996</v>
      </c>
      <c r="Y78" s="6">
        <v>45</v>
      </c>
    </row>
    <row r="79" spans="1:25">
      <c r="A79" s="66">
        <v>76</v>
      </c>
      <c r="B79" s="46" t="s">
        <v>70</v>
      </c>
      <c r="C79" s="23">
        <v>2</v>
      </c>
      <c r="D79" s="66">
        <v>2015110398</v>
      </c>
      <c r="E79" s="66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f t="shared" si="7"/>
        <v>90</v>
      </c>
      <c r="P79" s="6"/>
      <c r="Q79" s="6">
        <f t="shared" si="5"/>
        <v>114</v>
      </c>
      <c r="R79" s="6">
        <f>(F79*$F$129)+(G79*$G$129)+(H79*$H$129)+(I79*$I$129)+(J79*$J$129)+(K79*$K$129)+(L79*$L$129)+(M79*$M$129)+(N79*$N$129)+O79+P79</f>
        <v>162</v>
      </c>
      <c r="S79" s="3"/>
      <c r="T79" s="3">
        <f>_xlfn.RANK.EQ(R79,$R$4:$R$123,0)</f>
        <v>47</v>
      </c>
      <c r="U79" s="15">
        <f t="shared" si="4"/>
        <v>16</v>
      </c>
      <c r="V79">
        <v>0</v>
      </c>
      <c r="W79">
        <f t="shared" si="6"/>
        <v>0</v>
      </c>
      <c r="Y79" s="6">
        <v>90</v>
      </c>
    </row>
    <row r="80" spans="1:25" ht="17.25" thickBot="1">
      <c r="A80" s="66">
        <v>77</v>
      </c>
      <c r="B80" s="47" t="s">
        <v>71</v>
      </c>
      <c r="C80" s="24">
        <v>2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6">
        <f t="shared" si="7"/>
        <v>153</v>
      </c>
      <c r="P80" s="54"/>
      <c r="Q80" s="6">
        <f t="shared" si="5"/>
        <v>179</v>
      </c>
      <c r="R80" s="6">
        <f>(F80*$F$129)+(G80*$G$129)+(H80*$H$129)+(I80*$I$129)+(J80*$J$129)+(K80*$K$129)+(L80*$L$129)+(M80*$M$129)+(N80*$N$129)+O80+P80</f>
        <v>229</v>
      </c>
      <c r="S80" s="12"/>
      <c r="T80" s="3">
        <f>_xlfn.RANK.EQ(R80,$R$4:$R$123,0)</f>
        <v>27</v>
      </c>
      <c r="U80" s="38">
        <f t="shared" si="4"/>
        <v>5</v>
      </c>
      <c r="V80">
        <v>45</v>
      </c>
      <c r="W80">
        <f t="shared" si="6"/>
        <v>62.999999999999993</v>
      </c>
      <c r="Y80" s="54">
        <v>90</v>
      </c>
    </row>
    <row r="81" spans="1:21" ht="17.25" thickTop="1">
      <c r="A81" s="66">
        <v>78</v>
      </c>
      <c r="B81" s="48" t="s">
        <v>72</v>
      </c>
      <c r="C81" s="74">
        <v>2</v>
      </c>
      <c r="D81" s="67">
        <v>2013113374</v>
      </c>
      <c r="E81" s="67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>
        <v>0</v>
      </c>
      <c r="P81" s="8"/>
      <c r="Q81" s="6">
        <f t="shared" si="5"/>
        <v>0</v>
      </c>
      <c r="R81" s="6">
        <f>(F81*$F$129)+(G81*$G$129)+(H81*$H$129)+(I81*$I$129)+(J81*$J$129)+(K81*$K$129)+(L81*$L$129)+(M81*$M$129)+(N81*$N$129)+O81+P81</f>
        <v>0</v>
      </c>
      <c r="S81" s="9"/>
      <c r="T81" s="3">
        <f>_xlfn.RANK.EQ(R81,$R$4:$R$123,0)</f>
        <v>105</v>
      </c>
      <c r="U81" s="37">
        <f t="shared" ref="U81:U86" si="8">_xlfn.RANK.EQ($R81,$R$81:$R$122,0)</f>
        <v>37</v>
      </c>
    </row>
    <row r="82" spans="1:21">
      <c r="A82" s="66">
        <v>79</v>
      </c>
      <c r="B82" s="46" t="s">
        <v>73</v>
      </c>
      <c r="C82" s="75">
        <v>2</v>
      </c>
      <c r="D82" s="66">
        <v>2013110508</v>
      </c>
      <c r="E82" s="66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>
        <v>0</v>
      </c>
      <c r="P82" s="6"/>
      <c r="Q82" s="6">
        <f t="shared" si="5"/>
        <v>0</v>
      </c>
      <c r="R82" s="6">
        <f>(F82*$F$129)+(G82*$G$129)+(H82*$H$129)+(I82*$I$129)+(J82*$J$129)+(K82*$K$129)+(L82*$L$129)+(M82*$M$129)+(N82*$N$129)+O82+P82</f>
        <v>0</v>
      </c>
      <c r="S82" s="3"/>
      <c r="T82" s="3">
        <f>_xlfn.RANK.EQ(R82,$R$4:$R$123,0)</f>
        <v>105</v>
      </c>
      <c r="U82" s="16">
        <f t="shared" si="8"/>
        <v>37</v>
      </c>
    </row>
    <row r="83" spans="1:21">
      <c r="A83" s="66">
        <v>80</v>
      </c>
      <c r="B83" s="46" t="s">
        <v>74</v>
      </c>
      <c r="C83" s="75">
        <v>2</v>
      </c>
      <c r="D83" s="66">
        <v>2014110455</v>
      </c>
      <c r="E83" s="66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5"/>
        <v>0</v>
      </c>
      <c r="R83" s="6">
        <f>(F83*$F$129)+(G83*$G$129)+(H83*$H$129)+(I83*$I$129)+(J83*$J$129)+(K83*$K$129)+(L83*$L$129)+(M83*$M$129)+(N83*$N$129)+O83+P83</f>
        <v>0</v>
      </c>
      <c r="S83" s="3"/>
      <c r="T83" s="3">
        <f>_xlfn.RANK.EQ(R83,$R$4:$R$123,0)</f>
        <v>105</v>
      </c>
      <c r="U83" s="16">
        <f t="shared" si="8"/>
        <v>37</v>
      </c>
    </row>
    <row r="84" spans="1:21">
      <c r="A84" s="66">
        <v>81</v>
      </c>
      <c r="B84" s="46" t="s">
        <v>75</v>
      </c>
      <c r="C84" s="75">
        <v>2</v>
      </c>
      <c r="D84" s="66">
        <v>2014110437</v>
      </c>
      <c r="E84" s="66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>
        <v>0</v>
      </c>
      <c r="P84" s="6"/>
      <c r="Q84" s="6">
        <f t="shared" si="5"/>
        <v>0</v>
      </c>
      <c r="R84" s="6">
        <f>(F84*$F$129)+(G84*$G$129)+(H84*$H$129)+(I84*$I$129)+(J84*$J$129)+(K84*$K$129)+(L84*$L$129)+(M84*$M$129)+(N84*$N$129)+O84+P84</f>
        <v>0</v>
      </c>
      <c r="S84" s="3"/>
      <c r="T84" s="3">
        <f>_xlfn.RANK.EQ(R84,$R$4:$R$123,0)</f>
        <v>105</v>
      </c>
      <c r="U84" s="16">
        <f t="shared" si="8"/>
        <v>37</v>
      </c>
    </row>
    <row r="85" spans="1:21">
      <c r="A85" s="66">
        <v>82</v>
      </c>
      <c r="B85" s="46" t="s">
        <v>76</v>
      </c>
      <c r="C85" s="75">
        <v>2</v>
      </c>
      <c r="D85" s="66">
        <v>2014113259</v>
      </c>
      <c r="E85" s="66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5"/>
        <v>0</v>
      </c>
      <c r="R85" s="6">
        <f>(F85*$F$129)+(G85*$G$129)+(H85*$H$129)+(I85*$I$129)+(J85*$J$129)+(K85*$K$129)+(L85*$L$129)+(M85*$M$129)+(N85*$N$129)+O85+P85</f>
        <v>0</v>
      </c>
      <c r="S85" s="3"/>
      <c r="T85" s="3">
        <f>_xlfn.RANK.EQ(R85,$R$4:$R$123,0)</f>
        <v>105</v>
      </c>
      <c r="U85" s="16">
        <f t="shared" si="8"/>
        <v>37</v>
      </c>
    </row>
    <row r="86" spans="1:21">
      <c r="A86" s="66">
        <v>83</v>
      </c>
      <c r="B86" s="46" t="s">
        <v>77</v>
      </c>
      <c r="C86" s="75">
        <v>2</v>
      </c>
      <c r="D86" s="66">
        <v>2015110423</v>
      </c>
      <c r="E86" s="66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>
        <v>0</v>
      </c>
      <c r="P86" s="6"/>
      <c r="Q86" s="6">
        <f t="shared" si="5"/>
        <v>0</v>
      </c>
      <c r="R86" s="6">
        <f>(F86*$F$129)+(G86*$G$129)+(H86*$H$129)+(I86*$I$129)+(J86*$J$129)+(K86*$K$129)+(L86*$L$129)+(M86*$M$129)+(N86*$N$129)+O86+P86</f>
        <v>0</v>
      </c>
      <c r="S86" s="3"/>
      <c r="T86" s="3">
        <f>_xlfn.RANK.EQ(R86,$R$4:$R$123,0)</f>
        <v>105</v>
      </c>
      <c r="U86" s="16">
        <f t="shared" si="8"/>
        <v>37</v>
      </c>
    </row>
    <row r="87" spans="1:21">
      <c r="A87" s="66">
        <v>84</v>
      </c>
      <c r="B87" s="46" t="s">
        <v>214</v>
      </c>
      <c r="C87" s="19">
        <v>1</v>
      </c>
      <c r="D87" s="66"/>
      <c r="E87" s="66" t="s">
        <v>128</v>
      </c>
      <c r="F87" s="6"/>
      <c r="G87" s="6"/>
      <c r="H87" s="6">
        <v>16</v>
      </c>
      <c r="I87" s="6"/>
      <c r="J87" s="6"/>
      <c r="K87" s="6"/>
      <c r="L87" s="6"/>
      <c r="M87" s="6"/>
      <c r="N87" s="6"/>
      <c r="O87" s="6">
        <v>45</v>
      </c>
      <c r="P87" s="6"/>
      <c r="Q87" s="6">
        <f t="shared" si="5"/>
        <v>61</v>
      </c>
      <c r="R87" s="6">
        <f>(F87*$F$129)+(G87*$G$129)+(H87*$H$129)+(I87*$I$129)+(J87*$J$129)+(K87*$K$129)+(L87*$L$129)+(M87*$M$129)+(N87*$N$129)+O87+P87</f>
        <v>93</v>
      </c>
      <c r="S87" s="3"/>
      <c r="T87" s="3">
        <f>_xlfn.RANK.EQ(R87,$R$4:$R$123,0)</f>
        <v>71</v>
      </c>
      <c r="U87" s="16"/>
    </row>
    <row r="88" spans="1:21">
      <c r="A88" s="66">
        <v>85</v>
      </c>
      <c r="B88" s="46" t="s">
        <v>78</v>
      </c>
      <c r="C88" s="19">
        <v>1</v>
      </c>
      <c r="D88" s="66">
        <v>2016110405</v>
      </c>
      <c r="E88" s="66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45</v>
      </c>
      <c r="P88" s="6"/>
      <c r="Q88" s="6">
        <f t="shared" si="5"/>
        <v>45</v>
      </c>
      <c r="R88" s="6">
        <f>(F88*$F$129)+(G88*$G$129)+(H88*$H$129)+(I88*$I$129)+(J88*$J$129)+(K88*$K$129)+(L88*$L$129)+(M88*$M$129)+(N88*$N$129)+O88+P88</f>
        <v>45</v>
      </c>
      <c r="S88" s="3"/>
      <c r="T88" s="3">
        <f>_xlfn.RANK.EQ(R88,$R$4:$R$123,0)</f>
        <v>77</v>
      </c>
      <c r="U88" s="16">
        <f t="shared" ref="U88:U94" si="9">_xlfn.RANK.EQ($R88,$R$81:$R$122,0)</f>
        <v>14</v>
      </c>
    </row>
    <row r="89" spans="1:21">
      <c r="A89" s="66">
        <v>86</v>
      </c>
      <c r="B89" s="46" t="s">
        <v>79</v>
      </c>
      <c r="C89" s="19">
        <v>1</v>
      </c>
      <c r="D89" s="66">
        <v>2016110403</v>
      </c>
      <c r="E89" s="66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45</v>
      </c>
      <c r="P89" s="6"/>
      <c r="Q89" s="6">
        <f t="shared" si="5"/>
        <v>45</v>
      </c>
      <c r="R89" s="6">
        <f>(F89*$F$129)+(G89*$G$129)+(H89*$H$129)+(I89*$I$129)+(J89*$J$129)+(K89*$K$129)+(L89*$L$129)+(M89*$M$129)+(N89*$N$129)+O89+P89</f>
        <v>45</v>
      </c>
      <c r="S89" s="3"/>
      <c r="T89" s="3">
        <f>_xlfn.RANK.EQ(R89,$R$4:$R$123,0)</f>
        <v>77</v>
      </c>
      <c r="U89" s="16">
        <f t="shared" si="9"/>
        <v>14</v>
      </c>
    </row>
    <row r="90" spans="1:21">
      <c r="A90" s="66">
        <v>87</v>
      </c>
      <c r="B90" s="46" t="s">
        <v>80</v>
      </c>
      <c r="C90" s="19">
        <v>1</v>
      </c>
      <c r="D90" s="66">
        <v>2016110386</v>
      </c>
      <c r="E90" s="66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>
        <v>45</v>
      </c>
      <c r="P90" s="6"/>
      <c r="Q90" s="6">
        <f t="shared" si="5"/>
        <v>45</v>
      </c>
      <c r="R90" s="6">
        <f>(F90*$F$129)+(G90*$G$129)+(H90*$H$129)+(I90*$I$129)+(J90*$J$129)+(K90*$K$129)+(L90*$L$129)+(M90*$M$129)+(N90*$N$129)+O90+P90</f>
        <v>45</v>
      </c>
      <c r="S90" s="3"/>
      <c r="T90" s="3">
        <f>_xlfn.RANK.EQ(R90,$R$4:$R$123,0)</f>
        <v>77</v>
      </c>
      <c r="U90" s="16">
        <f t="shared" si="9"/>
        <v>14</v>
      </c>
    </row>
    <row r="91" spans="1:21">
      <c r="A91" s="66">
        <v>88</v>
      </c>
      <c r="B91" s="46" t="s">
        <v>81</v>
      </c>
      <c r="C91" s="19">
        <v>1</v>
      </c>
      <c r="D91" s="66">
        <v>2016110408</v>
      </c>
      <c r="E91" s="66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>
        <v>45</v>
      </c>
      <c r="P91" s="6"/>
      <c r="Q91" s="6">
        <f t="shared" si="5"/>
        <v>45</v>
      </c>
      <c r="R91" s="6">
        <f>(F91*$F$129)+(G91*$G$129)+(H91*$H$129)+(I91*$I$129)+(J91*$J$129)+(K91*$K$129)+(L91*$L$129)+(M91*$M$129)+(N91*$N$129)+O91+P91</f>
        <v>45</v>
      </c>
      <c r="S91" s="3"/>
      <c r="T91" s="3">
        <f>_xlfn.RANK.EQ(R91,$R$4:$R$123,0)</f>
        <v>77</v>
      </c>
      <c r="U91" s="16">
        <f t="shared" si="9"/>
        <v>14</v>
      </c>
    </row>
    <row r="92" spans="1:21">
      <c r="A92" s="66">
        <v>89</v>
      </c>
      <c r="B92" s="46" t="s">
        <v>82</v>
      </c>
      <c r="C92" s="19">
        <v>1</v>
      </c>
      <c r="D92" s="66">
        <v>2016110400</v>
      </c>
      <c r="E92" s="66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>
        <v>45</v>
      </c>
      <c r="P92" s="6"/>
      <c r="Q92" s="6">
        <f t="shared" si="5"/>
        <v>45</v>
      </c>
      <c r="R92" s="6">
        <f>(F92*$F$129)+(G92*$G$129)+(H92*$H$129)+(I92*$I$129)+(J92*$J$129)+(K92*$K$129)+(L92*$L$129)+(M92*$M$129)+(N92*$N$129)+O92+P92</f>
        <v>45</v>
      </c>
      <c r="S92" s="3"/>
      <c r="T92" s="3">
        <f>_xlfn.RANK.EQ(R92,$R$4:$R$123,0)</f>
        <v>77</v>
      </c>
      <c r="U92" s="16">
        <f t="shared" si="9"/>
        <v>14</v>
      </c>
    </row>
    <row r="93" spans="1:21">
      <c r="A93" s="66">
        <v>90</v>
      </c>
      <c r="B93" s="46" t="s">
        <v>83</v>
      </c>
      <c r="C93" s="19">
        <v>1</v>
      </c>
      <c r="D93" s="66">
        <v>2016110407</v>
      </c>
      <c r="E93" s="66" t="s">
        <v>136</v>
      </c>
      <c r="F93" s="6"/>
      <c r="G93" s="6"/>
      <c r="H93" s="6"/>
      <c r="I93" s="6"/>
      <c r="J93" s="6"/>
      <c r="K93" s="6"/>
      <c r="L93" s="6"/>
      <c r="M93" s="6"/>
      <c r="N93" s="6"/>
      <c r="O93" s="6">
        <v>45</v>
      </c>
      <c r="P93" s="6"/>
      <c r="Q93" s="6">
        <f t="shared" si="5"/>
        <v>45</v>
      </c>
      <c r="R93" s="6">
        <f>(F93*$F$129)+(G93*$G$129)+(H93*$H$129)+(I93*$I$129)+(J93*$J$129)+(K93*$K$129)+(L93*$L$129)+(M93*$M$129)+(N93*$N$129)+O93+P93</f>
        <v>45</v>
      </c>
      <c r="S93" s="3"/>
      <c r="T93" s="3">
        <f>_xlfn.RANK.EQ(R93,$R$4:$R$123,0)</f>
        <v>77</v>
      </c>
      <c r="U93" s="16">
        <f t="shared" si="9"/>
        <v>14</v>
      </c>
    </row>
    <row r="94" spans="1:21">
      <c r="A94" s="66">
        <v>91</v>
      </c>
      <c r="B94" s="46" t="s">
        <v>84</v>
      </c>
      <c r="C94" s="19">
        <v>1</v>
      </c>
      <c r="D94" s="66">
        <v>2016110422</v>
      </c>
      <c r="E94" s="66" t="s">
        <v>128</v>
      </c>
      <c r="F94" s="6">
        <v>6</v>
      </c>
      <c r="G94" s="6">
        <v>3</v>
      </c>
      <c r="H94" s="6"/>
      <c r="I94" s="6"/>
      <c r="J94" s="6"/>
      <c r="K94" s="6"/>
      <c r="L94" s="6"/>
      <c r="M94" s="6"/>
      <c r="N94" s="6"/>
      <c r="O94" s="6">
        <v>45</v>
      </c>
      <c r="P94" s="6"/>
      <c r="Q94" s="6">
        <f t="shared" si="5"/>
        <v>54</v>
      </c>
      <c r="R94" s="6">
        <f>(F94*$F$129)+(G94*$G$129)+(H94*$H$129)+(I94*$I$129)+(J94*$J$129)+(K94*$K$129)+(L94*$L$129)+(M94*$M$129)+(N94*$N$129)+O94+P94</f>
        <v>57</v>
      </c>
      <c r="S94" s="3"/>
      <c r="T94" s="3">
        <f>_xlfn.RANK.EQ(R94,$R$4:$R$123,0)</f>
        <v>76</v>
      </c>
      <c r="U94" s="16">
        <f t="shared" si="9"/>
        <v>13</v>
      </c>
    </row>
    <row r="95" spans="1:21">
      <c r="A95" s="66">
        <v>92</v>
      </c>
      <c r="B95" s="46" t="s">
        <v>215</v>
      </c>
      <c r="C95" s="19">
        <v>1</v>
      </c>
      <c r="D95" s="66"/>
      <c r="E95" s="66" t="s">
        <v>128</v>
      </c>
      <c r="F95" s="6"/>
      <c r="G95" s="6"/>
      <c r="H95" s="6"/>
      <c r="I95" s="6"/>
      <c r="J95" s="6"/>
      <c r="K95" s="6"/>
      <c r="L95" s="6"/>
      <c r="M95" s="6"/>
      <c r="N95" s="6"/>
      <c r="O95" s="6">
        <v>45</v>
      </c>
      <c r="P95" s="6"/>
      <c r="Q95" s="6">
        <f t="shared" si="5"/>
        <v>45</v>
      </c>
      <c r="R95" s="6">
        <f>(F95*$F$129)+(G95*$G$129)+(H95*$H$129)+(I95*$I$129)+(J95*$J$129)+(K95*$K$129)+(L95*$L$129)+(M95*$M$129)+(N95*$N$129)+O95+P95</f>
        <v>45</v>
      </c>
      <c r="S95" s="3"/>
      <c r="T95" s="3">
        <f>_xlfn.RANK.EQ(R95,$R$4:$R$123,0)</f>
        <v>77</v>
      </c>
      <c r="U95" s="16"/>
    </row>
    <row r="96" spans="1:21">
      <c r="A96" s="66">
        <v>93</v>
      </c>
      <c r="B96" s="46" t="s">
        <v>85</v>
      </c>
      <c r="C96" s="19">
        <v>1</v>
      </c>
      <c r="D96" s="66">
        <v>2016110424</v>
      </c>
      <c r="E96" s="66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45</v>
      </c>
      <c r="P96" s="6"/>
      <c r="Q96" s="6">
        <f t="shared" si="5"/>
        <v>45</v>
      </c>
      <c r="R96" s="6">
        <f>(F96*$F$129)+(G96*$G$129)+(H96*$H$129)+(I96*$I$129)+(J96*$J$129)+(K96*$K$129)+(L96*$L$129)+(M96*$M$129)+(N96*$N$129)+O96+P96</f>
        <v>45</v>
      </c>
      <c r="S96" s="3"/>
      <c r="T96" s="3">
        <f>_xlfn.RANK.EQ(R96,$R$4:$R$123,0)</f>
        <v>77</v>
      </c>
      <c r="U96" s="16">
        <f t="shared" ref="U96:U106" si="10">_xlfn.RANK.EQ($R96,$R$81:$R$122,0)</f>
        <v>14</v>
      </c>
    </row>
    <row r="97" spans="1:21">
      <c r="A97" s="66">
        <v>94</v>
      </c>
      <c r="B97" s="46" t="s">
        <v>86</v>
      </c>
      <c r="C97" s="19">
        <v>1</v>
      </c>
      <c r="D97" s="66">
        <v>2016110391</v>
      </c>
      <c r="E97" s="66" t="s">
        <v>128</v>
      </c>
      <c r="F97" s="6"/>
      <c r="G97" s="6"/>
      <c r="H97" s="6">
        <v>8</v>
      </c>
      <c r="I97" s="6"/>
      <c r="J97" s="6"/>
      <c r="K97" s="6"/>
      <c r="L97" s="6"/>
      <c r="M97" s="6"/>
      <c r="N97" s="6"/>
      <c r="O97" s="6">
        <v>45</v>
      </c>
      <c r="P97" s="6"/>
      <c r="Q97" s="6">
        <f t="shared" si="5"/>
        <v>53</v>
      </c>
      <c r="R97" s="6">
        <f>(F97*$F$129)+(G97*$G$129)+(H97*$H$129)+(I97*$I$129)+(J97*$J$129)+(K97*$K$129)+(L97*$L$129)+(M97*$M$129)+(N97*$N$129)+O97+P97</f>
        <v>69</v>
      </c>
      <c r="S97" s="3"/>
      <c r="T97" s="3">
        <f>_xlfn.RANK.EQ(R97,$R$4:$R$123,0)</f>
        <v>74</v>
      </c>
      <c r="U97" s="16">
        <f t="shared" si="10"/>
        <v>11</v>
      </c>
    </row>
    <row r="98" spans="1:21">
      <c r="A98" s="66">
        <v>95</v>
      </c>
      <c r="B98" s="46" t="s">
        <v>87</v>
      </c>
      <c r="C98" s="19">
        <v>1</v>
      </c>
      <c r="D98" s="66">
        <v>2016110398</v>
      </c>
      <c r="E98" s="66" t="s">
        <v>136</v>
      </c>
      <c r="F98" s="6"/>
      <c r="G98" s="6"/>
      <c r="H98" s="6"/>
      <c r="I98" s="6"/>
      <c r="J98" s="6"/>
      <c r="K98" s="6"/>
      <c r="L98" s="6"/>
      <c r="M98" s="6"/>
      <c r="N98" s="6"/>
      <c r="O98" s="6">
        <v>45</v>
      </c>
      <c r="P98" s="6"/>
      <c r="Q98" s="6">
        <f t="shared" si="5"/>
        <v>45</v>
      </c>
      <c r="R98" s="6">
        <f>(F98*$F$129)+(G98*$G$129)+(H98*$H$129)+(I98*$I$129)+(J98*$J$129)+(K98*$K$129)+(L98*$L$129)+(M98*$M$129)+(N98*$N$129)+O98+P98</f>
        <v>45</v>
      </c>
      <c r="S98" s="3"/>
      <c r="T98" s="3">
        <f>_xlfn.RANK.EQ(R98,$R$4:$R$123,0)</f>
        <v>77</v>
      </c>
      <c r="U98" s="16">
        <f t="shared" si="10"/>
        <v>14</v>
      </c>
    </row>
    <row r="99" spans="1:21">
      <c r="A99" s="66">
        <v>96</v>
      </c>
      <c r="B99" s="46" t="s">
        <v>88</v>
      </c>
      <c r="C99" s="19">
        <v>1</v>
      </c>
      <c r="D99" s="66">
        <v>2016110413</v>
      </c>
      <c r="E99" s="66" t="s">
        <v>128</v>
      </c>
      <c r="F99" s="6"/>
      <c r="G99" s="6"/>
      <c r="H99" s="6"/>
      <c r="I99" s="6"/>
      <c r="J99" s="6"/>
      <c r="K99" s="6"/>
      <c r="L99" s="6"/>
      <c r="M99" s="6"/>
      <c r="N99" s="6"/>
      <c r="O99" s="6">
        <v>45</v>
      </c>
      <c r="P99" s="6"/>
      <c r="Q99" s="6">
        <f t="shared" si="5"/>
        <v>45</v>
      </c>
      <c r="R99" s="6">
        <f>(F99*$F$129)+(G99*$G$129)+(H99*$H$129)+(I99*$I$129)+(J99*$J$129)+(K99*$K$129)+(L99*$L$129)+(M99*$M$129)+(N99*$N$129)+O99+P99</f>
        <v>45</v>
      </c>
      <c r="S99" s="3"/>
      <c r="T99" s="3">
        <f>_xlfn.RANK.EQ(R99,$R$4:$R$123,0)</f>
        <v>77</v>
      </c>
      <c r="U99" s="16">
        <f t="shared" si="10"/>
        <v>14</v>
      </c>
    </row>
    <row r="100" spans="1:21">
      <c r="A100" s="66">
        <v>97</v>
      </c>
      <c r="B100" s="46" t="s">
        <v>89</v>
      </c>
      <c r="C100" s="19">
        <v>1</v>
      </c>
      <c r="D100" s="66">
        <v>2016110409</v>
      </c>
      <c r="E100" s="66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45</v>
      </c>
      <c r="P100" s="6"/>
      <c r="Q100" s="6">
        <f t="shared" si="5"/>
        <v>45</v>
      </c>
      <c r="R100" s="6">
        <f>(F100*$F$129)+(G100*$G$129)+(H100*$H$129)+(I100*$I$129)+(J100*$J$129)+(K100*$K$129)+(L100*$L$129)+(M100*$M$129)+(N100*$N$129)+O100+P100</f>
        <v>45</v>
      </c>
      <c r="S100" s="3"/>
      <c r="T100" s="3">
        <f>_xlfn.RANK.EQ(R100,$R$4:$R$123,0)</f>
        <v>77</v>
      </c>
      <c r="U100" s="16">
        <f t="shared" si="10"/>
        <v>14</v>
      </c>
    </row>
    <row r="101" spans="1:21">
      <c r="A101" s="66">
        <v>98</v>
      </c>
      <c r="B101" s="46" t="s">
        <v>90</v>
      </c>
      <c r="C101" s="19">
        <v>1</v>
      </c>
      <c r="D101" s="66">
        <v>2016110411</v>
      </c>
      <c r="E101" s="66" t="s">
        <v>136</v>
      </c>
      <c r="F101" s="6">
        <v>19</v>
      </c>
      <c r="G101" s="6">
        <v>7</v>
      </c>
      <c r="H101" s="6">
        <v>16</v>
      </c>
      <c r="I101" s="6">
        <v>1</v>
      </c>
      <c r="J101" s="6"/>
      <c r="K101" s="6"/>
      <c r="L101" s="6"/>
      <c r="M101" s="6">
        <v>8</v>
      </c>
      <c r="N101" s="6"/>
      <c r="O101" s="6">
        <v>45</v>
      </c>
      <c r="P101" s="6"/>
      <c r="Q101" s="6">
        <f t="shared" si="5"/>
        <v>96</v>
      </c>
      <c r="R101" s="6">
        <f>(F101*$F$129)+(G101*$G$129)+(H101*$H$129)+(I101*$I$129)+(J101*$J$129)+(K101*$K$129)+(L101*$L$129)+(M101*$M$129)+(N101*$N$129)+O101+P101</f>
        <v>211</v>
      </c>
      <c r="S101" s="3"/>
      <c r="T101" s="3">
        <f>_xlfn.RANK.EQ(R101,$R$4:$R$123,0)</f>
        <v>32</v>
      </c>
      <c r="U101" s="16">
        <f t="shared" si="10"/>
        <v>6</v>
      </c>
    </row>
    <row r="102" spans="1:21">
      <c r="A102" s="66">
        <v>99</v>
      </c>
      <c r="B102" s="46" t="s">
        <v>91</v>
      </c>
      <c r="C102" s="19">
        <v>1</v>
      </c>
      <c r="D102" s="66">
        <v>2016110392</v>
      </c>
      <c r="E102" s="66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45</v>
      </c>
      <c r="P102" s="6"/>
      <c r="Q102" s="6">
        <f t="shared" si="5"/>
        <v>45</v>
      </c>
      <c r="R102" s="6">
        <f>(F102*$F$129)+(G102*$G$129)+(H102*$H$129)+(I102*$I$129)+(J102*$J$129)+(K102*$K$129)+(L102*$L$129)+(M102*$M$129)+(N102*$N$129)+O102+P102</f>
        <v>45</v>
      </c>
      <c r="S102" s="3"/>
      <c r="T102" s="3">
        <f>_xlfn.RANK.EQ(R102,$R$4:$R$123,0)</f>
        <v>77</v>
      </c>
      <c r="U102" s="16">
        <f t="shared" si="10"/>
        <v>14</v>
      </c>
    </row>
    <row r="103" spans="1:21">
      <c r="A103" s="66">
        <v>100</v>
      </c>
      <c r="B103" s="46" t="s">
        <v>92</v>
      </c>
      <c r="C103" s="19">
        <v>1</v>
      </c>
      <c r="D103" s="66">
        <v>2016110393</v>
      </c>
      <c r="E103" s="66" t="s">
        <v>136</v>
      </c>
      <c r="F103" s="6">
        <v>2</v>
      </c>
      <c r="G103" s="6">
        <v>1</v>
      </c>
      <c r="H103" s="6">
        <v>16</v>
      </c>
      <c r="I103" s="6"/>
      <c r="J103" s="6"/>
      <c r="K103" s="6"/>
      <c r="L103" s="6"/>
      <c r="M103" s="6"/>
      <c r="N103" s="6"/>
      <c r="O103" s="6">
        <v>45</v>
      </c>
      <c r="P103" s="6"/>
      <c r="Q103" s="6">
        <f t="shared" si="5"/>
        <v>64</v>
      </c>
      <c r="R103" s="6">
        <f>(F103*$F$129)+(G103*$G$129)+(H103*$H$129)+(I103*$I$129)+(J103*$J$129)+(K103*$K$129)+(L103*$L$129)+(M103*$M$129)+(N103*$N$129)+O103+P103</f>
        <v>97</v>
      </c>
      <c r="S103" s="3"/>
      <c r="T103" s="3">
        <f>_xlfn.RANK.EQ(R103,$R$4:$R$123,0)</f>
        <v>70</v>
      </c>
      <c r="U103" s="16">
        <f t="shared" si="10"/>
        <v>7</v>
      </c>
    </row>
    <row r="104" spans="1:21">
      <c r="A104" s="66">
        <v>101</v>
      </c>
      <c r="B104" s="46" t="s">
        <v>93</v>
      </c>
      <c r="C104" s="19">
        <v>1</v>
      </c>
      <c r="D104" s="66">
        <v>2016110397</v>
      </c>
      <c r="E104" s="66" t="s">
        <v>136</v>
      </c>
      <c r="F104" s="6">
        <v>2</v>
      </c>
      <c r="G104" s="6">
        <v>2</v>
      </c>
      <c r="H104" s="6">
        <v>8</v>
      </c>
      <c r="I104" s="6"/>
      <c r="J104" s="6"/>
      <c r="K104" s="6"/>
      <c r="L104" s="6"/>
      <c r="M104" s="6">
        <v>24</v>
      </c>
      <c r="N104" s="6"/>
      <c r="O104" s="6">
        <v>45</v>
      </c>
      <c r="P104" s="6"/>
      <c r="Q104" s="6">
        <f t="shared" si="5"/>
        <v>81</v>
      </c>
      <c r="R104" s="6">
        <f>(F104*$F$129)+(G104*$G$129)+(H104*$H$129)+(I104*$I$129)+(J104*$J$129)+(K104*$K$129)+(L104*$L$129)+(M104*$M$129)+(N104*$N$129)+O104+P104</f>
        <v>315</v>
      </c>
      <c r="S104" s="3"/>
      <c r="T104" s="3">
        <f>_xlfn.RANK.EQ(R104,$R$4:$R$123,0)</f>
        <v>19</v>
      </c>
      <c r="U104" s="16">
        <f t="shared" si="10"/>
        <v>4</v>
      </c>
    </row>
    <row r="105" spans="1:21">
      <c r="A105" s="66">
        <v>102</v>
      </c>
      <c r="B105" s="46" t="s">
        <v>210</v>
      </c>
      <c r="C105" s="19">
        <v>1</v>
      </c>
      <c r="D105" s="66"/>
      <c r="E105" s="66" t="s">
        <v>128</v>
      </c>
      <c r="F105" s="6">
        <v>6</v>
      </c>
      <c r="G105" s="6">
        <v>3</v>
      </c>
      <c r="H105" s="6">
        <v>16</v>
      </c>
      <c r="I105" s="6">
        <v>20</v>
      </c>
      <c r="J105" s="6"/>
      <c r="K105" s="6"/>
      <c r="L105" s="6"/>
      <c r="M105" s="54">
        <v>24</v>
      </c>
      <c r="N105" s="6"/>
      <c r="O105" s="6">
        <v>45</v>
      </c>
      <c r="P105" s="6"/>
      <c r="Q105" s="6">
        <f t="shared" si="5"/>
        <v>114</v>
      </c>
      <c r="R105" s="6">
        <f>(F105*$F$129)+(G105*$G$129)+(H105*$H$129)+(I105*$I$129)+(J105*$J$129)+(K105*$K$129)+(L105*$L$129)+(M105*$M$129)+(N105*$N$129)+O105+P105</f>
        <v>445</v>
      </c>
      <c r="S105" s="3"/>
      <c r="T105" s="3">
        <f>_xlfn.RANK.EQ(R105,$R$4:$R$123,0)</f>
        <v>7</v>
      </c>
      <c r="U105" s="16">
        <f t="shared" si="10"/>
        <v>1</v>
      </c>
    </row>
    <row r="106" spans="1:21">
      <c r="A106" s="66">
        <v>103</v>
      </c>
      <c r="B106" s="46" t="s">
        <v>213</v>
      </c>
      <c r="C106" s="19">
        <v>1</v>
      </c>
      <c r="D106" s="66"/>
      <c r="E106" s="66" t="s">
        <v>128</v>
      </c>
      <c r="F106" s="6">
        <v>4</v>
      </c>
      <c r="G106" s="6">
        <v>2</v>
      </c>
      <c r="H106" s="6">
        <v>16</v>
      </c>
      <c r="I106" s="6">
        <v>20</v>
      </c>
      <c r="J106" s="6"/>
      <c r="K106" s="6"/>
      <c r="L106" s="6"/>
      <c r="M106" s="54">
        <v>24</v>
      </c>
      <c r="N106" s="6"/>
      <c r="O106" s="6">
        <v>45</v>
      </c>
      <c r="P106" s="6"/>
      <c r="Q106" s="6">
        <f t="shared" si="5"/>
        <v>111</v>
      </c>
      <c r="R106" s="6">
        <f>(F106*$F$129)+(G106*$G$129)+(H106*$H$129)+(I106*$I$129)+(J106*$J$129)+(K106*$K$129)+(L106*$L$129)+(M106*$M$129)+(N106*$N$129)+O106+P106</f>
        <v>441</v>
      </c>
      <c r="S106" s="3"/>
      <c r="T106" s="3">
        <f>_xlfn.RANK.EQ(R106,$R$4:$R$123,0)</f>
        <v>8</v>
      </c>
      <c r="U106" s="16">
        <f t="shared" si="10"/>
        <v>2</v>
      </c>
    </row>
    <row r="107" spans="1:21">
      <c r="A107" s="66">
        <v>104</v>
      </c>
      <c r="B107" s="46" t="s">
        <v>211</v>
      </c>
      <c r="C107" s="19">
        <v>1</v>
      </c>
      <c r="D107" s="66"/>
      <c r="E107" s="66" t="s">
        <v>136</v>
      </c>
      <c r="F107" s="6"/>
      <c r="G107" s="6"/>
      <c r="H107" s="6">
        <v>16</v>
      </c>
      <c r="I107" s="6"/>
      <c r="J107" s="6"/>
      <c r="K107" s="6"/>
      <c r="L107" s="6"/>
      <c r="M107" s="6"/>
      <c r="N107" s="6"/>
      <c r="O107" s="6">
        <v>45</v>
      </c>
      <c r="P107" s="6"/>
      <c r="Q107" s="6">
        <f t="shared" si="5"/>
        <v>61</v>
      </c>
      <c r="R107" s="6">
        <f>(F107*$F$129)+(G107*$G$129)+(H107*$H$129)+(I107*$I$129)+(J107*$J$129)+(K107*$K$129)+(L107*$L$129)+(M107*$M$129)+(N107*$N$129)+O107+P107</f>
        <v>93</v>
      </c>
      <c r="S107" s="3"/>
      <c r="T107" s="3">
        <f>_xlfn.RANK.EQ(R107,$R$4:$R$123,0)</f>
        <v>71</v>
      </c>
      <c r="U107" s="16"/>
    </row>
    <row r="108" spans="1:21">
      <c r="A108" s="66">
        <v>105</v>
      </c>
      <c r="B108" s="46" t="s">
        <v>94</v>
      </c>
      <c r="C108" s="19">
        <v>1</v>
      </c>
      <c r="D108" s="66">
        <v>2016110406</v>
      </c>
      <c r="E108" s="66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45</v>
      </c>
      <c r="P108" s="6"/>
      <c r="Q108" s="6">
        <f t="shared" si="5"/>
        <v>45</v>
      </c>
      <c r="R108" s="6">
        <f>(F108*$F$129)+(G108*$G$129)+(H108*$H$129)+(I108*$I$129)+(J108*$J$129)+(K108*$K$129)+(L108*$L$129)+(M108*$M$129)+(N108*$N$129)+O108+P108</f>
        <v>45</v>
      </c>
      <c r="S108" s="3"/>
      <c r="T108" s="3">
        <f>_xlfn.RANK.EQ(R108,$R$4:$R$123,0)</f>
        <v>77</v>
      </c>
      <c r="U108" s="16">
        <f>_xlfn.RANK.EQ($R108,$R$81:$R$122,0)</f>
        <v>14</v>
      </c>
    </row>
    <row r="109" spans="1:21">
      <c r="A109" s="66">
        <v>106</v>
      </c>
      <c r="B109" s="46" t="s">
        <v>95</v>
      </c>
      <c r="C109" s="19">
        <v>1</v>
      </c>
      <c r="D109" s="66">
        <v>2016110414</v>
      </c>
      <c r="E109" s="66" t="s">
        <v>128</v>
      </c>
      <c r="F109" s="6">
        <v>6</v>
      </c>
      <c r="G109" s="6">
        <v>6</v>
      </c>
      <c r="H109" s="6">
        <v>16</v>
      </c>
      <c r="I109" s="6"/>
      <c r="J109" s="6"/>
      <c r="K109" s="6"/>
      <c r="L109" s="6"/>
      <c r="M109" s="6">
        <v>8</v>
      </c>
      <c r="N109" s="6">
        <v>24</v>
      </c>
      <c r="O109" s="6">
        <v>45</v>
      </c>
      <c r="P109" s="6"/>
      <c r="Q109" s="6">
        <f t="shared" si="5"/>
        <v>105</v>
      </c>
      <c r="R109" s="6">
        <f>(F109*$F$129)+(G109*$G$129)+(H109*$H$129)+(I109*$I$129)+(J109*$J$129)+(K109*$K$129)+(L109*$L$129)+(M109*$M$129)+(N109*$N$129)+O109+P109</f>
        <v>431</v>
      </c>
      <c r="S109" s="3"/>
      <c r="T109" s="3">
        <f>_xlfn.RANK.EQ(R109,$R$4:$R$123,0)</f>
        <v>11</v>
      </c>
      <c r="U109" s="16">
        <f>_xlfn.RANK.EQ($R109,$R$81:$R$122,0)</f>
        <v>3</v>
      </c>
    </row>
    <row r="110" spans="1:21">
      <c r="A110" s="66">
        <v>107</v>
      </c>
      <c r="B110" s="46" t="s">
        <v>96</v>
      </c>
      <c r="C110" s="19">
        <v>1</v>
      </c>
      <c r="D110" s="66">
        <v>2016110419</v>
      </c>
      <c r="E110" s="66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45</v>
      </c>
      <c r="P110" s="6"/>
      <c r="Q110" s="6">
        <f t="shared" si="5"/>
        <v>45</v>
      </c>
      <c r="R110" s="6">
        <f>(F110*$F$129)+(G110*$G$129)+(H110*$H$129)+(I110*$I$129)+(J110*$J$129)+(K110*$K$129)+(L110*$L$129)+(M110*$M$129)+(N110*$N$129)+O110+P110</f>
        <v>45</v>
      </c>
      <c r="S110" s="3"/>
      <c r="T110" s="3">
        <f>_xlfn.RANK.EQ(R110,$R$4:$R$123,0)</f>
        <v>77</v>
      </c>
      <c r="U110" s="16">
        <f>_xlfn.RANK.EQ($R110,$R$81:$R$122,0)</f>
        <v>14</v>
      </c>
    </row>
    <row r="111" spans="1:21">
      <c r="A111" s="66">
        <v>108</v>
      </c>
      <c r="B111" s="46" t="s">
        <v>97</v>
      </c>
      <c r="C111" s="19">
        <v>1</v>
      </c>
      <c r="D111" s="66">
        <v>2016110416</v>
      </c>
      <c r="E111" s="66" t="s">
        <v>136</v>
      </c>
      <c r="F111" s="6">
        <v>4</v>
      </c>
      <c r="G111" s="6">
        <v>2</v>
      </c>
      <c r="H111" s="6"/>
      <c r="I111" s="6"/>
      <c r="J111" s="6">
        <v>10</v>
      </c>
      <c r="K111" s="6"/>
      <c r="L111" s="6"/>
      <c r="M111" s="6"/>
      <c r="N111" s="6"/>
      <c r="O111" s="6">
        <v>45</v>
      </c>
      <c r="P111" s="6"/>
      <c r="Q111" s="6">
        <f t="shared" si="5"/>
        <v>61</v>
      </c>
      <c r="R111" s="6">
        <f>(F111*$F$129)+(G111*$G$129)+(H111*$H$129)+(I111*$I$129)+(J111*$J$129)+(K111*$K$129)+(L111*$L$129)+(M111*$M$129)+(N111*$N$129)+O111+P111</f>
        <v>93</v>
      </c>
      <c r="S111" s="3"/>
      <c r="T111" s="3">
        <f>_xlfn.RANK.EQ(R111,$R$4:$R$123,0)</f>
        <v>71</v>
      </c>
      <c r="U111" s="16">
        <f>_xlfn.RANK.EQ($R111,$R$81:$R$122,0)</f>
        <v>8</v>
      </c>
    </row>
    <row r="112" spans="1:21">
      <c r="A112" s="66">
        <v>109</v>
      </c>
      <c r="B112" s="46" t="s">
        <v>217</v>
      </c>
      <c r="C112" s="19">
        <v>1</v>
      </c>
      <c r="D112" s="66"/>
      <c r="E112" s="66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45</v>
      </c>
      <c r="P112" s="6"/>
      <c r="Q112" s="6">
        <f t="shared" si="5"/>
        <v>45</v>
      </c>
      <c r="R112" s="6">
        <f>(F112*$F$129)+(G112*$G$129)+(H112*$H$129)+(I112*$I$129)+(J112*$J$129)+(K112*$K$129)+(L112*$L$129)+(M112*$M$129)+(N112*$N$129)+O112+P112</f>
        <v>45</v>
      </c>
      <c r="S112" s="3"/>
      <c r="T112" s="3">
        <f>_xlfn.RANK.EQ(R112,$R$4:$R$123,0)</f>
        <v>77</v>
      </c>
      <c r="U112" s="16"/>
    </row>
    <row r="113" spans="1:21">
      <c r="A113" s="66">
        <v>110</v>
      </c>
      <c r="B113" s="46" t="s">
        <v>216</v>
      </c>
      <c r="C113" s="19">
        <v>1</v>
      </c>
      <c r="D113" s="66"/>
      <c r="E113" s="66" t="s">
        <v>128</v>
      </c>
      <c r="F113" s="6"/>
      <c r="G113" s="6"/>
      <c r="H113" s="6">
        <v>8</v>
      </c>
      <c r="I113" s="6"/>
      <c r="J113" s="6"/>
      <c r="K113" s="6"/>
      <c r="L113" s="6"/>
      <c r="M113" s="6"/>
      <c r="N113" s="6"/>
      <c r="O113" s="6">
        <v>45</v>
      </c>
      <c r="P113" s="6"/>
      <c r="Q113" s="6">
        <f t="shared" si="5"/>
        <v>53</v>
      </c>
      <c r="R113" s="6">
        <f>(F113*$F$129)+(G113*$G$129)+(H113*$H$129)+(I113*$I$129)+(J113*$J$129)+(K113*$K$129)+(L113*$L$129)+(M113*$M$129)+(N113*$N$129)+O113+P113</f>
        <v>69</v>
      </c>
      <c r="S113" s="3"/>
      <c r="T113" s="3">
        <f>_xlfn.RANK.EQ(R113,$R$4:$R$123,0)</f>
        <v>74</v>
      </c>
      <c r="U113" s="16"/>
    </row>
    <row r="114" spans="1:21">
      <c r="A114" s="66">
        <v>111</v>
      </c>
      <c r="B114" s="46" t="s">
        <v>218</v>
      </c>
      <c r="C114" s="19">
        <v>1</v>
      </c>
      <c r="D114" s="66"/>
      <c r="E114" s="66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45</v>
      </c>
      <c r="P114" s="6"/>
      <c r="Q114" s="6">
        <f t="shared" si="5"/>
        <v>45</v>
      </c>
      <c r="R114" s="6">
        <f>(F114*$F$129)+(G114*$G$129)+(H114*$H$129)+(I114*$I$129)+(J114*$J$129)+(K114*$K$129)+(L114*$L$129)+(M114*$M$129)+(N114*$N$129)+O114+P114</f>
        <v>45</v>
      </c>
      <c r="S114" s="3"/>
      <c r="T114" s="3">
        <f>_xlfn.RANK.EQ(R114,$R$4:$R$123,0)</f>
        <v>77</v>
      </c>
      <c r="U114" s="16"/>
    </row>
    <row r="115" spans="1:21">
      <c r="A115" s="66">
        <v>112</v>
      </c>
      <c r="B115" s="46" t="s">
        <v>98</v>
      </c>
      <c r="C115" s="19">
        <v>1</v>
      </c>
      <c r="D115" s="66">
        <v>2016110412</v>
      </c>
      <c r="E115" s="66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45</v>
      </c>
      <c r="P115" s="6"/>
      <c r="Q115" s="6">
        <f t="shared" si="5"/>
        <v>45</v>
      </c>
      <c r="R115" s="6">
        <f>(F115*$F$129)+(G115*$G$129)+(H115*$H$129)+(I115*$I$129)+(J115*$J$129)+(K115*$K$129)+(L115*$L$129)+(M115*$M$129)+(N115*$N$129)+O115+P115</f>
        <v>45</v>
      </c>
      <c r="S115" s="3"/>
      <c r="T115" s="3">
        <f>_xlfn.RANK.EQ(R115,$R$4:$R$123,0)</f>
        <v>77</v>
      </c>
      <c r="U115" s="16">
        <f t="shared" ref="U115:U122" si="11">_xlfn.RANK.EQ($R115,$R$81:$R$122,0)</f>
        <v>14</v>
      </c>
    </row>
    <row r="116" spans="1:21">
      <c r="A116" s="66">
        <v>113</v>
      </c>
      <c r="B116" s="46" t="s">
        <v>99</v>
      </c>
      <c r="C116" s="19">
        <v>1</v>
      </c>
      <c r="D116" s="66">
        <v>2016110425</v>
      </c>
      <c r="E116" s="66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45</v>
      </c>
      <c r="P116" s="6"/>
      <c r="Q116" s="6">
        <f t="shared" si="5"/>
        <v>45</v>
      </c>
      <c r="R116" s="6">
        <f>(F116*$F$129)+(G116*$G$129)+(H116*$H$129)+(I116*$I$129)+(J116*$J$129)+(K116*$K$129)+(L116*$L$129)+(M116*$M$129)+(N116*$N$129)+O116+P116</f>
        <v>45</v>
      </c>
      <c r="S116" s="3"/>
      <c r="T116" s="3">
        <f>_xlfn.RANK.EQ(R116,$R$4:$R$123,0)</f>
        <v>77</v>
      </c>
      <c r="U116" s="16">
        <f t="shared" si="11"/>
        <v>14</v>
      </c>
    </row>
    <row r="117" spans="1:21">
      <c r="A117" s="66">
        <v>114</v>
      </c>
      <c r="B117" s="66" t="s">
        <v>100</v>
      </c>
      <c r="C117" s="19">
        <v>1</v>
      </c>
      <c r="D117" s="66">
        <v>2016110390</v>
      </c>
      <c r="E117" s="66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45</v>
      </c>
      <c r="P117" s="6"/>
      <c r="Q117" s="6">
        <f t="shared" si="5"/>
        <v>45</v>
      </c>
      <c r="R117" s="6">
        <f>(F117*$F$129)+(G117*$G$129)+(H117*$H$129)+(I117*$I$129)+(J117*$J$129)+(K117*$K$129)+(L117*$L$129)+(M117*$M$129)+(N117*$N$129)+O117+P117</f>
        <v>45</v>
      </c>
      <c r="S117" s="3"/>
      <c r="T117" s="3">
        <f>_xlfn.RANK.EQ(R117,$R$4:$R$123,0)</f>
        <v>77</v>
      </c>
      <c r="U117" s="16">
        <f t="shared" si="11"/>
        <v>14</v>
      </c>
    </row>
    <row r="118" spans="1:21">
      <c r="A118" s="66">
        <v>115</v>
      </c>
      <c r="B118" s="66" t="s">
        <v>101</v>
      </c>
      <c r="C118" s="19">
        <v>1</v>
      </c>
      <c r="D118" s="66">
        <v>2016110394</v>
      </c>
      <c r="E118" s="66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45</v>
      </c>
      <c r="P118" s="6"/>
      <c r="Q118" s="6">
        <f t="shared" si="5"/>
        <v>45</v>
      </c>
      <c r="R118" s="6">
        <f>(F118*$F$129)+(G118*$G$129)+(H118*$H$129)+(I118*$I$129)+(J118*$J$129)+(K118*$K$129)+(L118*$L$129)+(M118*$M$129)+(N118*$N$129)+O118+P118</f>
        <v>45</v>
      </c>
      <c r="S118" s="3"/>
      <c r="T118" s="3">
        <f>_xlfn.RANK.EQ(R118,$R$4:$R$123,0)</f>
        <v>77</v>
      </c>
      <c r="U118" s="16">
        <f t="shared" si="11"/>
        <v>14</v>
      </c>
    </row>
    <row r="119" spans="1:21">
      <c r="A119" s="66">
        <v>116</v>
      </c>
      <c r="B119" s="66" t="s">
        <v>102</v>
      </c>
      <c r="C119" s="19">
        <v>1</v>
      </c>
      <c r="D119" s="66">
        <v>2016110421</v>
      </c>
      <c r="E119" s="66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45</v>
      </c>
      <c r="P119" s="6"/>
      <c r="Q119" s="6">
        <f t="shared" si="5"/>
        <v>45</v>
      </c>
      <c r="R119" s="6">
        <f>(F119*$F$129)+(G119*$G$129)+(H119*$H$129)+(I119*$I$129)+(J119*$J$129)+(K119*$K$129)+(L119*$L$129)+(M119*$M$129)+(N119*$N$129)+O119+P119</f>
        <v>45</v>
      </c>
      <c r="S119" s="3"/>
      <c r="T119" s="3">
        <f>_xlfn.RANK.EQ(R119,$R$4:$R$123,0)</f>
        <v>77</v>
      </c>
      <c r="U119" s="16">
        <f t="shared" si="11"/>
        <v>14</v>
      </c>
    </row>
    <row r="120" spans="1:21">
      <c r="A120" s="66">
        <v>117</v>
      </c>
      <c r="B120" s="58" t="s">
        <v>212</v>
      </c>
      <c r="C120" s="69">
        <v>1</v>
      </c>
      <c r="D120" s="58"/>
      <c r="E120" s="66" t="s">
        <v>128</v>
      </c>
      <c r="F120" s="54">
        <v>6</v>
      </c>
      <c r="G120" s="54">
        <v>3</v>
      </c>
      <c r="H120" s="54">
        <v>16</v>
      </c>
      <c r="I120" s="54">
        <v>8</v>
      </c>
      <c r="J120" s="54"/>
      <c r="K120" s="54"/>
      <c r="L120" s="54"/>
      <c r="M120" s="54">
        <v>8</v>
      </c>
      <c r="N120" s="54"/>
      <c r="O120" s="6">
        <v>45</v>
      </c>
      <c r="P120" s="54"/>
      <c r="Q120" s="6">
        <f t="shared" si="5"/>
        <v>86</v>
      </c>
      <c r="R120" s="6">
        <f>(F120*$F$129)+(G120*$G$129)+(H120*$H$129)+(I120*$I$129)+(J120*$J$129)+(K120*$K$129)+(L120*$L$129)+(M120*$M$129)+(N120*$N$129)+O120+P120</f>
        <v>225</v>
      </c>
      <c r="S120" s="61"/>
      <c r="T120" s="3">
        <f>_xlfn.RANK.EQ(R120,$R$4:$R$123,0)</f>
        <v>29</v>
      </c>
      <c r="U120" s="70">
        <f t="shared" si="11"/>
        <v>5</v>
      </c>
    </row>
    <row r="121" spans="1:21">
      <c r="A121" s="66">
        <v>118</v>
      </c>
      <c r="B121" s="58" t="s">
        <v>219</v>
      </c>
      <c r="C121" s="69">
        <v>1</v>
      </c>
      <c r="D121" s="58"/>
      <c r="E121" s="58" t="s">
        <v>136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6">
        <v>45</v>
      </c>
      <c r="P121" s="54"/>
      <c r="Q121" s="6">
        <f t="shared" si="5"/>
        <v>45</v>
      </c>
      <c r="R121" s="6">
        <f>(F121*$F$129)+(G121*$G$129)+(H121*$H$129)+(I121*$I$129)+(J121*$J$129)+(K121*$K$129)+(L121*$L$129)+(M121*$M$129)+(N121*$N$129)+O121+P121</f>
        <v>45</v>
      </c>
      <c r="S121" s="61"/>
      <c r="T121" s="3">
        <f>_xlfn.RANK.EQ(R121,$R$4:$R$123,0)</f>
        <v>77</v>
      </c>
      <c r="U121" s="70">
        <f t="shared" si="11"/>
        <v>14</v>
      </c>
    </row>
    <row r="122" spans="1:21" ht="17.25" thickBot="1">
      <c r="A122" s="66">
        <v>119</v>
      </c>
      <c r="B122" s="10" t="s">
        <v>103</v>
      </c>
      <c r="C122" s="20">
        <v>1</v>
      </c>
      <c r="D122" s="10">
        <v>2016110399</v>
      </c>
      <c r="E122" s="10" t="s">
        <v>136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6">
        <v>45</v>
      </c>
      <c r="P122" s="54"/>
      <c r="Q122" s="6">
        <f t="shared" si="5"/>
        <v>45</v>
      </c>
      <c r="R122" s="6">
        <f>(F122*$F$129)+(G122*$G$129)+(H122*$H$129)+(I122*$I$129)+(J122*$J$129)+(K122*$K$129)+(L122*$L$129)+(M122*$M$129)+(N122*$N$129)+O122+P122</f>
        <v>45</v>
      </c>
      <c r="S122" s="12"/>
      <c r="T122" s="3">
        <f>_xlfn.RANK.EQ(R122,$R$4:$R$123,0)</f>
        <v>77</v>
      </c>
      <c r="U122" s="18">
        <f t="shared" si="11"/>
        <v>14</v>
      </c>
    </row>
    <row r="123" spans="1:21" ht="17.25" thickTop="1">
      <c r="A123" s="66">
        <v>120</v>
      </c>
      <c r="B123" s="67" t="s">
        <v>104</v>
      </c>
      <c r="C123" s="74">
        <v>1</v>
      </c>
      <c r="D123" s="67">
        <v>2017110363</v>
      </c>
      <c r="E123" s="67" t="s">
        <v>128</v>
      </c>
      <c r="F123" s="8"/>
      <c r="G123" s="8"/>
      <c r="H123" s="8"/>
      <c r="I123" s="8"/>
      <c r="J123" s="8"/>
      <c r="K123" s="8"/>
      <c r="L123" s="8"/>
      <c r="M123" s="8"/>
      <c r="N123" s="8"/>
      <c r="O123" s="6"/>
      <c r="P123" s="8"/>
      <c r="Q123" s="6">
        <f t="shared" si="5"/>
        <v>0</v>
      </c>
      <c r="R123" s="6">
        <f>(F123*$F$129)+(G123*$G$129)+(H123*$H$129)+(I123*$I$129)+(J123*$J$129)+(K123*$K$129)+(L123*$L$129)+(M123*$M$129)+(N123*$N$129)+O123+P123</f>
        <v>0</v>
      </c>
      <c r="S123" s="9"/>
      <c r="T123" s="3">
        <f>_xlfn.RANK.EQ(R123,$R$4:$R$123,0)</f>
        <v>105</v>
      </c>
      <c r="U123" s="36">
        <f>_xlfn.RANK.EQ($R123,$R$123:$R$123,0)</f>
        <v>1</v>
      </c>
    </row>
    <row r="124" spans="1:21">
      <c r="A124" s="94" t="s">
        <v>154</v>
      </c>
      <c r="B124" s="94"/>
      <c r="C124" s="94"/>
      <c r="D124" s="94"/>
      <c r="E124" s="94"/>
      <c r="F124" s="44">
        <f>SUM(F4:F123)</f>
        <v>307</v>
      </c>
      <c r="G124" s="44">
        <f>SUM(G4:G123)</f>
        <v>150</v>
      </c>
      <c r="H124" s="44">
        <f>SUM(H4:H123)</f>
        <v>584</v>
      </c>
      <c r="I124" s="44">
        <f>SUM(I4:I123)</f>
        <v>89</v>
      </c>
      <c r="J124" s="44">
        <f>SUM(J4:J123)</f>
        <v>468</v>
      </c>
      <c r="K124" s="44">
        <f>SUM(K4:K123)</f>
        <v>320</v>
      </c>
      <c r="L124" s="44">
        <f>SUM(L4:L123)</f>
        <v>0</v>
      </c>
      <c r="M124" s="44">
        <f>SUM(M4:M123)</f>
        <v>280</v>
      </c>
      <c r="N124" s="44">
        <f>SUM(N4:N123)</f>
        <v>48</v>
      </c>
      <c r="O124" s="44">
        <f>SUM(O4:O123)</f>
        <v>9382.5</v>
      </c>
      <c r="P124" s="44"/>
      <c r="Q124" s="44">
        <f>SUM(Q4:Q123)</f>
        <v>11628.5</v>
      </c>
      <c r="R124" s="44">
        <f>SUM(R4:R123)</f>
        <v>19258.5</v>
      </c>
      <c r="S124" s="32"/>
      <c r="T124" s="32"/>
      <c r="U124" s="34"/>
    </row>
    <row r="125" spans="1:21">
      <c r="A125" s="78" t="s">
        <v>151</v>
      </c>
      <c r="B125" s="78"/>
      <c r="C125" s="78"/>
      <c r="D125" s="78"/>
      <c r="E125" s="78"/>
      <c r="F125" s="45">
        <f>AVERAGE(F4:F123)</f>
        <v>5.4821428571428568</v>
      </c>
      <c r="G125" s="45">
        <f>AVERAGE(G4:G123)</f>
        <v>2.7777777777777777</v>
      </c>
      <c r="H125" s="45">
        <f>AVERAGE(H4:H123)</f>
        <v>14.24390243902439</v>
      </c>
      <c r="I125" s="45">
        <f>AVERAGE(I4:I123)</f>
        <v>9.8888888888888893</v>
      </c>
      <c r="J125" s="45">
        <f>AVERAGE(J4:J123)</f>
        <v>22.285714285714285</v>
      </c>
      <c r="K125" s="45">
        <f>AVERAGE(K4:K123)</f>
        <v>40</v>
      </c>
      <c r="L125" s="45" t="e">
        <f>AVERAGE(L4:L123)</f>
        <v>#DIV/0!</v>
      </c>
      <c r="M125" s="45">
        <f>AVERAGE(M4:M123)</f>
        <v>12.173913043478262</v>
      </c>
      <c r="N125" s="45">
        <f>AVERAGE(N4:N123)</f>
        <v>24</v>
      </c>
      <c r="O125" s="45">
        <f>AVERAGE(O4:O122)</f>
        <v>78.844537815126046</v>
      </c>
      <c r="P125" s="45"/>
      <c r="Q125" s="45">
        <f>AVERAGE(Q4:Q123)</f>
        <v>96.904166666666669</v>
      </c>
      <c r="R125" s="45">
        <f>AVERAGE(R4:R123)</f>
        <v>160.48750000000001</v>
      </c>
      <c r="S125" s="95" t="s">
        <v>208</v>
      </c>
      <c r="T125" s="96"/>
      <c r="U125" s="34"/>
    </row>
    <row r="126" spans="1:21">
      <c r="A126" s="68"/>
      <c r="B126" s="78" t="s">
        <v>156</v>
      </c>
      <c r="C126" s="78"/>
      <c r="D126" s="78"/>
      <c r="E126" s="78"/>
      <c r="F126" s="6" t="s">
        <v>157</v>
      </c>
      <c r="G126" s="6">
        <f>AVERAGE(R123:R123)</f>
        <v>0</v>
      </c>
      <c r="H126" s="6" t="s">
        <v>158</v>
      </c>
      <c r="I126" s="43">
        <f>AVERAGE(R81:R122)</f>
        <v>87.476190476190482</v>
      </c>
      <c r="J126" s="6" t="s">
        <v>159</v>
      </c>
      <c r="K126" s="6">
        <f>AVERAGE(R54:R80)</f>
        <v>184.24074074074073</v>
      </c>
      <c r="L126" s="6" t="s">
        <v>160</v>
      </c>
      <c r="M126" s="43">
        <f>AVERAGE(R4:R53)</f>
        <v>212.2</v>
      </c>
      <c r="N126" s="41"/>
      <c r="O126" s="41"/>
      <c r="P126" s="41"/>
      <c r="Q126" s="41"/>
      <c r="R126" s="41"/>
      <c r="S126" s="96">
        <f>AVERAGE(R4:R123)</f>
        <v>160.48750000000001</v>
      </c>
      <c r="T126" s="96"/>
      <c r="U126" s="34"/>
    </row>
    <row r="127" spans="1:21">
      <c r="S127" s="80" t="s">
        <v>207</v>
      </c>
      <c r="T127" s="80"/>
    </row>
    <row r="128" spans="1:21">
      <c r="A128" s="80"/>
      <c r="B128" s="80"/>
      <c r="C128" s="81"/>
      <c r="D128" s="78" t="s">
        <v>147</v>
      </c>
      <c r="E128" s="78"/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51"/>
      <c r="P128" s="51"/>
      <c r="Q128" s="51"/>
      <c r="S128" s="80">
        <f>AVERAGE(Q4:Q123)</f>
        <v>96.904166666666669</v>
      </c>
      <c r="T128" s="80"/>
    </row>
    <row r="129" spans="1:17">
      <c r="A129" s="80"/>
      <c r="B129" s="80"/>
      <c r="C129" s="81"/>
      <c r="D129" s="78"/>
      <c r="E129" s="78"/>
      <c r="F129" s="3">
        <v>1</v>
      </c>
      <c r="G129" s="3">
        <v>2</v>
      </c>
      <c r="H129" s="3">
        <v>3</v>
      </c>
      <c r="I129" s="3">
        <v>5</v>
      </c>
      <c r="J129" s="3">
        <v>4</v>
      </c>
      <c r="K129" s="3">
        <v>5</v>
      </c>
      <c r="L129" s="3">
        <v>5</v>
      </c>
      <c r="M129" s="3">
        <v>10</v>
      </c>
      <c r="N129" s="3">
        <v>10</v>
      </c>
      <c r="O129" s="32"/>
      <c r="P129" s="32"/>
      <c r="Q129" s="32"/>
    </row>
    <row r="130" spans="1:17" ht="17.25" thickBot="1"/>
    <row r="131" spans="1:17" ht="17.25" thickTop="1">
      <c r="A131" s="78" t="s">
        <v>148</v>
      </c>
      <c r="B131" s="78"/>
      <c r="C131" s="78"/>
      <c r="D131" s="78"/>
      <c r="E131" s="78"/>
      <c r="F131" s="79"/>
      <c r="G131" s="85" t="s">
        <v>149</v>
      </c>
      <c r="H131" s="86"/>
      <c r="I131" s="86"/>
      <c r="J131" s="86"/>
      <c r="K131" s="86"/>
      <c r="L131" s="87"/>
    </row>
    <row r="132" spans="1:17">
      <c r="A132" s="78"/>
      <c r="B132" s="78"/>
      <c r="C132" s="78"/>
      <c r="D132" s="78"/>
      <c r="E132" s="78"/>
      <c r="F132" s="79"/>
      <c r="G132" s="88"/>
      <c r="H132" s="89"/>
      <c r="I132" s="89"/>
      <c r="J132" s="89"/>
      <c r="K132" s="89"/>
      <c r="L132" s="90"/>
    </row>
    <row r="133" spans="1:17" ht="17.25" thickBot="1">
      <c r="A133" s="78"/>
      <c r="B133" s="78"/>
      <c r="C133" s="78"/>
      <c r="D133" s="78"/>
      <c r="E133" s="78"/>
      <c r="F133" s="79"/>
      <c r="G133" s="91"/>
      <c r="H133" s="92"/>
      <c r="I133" s="92"/>
      <c r="J133" s="92"/>
      <c r="K133" s="92"/>
      <c r="L133" s="93"/>
    </row>
    <row r="134" spans="1:17" ht="17.25" thickTop="1"/>
  </sheetData>
  <mergeCells count="14">
    <mergeCell ref="S127:T127"/>
    <mergeCell ref="A128:C129"/>
    <mergeCell ref="D128:E129"/>
    <mergeCell ref="S128:T128"/>
    <mergeCell ref="A131:E133"/>
    <mergeCell ref="F131:F133"/>
    <mergeCell ref="G131:L133"/>
    <mergeCell ref="A1:U1"/>
    <mergeCell ref="F2:N2"/>
    <mergeCell ref="A124:E124"/>
    <mergeCell ref="A125:E125"/>
    <mergeCell ref="S125:T125"/>
    <mergeCell ref="B126:E126"/>
    <mergeCell ref="S126:T1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G1" workbookViewId="0">
      <selection activeCell="A174" sqref="A1:Y174"/>
    </sheetView>
  </sheetViews>
  <sheetFormatPr defaultRowHeight="16.5"/>
  <cols>
    <col min="3" max="3" width="5.25" bestFit="1" customWidth="1"/>
    <col min="4" max="4" width="11.625" bestFit="1" customWidth="1"/>
    <col min="5" max="5" width="5.25" bestFit="1" customWidth="1"/>
    <col min="6" max="6" width="19.25" bestFit="1" customWidth="1"/>
    <col min="7" max="7" width="16.5" bestFit="1" customWidth="1"/>
    <col min="8" max="8" width="14.625" bestFit="1" customWidth="1"/>
    <col min="9" max="9" width="13.75" bestFit="1" customWidth="1"/>
    <col min="10" max="10" width="20.625" bestFit="1" customWidth="1"/>
    <col min="11" max="11" width="12.75" bestFit="1" customWidth="1"/>
    <col min="12" max="13" width="15.875" bestFit="1" customWidth="1"/>
    <col min="14" max="14" width="11.625" bestFit="1" customWidth="1"/>
    <col min="21" max="21" width="9" customWidth="1"/>
  </cols>
  <sheetData>
    <row r="1" spans="1:25" ht="21" thickBo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</row>
    <row r="2" spans="1:25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40"/>
      <c r="P2" s="40"/>
      <c r="Q2" s="40"/>
    </row>
    <row r="3" spans="1:25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>
        <v>0.5</v>
      </c>
      <c r="W3">
        <v>0.7</v>
      </c>
      <c r="Y3" t="s">
        <v>209</v>
      </c>
    </row>
    <row r="4" spans="1:25">
      <c r="A4" s="52">
        <v>1</v>
      </c>
      <c r="B4" s="55" t="s">
        <v>15</v>
      </c>
      <c r="C4" s="28">
        <v>4</v>
      </c>
      <c r="D4" s="52">
        <v>2008113850</v>
      </c>
      <c r="E4" s="5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W4+Y4</f>
        <v>184.5</v>
      </c>
      <c r="P4" s="6"/>
      <c r="Q4" s="6">
        <f>SUM(F4:O4)</f>
        <v>204.5</v>
      </c>
      <c r="R4" s="6">
        <f t="shared" ref="R4:R37" si="0">(F4*$F$169)+(G4*$G$169)+(H4*$H$169)+(I4*$I$169)+(J4*$J$169)+(K4*$K$169)+(L4*$L$169)+(M4*$M$169)+(N4*$N$169)+O4+P4</f>
        <v>224.5</v>
      </c>
      <c r="S4" s="3"/>
      <c r="T4" s="3">
        <f>_xlfn.RANK.EQ(R4,$R$4:$R$163,0)</f>
        <v>30</v>
      </c>
      <c r="U4" s="14">
        <f t="shared" ref="U4:U38" si="1">_xlfn.RANK.EQ($R4,$R$4:$R$53,0)</f>
        <v>19</v>
      </c>
      <c r="V4">
        <v>67.5</v>
      </c>
      <c r="W4">
        <f>V4*2*0.7</f>
        <v>94.5</v>
      </c>
      <c r="Y4" s="6">
        <v>90</v>
      </c>
    </row>
    <row r="5" spans="1:25">
      <c r="A5" s="65">
        <v>2</v>
      </c>
      <c r="B5" s="55" t="s">
        <v>16</v>
      </c>
      <c r="C5" s="28">
        <v>4</v>
      </c>
      <c r="D5" s="52">
        <v>2011110578</v>
      </c>
      <c r="E5" s="5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>W5+Y5</f>
        <v>135</v>
      </c>
      <c r="P5" s="6"/>
      <c r="Q5" s="6">
        <f t="shared" ref="Q5:Q68" si="2">SUM(F5:O5)</f>
        <v>144</v>
      </c>
      <c r="R5" s="6">
        <f t="shared" si="0"/>
        <v>147</v>
      </c>
      <c r="S5" s="3"/>
      <c r="T5" s="3">
        <f t="shared" ref="T5:T68" si="3">_xlfn.RANK.EQ(R5,$R$4:$R$163,0)</f>
        <v>52</v>
      </c>
      <c r="U5" s="14">
        <f t="shared" si="1"/>
        <v>30</v>
      </c>
      <c r="V5">
        <v>0</v>
      </c>
      <c r="W5">
        <f t="shared" ref="W5:W68" si="4">V5*2*0.7</f>
        <v>0</v>
      </c>
      <c r="Y5" s="6">
        <v>135</v>
      </c>
    </row>
    <row r="6" spans="1:25">
      <c r="A6" s="65">
        <v>3</v>
      </c>
      <c r="B6" s="55" t="s">
        <v>17</v>
      </c>
      <c r="C6" s="71">
        <v>3</v>
      </c>
      <c r="D6" s="52">
        <v>2011110559</v>
      </c>
      <c r="E6" s="5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ref="O6:O69" si="5">W6+Y6</f>
        <v>211.5</v>
      </c>
      <c r="P6" s="6"/>
      <c r="Q6" s="6">
        <f t="shared" si="2"/>
        <v>308.5</v>
      </c>
      <c r="R6" s="6">
        <f t="shared" si="0"/>
        <v>671.5</v>
      </c>
      <c r="S6" s="3"/>
      <c r="T6" s="3">
        <f t="shared" si="3"/>
        <v>2</v>
      </c>
      <c r="U6" s="14">
        <f t="shared" si="1"/>
        <v>2</v>
      </c>
      <c r="V6">
        <v>22.5</v>
      </c>
      <c r="W6">
        <f t="shared" si="4"/>
        <v>31.499999999999996</v>
      </c>
      <c r="Y6" s="6">
        <v>180</v>
      </c>
    </row>
    <row r="7" spans="1:25">
      <c r="A7" s="65">
        <v>4</v>
      </c>
      <c r="B7" s="55" t="s">
        <v>18</v>
      </c>
      <c r="C7" s="28">
        <v>4</v>
      </c>
      <c r="D7" s="52">
        <v>2011110596</v>
      </c>
      <c r="E7" s="5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5"/>
        <v>0</v>
      </c>
      <c r="P7" s="6"/>
      <c r="Q7" s="6">
        <f t="shared" si="2"/>
        <v>0</v>
      </c>
      <c r="R7" s="6">
        <f t="shared" si="0"/>
        <v>0</v>
      </c>
      <c r="S7" s="3"/>
      <c r="T7" s="3">
        <f t="shared" si="3"/>
        <v>105</v>
      </c>
      <c r="U7" s="14">
        <f t="shared" si="1"/>
        <v>47</v>
      </c>
      <c r="V7">
        <v>0</v>
      </c>
      <c r="W7">
        <f t="shared" si="4"/>
        <v>0</v>
      </c>
      <c r="Y7" s="6">
        <v>0</v>
      </c>
    </row>
    <row r="8" spans="1:25">
      <c r="A8" s="65">
        <v>5</v>
      </c>
      <c r="B8" s="55" t="s">
        <v>19</v>
      </c>
      <c r="C8" s="71">
        <v>3</v>
      </c>
      <c r="D8" s="52">
        <v>2011110574</v>
      </c>
      <c r="E8" s="5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5"/>
        <v>211.5</v>
      </c>
      <c r="P8" s="6"/>
      <c r="Q8" s="6">
        <f t="shared" si="2"/>
        <v>278.5</v>
      </c>
      <c r="R8" s="6">
        <f t="shared" si="0"/>
        <v>471.5</v>
      </c>
      <c r="S8" s="3"/>
      <c r="T8" s="3">
        <f t="shared" si="3"/>
        <v>6</v>
      </c>
      <c r="U8" s="14">
        <f t="shared" si="1"/>
        <v>3</v>
      </c>
      <c r="V8">
        <v>22.5</v>
      </c>
      <c r="W8">
        <f t="shared" si="4"/>
        <v>31.499999999999996</v>
      </c>
      <c r="Y8" s="6">
        <v>180</v>
      </c>
    </row>
    <row r="9" spans="1:25">
      <c r="A9" s="65">
        <v>6</v>
      </c>
      <c r="B9" s="55" t="s">
        <v>20</v>
      </c>
      <c r="C9" s="28">
        <v>4</v>
      </c>
      <c r="D9" s="52">
        <v>2011110586</v>
      </c>
      <c r="E9" s="5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5"/>
        <v>184.5</v>
      </c>
      <c r="P9" s="6"/>
      <c r="Q9" s="6">
        <f t="shared" si="2"/>
        <v>212.5</v>
      </c>
      <c r="R9" s="6">
        <f t="shared" si="0"/>
        <v>248.5</v>
      </c>
      <c r="S9" s="3"/>
      <c r="T9" s="3">
        <f t="shared" si="3"/>
        <v>24</v>
      </c>
      <c r="U9" s="14">
        <f t="shared" si="1"/>
        <v>16</v>
      </c>
      <c r="V9">
        <v>67.5</v>
      </c>
      <c r="W9">
        <f t="shared" si="4"/>
        <v>94.5</v>
      </c>
      <c r="Y9" s="6">
        <v>90</v>
      </c>
    </row>
    <row r="10" spans="1:25">
      <c r="A10" s="65">
        <v>7</v>
      </c>
      <c r="B10" s="55" t="s">
        <v>21</v>
      </c>
      <c r="C10" s="28">
        <v>4</v>
      </c>
      <c r="D10" s="52">
        <v>2011110569</v>
      </c>
      <c r="E10" s="5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5"/>
        <v>45</v>
      </c>
      <c r="P10" s="6"/>
      <c r="Q10" s="6">
        <f t="shared" si="2"/>
        <v>45</v>
      </c>
      <c r="R10" s="6">
        <f t="shared" si="0"/>
        <v>45</v>
      </c>
      <c r="S10" s="3"/>
      <c r="T10" s="3">
        <f t="shared" si="3"/>
        <v>77</v>
      </c>
      <c r="U10" s="14">
        <f t="shared" si="1"/>
        <v>43</v>
      </c>
      <c r="V10">
        <v>0</v>
      </c>
      <c r="W10">
        <f t="shared" si="4"/>
        <v>0</v>
      </c>
      <c r="Y10" s="6">
        <v>45</v>
      </c>
    </row>
    <row r="11" spans="1:25">
      <c r="A11" s="65">
        <v>8</v>
      </c>
      <c r="B11" s="55" t="s">
        <v>22</v>
      </c>
      <c r="C11" s="28">
        <v>4</v>
      </c>
      <c r="D11" s="52">
        <v>2011110560</v>
      </c>
      <c r="E11" s="5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f t="shared" si="5"/>
        <v>76.5</v>
      </c>
      <c r="P11" s="6"/>
      <c r="Q11" s="6">
        <f t="shared" si="2"/>
        <v>142.5</v>
      </c>
      <c r="R11" s="6">
        <f t="shared" si="0"/>
        <v>340.5</v>
      </c>
      <c r="S11" s="3"/>
      <c r="T11" s="3">
        <f t="shared" si="3"/>
        <v>17</v>
      </c>
      <c r="U11" s="14">
        <f t="shared" si="1"/>
        <v>11</v>
      </c>
      <c r="V11">
        <v>22.5</v>
      </c>
      <c r="W11">
        <f t="shared" si="4"/>
        <v>31.499999999999996</v>
      </c>
      <c r="Y11" s="6">
        <v>45</v>
      </c>
    </row>
    <row r="12" spans="1:25">
      <c r="A12" s="65">
        <v>9</v>
      </c>
      <c r="B12" s="55" t="s">
        <v>23</v>
      </c>
      <c r="C12" s="28">
        <v>4</v>
      </c>
      <c r="D12" s="52">
        <v>2011110567</v>
      </c>
      <c r="E12" s="5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f t="shared" si="5"/>
        <v>31.499999999999996</v>
      </c>
      <c r="P12" s="6"/>
      <c r="Q12" s="6">
        <f t="shared" si="2"/>
        <v>31.499999999999996</v>
      </c>
      <c r="R12" s="6">
        <f t="shared" si="0"/>
        <v>31.499999999999996</v>
      </c>
      <c r="S12" s="3"/>
      <c r="T12" s="3">
        <f t="shared" si="3"/>
        <v>102</v>
      </c>
      <c r="U12" s="14">
        <f t="shared" si="1"/>
        <v>45</v>
      </c>
      <c r="V12">
        <v>22.5</v>
      </c>
      <c r="W12">
        <f t="shared" si="4"/>
        <v>31.499999999999996</v>
      </c>
      <c r="Y12" s="6">
        <v>0</v>
      </c>
    </row>
    <row r="13" spans="1:25">
      <c r="A13" s="65">
        <v>10</v>
      </c>
      <c r="B13" s="55" t="s">
        <v>24</v>
      </c>
      <c r="C13" s="71">
        <v>3</v>
      </c>
      <c r="D13" s="52">
        <v>2011110582</v>
      </c>
      <c r="E13" s="5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f t="shared" si="5"/>
        <v>62.999999999999993</v>
      </c>
      <c r="P13" s="6"/>
      <c r="Q13" s="6">
        <f t="shared" si="2"/>
        <v>85</v>
      </c>
      <c r="R13" s="6">
        <f t="shared" si="0"/>
        <v>119</v>
      </c>
      <c r="S13" s="3"/>
      <c r="T13" s="3">
        <f t="shared" si="3"/>
        <v>61</v>
      </c>
      <c r="U13" s="14">
        <f t="shared" si="1"/>
        <v>36</v>
      </c>
      <c r="V13">
        <v>45</v>
      </c>
      <c r="W13">
        <f t="shared" si="4"/>
        <v>62.999999999999993</v>
      </c>
      <c r="Y13" s="6">
        <v>0</v>
      </c>
    </row>
    <row r="14" spans="1:25">
      <c r="A14" s="65">
        <v>11</v>
      </c>
      <c r="B14" s="55" t="s">
        <v>25</v>
      </c>
      <c r="C14" s="28">
        <v>4</v>
      </c>
      <c r="D14" s="52">
        <v>2011110584</v>
      </c>
      <c r="E14" s="5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f t="shared" si="5"/>
        <v>121.5</v>
      </c>
      <c r="P14" s="6"/>
      <c r="Q14" s="6">
        <f t="shared" si="2"/>
        <v>130.5</v>
      </c>
      <c r="R14" s="6">
        <f t="shared" si="0"/>
        <v>133.5</v>
      </c>
      <c r="S14" s="3"/>
      <c r="T14" s="3">
        <f t="shared" si="3"/>
        <v>56</v>
      </c>
      <c r="U14" s="14">
        <f t="shared" si="1"/>
        <v>32</v>
      </c>
      <c r="V14">
        <v>22.5</v>
      </c>
      <c r="W14">
        <f t="shared" si="4"/>
        <v>31.499999999999996</v>
      </c>
      <c r="Y14" s="6">
        <v>90</v>
      </c>
    </row>
    <row r="15" spans="1:25">
      <c r="A15" s="65">
        <v>12</v>
      </c>
      <c r="B15" s="55" t="s">
        <v>26</v>
      </c>
      <c r="C15" s="28">
        <v>4</v>
      </c>
      <c r="D15" s="52">
        <v>2011110566</v>
      </c>
      <c r="E15" s="5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f t="shared" si="5"/>
        <v>76.5</v>
      </c>
      <c r="P15" s="6"/>
      <c r="Q15" s="6">
        <f t="shared" si="2"/>
        <v>142.5</v>
      </c>
      <c r="R15" s="6">
        <f t="shared" si="0"/>
        <v>340.5</v>
      </c>
      <c r="S15" s="3"/>
      <c r="T15" s="3">
        <f t="shared" si="3"/>
        <v>17</v>
      </c>
      <c r="U15" s="14">
        <f t="shared" si="1"/>
        <v>11</v>
      </c>
      <c r="V15">
        <v>22.5</v>
      </c>
      <c r="W15">
        <f t="shared" si="4"/>
        <v>31.499999999999996</v>
      </c>
      <c r="Y15" s="6">
        <v>45</v>
      </c>
    </row>
    <row r="16" spans="1:25">
      <c r="A16" s="65">
        <v>13</v>
      </c>
      <c r="B16" s="55" t="s">
        <v>27</v>
      </c>
      <c r="C16" s="71">
        <v>3</v>
      </c>
      <c r="D16" s="52">
        <v>2012110508</v>
      </c>
      <c r="E16" s="5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5"/>
        <v>139.5</v>
      </c>
      <c r="P16" s="6"/>
      <c r="Q16" s="6">
        <f t="shared" si="2"/>
        <v>139.5</v>
      </c>
      <c r="R16" s="6">
        <f t="shared" si="0"/>
        <v>139.5</v>
      </c>
      <c r="S16" s="3"/>
      <c r="T16" s="3">
        <f t="shared" si="3"/>
        <v>53</v>
      </c>
      <c r="U16" s="14">
        <f t="shared" si="1"/>
        <v>31</v>
      </c>
      <c r="V16">
        <v>67.5</v>
      </c>
      <c r="W16">
        <f t="shared" si="4"/>
        <v>94.5</v>
      </c>
      <c r="Y16" s="6">
        <v>45</v>
      </c>
    </row>
    <row r="17" spans="1:25">
      <c r="A17" s="65">
        <v>14</v>
      </c>
      <c r="B17" s="55" t="s">
        <v>28</v>
      </c>
      <c r="C17" s="71">
        <v>3</v>
      </c>
      <c r="D17" s="52">
        <v>2012110531</v>
      </c>
      <c r="E17" s="5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f t="shared" si="5"/>
        <v>198</v>
      </c>
      <c r="P17" s="6"/>
      <c r="Q17" s="6">
        <f t="shared" si="2"/>
        <v>223</v>
      </c>
      <c r="R17" s="6">
        <f t="shared" si="0"/>
        <v>314</v>
      </c>
      <c r="S17" s="3"/>
      <c r="T17" s="3">
        <f t="shared" si="3"/>
        <v>20</v>
      </c>
      <c r="U17" s="14">
        <f t="shared" si="1"/>
        <v>13</v>
      </c>
      <c r="V17">
        <v>45</v>
      </c>
      <c r="W17">
        <f t="shared" si="4"/>
        <v>62.999999999999993</v>
      </c>
      <c r="Y17" s="6">
        <v>135</v>
      </c>
    </row>
    <row r="18" spans="1:25">
      <c r="A18" s="65">
        <v>15</v>
      </c>
      <c r="B18" s="55" t="s">
        <v>29</v>
      </c>
      <c r="C18" s="28">
        <v>4</v>
      </c>
      <c r="D18" s="52">
        <v>2012110518</v>
      </c>
      <c r="E18" s="5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f t="shared" si="5"/>
        <v>108</v>
      </c>
      <c r="P18" s="6"/>
      <c r="Q18" s="6">
        <f t="shared" si="2"/>
        <v>108</v>
      </c>
      <c r="R18" s="6">
        <f t="shared" si="0"/>
        <v>108</v>
      </c>
      <c r="S18" s="3"/>
      <c r="T18" s="3">
        <f t="shared" si="3"/>
        <v>66</v>
      </c>
      <c r="U18" s="14">
        <f t="shared" si="1"/>
        <v>40</v>
      </c>
      <c r="V18">
        <v>45</v>
      </c>
      <c r="W18">
        <f t="shared" si="4"/>
        <v>62.999999999999993</v>
      </c>
      <c r="Y18" s="6">
        <v>45</v>
      </c>
    </row>
    <row r="19" spans="1:25">
      <c r="A19" s="65">
        <v>16</v>
      </c>
      <c r="B19" s="55" t="s">
        <v>30</v>
      </c>
      <c r="C19" s="28">
        <v>4</v>
      </c>
      <c r="D19" s="52">
        <v>2012110524</v>
      </c>
      <c r="E19" s="5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f t="shared" si="5"/>
        <v>108</v>
      </c>
      <c r="P19" s="6"/>
      <c r="Q19" s="6">
        <f t="shared" si="2"/>
        <v>108</v>
      </c>
      <c r="R19" s="6">
        <f t="shared" si="0"/>
        <v>108</v>
      </c>
      <c r="S19" s="3"/>
      <c r="T19" s="3">
        <f t="shared" si="3"/>
        <v>66</v>
      </c>
      <c r="U19" s="14">
        <f t="shared" si="1"/>
        <v>40</v>
      </c>
      <c r="V19">
        <v>45</v>
      </c>
      <c r="W19">
        <f t="shared" si="4"/>
        <v>62.999999999999993</v>
      </c>
      <c r="Y19" s="6">
        <v>45</v>
      </c>
    </row>
    <row r="20" spans="1:25">
      <c r="A20" s="65">
        <v>17</v>
      </c>
      <c r="B20" s="55" t="s">
        <v>31</v>
      </c>
      <c r="C20" s="71">
        <v>3</v>
      </c>
      <c r="D20" s="52">
        <v>2012110525</v>
      </c>
      <c r="E20" s="5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f t="shared" si="5"/>
        <v>108</v>
      </c>
      <c r="P20" s="6"/>
      <c r="Q20" s="6">
        <f t="shared" si="2"/>
        <v>114</v>
      </c>
      <c r="R20" s="6">
        <f t="shared" si="0"/>
        <v>116</v>
      </c>
      <c r="S20" s="3"/>
      <c r="T20" s="3">
        <f t="shared" si="3"/>
        <v>63</v>
      </c>
      <c r="U20" s="14">
        <f t="shared" si="1"/>
        <v>38</v>
      </c>
      <c r="V20">
        <v>45</v>
      </c>
      <c r="W20">
        <f t="shared" si="4"/>
        <v>62.999999999999993</v>
      </c>
      <c r="Y20" s="6">
        <v>45</v>
      </c>
    </row>
    <row r="21" spans="1:25">
      <c r="A21" s="65">
        <v>18</v>
      </c>
      <c r="B21" s="55" t="s">
        <v>32</v>
      </c>
      <c r="C21" s="71">
        <v>3</v>
      </c>
      <c r="D21" s="52">
        <v>2012110522</v>
      </c>
      <c r="E21" s="5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f t="shared" si="5"/>
        <v>108</v>
      </c>
      <c r="P21" s="6"/>
      <c r="Q21" s="6">
        <f t="shared" si="2"/>
        <v>143</v>
      </c>
      <c r="R21" s="6">
        <f t="shared" si="0"/>
        <v>280</v>
      </c>
      <c r="S21" s="3"/>
      <c r="T21" s="3">
        <f t="shared" si="3"/>
        <v>23</v>
      </c>
      <c r="U21" s="14">
        <f t="shared" si="1"/>
        <v>15</v>
      </c>
      <c r="V21">
        <v>45</v>
      </c>
      <c r="W21">
        <f t="shared" si="4"/>
        <v>62.999999999999993</v>
      </c>
      <c r="Y21" s="6">
        <v>45</v>
      </c>
    </row>
    <row r="22" spans="1:25">
      <c r="A22" s="65">
        <v>19</v>
      </c>
      <c r="B22" s="55" t="s">
        <v>33</v>
      </c>
      <c r="C22" s="28">
        <v>4</v>
      </c>
      <c r="D22" s="52">
        <v>2013110495</v>
      </c>
      <c r="E22" s="5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f t="shared" si="5"/>
        <v>121.5</v>
      </c>
      <c r="P22" s="6"/>
      <c r="Q22" s="6">
        <f t="shared" si="2"/>
        <v>164.5</v>
      </c>
      <c r="R22" s="6">
        <f t="shared" si="0"/>
        <v>365.5</v>
      </c>
      <c r="S22" s="3"/>
      <c r="T22" s="3">
        <f t="shared" si="3"/>
        <v>15</v>
      </c>
      <c r="U22" s="14">
        <f t="shared" si="1"/>
        <v>9</v>
      </c>
      <c r="V22">
        <v>22.5</v>
      </c>
      <c r="W22">
        <f t="shared" si="4"/>
        <v>31.499999999999996</v>
      </c>
      <c r="Y22" s="6">
        <v>90</v>
      </c>
    </row>
    <row r="23" spans="1:25">
      <c r="A23" s="65">
        <v>20</v>
      </c>
      <c r="B23" s="55" t="s">
        <v>34</v>
      </c>
      <c r="C23" s="28">
        <v>4</v>
      </c>
      <c r="D23" s="52">
        <v>2013110486</v>
      </c>
      <c r="E23" s="5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f t="shared" si="5"/>
        <v>121.5</v>
      </c>
      <c r="P23" s="6"/>
      <c r="Q23" s="6">
        <f t="shared" si="2"/>
        <v>132.5</v>
      </c>
      <c r="R23" s="6">
        <f t="shared" si="0"/>
        <v>149.5</v>
      </c>
      <c r="S23" s="3"/>
      <c r="T23" s="3">
        <f t="shared" si="3"/>
        <v>51</v>
      </c>
      <c r="U23" s="14">
        <f t="shared" si="1"/>
        <v>29</v>
      </c>
      <c r="V23">
        <v>22.5</v>
      </c>
      <c r="W23">
        <f t="shared" si="4"/>
        <v>31.499999999999996</v>
      </c>
      <c r="Y23" s="6">
        <v>90</v>
      </c>
    </row>
    <row r="24" spans="1:25">
      <c r="A24" s="65">
        <v>21</v>
      </c>
      <c r="B24" s="55" t="s">
        <v>35</v>
      </c>
      <c r="C24" s="71">
        <v>3</v>
      </c>
      <c r="D24" s="52">
        <v>2013110482</v>
      </c>
      <c r="E24" s="5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f t="shared" si="5"/>
        <v>180</v>
      </c>
      <c r="P24" s="6"/>
      <c r="Q24" s="6">
        <f t="shared" si="2"/>
        <v>245</v>
      </c>
      <c r="R24" s="6">
        <f t="shared" si="0"/>
        <v>424</v>
      </c>
      <c r="S24" s="3"/>
      <c r="T24" s="3">
        <f t="shared" si="3"/>
        <v>12</v>
      </c>
      <c r="U24" s="14">
        <f t="shared" si="1"/>
        <v>6</v>
      </c>
      <c r="V24">
        <v>0</v>
      </c>
      <c r="W24">
        <f t="shared" si="4"/>
        <v>0</v>
      </c>
      <c r="Y24" s="6">
        <v>180</v>
      </c>
    </row>
    <row r="25" spans="1:25">
      <c r="A25" s="65">
        <v>22</v>
      </c>
      <c r="B25" s="55" t="s">
        <v>36</v>
      </c>
      <c r="C25" s="71">
        <v>3</v>
      </c>
      <c r="D25" s="52">
        <v>2013110473</v>
      </c>
      <c r="E25" s="5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f t="shared" si="5"/>
        <v>135</v>
      </c>
      <c r="P25" s="6"/>
      <c r="Q25" s="6">
        <f t="shared" si="2"/>
        <v>179</v>
      </c>
      <c r="R25" s="6">
        <f t="shared" si="0"/>
        <v>311</v>
      </c>
      <c r="S25" s="3"/>
      <c r="T25" s="3">
        <f t="shared" si="3"/>
        <v>21</v>
      </c>
      <c r="U25" s="14">
        <f t="shared" si="1"/>
        <v>14</v>
      </c>
      <c r="V25">
        <v>0</v>
      </c>
      <c r="W25">
        <f t="shared" si="4"/>
        <v>0</v>
      </c>
      <c r="Y25" s="6">
        <v>135</v>
      </c>
    </row>
    <row r="26" spans="1:25">
      <c r="A26" s="65">
        <v>23</v>
      </c>
      <c r="B26" s="46" t="s">
        <v>37</v>
      </c>
      <c r="C26" s="28">
        <v>4</v>
      </c>
      <c r="D26" s="52">
        <v>2013110510</v>
      </c>
      <c r="E26" s="5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f t="shared" si="5"/>
        <v>76.5</v>
      </c>
      <c r="P26" s="6"/>
      <c r="Q26" s="6">
        <f t="shared" si="2"/>
        <v>98.5</v>
      </c>
      <c r="R26" s="6">
        <f t="shared" si="0"/>
        <v>132.5</v>
      </c>
      <c r="S26" s="3"/>
      <c r="T26" s="3">
        <f t="shared" si="3"/>
        <v>57</v>
      </c>
      <c r="U26" s="14">
        <f t="shared" si="1"/>
        <v>33</v>
      </c>
      <c r="V26">
        <v>22.5</v>
      </c>
      <c r="W26">
        <f t="shared" si="4"/>
        <v>31.499999999999996</v>
      </c>
      <c r="Y26" s="6">
        <v>45</v>
      </c>
    </row>
    <row r="27" spans="1:25">
      <c r="A27" s="65">
        <v>24</v>
      </c>
      <c r="B27" s="46" t="s">
        <v>38</v>
      </c>
      <c r="C27" s="71">
        <v>3</v>
      </c>
      <c r="D27" s="52">
        <v>2014110446</v>
      </c>
      <c r="E27" s="5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f t="shared" si="5"/>
        <v>108</v>
      </c>
      <c r="P27" s="6"/>
      <c r="Q27" s="6">
        <f t="shared" si="2"/>
        <v>127</v>
      </c>
      <c r="R27" s="6">
        <f t="shared" si="0"/>
        <v>160</v>
      </c>
      <c r="S27" s="3"/>
      <c r="T27" s="3">
        <f t="shared" si="3"/>
        <v>49</v>
      </c>
      <c r="U27" s="14">
        <f t="shared" si="1"/>
        <v>27</v>
      </c>
      <c r="V27">
        <v>45</v>
      </c>
      <c r="W27">
        <f t="shared" si="4"/>
        <v>62.999999999999993</v>
      </c>
      <c r="Y27" s="6">
        <v>45</v>
      </c>
    </row>
    <row r="28" spans="1:25">
      <c r="A28" s="65">
        <v>25</v>
      </c>
      <c r="B28" s="46" t="s">
        <v>39</v>
      </c>
      <c r="C28" s="71">
        <v>3</v>
      </c>
      <c r="D28" s="52">
        <v>2014110431</v>
      </c>
      <c r="E28" s="5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f t="shared" si="5"/>
        <v>45</v>
      </c>
      <c r="P28" s="6"/>
      <c r="Q28" s="6">
        <f t="shared" si="2"/>
        <v>69</v>
      </c>
      <c r="R28" s="6">
        <f t="shared" si="0"/>
        <v>173</v>
      </c>
      <c r="S28" s="3"/>
      <c r="T28" s="3">
        <f t="shared" si="3"/>
        <v>42</v>
      </c>
      <c r="U28" s="14">
        <f t="shared" si="1"/>
        <v>22</v>
      </c>
      <c r="V28">
        <v>0</v>
      </c>
      <c r="W28">
        <f t="shared" si="4"/>
        <v>0</v>
      </c>
      <c r="Y28" s="6">
        <v>45</v>
      </c>
    </row>
    <row r="29" spans="1:25">
      <c r="A29" s="65">
        <v>26</v>
      </c>
      <c r="B29" s="46" t="s">
        <v>40</v>
      </c>
      <c r="C29" s="71">
        <v>3</v>
      </c>
      <c r="D29" s="52">
        <v>2014110443</v>
      </c>
      <c r="E29" s="5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f t="shared" si="5"/>
        <v>153</v>
      </c>
      <c r="P29" s="6"/>
      <c r="Q29" s="6">
        <f t="shared" si="2"/>
        <v>170</v>
      </c>
      <c r="R29" s="6">
        <f t="shared" si="0"/>
        <v>245</v>
      </c>
      <c r="S29" s="3"/>
      <c r="T29" s="3">
        <f t="shared" si="3"/>
        <v>25</v>
      </c>
      <c r="U29" s="14">
        <f t="shared" si="1"/>
        <v>17</v>
      </c>
      <c r="V29">
        <v>45</v>
      </c>
      <c r="W29">
        <f t="shared" si="4"/>
        <v>62.999999999999993</v>
      </c>
      <c r="Y29" s="6">
        <v>90</v>
      </c>
    </row>
    <row r="30" spans="1:25">
      <c r="A30" s="65">
        <v>27</v>
      </c>
      <c r="B30" s="46" t="s">
        <v>41</v>
      </c>
      <c r="C30" s="71">
        <v>3</v>
      </c>
      <c r="D30" s="52">
        <v>2014113258</v>
      </c>
      <c r="E30" s="5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f t="shared" si="5"/>
        <v>45</v>
      </c>
      <c r="P30" s="6"/>
      <c r="Q30" s="6">
        <f t="shared" si="2"/>
        <v>172</v>
      </c>
      <c r="R30" s="6">
        <f t="shared" si="0"/>
        <v>769</v>
      </c>
      <c r="S30" s="3"/>
      <c r="T30" s="3">
        <f t="shared" si="3"/>
        <v>1</v>
      </c>
      <c r="U30" s="14">
        <f t="shared" si="1"/>
        <v>1</v>
      </c>
      <c r="V30">
        <v>0</v>
      </c>
      <c r="W30">
        <f t="shared" si="4"/>
        <v>0</v>
      </c>
      <c r="Y30" s="6">
        <v>45</v>
      </c>
    </row>
    <row r="31" spans="1:25">
      <c r="A31" s="65">
        <v>28</v>
      </c>
      <c r="B31" s="46" t="s">
        <v>42</v>
      </c>
      <c r="C31" s="71">
        <v>3</v>
      </c>
      <c r="D31" s="52">
        <v>2014110438</v>
      </c>
      <c r="E31" s="5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f t="shared" si="5"/>
        <v>31.499999999999996</v>
      </c>
      <c r="P31" s="6"/>
      <c r="Q31" s="6">
        <f t="shared" si="2"/>
        <v>42.5</v>
      </c>
      <c r="R31" s="6">
        <f t="shared" si="0"/>
        <v>115.5</v>
      </c>
      <c r="S31" s="3"/>
      <c r="T31" s="3">
        <f t="shared" si="3"/>
        <v>64</v>
      </c>
      <c r="U31" s="14">
        <f t="shared" si="1"/>
        <v>39</v>
      </c>
      <c r="V31">
        <v>22.5</v>
      </c>
      <c r="W31">
        <f t="shared" si="4"/>
        <v>31.499999999999996</v>
      </c>
      <c r="Y31" s="6">
        <v>0</v>
      </c>
    </row>
    <row r="32" spans="1:25">
      <c r="A32" s="65">
        <v>29</v>
      </c>
      <c r="B32" s="46" t="s">
        <v>43</v>
      </c>
      <c r="C32" s="71">
        <v>3</v>
      </c>
      <c r="D32" s="52">
        <v>2014110432</v>
      </c>
      <c r="E32" s="5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f t="shared" si="5"/>
        <v>31.499999999999996</v>
      </c>
      <c r="P32" s="6"/>
      <c r="Q32" s="6">
        <f t="shared" si="2"/>
        <v>34.5</v>
      </c>
      <c r="R32" s="6">
        <f t="shared" si="0"/>
        <v>35.5</v>
      </c>
      <c r="S32" s="3"/>
      <c r="T32" s="3">
        <f t="shared" si="3"/>
        <v>101</v>
      </c>
      <c r="U32" s="14">
        <f t="shared" si="1"/>
        <v>44</v>
      </c>
      <c r="V32">
        <v>22.5</v>
      </c>
      <c r="W32">
        <f t="shared" si="4"/>
        <v>31.499999999999996</v>
      </c>
      <c r="Y32" s="6">
        <v>0</v>
      </c>
    </row>
    <row r="33" spans="1:25">
      <c r="A33" s="65">
        <v>30</v>
      </c>
      <c r="B33" s="46" t="s">
        <v>44</v>
      </c>
      <c r="C33" s="71">
        <v>3</v>
      </c>
      <c r="D33" s="52">
        <v>2014110458</v>
      </c>
      <c r="E33" s="5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f t="shared" si="5"/>
        <v>108</v>
      </c>
      <c r="P33" s="6"/>
      <c r="Q33" s="6">
        <f t="shared" si="2"/>
        <v>122</v>
      </c>
      <c r="R33" s="6">
        <f t="shared" si="0"/>
        <v>196</v>
      </c>
      <c r="S33" s="3"/>
      <c r="T33" s="3">
        <f t="shared" si="3"/>
        <v>35</v>
      </c>
      <c r="U33" s="14">
        <f t="shared" si="1"/>
        <v>20</v>
      </c>
      <c r="V33">
        <v>45</v>
      </c>
      <c r="W33">
        <f t="shared" si="4"/>
        <v>62.999999999999993</v>
      </c>
      <c r="Y33" s="6">
        <v>45</v>
      </c>
    </row>
    <row r="34" spans="1:25">
      <c r="A34" s="65">
        <v>31</v>
      </c>
      <c r="B34" s="56" t="s">
        <v>45</v>
      </c>
      <c r="C34" s="71">
        <v>3</v>
      </c>
      <c r="D34" s="52">
        <v>2014113372</v>
      </c>
      <c r="E34" s="5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f t="shared" si="5"/>
        <v>121.5</v>
      </c>
      <c r="P34" s="6"/>
      <c r="Q34" s="6">
        <f t="shared" si="2"/>
        <v>124.5</v>
      </c>
      <c r="R34" s="6">
        <f t="shared" si="0"/>
        <v>125.5</v>
      </c>
      <c r="S34" s="3"/>
      <c r="T34" s="3">
        <f t="shared" si="3"/>
        <v>58</v>
      </c>
      <c r="U34" s="14">
        <f t="shared" si="1"/>
        <v>34</v>
      </c>
      <c r="V34">
        <v>22.5</v>
      </c>
      <c r="W34">
        <f t="shared" si="4"/>
        <v>31.499999999999996</v>
      </c>
      <c r="Y34" s="6">
        <v>90</v>
      </c>
    </row>
    <row r="35" spans="1:25">
      <c r="A35" s="65">
        <v>32</v>
      </c>
      <c r="B35" s="46" t="s">
        <v>46</v>
      </c>
      <c r="C35" s="71">
        <v>3</v>
      </c>
      <c r="D35" s="52">
        <v>2014110451</v>
      </c>
      <c r="E35" s="5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f t="shared" si="5"/>
        <v>153</v>
      </c>
      <c r="P35" s="6">
        <v>160</v>
      </c>
      <c r="Q35" s="6">
        <f t="shared" si="2"/>
        <v>181</v>
      </c>
      <c r="R35" s="6">
        <f t="shared" si="0"/>
        <v>433</v>
      </c>
      <c r="S35" s="3"/>
      <c r="T35" s="3">
        <f t="shared" si="3"/>
        <v>9</v>
      </c>
      <c r="U35" s="14">
        <f t="shared" si="1"/>
        <v>4</v>
      </c>
      <c r="V35">
        <v>45</v>
      </c>
      <c r="W35">
        <f t="shared" si="4"/>
        <v>62.999999999999993</v>
      </c>
      <c r="Y35" s="6">
        <v>90</v>
      </c>
    </row>
    <row r="36" spans="1:25">
      <c r="A36" s="65">
        <v>33</v>
      </c>
      <c r="B36" s="46" t="s">
        <v>47</v>
      </c>
      <c r="C36" s="71">
        <v>3</v>
      </c>
      <c r="D36" s="52">
        <v>2014110453</v>
      </c>
      <c r="E36" s="5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5"/>
        <v>166.5</v>
      </c>
      <c r="P36" s="6"/>
      <c r="Q36" s="6">
        <f t="shared" si="2"/>
        <v>166.5</v>
      </c>
      <c r="R36" s="6">
        <f t="shared" ref="R36:R68" si="6">(F36*$F$169)+(G36*$G$169)+(H36*$H$169)+(I36*$I$169)+(J36*$J$169)+(K36*$K$169)+(L36*$L$169)+(M36*$M$169)+(N36*$N$169)+O36+P36</f>
        <v>166.5</v>
      </c>
      <c r="S36" s="3"/>
      <c r="T36" s="3">
        <f t="shared" si="3"/>
        <v>45</v>
      </c>
      <c r="U36" s="14">
        <f t="shared" si="1"/>
        <v>24</v>
      </c>
      <c r="V36">
        <v>22.5</v>
      </c>
      <c r="W36">
        <f t="shared" si="4"/>
        <v>31.499999999999996</v>
      </c>
      <c r="Y36" s="6">
        <v>135</v>
      </c>
    </row>
    <row r="37" spans="1:25">
      <c r="A37" s="65">
        <v>34</v>
      </c>
      <c r="B37" s="64" t="s">
        <v>169</v>
      </c>
      <c r="C37" s="60">
        <v>4</v>
      </c>
      <c r="D37" s="63" t="s">
        <v>170</v>
      </c>
      <c r="E37" s="58" t="s">
        <v>220</v>
      </c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6">
        <f t="shared" si="5"/>
        <v>135</v>
      </c>
      <c r="P37" s="54"/>
      <c r="Q37" s="6">
        <f t="shared" si="2"/>
        <v>171</v>
      </c>
      <c r="R37" s="6">
        <f t="shared" si="6"/>
        <v>235</v>
      </c>
      <c r="S37" s="61"/>
      <c r="T37" s="3">
        <f t="shared" si="3"/>
        <v>26</v>
      </c>
      <c r="U37" s="62">
        <f t="shared" si="1"/>
        <v>18</v>
      </c>
      <c r="V37">
        <v>0</v>
      </c>
      <c r="W37">
        <f t="shared" si="4"/>
        <v>0</v>
      </c>
      <c r="Y37" s="54">
        <v>135</v>
      </c>
    </row>
    <row r="38" spans="1:25">
      <c r="A38" s="65">
        <v>35</v>
      </c>
      <c r="B38" s="63" t="s">
        <v>197</v>
      </c>
      <c r="C38" s="72">
        <v>3</v>
      </c>
      <c r="D38" s="63" t="s">
        <v>198</v>
      </c>
      <c r="E38" s="58" t="s">
        <v>221</v>
      </c>
      <c r="F38" s="54"/>
      <c r="G38" s="54"/>
      <c r="H38" s="54"/>
      <c r="I38" s="54"/>
      <c r="J38" s="54"/>
      <c r="K38" s="54"/>
      <c r="L38" s="54"/>
      <c r="M38" s="54"/>
      <c r="N38" s="54"/>
      <c r="O38" s="6">
        <f t="shared" si="5"/>
        <v>153</v>
      </c>
      <c r="P38" s="54"/>
      <c r="Q38" s="6">
        <f t="shared" si="2"/>
        <v>153</v>
      </c>
      <c r="R38" s="6">
        <f t="shared" si="6"/>
        <v>153</v>
      </c>
      <c r="S38" s="61"/>
      <c r="T38" s="3">
        <f t="shared" si="3"/>
        <v>50</v>
      </c>
      <c r="U38" s="62">
        <f t="shared" si="1"/>
        <v>28</v>
      </c>
      <c r="V38">
        <v>45</v>
      </c>
      <c r="W38">
        <f t="shared" si="4"/>
        <v>62.999999999999993</v>
      </c>
      <c r="Y38" s="54">
        <v>90</v>
      </c>
    </row>
    <row r="39" spans="1:25">
      <c r="A39" s="65">
        <v>36</v>
      </c>
      <c r="B39" s="63" t="s">
        <v>171</v>
      </c>
      <c r="C39" s="60">
        <v>4</v>
      </c>
      <c r="D39" s="63" t="s">
        <v>172</v>
      </c>
      <c r="E39" s="58" t="s">
        <v>221</v>
      </c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6">
        <f t="shared" si="5"/>
        <v>90</v>
      </c>
      <c r="P39" s="54"/>
      <c r="Q39" s="6">
        <f t="shared" si="2"/>
        <v>143</v>
      </c>
      <c r="R39" s="6">
        <f t="shared" si="6"/>
        <v>376</v>
      </c>
      <c r="S39" s="61"/>
      <c r="T39" s="3">
        <f t="shared" si="3"/>
        <v>13</v>
      </c>
      <c r="U39" s="62"/>
      <c r="V39">
        <v>0</v>
      </c>
      <c r="W39">
        <f t="shared" si="4"/>
        <v>0</v>
      </c>
      <c r="Y39" s="54">
        <v>90</v>
      </c>
    </row>
    <row r="40" spans="1:25">
      <c r="A40" s="65">
        <v>37</v>
      </c>
      <c r="B40" s="63" t="s">
        <v>173</v>
      </c>
      <c r="C40" s="60">
        <v>4</v>
      </c>
      <c r="D40" s="63" t="s">
        <v>195</v>
      </c>
      <c r="E40" s="58" t="s">
        <v>221</v>
      </c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6">
        <f t="shared" si="5"/>
        <v>45</v>
      </c>
      <c r="P40" s="54"/>
      <c r="Q40" s="6">
        <f t="shared" si="2"/>
        <v>69</v>
      </c>
      <c r="R40" s="6">
        <f t="shared" si="6"/>
        <v>117</v>
      </c>
      <c r="S40" s="61"/>
      <c r="T40" s="3">
        <f t="shared" si="3"/>
        <v>62</v>
      </c>
      <c r="U40" s="62"/>
      <c r="V40">
        <v>0</v>
      </c>
      <c r="W40">
        <f t="shared" si="4"/>
        <v>0</v>
      </c>
      <c r="Y40" s="54">
        <v>45</v>
      </c>
    </row>
    <row r="41" spans="1:25">
      <c r="A41" s="65">
        <v>38</v>
      </c>
      <c r="B41" s="63" t="s">
        <v>174</v>
      </c>
      <c r="C41" s="60">
        <v>4</v>
      </c>
      <c r="D41" s="63" t="s">
        <v>175</v>
      </c>
      <c r="E41" s="58" t="s">
        <v>220</v>
      </c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6">
        <f t="shared" si="5"/>
        <v>31.499999999999996</v>
      </c>
      <c r="P41" s="54"/>
      <c r="Q41" s="6">
        <f t="shared" si="2"/>
        <v>79.5</v>
      </c>
      <c r="R41" s="6">
        <f t="shared" si="6"/>
        <v>343.5</v>
      </c>
      <c r="S41" s="61"/>
      <c r="T41" s="3">
        <f t="shared" si="3"/>
        <v>16</v>
      </c>
      <c r="U41" s="62"/>
      <c r="V41">
        <v>22.5</v>
      </c>
      <c r="W41">
        <f t="shared" si="4"/>
        <v>31.499999999999996</v>
      </c>
      <c r="Y41" s="54">
        <v>0</v>
      </c>
    </row>
    <row r="42" spans="1:25">
      <c r="A42" s="65">
        <v>39</v>
      </c>
      <c r="B42" s="63" t="s">
        <v>176</v>
      </c>
      <c r="C42" s="60">
        <v>4</v>
      </c>
      <c r="D42" s="63" t="s">
        <v>180</v>
      </c>
      <c r="E42" s="58" t="s">
        <v>221</v>
      </c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6">
        <f t="shared" si="5"/>
        <v>45</v>
      </c>
      <c r="P42" s="54"/>
      <c r="Q42" s="6">
        <f t="shared" si="2"/>
        <v>63</v>
      </c>
      <c r="R42" s="6">
        <f t="shared" si="6"/>
        <v>167</v>
      </c>
      <c r="S42" s="61"/>
      <c r="T42" s="3">
        <f t="shared" si="3"/>
        <v>44</v>
      </c>
      <c r="U42" s="62"/>
      <c r="V42">
        <v>0</v>
      </c>
      <c r="W42">
        <f t="shared" si="4"/>
        <v>0</v>
      </c>
      <c r="Y42" s="54">
        <v>45</v>
      </c>
    </row>
    <row r="43" spans="1:25">
      <c r="A43" s="65">
        <v>40</v>
      </c>
      <c r="B43" s="63" t="s">
        <v>177</v>
      </c>
      <c r="C43" s="60">
        <v>4</v>
      </c>
      <c r="D43" s="63" t="s">
        <v>181</v>
      </c>
      <c r="E43" s="58" t="s">
        <v>221</v>
      </c>
      <c r="F43" s="54"/>
      <c r="G43" s="54"/>
      <c r="H43" s="54"/>
      <c r="I43" s="54"/>
      <c r="J43" s="54"/>
      <c r="K43" s="54"/>
      <c r="L43" s="54"/>
      <c r="M43" s="54"/>
      <c r="N43" s="54"/>
      <c r="O43" s="6">
        <f t="shared" si="5"/>
        <v>166.5</v>
      </c>
      <c r="P43" s="54"/>
      <c r="Q43" s="6">
        <f t="shared" si="2"/>
        <v>166.5</v>
      </c>
      <c r="R43" s="6">
        <f t="shared" si="6"/>
        <v>166.5</v>
      </c>
      <c r="S43" s="61"/>
      <c r="T43" s="3">
        <f t="shared" si="3"/>
        <v>45</v>
      </c>
      <c r="U43" s="62"/>
      <c r="V43">
        <v>22.5</v>
      </c>
      <c r="W43">
        <f t="shared" si="4"/>
        <v>31.499999999999996</v>
      </c>
      <c r="Y43" s="54">
        <v>135</v>
      </c>
    </row>
    <row r="44" spans="1:25">
      <c r="A44" s="65">
        <v>41</v>
      </c>
      <c r="B44" s="63" t="s">
        <v>178</v>
      </c>
      <c r="C44" s="60">
        <v>4</v>
      </c>
      <c r="D44" s="63" t="s">
        <v>182</v>
      </c>
      <c r="E44" s="58" t="s">
        <v>220</v>
      </c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6">
        <f t="shared" si="5"/>
        <v>90</v>
      </c>
      <c r="P44" s="54"/>
      <c r="Q44" s="6">
        <f t="shared" si="2"/>
        <v>142</v>
      </c>
      <c r="R44" s="6">
        <f t="shared" si="6"/>
        <v>374</v>
      </c>
      <c r="S44" s="61"/>
      <c r="T44" s="3">
        <f t="shared" si="3"/>
        <v>14</v>
      </c>
      <c r="U44" s="62"/>
      <c r="V44">
        <v>0</v>
      </c>
      <c r="W44">
        <f t="shared" si="4"/>
        <v>0</v>
      </c>
      <c r="Y44" s="54">
        <v>90</v>
      </c>
    </row>
    <row r="45" spans="1:25">
      <c r="A45" s="65">
        <v>42</v>
      </c>
      <c r="B45" s="63" t="s">
        <v>179</v>
      </c>
      <c r="C45" s="60">
        <v>4</v>
      </c>
      <c r="D45" s="63" t="s">
        <v>183</v>
      </c>
      <c r="E45" s="58" t="s">
        <v>221</v>
      </c>
      <c r="F45" s="54"/>
      <c r="G45" s="54"/>
      <c r="H45" s="54"/>
      <c r="I45" s="54"/>
      <c r="J45" s="54"/>
      <c r="K45" s="54"/>
      <c r="L45" s="54"/>
      <c r="M45" s="54"/>
      <c r="N45" s="54"/>
      <c r="O45" s="6">
        <f t="shared" si="5"/>
        <v>108</v>
      </c>
      <c r="P45" s="54"/>
      <c r="Q45" s="6">
        <f t="shared" si="2"/>
        <v>108</v>
      </c>
      <c r="R45" s="6">
        <f t="shared" si="6"/>
        <v>108</v>
      </c>
      <c r="S45" s="61"/>
      <c r="T45" s="3">
        <f t="shared" si="3"/>
        <v>66</v>
      </c>
      <c r="U45" s="62"/>
      <c r="V45">
        <v>45</v>
      </c>
      <c r="W45">
        <f t="shared" si="4"/>
        <v>62.999999999999993</v>
      </c>
      <c r="Y45" s="54">
        <v>45</v>
      </c>
    </row>
    <row r="46" spans="1:25">
      <c r="A46" s="65">
        <v>43</v>
      </c>
      <c r="B46" s="63" t="s">
        <v>184</v>
      </c>
      <c r="C46" s="60">
        <v>4</v>
      </c>
      <c r="D46" s="63" t="s">
        <v>186</v>
      </c>
      <c r="E46" s="58" t="s">
        <v>220</v>
      </c>
      <c r="F46" s="54"/>
      <c r="G46" s="54"/>
      <c r="H46" s="54"/>
      <c r="I46" s="54"/>
      <c r="J46" s="54"/>
      <c r="K46" s="54"/>
      <c r="L46" s="54"/>
      <c r="M46" s="54"/>
      <c r="N46" s="54"/>
      <c r="O46" s="6">
        <f t="shared" si="5"/>
        <v>0</v>
      </c>
      <c r="P46" s="54"/>
      <c r="Q46" s="6">
        <f t="shared" si="2"/>
        <v>0</v>
      </c>
      <c r="R46" s="6">
        <f t="shared" si="6"/>
        <v>0</v>
      </c>
      <c r="S46" s="61"/>
      <c r="T46" s="3">
        <f t="shared" si="3"/>
        <v>105</v>
      </c>
      <c r="U46" s="62"/>
      <c r="V46">
        <v>0</v>
      </c>
      <c r="W46">
        <f t="shared" si="4"/>
        <v>0</v>
      </c>
      <c r="Y46" s="54">
        <v>0</v>
      </c>
    </row>
    <row r="47" spans="1:25">
      <c r="A47" s="65">
        <v>44</v>
      </c>
      <c r="B47" s="63" t="s">
        <v>185</v>
      </c>
      <c r="C47" s="60">
        <v>4</v>
      </c>
      <c r="D47" s="63" t="s">
        <v>187</v>
      </c>
      <c r="E47" s="58" t="s">
        <v>221</v>
      </c>
      <c r="F47" s="54"/>
      <c r="G47" s="54"/>
      <c r="H47" s="54"/>
      <c r="I47" s="54"/>
      <c r="J47" s="54"/>
      <c r="K47" s="54"/>
      <c r="L47" s="54"/>
      <c r="M47" s="54"/>
      <c r="N47" s="54"/>
      <c r="O47" s="6">
        <f t="shared" si="5"/>
        <v>184.5</v>
      </c>
      <c r="P47" s="54"/>
      <c r="Q47" s="6">
        <f t="shared" si="2"/>
        <v>184.5</v>
      </c>
      <c r="R47" s="6">
        <f t="shared" si="6"/>
        <v>184.5</v>
      </c>
      <c r="S47" s="61"/>
      <c r="T47" s="3">
        <f t="shared" si="3"/>
        <v>37</v>
      </c>
      <c r="U47" s="62"/>
      <c r="V47">
        <v>67.5</v>
      </c>
      <c r="W47">
        <f t="shared" si="4"/>
        <v>94.5</v>
      </c>
      <c r="Y47" s="54">
        <v>90</v>
      </c>
    </row>
    <row r="48" spans="1:25">
      <c r="A48" s="65">
        <v>45</v>
      </c>
      <c r="B48" s="63" t="s">
        <v>188</v>
      </c>
      <c r="C48" s="60">
        <v>4</v>
      </c>
      <c r="D48" s="63" t="s">
        <v>196</v>
      </c>
      <c r="E48" s="58" t="s">
        <v>220</v>
      </c>
      <c r="F48" s="54"/>
      <c r="G48" s="54"/>
      <c r="H48" s="54"/>
      <c r="I48" s="54"/>
      <c r="J48" s="54"/>
      <c r="K48" s="54"/>
      <c r="L48" s="54"/>
      <c r="M48" s="54"/>
      <c r="N48" s="54"/>
      <c r="O48" s="6">
        <f t="shared" si="5"/>
        <v>31.499999999999996</v>
      </c>
      <c r="P48" s="54"/>
      <c r="Q48" s="6">
        <f t="shared" si="2"/>
        <v>31.499999999999996</v>
      </c>
      <c r="R48" s="6">
        <f t="shared" si="6"/>
        <v>31.499999999999996</v>
      </c>
      <c r="S48" s="61"/>
      <c r="T48" s="3">
        <f t="shared" si="3"/>
        <v>102</v>
      </c>
      <c r="U48" s="62"/>
      <c r="V48">
        <v>22.5</v>
      </c>
      <c r="W48">
        <f t="shared" si="4"/>
        <v>31.499999999999996</v>
      </c>
      <c r="Y48" s="54">
        <v>0</v>
      </c>
    </row>
    <row r="49" spans="1:25">
      <c r="A49" s="65">
        <v>46</v>
      </c>
      <c r="B49" s="63" t="s">
        <v>192</v>
      </c>
      <c r="C49" s="60">
        <v>4</v>
      </c>
      <c r="D49" s="63" t="s">
        <v>189</v>
      </c>
      <c r="E49" s="58" t="s">
        <v>221</v>
      </c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6">
        <f t="shared" si="5"/>
        <v>0</v>
      </c>
      <c r="P49" s="54"/>
      <c r="Q49" s="6">
        <f t="shared" si="2"/>
        <v>16</v>
      </c>
      <c r="R49" s="6">
        <f t="shared" si="6"/>
        <v>120</v>
      </c>
      <c r="S49" s="61"/>
      <c r="T49" s="3">
        <f t="shared" si="3"/>
        <v>60</v>
      </c>
      <c r="U49" s="62"/>
      <c r="V49">
        <v>0</v>
      </c>
      <c r="W49">
        <f t="shared" si="4"/>
        <v>0</v>
      </c>
      <c r="Y49" s="54">
        <v>0</v>
      </c>
    </row>
    <row r="50" spans="1:25">
      <c r="A50" s="65">
        <v>47</v>
      </c>
      <c r="B50" s="63" t="s">
        <v>193</v>
      </c>
      <c r="C50" s="60">
        <v>4</v>
      </c>
      <c r="D50" s="63" t="s">
        <v>190</v>
      </c>
      <c r="E50" s="58" t="s">
        <v>220</v>
      </c>
      <c r="F50" s="54"/>
      <c r="G50" s="54"/>
      <c r="H50" s="54"/>
      <c r="I50" s="54"/>
      <c r="J50" s="54"/>
      <c r="K50" s="54"/>
      <c r="L50" s="54"/>
      <c r="M50" s="54"/>
      <c r="N50" s="54"/>
      <c r="O50" s="6">
        <f t="shared" si="5"/>
        <v>0</v>
      </c>
      <c r="P50" s="54"/>
      <c r="Q50" s="6">
        <f t="shared" si="2"/>
        <v>0</v>
      </c>
      <c r="R50" s="6">
        <f t="shared" si="6"/>
        <v>0</v>
      </c>
      <c r="S50" s="61"/>
      <c r="T50" s="3">
        <f t="shared" si="3"/>
        <v>105</v>
      </c>
      <c r="U50" s="62"/>
      <c r="V50">
        <v>0</v>
      </c>
      <c r="W50">
        <f t="shared" si="4"/>
        <v>0</v>
      </c>
      <c r="Y50" s="54">
        <v>0</v>
      </c>
    </row>
    <row r="51" spans="1:25">
      <c r="A51" s="65">
        <v>48</v>
      </c>
      <c r="B51" s="63" t="s">
        <v>194</v>
      </c>
      <c r="C51" s="72">
        <v>3</v>
      </c>
      <c r="D51" s="63" t="s">
        <v>191</v>
      </c>
      <c r="E51" s="58" t="s">
        <v>220</v>
      </c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6">
        <f t="shared" si="5"/>
        <v>153</v>
      </c>
      <c r="P51" s="54"/>
      <c r="Q51" s="6">
        <f t="shared" si="2"/>
        <v>159</v>
      </c>
      <c r="R51" s="6">
        <f t="shared" si="6"/>
        <v>161</v>
      </c>
      <c r="S51" s="61"/>
      <c r="T51" s="3">
        <f t="shared" si="3"/>
        <v>48</v>
      </c>
      <c r="U51" s="62"/>
      <c r="V51">
        <v>45</v>
      </c>
      <c r="W51">
        <f t="shared" si="4"/>
        <v>62.999999999999993</v>
      </c>
      <c r="Y51" s="54">
        <v>90</v>
      </c>
    </row>
    <row r="52" spans="1:25">
      <c r="A52" s="65">
        <v>49</v>
      </c>
      <c r="B52" s="59" t="s">
        <v>167</v>
      </c>
      <c r="C52" s="60">
        <v>4</v>
      </c>
      <c r="D52" s="63" t="s">
        <v>168</v>
      </c>
      <c r="E52" s="58" t="s">
        <v>222</v>
      </c>
      <c r="F52" s="54"/>
      <c r="G52" s="54"/>
      <c r="H52" s="54"/>
      <c r="I52" s="54"/>
      <c r="J52" s="54"/>
      <c r="K52" s="54"/>
      <c r="L52" s="54"/>
      <c r="M52" s="54"/>
      <c r="N52" s="54"/>
      <c r="O52" s="6">
        <f t="shared" si="5"/>
        <v>0</v>
      </c>
      <c r="P52" s="54"/>
      <c r="Q52" s="6">
        <f t="shared" si="2"/>
        <v>0</v>
      </c>
      <c r="R52" s="6">
        <f t="shared" si="6"/>
        <v>0</v>
      </c>
      <c r="S52" s="61"/>
      <c r="T52" s="3">
        <f t="shared" si="3"/>
        <v>105</v>
      </c>
      <c r="U52" s="62"/>
      <c r="V52">
        <v>0</v>
      </c>
      <c r="W52">
        <f t="shared" si="4"/>
        <v>0</v>
      </c>
      <c r="Y52" s="54">
        <v>0</v>
      </c>
    </row>
    <row r="53" spans="1:25" ht="17.25" thickBot="1">
      <c r="A53" s="65">
        <v>50</v>
      </c>
      <c r="B53" s="57" t="s">
        <v>48</v>
      </c>
      <c r="C53" s="73">
        <v>3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6">
        <f t="shared" si="5"/>
        <v>153</v>
      </c>
      <c r="P53" s="54">
        <v>160</v>
      </c>
      <c r="Q53" s="6">
        <f t="shared" si="2"/>
        <v>181</v>
      </c>
      <c r="R53" s="6">
        <f t="shared" si="6"/>
        <v>433</v>
      </c>
      <c r="S53" s="12"/>
      <c r="T53" s="3">
        <f t="shared" si="3"/>
        <v>9</v>
      </c>
      <c r="U53" s="30">
        <f>_xlfn.RANK.EQ($R53,$R$4:$R$53,0)</f>
        <v>4</v>
      </c>
      <c r="V53">
        <v>45</v>
      </c>
      <c r="W53">
        <f t="shared" si="4"/>
        <v>62.999999999999993</v>
      </c>
      <c r="Y53" s="54">
        <v>90</v>
      </c>
    </row>
    <row r="54" spans="1:25" ht="17.25" thickTop="1">
      <c r="A54" s="65">
        <v>51</v>
      </c>
      <c r="B54" s="48" t="s">
        <v>49</v>
      </c>
      <c r="C54" s="22">
        <v>2</v>
      </c>
      <c r="D54" s="53">
        <v>2012110516</v>
      </c>
      <c r="E54" s="53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6">
        <f t="shared" si="5"/>
        <v>90</v>
      </c>
      <c r="P54" s="8"/>
      <c r="Q54" s="6">
        <f t="shared" si="2"/>
        <v>113</v>
      </c>
      <c r="R54" s="6">
        <f t="shared" si="6"/>
        <v>134</v>
      </c>
      <c r="S54" s="9"/>
      <c r="T54" s="3">
        <f t="shared" si="3"/>
        <v>55</v>
      </c>
      <c r="U54" s="17">
        <f>_xlfn.RANK.EQ($R54,$R$54:$R$80,0)</f>
        <v>18</v>
      </c>
      <c r="V54">
        <v>0</v>
      </c>
      <c r="W54">
        <f t="shared" si="4"/>
        <v>0</v>
      </c>
      <c r="Y54" s="8">
        <v>90</v>
      </c>
    </row>
    <row r="55" spans="1:25">
      <c r="A55" s="65">
        <v>52</v>
      </c>
      <c r="B55" s="46" t="s">
        <v>50</v>
      </c>
      <c r="C55" s="23">
        <v>2</v>
      </c>
      <c r="D55" s="52">
        <v>2012110538</v>
      </c>
      <c r="E55" s="52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f t="shared" si="5"/>
        <v>135</v>
      </c>
      <c r="P55" s="6"/>
      <c r="Q55" s="6">
        <f t="shared" si="2"/>
        <v>155</v>
      </c>
      <c r="R55" s="6">
        <f t="shared" si="6"/>
        <v>175</v>
      </c>
      <c r="S55" s="3"/>
      <c r="T55" s="3">
        <f t="shared" si="3"/>
        <v>40</v>
      </c>
      <c r="U55" s="15">
        <f>_xlfn.RANK.EQ($R55,$R$54:$R$80,0)</f>
        <v>13</v>
      </c>
      <c r="V55">
        <v>0</v>
      </c>
      <c r="W55">
        <f t="shared" si="4"/>
        <v>0</v>
      </c>
      <c r="Y55" s="6">
        <v>135</v>
      </c>
    </row>
    <row r="56" spans="1:25">
      <c r="A56" s="65">
        <v>53</v>
      </c>
      <c r="B56" s="56" t="s">
        <v>55</v>
      </c>
      <c r="C56" s="23">
        <v>2</v>
      </c>
      <c r="D56" s="52">
        <v>2012110541</v>
      </c>
      <c r="E56" s="52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5"/>
        <v>0</v>
      </c>
      <c r="P56" s="6"/>
      <c r="Q56" s="6">
        <f t="shared" si="2"/>
        <v>0</v>
      </c>
      <c r="R56" s="6">
        <f t="shared" si="6"/>
        <v>0</v>
      </c>
      <c r="S56" s="3"/>
      <c r="T56" s="3">
        <f t="shared" si="3"/>
        <v>105</v>
      </c>
      <c r="U56" s="15">
        <f>_xlfn.RANK.EQ($R56,$R$54:$R$80,0)</f>
        <v>23</v>
      </c>
      <c r="V56">
        <v>0</v>
      </c>
      <c r="W56">
        <f t="shared" si="4"/>
        <v>0</v>
      </c>
      <c r="Y56" s="6">
        <v>0</v>
      </c>
    </row>
    <row r="57" spans="1:25">
      <c r="A57" s="65">
        <v>54</v>
      </c>
      <c r="B57" s="46" t="s">
        <v>51</v>
      </c>
      <c r="C57" s="23">
        <v>2</v>
      </c>
      <c r="D57" s="52">
        <v>2013110484</v>
      </c>
      <c r="E57" s="52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f t="shared" si="5"/>
        <v>121.5</v>
      </c>
      <c r="P57" s="6"/>
      <c r="Q57" s="6">
        <f t="shared" si="2"/>
        <v>238.5</v>
      </c>
      <c r="R57" s="6">
        <f t="shared" si="6"/>
        <v>565.5</v>
      </c>
      <c r="S57" s="3"/>
      <c r="T57" s="3">
        <f t="shared" si="3"/>
        <v>4</v>
      </c>
      <c r="U57" s="15">
        <f>_xlfn.RANK.EQ($R57,$R$54:$R$80,0)</f>
        <v>2</v>
      </c>
      <c r="V57">
        <v>22.5</v>
      </c>
      <c r="W57">
        <f t="shared" si="4"/>
        <v>31.499999999999996</v>
      </c>
      <c r="Y57" s="6">
        <v>90</v>
      </c>
    </row>
    <row r="58" spans="1:25">
      <c r="A58" s="65">
        <v>55</v>
      </c>
      <c r="B58" s="64" t="s">
        <v>199</v>
      </c>
      <c r="C58" s="23">
        <v>2</v>
      </c>
      <c r="D58" s="63" t="s">
        <v>200</v>
      </c>
      <c r="E58" s="52" t="s">
        <v>223</v>
      </c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f t="shared" si="5"/>
        <v>166.5</v>
      </c>
      <c r="P58" s="6"/>
      <c r="Q58" s="6">
        <f t="shared" si="2"/>
        <v>171.5</v>
      </c>
      <c r="R58" s="6">
        <f t="shared" si="6"/>
        <v>172.5</v>
      </c>
      <c r="S58" s="3"/>
      <c r="T58" s="3">
        <f t="shared" si="3"/>
        <v>43</v>
      </c>
      <c r="U58" s="15"/>
      <c r="V58">
        <v>22.5</v>
      </c>
      <c r="W58">
        <f t="shared" si="4"/>
        <v>31.499999999999996</v>
      </c>
      <c r="Y58" s="6">
        <v>135</v>
      </c>
    </row>
    <row r="59" spans="1:25">
      <c r="A59" s="65">
        <v>56</v>
      </c>
      <c r="B59" s="63" t="s">
        <v>201</v>
      </c>
      <c r="C59" s="23">
        <v>2</v>
      </c>
      <c r="D59" s="63" t="s">
        <v>202</v>
      </c>
      <c r="E59" s="52" t="s">
        <v>220</v>
      </c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f t="shared" si="5"/>
        <v>135</v>
      </c>
      <c r="P59" s="6"/>
      <c r="Q59" s="6">
        <f t="shared" si="2"/>
        <v>145</v>
      </c>
      <c r="R59" s="6">
        <f t="shared" si="6"/>
        <v>175</v>
      </c>
      <c r="S59" s="3"/>
      <c r="T59" s="3">
        <f t="shared" si="3"/>
        <v>40</v>
      </c>
      <c r="U59" s="15"/>
      <c r="V59">
        <v>0</v>
      </c>
      <c r="W59">
        <f t="shared" si="4"/>
        <v>0</v>
      </c>
      <c r="Y59" s="6">
        <v>135</v>
      </c>
    </row>
    <row r="60" spans="1:25">
      <c r="A60" s="65">
        <v>57</v>
      </c>
      <c r="B60" s="64" t="s">
        <v>203</v>
      </c>
      <c r="C60" s="23">
        <v>2</v>
      </c>
      <c r="D60" s="63" t="s">
        <v>205</v>
      </c>
      <c r="E60" s="65" t="s">
        <v>223</v>
      </c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f t="shared" si="5"/>
        <v>166.5</v>
      </c>
      <c r="P60" s="6"/>
      <c r="Q60" s="6">
        <f t="shared" si="2"/>
        <v>186.5</v>
      </c>
      <c r="R60" s="6">
        <f t="shared" si="6"/>
        <v>218.5</v>
      </c>
      <c r="S60" s="3"/>
      <c r="T60" s="3">
        <f t="shared" si="3"/>
        <v>31</v>
      </c>
      <c r="U60" s="15"/>
      <c r="V60">
        <v>22.5</v>
      </c>
      <c r="W60">
        <f t="shared" si="4"/>
        <v>31.499999999999996</v>
      </c>
      <c r="Y60" s="6">
        <v>135</v>
      </c>
    </row>
    <row r="61" spans="1:25">
      <c r="A61" s="65">
        <v>58</v>
      </c>
      <c r="B61" s="63" t="s">
        <v>204</v>
      </c>
      <c r="C61" s="23">
        <v>2</v>
      </c>
      <c r="D61" s="63" t="s">
        <v>206</v>
      </c>
      <c r="E61" s="52" t="s">
        <v>221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5"/>
        <v>31.499999999999996</v>
      </c>
      <c r="P61" s="6"/>
      <c r="Q61" s="6">
        <f t="shared" si="2"/>
        <v>31.499999999999996</v>
      </c>
      <c r="R61" s="6">
        <f t="shared" si="6"/>
        <v>31.499999999999996</v>
      </c>
      <c r="S61" s="3"/>
      <c r="T61" s="3">
        <f t="shared" si="3"/>
        <v>102</v>
      </c>
      <c r="U61" s="15"/>
      <c r="V61">
        <v>22.5</v>
      </c>
      <c r="W61">
        <f t="shared" si="4"/>
        <v>31.499999999999996</v>
      </c>
      <c r="Y61" s="6">
        <v>0</v>
      </c>
    </row>
    <row r="62" spans="1:25">
      <c r="A62" s="65">
        <v>59</v>
      </c>
      <c r="B62" s="46" t="s">
        <v>52</v>
      </c>
      <c r="C62" s="23">
        <v>2</v>
      </c>
      <c r="D62" s="52">
        <v>2013110505</v>
      </c>
      <c r="E62" s="52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f t="shared" si="5"/>
        <v>76.5</v>
      </c>
      <c r="P62" s="6"/>
      <c r="Q62" s="6">
        <f t="shared" si="2"/>
        <v>158.5</v>
      </c>
      <c r="R62" s="6">
        <f t="shared" si="6"/>
        <v>488.5</v>
      </c>
      <c r="S62" s="3"/>
      <c r="T62" s="3">
        <f t="shared" si="3"/>
        <v>5</v>
      </c>
      <c r="U62" s="15">
        <f t="shared" ref="U62:U80" si="7">_xlfn.RANK.EQ($R62,$R$54:$R$80,0)</f>
        <v>3</v>
      </c>
      <c r="V62">
        <v>22.5</v>
      </c>
      <c r="W62">
        <f t="shared" si="4"/>
        <v>31.499999999999996</v>
      </c>
      <c r="Y62" s="6">
        <v>45</v>
      </c>
    </row>
    <row r="63" spans="1:25">
      <c r="A63" s="65">
        <v>60</v>
      </c>
      <c r="B63" s="46" t="s">
        <v>53</v>
      </c>
      <c r="C63" s="23">
        <v>2</v>
      </c>
      <c r="D63" s="52">
        <v>2013110498</v>
      </c>
      <c r="E63" s="52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f t="shared" si="5"/>
        <v>180</v>
      </c>
      <c r="P63" s="6"/>
      <c r="Q63" s="6">
        <f t="shared" si="2"/>
        <v>188</v>
      </c>
      <c r="R63" s="6">
        <f t="shared" si="6"/>
        <v>204</v>
      </c>
      <c r="S63" s="3"/>
      <c r="T63" s="3">
        <f t="shared" si="3"/>
        <v>33</v>
      </c>
      <c r="U63" s="15">
        <f t="shared" si="7"/>
        <v>8</v>
      </c>
      <c r="V63">
        <v>0</v>
      </c>
      <c r="W63">
        <f t="shared" si="4"/>
        <v>0</v>
      </c>
      <c r="Y63" s="6">
        <v>180</v>
      </c>
    </row>
    <row r="64" spans="1:25">
      <c r="A64" s="65">
        <v>61</v>
      </c>
      <c r="B64" s="46" t="s">
        <v>54</v>
      </c>
      <c r="C64" s="23">
        <v>2</v>
      </c>
      <c r="D64" s="52">
        <v>2013110496</v>
      </c>
      <c r="E64" s="52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f t="shared" si="5"/>
        <v>166.5</v>
      </c>
      <c r="P64" s="6"/>
      <c r="Q64" s="6">
        <f t="shared" si="2"/>
        <v>273.5</v>
      </c>
      <c r="R64" s="6">
        <f t="shared" si="6"/>
        <v>666.5</v>
      </c>
      <c r="S64" s="3"/>
      <c r="T64" s="3">
        <f t="shared" si="3"/>
        <v>3</v>
      </c>
      <c r="U64" s="15">
        <f t="shared" si="7"/>
        <v>1</v>
      </c>
      <c r="V64">
        <v>22.5</v>
      </c>
      <c r="W64">
        <f t="shared" si="4"/>
        <v>31.499999999999996</v>
      </c>
      <c r="Y64" s="6">
        <v>135</v>
      </c>
    </row>
    <row r="65" spans="1:25">
      <c r="A65" s="65">
        <v>62</v>
      </c>
      <c r="B65" s="46" t="s">
        <v>56</v>
      </c>
      <c r="C65" s="23">
        <v>2</v>
      </c>
      <c r="D65" s="52">
        <v>2013110489</v>
      </c>
      <c r="E65" s="5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5"/>
        <v>0</v>
      </c>
      <c r="P65" s="6"/>
      <c r="Q65" s="6">
        <f t="shared" si="2"/>
        <v>0</v>
      </c>
      <c r="R65" s="6">
        <f t="shared" si="6"/>
        <v>0</v>
      </c>
      <c r="S65" s="3"/>
      <c r="T65" s="3">
        <f t="shared" si="3"/>
        <v>105</v>
      </c>
      <c r="U65" s="15">
        <f t="shared" si="7"/>
        <v>23</v>
      </c>
      <c r="V65">
        <v>0</v>
      </c>
      <c r="W65">
        <f t="shared" si="4"/>
        <v>0</v>
      </c>
      <c r="Y65" s="6">
        <v>0</v>
      </c>
    </row>
    <row r="66" spans="1:25">
      <c r="A66" s="65">
        <v>63</v>
      </c>
      <c r="B66" s="46" t="s">
        <v>57</v>
      </c>
      <c r="C66" s="23">
        <v>2</v>
      </c>
      <c r="D66" s="52">
        <v>2013110478</v>
      </c>
      <c r="E66" s="52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5"/>
        <v>0</v>
      </c>
      <c r="P66" s="6"/>
      <c r="Q66" s="6">
        <f t="shared" si="2"/>
        <v>0</v>
      </c>
      <c r="R66" s="6">
        <f t="shared" si="6"/>
        <v>0</v>
      </c>
      <c r="S66" s="3"/>
      <c r="T66" s="3">
        <f t="shared" si="3"/>
        <v>105</v>
      </c>
      <c r="U66" s="15">
        <f t="shared" si="7"/>
        <v>23</v>
      </c>
      <c r="V66">
        <v>0</v>
      </c>
      <c r="W66">
        <f t="shared" si="4"/>
        <v>0</v>
      </c>
      <c r="Y66" s="6">
        <v>0</v>
      </c>
    </row>
    <row r="67" spans="1:25">
      <c r="A67" s="65">
        <v>64</v>
      </c>
      <c r="B67" s="46" t="s">
        <v>58</v>
      </c>
      <c r="C67" s="23">
        <v>2</v>
      </c>
      <c r="D67" s="52">
        <v>2013110500</v>
      </c>
      <c r="E67" s="52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f t="shared" si="5"/>
        <v>153</v>
      </c>
      <c r="P67" s="6"/>
      <c r="Q67" s="6">
        <f t="shared" si="2"/>
        <v>210</v>
      </c>
      <c r="R67" s="6">
        <f t="shared" si="6"/>
        <v>309</v>
      </c>
      <c r="S67" s="3"/>
      <c r="T67" s="3">
        <f t="shared" si="3"/>
        <v>22</v>
      </c>
      <c r="U67" s="15">
        <f t="shared" si="7"/>
        <v>4</v>
      </c>
      <c r="V67">
        <v>45</v>
      </c>
      <c r="W67">
        <f t="shared" si="4"/>
        <v>62.999999999999993</v>
      </c>
      <c r="Y67" s="6">
        <v>90</v>
      </c>
    </row>
    <row r="68" spans="1:25">
      <c r="A68" s="65">
        <v>65</v>
      </c>
      <c r="B68" s="46" t="s">
        <v>59</v>
      </c>
      <c r="C68" s="23">
        <v>2</v>
      </c>
      <c r="D68" s="52">
        <v>2014110436</v>
      </c>
      <c r="E68" s="52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f t="shared" si="5"/>
        <v>76.5</v>
      </c>
      <c r="P68" s="6"/>
      <c r="Q68" s="6">
        <f t="shared" si="2"/>
        <v>93.5</v>
      </c>
      <c r="R68" s="6">
        <f t="shared" ref="R68:R85" si="8">(F68*$F$169)+(G68*$G$169)+(H68*$H$169)+(I68*$I$169)+(J68*$J$169)+(K68*$K$169)+(L68*$L$169)+(M68*$M$169)+(N68*$N$169)+O68+P68</f>
        <v>112.5</v>
      </c>
      <c r="S68" s="3"/>
      <c r="T68" s="3">
        <f t="shared" si="3"/>
        <v>65</v>
      </c>
      <c r="U68" s="15">
        <f t="shared" si="7"/>
        <v>20</v>
      </c>
      <c r="V68">
        <v>22.5</v>
      </c>
      <c r="W68">
        <f t="shared" si="4"/>
        <v>31.499999999999996</v>
      </c>
      <c r="Y68" s="6">
        <v>45</v>
      </c>
    </row>
    <row r="69" spans="1:25">
      <c r="A69" s="65">
        <v>66</v>
      </c>
      <c r="B69" s="46" t="s">
        <v>60</v>
      </c>
      <c r="C69" s="23">
        <v>2</v>
      </c>
      <c r="D69" s="52">
        <v>2015110395</v>
      </c>
      <c r="E69" s="5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si="5"/>
        <v>0</v>
      </c>
      <c r="P69" s="6"/>
      <c r="Q69" s="6">
        <f t="shared" ref="Q69:Q142" si="9">SUM(F69:O69)</f>
        <v>0</v>
      </c>
      <c r="R69" s="6">
        <f t="shared" si="8"/>
        <v>0</v>
      </c>
      <c r="S69" s="3"/>
      <c r="T69" s="3">
        <f t="shared" ref="T69:T132" si="10">_xlfn.RANK.EQ(R69,$R$4:$R$163,0)</f>
        <v>105</v>
      </c>
      <c r="U69" s="15">
        <f t="shared" si="7"/>
        <v>23</v>
      </c>
      <c r="V69">
        <v>0</v>
      </c>
      <c r="W69">
        <f t="shared" ref="W69:W80" si="11">V69*2*0.7</f>
        <v>0</v>
      </c>
      <c r="Y69" s="6">
        <v>0</v>
      </c>
    </row>
    <row r="70" spans="1:25">
      <c r="A70" s="65">
        <v>67</v>
      </c>
      <c r="B70" s="46" t="s">
        <v>61</v>
      </c>
      <c r="C70" s="23">
        <v>2</v>
      </c>
      <c r="D70" s="52">
        <v>2015110409</v>
      </c>
      <c r="E70" s="52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f t="shared" ref="O70:O80" si="12">W70+Y70</f>
        <v>166.5</v>
      </c>
      <c r="P70" s="6"/>
      <c r="Q70" s="6">
        <f t="shared" si="9"/>
        <v>178.5</v>
      </c>
      <c r="R70" s="6">
        <f t="shared" si="8"/>
        <v>182.5</v>
      </c>
      <c r="S70" s="3"/>
      <c r="T70" s="3">
        <f t="shared" si="10"/>
        <v>38</v>
      </c>
      <c r="U70" s="15">
        <f t="shared" si="7"/>
        <v>11</v>
      </c>
      <c r="V70">
        <v>22.5</v>
      </c>
      <c r="W70">
        <f t="shared" si="11"/>
        <v>31.499999999999996</v>
      </c>
      <c r="Y70" s="6">
        <v>135</v>
      </c>
    </row>
    <row r="71" spans="1:25">
      <c r="A71" s="65">
        <v>68</v>
      </c>
      <c r="B71" s="46" t="s">
        <v>62</v>
      </c>
      <c r="C71" s="23">
        <v>2</v>
      </c>
      <c r="D71" s="52">
        <v>2015110418</v>
      </c>
      <c r="E71" s="52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f t="shared" si="12"/>
        <v>121.5</v>
      </c>
      <c r="P71" s="6"/>
      <c r="Q71" s="6">
        <f t="shared" si="9"/>
        <v>148.5</v>
      </c>
      <c r="R71" s="6">
        <f t="shared" si="8"/>
        <v>197.5</v>
      </c>
      <c r="S71" s="3"/>
      <c r="T71" s="3">
        <f t="shared" si="10"/>
        <v>34</v>
      </c>
      <c r="U71" s="15">
        <f t="shared" si="7"/>
        <v>9</v>
      </c>
      <c r="V71">
        <v>22.5</v>
      </c>
      <c r="W71">
        <f t="shared" si="11"/>
        <v>31.499999999999996</v>
      </c>
      <c r="Y71" s="6">
        <v>90</v>
      </c>
    </row>
    <row r="72" spans="1:25">
      <c r="A72" s="65">
        <v>69</v>
      </c>
      <c r="B72" s="46" t="s">
        <v>63</v>
      </c>
      <c r="C72" s="23">
        <v>2</v>
      </c>
      <c r="D72" s="52">
        <v>2015110403</v>
      </c>
      <c r="E72" s="52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f t="shared" si="12"/>
        <v>121.5</v>
      </c>
      <c r="P72" s="6"/>
      <c r="Q72" s="6">
        <f t="shared" si="9"/>
        <v>143.5</v>
      </c>
      <c r="R72" s="6">
        <f t="shared" si="8"/>
        <v>177.5</v>
      </c>
      <c r="S72" s="3"/>
      <c r="T72" s="3">
        <f t="shared" si="10"/>
        <v>39</v>
      </c>
      <c r="U72" s="15">
        <f t="shared" si="7"/>
        <v>12</v>
      </c>
      <c r="V72">
        <v>22.5</v>
      </c>
      <c r="W72">
        <f t="shared" si="11"/>
        <v>31.499999999999996</v>
      </c>
      <c r="Y72" s="6">
        <v>90</v>
      </c>
    </row>
    <row r="73" spans="1:25">
      <c r="A73" s="65">
        <v>70</v>
      </c>
      <c r="B73" s="46" t="s">
        <v>64</v>
      </c>
      <c r="C73" s="23">
        <v>2</v>
      </c>
      <c r="D73" s="52">
        <v>2015110386</v>
      </c>
      <c r="E73" s="52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f t="shared" si="12"/>
        <v>90</v>
      </c>
      <c r="P73" s="6"/>
      <c r="Q73" s="6">
        <f t="shared" si="9"/>
        <v>96</v>
      </c>
      <c r="R73" s="6">
        <f t="shared" si="8"/>
        <v>98</v>
      </c>
      <c r="S73" s="3"/>
      <c r="T73" s="3">
        <f t="shared" si="10"/>
        <v>69</v>
      </c>
      <c r="U73" s="15">
        <f t="shared" si="7"/>
        <v>21</v>
      </c>
      <c r="V73">
        <v>0</v>
      </c>
      <c r="W73">
        <f t="shared" si="11"/>
        <v>0</v>
      </c>
      <c r="Y73" s="6">
        <v>90</v>
      </c>
    </row>
    <row r="74" spans="1:25">
      <c r="A74" s="65">
        <v>71</v>
      </c>
      <c r="B74" s="46" t="s">
        <v>65</v>
      </c>
      <c r="C74" s="23">
        <v>2</v>
      </c>
      <c r="D74" s="52">
        <v>2015110421</v>
      </c>
      <c r="E74" s="52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f t="shared" si="12"/>
        <v>153</v>
      </c>
      <c r="P74" s="6"/>
      <c r="Q74" s="6">
        <f t="shared" si="9"/>
        <v>180</v>
      </c>
      <c r="R74" s="6">
        <f t="shared" si="8"/>
        <v>229</v>
      </c>
      <c r="S74" s="3"/>
      <c r="T74" s="3">
        <f t="shared" si="10"/>
        <v>27</v>
      </c>
      <c r="U74" s="15">
        <f t="shared" si="7"/>
        <v>5</v>
      </c>
      <c r="V74">
        <v>45</v>
      </c>
      <c r="W74">
        <f t="shared" si="11"/>
        <v>62.999999999999993</v>
      </c>
      <c r="Y74" s="6">
        <v>90</v>
      </c>
    </row>
    <row r="75" spans="1:25">
      <c r="A75" s="65">
        <v>72</v>
      </c>
      <c r="B75" s="46" t="s">
        <v>66</v>
      </c>
      <c r="C75" s="23">
        <v>2</v>
      </c>
      <c r="D75" s="52">
        <v>2015110415</v>
      </c>
      <c r="E75" s="52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f t="shared" si="12"/>
        <v>76.5</v>
      </c>
      <c r="P75" s="6"/>
      <c r="Q75" s="6">
        <f t="shared" si="9"/>
        <v>101.5</v>
      </c>
      <c r="R75" s="6">
        <f t="shared" si="8"/>
        <v>136.5</v>
      </c>
      <c r="S75" s="3"/>
      <c r="T75" s="3">
        <f t="shared" si="10"/>
        <v>54</v>
      </c>
      <c r="U75" s="15">
        <f t="shared" si="7"/>
        <v>17</v>
      </c>
      <c r="V75">
        <v>22.5</v>
      </c>
      <c r="W75">
        <f t="shared" si="11"/>
        <v>31.499999999999996</v>
      </c>
      <c r="Y75" s="6">
        <v>45</v>
      </c>
    </row>
    <row r="76" spans="1:25">
      <c r="A76" s="65">
        <v>73</v>
      </c>
      <c r="B76" s="46" t="s">
        <v>67</v>
      </c>
      <c r="C76" s="23">
        <v>2</v>
      </c>
      <c r="D76" s="52">
        <v>2015110407</v>
      </c>
      <c r="E76" s="52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f t="shared" si="12"/>
        <v>121.5</v>
      </c>
      <c r="P76" s="6"/>
      <c r="Q76" s="6">
        <f t="shared" si="9"/>
        <v>142.5</v>
      </c>
      <c r="R76" s="6">
        <f t="shared" si="8"/>
        <v>189.5</v>
      </c>
      <c r="S76" s="3"/>
      <c r="T76" s="3">
        <f t="shared" si="10"/>
        <v>36</v>
      </c>
      <c r="U76" s="15">
        <f t="shared" si="7"/>
        <v>10</v>
      </c>
      <c r="V76">
        <v>22.5</v>
      </c>
      <c r="W76">
        <f t="shared" si="11"/>
        <v>31.499999999999996</v>
      </c>
      <c r="Y76" s="6">
        <v>90</v>
      </c>
    </row>
    <row r="77" spans="1:25">
      <c r="A77" s="65">
        <v>74</v>
      </c>
      <c r="B77" s="46" t="s">
        <v>68</v>
      </c>
      <c r="C77" s="23">
        <v>2</v>
      </c>
      <c r="D77" s="52">
        <v>2015113209</v>
      </c>
      <c r="E77" s="5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f t="shared" si="12"/>
        <v>0</v>
      </c>
      <c r="P77" s="6"/>
      <c r="Q77" s="6">
        <f t="shared" si="9"/>
        <v>0</v>
      </c>
      <c r="R77" s="6">
        <f t="shared" si="8"/>
        <v>0</v>
      </c>
      <c r="S77" s="3"/>
      <c r="T77" s="3">
        <f t="shared" si="10"/>
        <v>105</v>
      </c>
      <c r="U77" s="15">
        <f t="shared" si="7"/>
        <v>23</v>
      </c>
      <c r="V77">
        <v>0</v>
      </c>
      <c r="W77">
        <f t="shared" si="11"/>
        <v>0</v>
      </c>
      <c r="Y77" s="6">
        <v>0</v>
      </c>
    </row>
    <row r="78" spans="1:25">
      <c r="A78" s="65">
        <v>75</v>
      </c>
      <c r="B78" s="56" t="s">
        <v>69</v>
      </c>
      <c r="C78" s="23">
        <v>2</v>
      </c>
      <c r="D78" s="52">
        <v>2015110413</v>
      </c>
      <c r="E78" s="52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f t="shared" si="12"/>
        <v>76.5</v>
      </c>
      <c r="P78" s="6"/>
      <c r="Q78" s="6">
        <f t="shared" si="9"/>
        <v>89.5</v>
      </c>
      <c r="R78" s="6">
        <f t="shared" si="8"/>
        <v>120.5</v>
      </c>
      <c r="S78" s="3"/>
      <c r="T78" s="3">
        <f t="shared" si="10"/>
        <v>59</v>
      </c>
      <c r="U78" s="15">
        <f t="shared" si="7"/>
        <v>19</v>
      </c>
      <c r="V78">
        <v>22.5</v>
      </c>
      <c r="W78">
        <f t="shared" si="11"/>
        <v>31.499999999999996</v>
      </c>
      <c r="Y78" s="6">
        <v>45</v>
      </c>
    </row>
    <row r="79" spans="1:25">
      <c r="A79" s="65">
        <v>76</v>
      </c>
      <c r="B79" s="46" t="s">
        <v>70</v>
      </c>
      <c r="C79" s="23">
        <v>2</v>
      </c>
      <c r="D79" s="52">
        <v>2015110398</v>
      </c>
      <c r="E79" s="52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f t="shared" si="12"/>
        <v>90</v>
      </c>
      <c r="P79" s="6"/>
      <c r="Q79" s="6">
        <f t="shared" si="9"/>
        <v>114</v>
      </c>
      <c r="R79" s="6">
        <f t="shared" si="8"/>
        <v>162</v>
      </c>
      <c r="S79" s="3"/>
      <c r="T79" s="3">
        <f t="shared" si="10"/>
        <v>47</v>
      </c>
      <c r="U79" s="15">
        <f t="shared" si="7"/>
        <v>16</v>
      </c>
      <c r="V79">
        <v>0</v>
      </c>
      <c r="W79">
        <f t="shared" si="11"/>
        <v>0</v>
      </c>
      <c r="Y79" s="6">
        <v>90</v>
      </c>
    </row>
    <row r="80" spans="1:25" ht="17.25" thickBot="1">
      <c r="A80" s="65">
        <v>77</v>
      </c>
      <c r="B80" s="47" t="s">
        <v>71</v>
      </c>
      <c r="C80" s="24">
        <v>2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6">
        <f t="shared" si="12"/>
        <v>153</v>
      </c>
      <c r="P80" s="54"/>
      <c r="Q80" s="6">
        <f t="shared" si="9"/>
        <v>179</v>
      </c>
      <c r="R80" s="6">
        <f t="shared" si="8"/>
        <v>229</v>
      </c>
      <c r="S80" s="12"/>
      <c r="T80" s="3">
        <f t="shared" si="10"/>
        <v>27</v>
      </c>
      <c r="U80" s="38">
        <f t="shared" si="7"/>
        <v>5</v>
      </c>
      <c r="V80">
        <v>45</v>
      </c>
      <c r="W80">
        <f t="shared" si="11"/>
        <v>62.999999999999993</v>
      </c>
      <c r="Y80" s="54">
        <v>90</v>
      </c>
    </row>
    <row r="81" spans="1:21" ht="17.25" thickTop="1">
      <c r="A81" s="65">
        <v>78</v>
      </c>
      <c r="B81" s="48" t="s">
        <v>72</v>
      </c>
      <c r="C81" s="74">
        <v>2</v>
      </c>
      <c r="D81" s="53">
        <v>2013113374</v>
      </c>
      <c r="E81" s="53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>
        <v>0</v>
      </c>
      <c r="P81" s="8"/>
      <c r="Q81" s="6">
        <f t="shared" si="9"/>
        <v>0</v>
      </c>
      <c r="R81" s="6">
        <f t="shared" ref="R81:R123" si="13">(F81*$F$169)+(G81*$G$169)+(H81*$H$169)+(I81*$I$169)+(J81*$J$169)+(K81*$K$169)+(L81*$L$169)+(M81*$M$169)+(N81*$N$169)+O81+P81</f>
        <v>0</v>
      </c>
      <c r="S81" s="9"/>
      <c r="T81" s="3">
        <f t="shared" si="10"/>
        <v>105</v>
      </c>
      <c r="U81" s="37">
        <f t="shared" ref="U81:U86" si="14">_xlfn.RANK.EQ($R81,$R$81:$R$122,0)</f>
        <v>37</v>
      </c>
    </row>
    <row r="82" spans="1:21">
      <c r="A82" s="65">
        <v>79</v>
      </c>
      <c r="B82" s="46" t="s">
        <v>73</v>
      </c>
      <c r="C82" s="75">
        <v>2</v>
      </c>
      <c r="D82" s="52">
        <v>2013110508</v>
      </c>
      <c r="E82" s="52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>
        <v>0</v>
      </c>
      <c r="P82" s="6"/>
      <c r="Q82" s="6">
        <f t="shared" si="9"/>
        <v>0</v>
      </c>
      <c r="R82" s="6">
        <f t="shared" si="13"/>
        <v>0</v>
      </c>
      <c r="S82" s="3"/>
      <c r="T82" s="3">
        <f t="shared" si="10"/>
        <v>105</v>
      </c>
      <c r="U82" s="16">
        <f t="shared" si="14"/>
        <v>37</v>
      </c>
    </row>
    <row r="83" spans="1:21">
      <c r="A83" s="65">
        <v>80</v>
      </c>
      <c r="B83" s="46" t="s">
        <v>74</v>
      </c>
      <c r="C83" s="75">
        <v>2</v>
      </c>
      <c r="D83" s="52">
        <v>2014110455</v>
      </c>
      <c r="E83" s="5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9"/>
        <v>0</v>
      </c>
      <c r="R83" s="6">
        <f t="shared" si="13"/>
        <v>0</v>
      </c>
      <c r="S83" s="3"/>
      <c r="T83" s="3">
        <f t="shared" si="10"/>
        <v>105</v>
      </c>
      <c r="U83" s="16">
        <f t="shared" si="14"/>
        <v>37</v>
      </c>
    </row>
    <row r="84" spans="1:21">
      <c r="A84" s="65">
        <v>81</v>
      </c>
      <c r="B84" s="46" t="s">
        <v>75</v>
      </c>
      <c r="C84" s="75">
        <v>2</v>
      </c>
      <c r="D84" s="52">
        <v>2014110437</v>
      </c>
      <c r="E84" s="52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>
        <v>0</v>
      </c>
      <c r="P84" s="6"/>
      <c r="Q84" s="6">
        <f t="shared" si="9"/>
        <v>0</v>
      </c>
      <c r="R84" s="6">
        <f t="shared" si="13"/>
        <v>0</v>
      </c>
      <c r="S84" s="3"/>
      <c r="T84" s="3">
        <f t="shared" si="10"/>
        <v>105</v>
      </c>
      <c r="U84" s="16">
        <f t="shared" si="14"/>
        <v>37</v>
      </c>
    </row>
    <row r="85" spans="1:21">
      <c r="A85" s="65">
        <v>82</v>
      </c>
      <c r="B85" s="46" t="s">
        <v>76</v>
      </c>
      <c r="C85" s="75">
        <v>2</v>
      </c>
      <c r="D85" s="52">
        <v>2014113259</v>
      </c>
      <c r="E85" s="52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9"/>
        <v>0</v>
      </c>
      <c r="R85" s="6">
        <f t="shared" si="13"/>
        <v>0</v>
      </c>
      <c r="S85" s="3"/>
      <c r="T85" s="3">
        <f t="shared" si="10"/>
        <v>105</v>
      </c>
      <c r="U85" s="16">
        <f t="shared" si="14"/>
        <v>37</v>
      </c>
    </row>
    <row r="86" spans="1:21">
      <c r="A86" s="65">
        <v>83</v>
      </c>
      <c r="B86" s="46" t="s">
        <v>77</v>
      </c>
      <c r="C86" s="75">
        <v>2</v>
      </c>
      <c r="D86" s="52">
        <v>2015110423</v>
      </c>
      <c r="E86" s="52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>
        <v>0</v>
      </c>
      <c r="P86" s="6"/>
      <c r="Q86" s="6">
        <f t="shared" si="9"/>
        <v>0</v>
      </c>
      <c r="R86" s="6">
        <f t="shared" si="13"/>
        <v>0</v>
      </c>
      <c r="S86" s="3"/>
      <c r="T86" s="3">
        <f t="shared" si="10"/>
        <v>105</v>
      </c>
      <c r="U86" s="16">
        <f t="shared" si="14"/>
        <v>37</v>
      </c>
    </row>
    <row r="87" spans="1:21">
      <c r="A87" s="65">
        <v>84</v>
      </c>
      <c r="B87" s="46" t="s">
        <v>214</v>
      </c>
      <c r="C87" s="19">
        <v>1</v>
      </c>
      <c r="D87" s="65"/>
      <c r="E87" s="65" t="s">
        <v>220</v>
      </c>
      <c r="F87" s="6"/>
      <c r="G87" s="6"/>
      <c r="H87" s="6">
        <v>16</v>
      </c>
      <c r="I87" s="6"/>
      <c r="J87" s="6"/>
      <c r="K87" s="6"/>
      <c r="L87" s="6"/>
      <c r="M87" s="6"/>
      <c r="N87" s="6"/>
      <c r="O87" s="6">
        <v>45</v>
      </c>
      <c r="P87" s="6"/>
      <c r="Q87" s="6">
        <f t="shared" si="9"/>
        <v>61</v>
      </c>
      <c r="R87" s="6">
        <f t="shared" si="13"/>
        <v>93</v>
      </c>
      <c r="S87" s="3"/>
      <c r="T87" s="3">
        <f t="shared" si="10"/>
        <v>71</v>
      </c>
      <c r="U87" s="16"/>
    </row>
    <row r="88" spans="1:21">
      <c r="A88" s="65">
        <v>85</v>
      </c>
      <c r="B88" s="46" t="s">
        <v>78</v>
      </c>
      <c r="C88" s="19">
        <v>1</v>
      </c>
      <c r="D88" s="52">
        <v>2016110405</v>
      </c>
      <c r="E88" s="5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45</v>
      </c>
      <c r="P88" s="6"/>
      <c r="Q88" s="6">
        <f t="shared" si="9"/>
        <v>45</v>
      </c>
      <c r="R88" s="6">
        <f t="shared" si="13"/>
        <v>45</v>
      </c>
      <c r="S88" s="3"/>
      <c r="T88" s="3">
        <f t="shared" si="10"/>
        <v>77</v>
      </c>
      <c r="U88" s="16">
        <f t="shared" ref="U88:U94" si="15">_xlfn.RANK.EQ($R88,$R$81:$R$122,0)</f>
        <v>14</v>
      </c>
    </row>
    <row r="89" spans="1:21">
      <c r="A89" s="65">
        <v>86</v>
      </c>
      <c r="B89" s="46" t="s">
        <v>79</v>
      </c>
      <c r="C89" s="19">
        <v>1</v>
      </c>
      <c r="D89" s="52">
        <v>2016110403</v>
      </c>
      <c r="E89" s="5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45</v>
      </c>
      <c r="P89" s="6"/>
      <c r="Q89" s="6">
        <f t="shared" si="9"/>
        <v>45</v>
      </c>
      <c r="R89" s="6">
        <f t="shared" si="13"/>
        <v>45</v>
      </c>
      <c r="S89" s="3"/>
      <c r="T89" s="3">
        <f t="shared" si="10"/>
        <v>77</v>
      </c>
      <c r="U89" s="16">
        <f t="shared" si="15"/>
        <v>14</v>
      </c>
    </row>
    <row r="90" spans="1:21">
      <c r="A90" s="65">
        <v>87</v>
      </c>
      <c r="B90" s="46" t="s">
        <v>80</v>
      </c>
      <c r="C90" s="19">
        <v>1</v>
      </c>
      <c r="D90" s="52">
        <v>2016110386</v>
      </c>
      <c r="E90" s="52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>
        <v>45</v>
      </c>
      <c r="P90" s="6"/>
      <c r="Q90" s="6">
        <f t="shared" si="9"/>
        <v>45</v>
      </c>
      <c r="R90" s="6">
        <f t="shared" si="13"/>
        <v>45</v>
      </c>
      <c r="S90" s="3"/>
      <c r="T90" s="3">
        <f t="shared" si="10"/>
        <v>77</v>
      </c>
      <c r="U90" s="16">
        <f t="shared" si="15"/>
        <v>14</v>
      </c>
    </row>
    <row r="91" spans="1:21">
      <c r="A91" s="65">
        <v>88</v>
      </c>
      <c r="B91" s="46" t="s">
        <v>81</v>
      </c>
      <c r="C91" s="19">
        <v>1</v>
      </c>
      <c r="D91" s="52">
        <v>2016110408</v>
      </c>
      <c r="E91" s="52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>
        <v>45</v>
      </c>
      <c r="P91" s="6"/>
      <c r="Q91" s="6">
        <f t="shared" si="9"/>
        <v>45</v>
      </c>
      <c r="R91" s="6">
        <f t="shared" si="13"/>
        <v>45</v>
      </c>
      <c r="S91" s="3"/>
      <c r="T91" s="3">
        <f t="shared" si="10"/>
        <v>77</v>
      </c>
      <c r="U91" s="16">
        <f t="shared" si="15"/>
        <v>14</v>
      </c>
    </row>
    <row r="92" spans="1:21">
      <c r="A92" s="65">
        <v>89</v>
      </c>
      <c r="B92" s="46" t="s">
        <v>82</v>
      </c>
      <c r="C92" s="19">
        <v>1</v>
      </c>
      <c r="D92" s="52">
        <v>2016110400</v>
      </c>
      <c r="E92" s="52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>
        <v>45</v>
      </c>
      <c r="P92" s="6"/>
      <c r="Q92" s="6">
        <f t="shared" si="9"/>
        <v>45</v>
      </c>
      <c r="R92" s="6">
        <f t="shared" si="13"/>
        <v>45</v>
      </c>
      <c r="S92" s="3"/>
      <c r="T92" s="3">
        <f t="shared" si="10"/>
        <v>77</v>
      </c>
      <c r="U92" s="16">
        <f t="shared" si="15"/>
        <v>14</v>
      </c>
    </row>
    <row r="93" spans="1:21">
      <c r="A93" s="65">
        <v>90</v>
      </c>
      <c r="B93" s="46" t="s">
        <v>83</v>
      </c>
      <c r="C93" s="19">
        <v>1</v>
      </c>
      <c r="D93" s="52">
        <v>2016110407</v>
      </c>
      <c r="E93" s="52" t="s">
        <v>136</v>
      </c>
      <c r="F93" s="6"/>
      <c r="G93" s="6"/>
      <c r="H93" s="6"/>
      <c r="I93" s="6"/>
      <c r="J93" s="6"/>
      <c r="K93" s="6"/>
      <c r="L93" s="6"/>
      <c r="M93" s="6"/>
      <c r="N93" s="6"/>
      <c r="O93" s="6">
        <v>45</v>
      </c>
      <c r="P93" s="6"/>
      <c r="Q93" s="6">
        <f t="shared" si="9"/>
        <v>45</v>
      </c>
      <c r="R93" s="6">
        <f t="shared" si="13"/>
        <v>45</v>
      </c>
      <c r="S93" s="3"/>
      <c r="T93" s="3">
        <f t="shared" si="10"/>
        <v>77</v>
      </c>
      <c r="U93" s="16">
        <f t="shared" si="15"/>
        <v>14</v>
      </c>
    </row>
    <row r="94" spans="1:21">
      <c r="A94" s="65">
        <v>91</v>
      </c>
      <c r="B94" s="46" t="s">
        <v>84</v>
      </c>
      <c r="C94" s="19">
        <v>1</v>
      </c>
      <c r="D94" s="52">
        <v>2016110422</v>
      </c>
      <c r="E94" s="52" t="s">
        <v>128</v>
      </c>
      <c r="F94" s="6">
        <v>6</v>
      </c>
      <c r="G94" s="6">
        <v>3</v>
      </c>
      <c r="H94" s="6"/>
      <c r="I94" s="6"/>
      <c r="J94" s="6"/>
      <c r="K94" s="6"/>
      <c r="L94" s="6"/>
      <c r="M94" s="6"/>
      <c r="N94" s="6"/>
      <c r="O94" s="6">
        <v>45</v>
      </c>
      <c r="P94" s="6"/>
      <c r="Q94" s="6">
        <f t="shared" si="9"/>
        <v>54</v>
      </c>
      <c r="R94" s="6">
        <f t="shared" si="13"/>
        <v>57</v>
      </c>
      <c r="S94" s="3"/>
      <c r="T94" s="3">
        <f t="shared" si="10"/>
        <v>76</v>
      </c>
      <c r="U94" s="16">
        <f t="shared" si="15"/>
        <v>13</v>
      </c>
    </row>
    <row r="95" spans="1:21">
      <c r="A95" s="65">
        <v>92</v>
      </c>
      <c r="B95" s="46" t="s">
        <v>215</v>
      </c>
      <c r="C95" s="19">
        <v>1</v>
      </c>
      <c r="D95" s="65"/>
      <c r="E95" s="65" t="s">
        <v>220</v>
      </c>
      <c r="F95" s="6"/>
      <c r="G95" s="6"/>
      <c r="H95" s="6"/>
      <c r="I95" s="6"/>
      <c r="J95" s="6"/>
      <c r="K95" s="6"/>
      <c r="L95" s="6"/>
      <c r="M95" s="6"/>
      <c r="N95" s="6"/>
      <c r="O95" s="6">
        <v>45</v>
      </c>
      <c r="P95" s="6"/>
      <c r="Q95" s="6">
        <f t="shared" si="9"/>
        <v>45</v>
      </c>
      <c r="R95" s="6">
        <f t="shared" si="13"/>
        <v>45</v>
      </c>
      <c r="S95" s="3"/>
      <c r="T95" s="3">
        <f t="shared" si="10"/>
        <v>77</v>
      </c>
      <c r="U95" s="16"/>
    </row>
    <row r="96" spans="1:21">
      <c r="A96" s="65">
        <v>93</v>
      </c>
      <c r="B96" s="46" t="s">
        <v>85</v>
      </c>
      <c r="C96" s="19">
        <v>1</v>
      </c>
      <c r="D96" s="52">
        <v>2016110424</v>
      </c>
      <c r="E96" s="52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45</v>
      </c>
      <c r="P96" s="6"/>
      <c r="Q96" s="6">
        <f t="shared" si="9"/>
        <v>45</v>
      </c>
      <c r="R96" s="6">
        <f t="shared" si="13"/>
        <v>45</v>
      </c>
      <c r="S96" s="3"/>
      <c r="T96" s="3">
        <f t="shared" si="10"/>
        <v>77</v>
      </c>
      <c r="U96" s="16">
        <f t="shared" ref="U96:U106" si="16">_xlfn.RANK.EQ($R96,$R$81:$R$122,0)</f>
        <v>14</v>
      </c>
    </row>
    <row r="97" spans="1:21">
      <c r="A97" s="65">
        <v>94</v>
      </c>
      <c r="B97" s="46" t="s">
        <v>86</v>
      </c>
      <c r="C97" s="19">
        <v>1</v>
      </c>
      <c r="D97" s="52">
        <v>2016110391</v>
      </c>
      <c r="E97" s="52" t="s">
        <v>128</v>
      </c>
      <c r="F97" s="6"/>
      <c r="G97" s="6"/>
      <c r="H97" s="6">
        <v>8</v>
      </c>
      <c r="I97" s="6"/>
      <c r="J97" s="6"/>
      <c r="K97" s="6"/>
      <c r="L97" s="6"/>
      <c r="M97" s="6"/>
      <c r="N97" s="6"/>
      <c r="O97" s="6">
        <v>45</v>
      </c>
      <c r="P97" s="6"/>
      <c r="Q97" s="6">
        <f t="shared" si="9"/>
        <v>53</v>
      </c>
      <c r="R97" s="6">
        <f t="shared" si="13"/>
        <v>69</v>
      </c>
      <c r="S97" s="3"/>
      <c r="T97" s="3">
        <f t="shared" si="10"/>
        <v>74</v>
      </c>
      <c r="U97" s="16">
        <f t="shared" si="16"/>
        <v>11</v>
      </c>
    </row>
    <row r="98" spans="1:21">
      <c r="A98" s="65">
        <v>95</v>
      </c>
      <c r="B98" s="46" t="s">
        <v>87</v>
      </c>
      <c r="C98" s="19">
        <v>1</v>
      </c>
      <c r="D98" s="52">
        <v>2016110398</v>
      </c>
      <c r="E98" s="52" t="s">
        <v>136</v>
      </c>
      <c r="F98" s="6"/>
      <c r="G98" s="6"/>
      <c r="H98" s="6"/>
      <c r="I98" s="6"/>
      <c r="J98" s="6"/>
      <c r="K98" s="6"/>
      <c r="L98" s="6"/>
      <c r="M98" s="6"/>
      <c r="N98" s="6"/>
      <c r="O98" s="6">
        <v>45</v>
      </c>
      <c r="P98" s="6"/>
      <c r="Q98" s="6">
        <f t="shared" si="9"/>
        <v>45</v>
      </c>
      <c r="R98" s="6">
        <f t="shared" si="13"/>
        <v>45</v>
      </c>
      <c r="S98" s="3"/>
      <c r="T98" s="3">
        <f t="shared" si="10"/>
        <v>77</v>
      </c>
      <c r="U98" s="16">
        <f t="shared" si="16"/>
        <v>14</v>
      </c>
    </row>
    <row r="99" spans="1:21">
      <c r="A99" s="65">
        <v>96</v>
      </c>
      <c r="B99" s="46" t="s">
        <v>88</v>
      </c>
      <c r="C99" s="19">
        <v>1</v>
      </c>
      <c r="D99" s="52">
        <v>2016110413</v>
      </c>
      <c r="E99" s="52" t="s">
        <v>128</v>
      </c>
      <c r="F99" s="6"/>
      <c r="G99" s="6"/>
      <c r="H99" s="6"/>
      <c r="I99" s="6"/>
      <c r="J99" s="6"/>
      <c r="K99" s="6"/>
      <c r="L99" s="6"/>
      <c r="M99" s="6"/>
      <c r="N99" s="6"/>
      <c r="O99" s="6">
        <v>45</v>
      </c>
      <c r="P99" s="6"/>
      <c r="Q99" s="6">
        <f t="shared" si="9"/>
        <v>45</v>
      </c>
      <c r="R99" s="6">
        <f t="shared" si="13"/>
        <v>45</v>
      </c>
      <c r="S99" s="3"/>
      <c r="T99" s="3">
        <f t="shared" si="10"/>
        <v>77</v>
      </c>
      <c r="U99" s="16">
        <f t="shared" si="16"/>
        <v>14</v>
      </c>
    </row>
    <row r="100" spans="1:21">
      <c r="A100" s="65">
        <v>97</v>
      </c>
      <c r="B100" s="46" t="s">
        <v>89</v>
      </c>
      <c r="C100" s="19">
        <v>1</v>
      </c>
      <c r="D100" s="52">
        <v>2016110409</v>
      </c>
      <c r="E100" s="5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45</v>
      </c>
      <c r="P100" s="6"/>
      <c r="Q100" s="6">
        <f t="shared" si="9"/>
        <v>45</v>
      </c>
      <c r="R100" s="6">
        <f t="shared" si="13"/>
        <v>45</v>
      </c>
      <c r="S100" s="3"/>
      <c r="T100" s="3">
        <f t="shared" si="10"/>
        <v>77</v>
      </c>
      <c r="U100" s="16">
        <f t="shared" si="16"/>
        <v>14</v>
      </c>
    </row>
    <row r="101" spans="1:21">
      <c r="A101" s="65">
        <v>98</v>
      </c>
      <c r="B101" s="46" t="s">
        <v>90</v>
      </c>
      <c r="C101" s="19">
        <v>1</v>
      </c>
      <c r="D101" s="52">
        <v>2016110411</v>
      </c>
      <c r="E101" s="52" t="s">
        <v>136</v>
      </c>
      <c r="F101" s="6">
        <v>19</v>
      </c>
      <c r="G101" s="6">
        <v>7</v>
      </c>
      <c r="H101" s="6">
        <v>16</v>
      </c>
      <c r="I101" s="6">
        <v>1</v>
      </c>
      <c r="J101" s="6"/>
      <c r="K101" s="6"/>
      <c r="L101" s="6"/>
      <c r="M101" s="6">
        <v>8</v>
      </c>
      <c r="N101" s="6"/>
      <c r="O101" s="6">
        <v>45</v>
      </c>
      <c r="P101" s="6"/>
      <c r="Q101" s="6">
        <f t="shared" si="9"/>
        <v>96</v>
      </c>
      <c r="R101" s="6">
        <f t="shared" si="13"/>
        <v>211</v>
      </c>
      <c r="S101" s="3"/>
      <c r="T101" s="3">
        <f t="shared" si="10"/>
        <v>32</v>
      </c>
      <c r="U101" s="16">
        <f t="shared" si="16"/>
        <v>6</v>
      </c>
    </row>
    <row r="102" spans="1:21">
      <c r="A102" s="65">
        <v>99</v>
      </c>
      <c r="B102" s="46" t="s">
        <v>91</v>
      </c>
      <c r="C102" s="19">
        <v>1</v>
      </c>
      <c r="D102" s="52">
        <v>2016110392</v>
      </c>
      <c r="E102" s="52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45</v>
      </c>
      <c r="P102" s="6"/>
      <c r="Q102" s="6">
        <f t="shared" si="9"/>
        <v>45</v>
      </c>
      <c r="R102" s="6">
        <f t="shared" si="13"/>
        <v>45</v>
      </c>
      <c r="S102" s="3"/>
      <c r="T102" s="3">
        <f t="shared" si="10"/>
        <v>77</v>
      </c>
      <c r="U102" s="16">
        <f t="shared" si="16"/>
        <v>14</v>
      </c>
    </row>
    <row r="103" spans="1:21">
      <c r="A103" s="65">
        <v>100</v>
      </c>
      <c r="B103" s="46" t="s">
        <v>92</v>
      </c>
      <c r="C103" s="19">
        <v>1</v>
      </c>
      <c r="D103" s="52">
        <v>2016110393</v>
      </c>
      <c r="E103" s="52" t="s">
        <v>136</v>
      </c>
      <c r="F103" s="6">
        <v>2</v>
      </c>
      <c r="G103" s="6">
        <v>1</v>
      </c>
      <c r="H103" s="6">
        <v>16</v>
      </c>
      <c r="I103" s="6"/>
      <c r="J103" s="6"/>
      <c r="K103" s="6"/>
      <c r="L103" s="6"/>
      <c r="M103" s="6"/>
      <c r="N103" s="6"/>
      <c r="O103" s="6">
        <v>45</v>
      </c>
      <c r="P103" s="6"/>
      <c r="Q103" s="6">
        <f t="shared" si="9"/>
        <v>64</v>
      </c>
      <c r="R103" s="6">
        <f t="shared" si="13"/>
        <v>97</v>
      </c>
      <c r="S103" s="3"/>
      <c r="T103" s="3">
        <f t="shared" si="10"/>
        <v>70</v>
      </c>
      <c r="U103" s="16">
        <f t="shared" si="16"/>
        <v>7</v>
      </c>
    </row>
    <row r="104" spans="1:21">
      <c r="A104" s="65">
        <v>101</v>
      </c>
      <c r="B104" s="46" t="s">
        <v>93</v>
      </c>
      <c r="C104" s="19">
        <v>1</v>
      </c>
      <c r="D104" s="52">
        <v>2016110397</v>
      </c>
      <c r="E104" s="52" t="s">
        <v>136</v>
      </c>
      <c r="F104" s="6">
        <v>2</v>
      </c>
      <c r="G104" s="6">
        <v>2</v>
      </c>
      <c r="H104" s="6">
        <v>8</v>
      </c>
      <c r="I104" s="6"/>
      <c r="J104" s="6"/>
      <c r="K104" s="6"/>
      <c r="L104" s="6"/>
      <c r="M104" s="6">
        <v>24</v>
      </c>
      <c r="N104" s="6"/>
      <c r="O104" s="6">
        <v>45</v>
      </c>
      <c r="P104" s="6"/>
      <c r="Q104" s="6">
        <f t="shared" si="9"/>
        <v>81</v>
      </c>
      <c r="R104" s="6">
        <f t="shared" si="13"/>
        <v>315</v>
      </c>
      <c r="S104" s="3"/>
      <c r="T104" s="3">
        <f t="shared" si="10"/>
        <v>19</v>
      </c>
      <c r="U104" s="16">
        <f t="shared" si="16"/>
        <v>4</v>
      </c>
    </row>
    <row r="105" spans="1:21">
      <c r="A105" s="65">
        <v>102</v>
      </c>
      <c r="B105" s="46" t="s">
        <v>210</v>
      </c>
      <c r="C105" s="19">
        <v>1</v>
      </c>
      <c r="D105" s="65"/>
      <c r="E105" s="65" t="s">
        <v>220</v>
      </c>
      <c r="F105" s="6">
        <v>6</v>
      </c>
      <c r="G105" s="6">
        <v>3</v>
      </c>
      <c r="H105" s="6">
        <v>16</v>
      </c>
      <c r="I105" s="6">
        <v>20</v>
      </c>
      <c r="J105" s="6"/>
      <c r="K105" s="6"/>
      <c r="L105" s="6"/>
      <c r="M105" s="54">
        <v>24</v>
      </c>
      <c r="N105" s="6"/>
      <c r="O105" s="6">
        <v>45</v>
      </c>
      <c r="P105" s="6"/>
      <c r="Q105" s="6">
        <f t="shared" si="9"/>
        <v>114</v>
      </c>
      <c r="R105" s="6">
        <f t="shared" si="13"/>
        <v>445</v>
      </c>
      <c r="S105" s="3"/>
      <c r="T105" s="3">
        <f t="shared" si="10"/>
        <v>7</v>
      </c>
      <c r="U105" s="16">
        <f t="shared" si="16"/>
        <v>1</v>
      </c>
    </row>
    <row r="106" spans="1:21">
      <c r="A106" s="65">
        <v>103</v>
      </c>
      <c r="B106" s="46" t="s">
        <v>213</v>
      </c>
      <c r="C106" s="19">
        <v>1</v>
      </c>
      <c r="D106" s="65"/>
      <c r="E106" s="65" t="s">
        <v>220</v>
      </c>
      <c r="F106" s="6">
        <v>4</v>
      </c>
      <c r="G106" s="6">
        <v>2</v>
      </c>
      <c r="H106" s="6">
        <v>16</v>
      </c>
      <c r="I106" s="6">
        <v>20</v>
      </c>
      <c r="J106" s="6"/>
      <c r="K106" s="6"/>
      <c r="L106" s="6"/>
      <c r="M106" s="54">
        <v>24</v>
      </c>
      <c r="N106" s="6"/>
      <c r="O106" s="6">
        <v>45</v>
      </c>
      <c r="P106" s="6"/>
      <c r="Q106" s="6">
        <f t="shared" si="9"/>
        <v>111</v>
      </c>
      <c r="R106" s="6">
        <f t="shared" si="13"/>
        <v>441</v>
      </c>
      <c r="S106" s="3"/>
      <c r="T106" s="3">
        <f t="shared" si="10"/>
        <v>8</v>
      </c>
      <c r="U106" s="16">
        <f t="shared" si="16"/>
        <v>2</v>
      </c>
    </row>
    <row r="107" spans="1:21">
      <c r="A107" s="65">
        <v>104</v>
      </c>
      <c r="B107" s="46" t="s">
        <v>211</v>
      </c>
      <c r="C107" s="19">
        <v>1</v>
      </c>
      <c r="D107" s="65"/>
      <c r="E107" s="65" t="s">
        <v>221</v>
      </c>
      <c r="F107" s="6"/>
      <c r="G107" s="6"/>
      <c r="H107" s="6">
        <v>16</v>
      </c>
      <c r="I107" s="6"/>
      <c r="J107" s="6"/>
      <c r="K107" s="6"/>
      <c r="L107" s="6"/>
      <c r="M107" s="6"/>
      <c r="N107" s="6"/>
      <c r="O107" s="6">
        <v>45</v>
      </c>
      <c r="P107" s="6"/>
      <c r="Q107" s="6">
        <f t="shared" si="9"/>
        <v>61</v>
      </c>
      <c r="R107" s="6">
        <f t="shared" si="13"/>
        <v>93</v>
      </c>
      <c r="S107" s="3"/>
      <c r="T107" s="3">
        <f t="shared" si="10"/>
        <v>71</v>
      </c>
      <c r="U107" s="16"/>
    </row>
    <row r="108" spans="1:21">
      <c r="A108" s="65">
        <v>105</v>
      </c>
      <c r="B108" s="46" t="s">
        <v>94</v>
      </c>
      <c r="C108" s="19">
        <v>1</v>
      </c>
      <c r="D108" s="52">
        <v>2016110406</v>
      </c>
      <c r="E108" s="52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45</v>
      </c>
      <c r="P108" s="6"/>
      <c r="Q108" s="6">
        <f t="shared" si="9"/>
        <v>45</v>
      </c>
      <c r="R108" s="6">
        <f t="shared" si="13"/>
        <v>45</v>
      </c>
      <c r="S108" s="3"/>
      <c r="T108" s="3">
        <f t="shared" si="10"/>
        <v>77</v>
      </c>
      <c r="U108" s="16">
        <f>_xlfn.RANK.EQ($R108,$R$81:$R$122,0)</f>
        <v>14</v>
      </c>
    </row>
    <row r="109" spans="1:21">
      <c r="A109" s="65">
        <v>106</v>
      </c>
      <c r="B109" s="46" t="s">
        <v>95</v>
      </c>
      <c r="C109" s="19">
        <v>1</v>
      </c>
      <c r="D109" s="52">
        <v>2016110414</v>
      </c>
      <c r="E109" s="52" t="s">
        <v>128</v>
      </c>
      <c r="F109" s="6">
        <v>6</v>
      </c>
      <c r="G109" s="6">
        <v>6</v>
      </c>
      <c r="H109" s="6">
        <v>16</v>
      </c>
      <c r="I109" s="6"/>
      <c r="J109" s="6"/>
      <c r="K109" s="6"/>
      <c r="L109" s="6"/>
      <c r="M109" s="6">
        <v>8</v>
      </c>
      <c r="N109" s="6">
        <v>24</v>
      </c>
      <c r="O109" s="6">
        <v>45</v>
      </c>
      <c r="P109" s="6"/>
      <c r="Q109" s="6">
        <f t="shared" si="9"/>
        <v>105</v>
      </c>
      <c r="R109" s="6">
        <f t="shared" si="13"/>
        <v>431</v>
      </c>
      <c r="S109" s="3"/>
      <c r="T109" s="3">
        <f t="shared" si="10"/>
        <v>11</v>
      </c>
      <c r="U109" s="16">
        <f>_xlfn.RANK.EQ($R109,$R$81:$R$122,0)</f>
        <v>3</v>
      </c>
    </row>
    <row r="110" spans="1:21">
      <c r="A110" s="65">
        <v>107</v>
      </c>
      <c r="B110" s="46" t="s">
        <v>96</v>
      </c>
      <c r="C110" s="19">
        <v>1</v>
      </c>
      <c r="D110" s="52">
        <v>2016110419</v>
      </c>
      <c r="E110" s="52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45</v>
      </c>
      <c r="P110" s="6"/>
      <c r="Q110" s="6">
        <f t="shared" si="9"/>
        <v>45</v>
      </c>
      <c r="R110" s="6">
        <f t="shared" si="13"/>
        <v>45</v>
      </c>
      <c r="S110" s="3"/>
      <c r="T110" s="3">
        <f t="shared" si="10"/>
        <v>77</v>
      </c>
      <c r="U110" s="16">
        <f>_xlfn.RANK.EQ($R110,$R$81:$R$122,0)</f>
        <v>14</v>
      </c>
    </row>
    <row r="111" spans="1:21">
      <c r="A111" s="65">
        <v>108</v>
      </c>
      <c r="B111" s="46" t="s">
        <v>97</v>
      </c>
      <c r="C111" s="19">
        <v>1</v>
      </c>
      <c r="D111" s="52">
        <v>2016110416</v>
      </c>
      <c r="E111" s="52" t="s">
        <v>136</v>
      </c>
      <c r="F111" s="6">
        <v>4</v>
      </c>
      <c r="G111" s="6">
        <v>2</v>
      </c>
      <c r="H111" s="6"/>
      <c r="I111" s="6"/>
      <c r="J111" s="6">
        <v>10</v>
      </c>
      <c r="K111" s="6"/>
      <c r="L111" s="6"/>
      <c r="M111" s="6"/>
      <c r="N111" s="6"/>
      <c r="O111" s="6">
        <v>45</v>
      </c>
      <c r="P111" s="6"/>
      <c r="Q111" s="6">
        <f t="shared" si="9"/>
        <v>61</v>
      </c>
      <c r="R111" s="6">
        <f t="shared" si="13"/>
        <v>93</v>
      </c>
      <c r="S111" s="3"/>
      <c r="T111" s="3">
        <f t="shared" si="10"/>
        <v>71</v>
      </c>
      <c r="U111" s="16">
        <f>_xlfn.RANK.EQ($R111,$R$81:$R$122,0)</f>
        <v>8</v>
      </c>
    </row>
    <row r="112" spans="1:21">
      <c r="A112" s="65">
        <v>109</v>
      </c>
      <c r="B112" s="46" t="s">
        <v>217</v>
      </c>
      <c r="C112" s="19">
        <v>1</v>
      </c>
      <c r="D112" s="65"/>
      <c r="E112" s="65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45</v>
      </c>
      <c r="P112" s="6"/>
      <c r="Q112" s="6">
        <f t="shared" si="9"/>
        <v>45</v>
      </c>
      <c r="R112" s="6">
        <f t="shared" si="13"/>
        <v>45</v>
      </c>
      <c r="S112" s="3"/>
      <c r="T112" s="3">
        <f t="shared" si="10"/>
        <v>77</v>
      </c>
      <c r="U112" s="16"/>
    </row>
    <row r="113" spans="1:21">
      <c r="A113" s="65">
        <v>110</v>
      </c>
      <c r="B113" s="46" t="s">
        <v>216</v>
      </c>
      <c r="C113" s="19">
        <v>1</v>
      </c>
      <c r="D113" s="65"/>
      <c r="E113" s="65" t="s">
        <v>128</v>
      </c>
      <c r="F113" s="6"/>
      <c r="G113" s="6"/>
      <c r="H113" s="6">
        <v>8</v>
      </c>
      <c r="I113" s="6"/>
      <c r="J113" s="6"/>
      <c r="K113" s="6"/>
      <c r="L113" s="6"/>
      <c r="M113" s="6"/>
      <c r="N113" s="6"/>
      <c r="O113" s="6">
        <v>45</v>
      </c>
      <c r="P113" s="6"/>
      <c r="Q113" s="6">
        <f t="shared" si="9"/>
        <v>53</v>
      </c>
      <c r="R113" s="6">
        <f t="shared" si="13"/>
        <v>69</v>
      </c>
      <c r="S113" s="3"/>
      <c r="T113" s="3">
        <f t="shared" si="10"/>
        <v>74</v>
      </c>
      <c r="U113" s="16"/>
    </row>
    <row r="114" spans="1:21">
      <c r="A114" s="65">
        <v>111</v>
      </c>
      <c r="B114" s="46" t="s">
        <v>218</v>
      </c>
      <c r="C114" s="19">
        <v>1</v>
      </c>
      <c r="D114" s="65"/>
      <c r="E114" s="65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45</v>
      </c>
      <c r="P114" s="6"/>
      <c r="Q114" s="6">
        <f t="shared" si="9"/>
        <v>45</v>
      </c>
      <c r="R114" s="6">
        <f t="shared" si="13"/>
        <v>45</v>
      </c>
      <c r="S114" s="3"/>
      <c r="T114" s="3">
        <f t="shared" si="10"/>
        <v>77</v>
      </c>
      <c r="U114" s="16"/>
    </row>
    <row r="115" spans="1:21">
      <c r="A115" s="65">
        <v>112</v>
      </c>
      <c r="B115" s="46" t="s">
        <v>98</v>
      </c>
      <c r="C115" s="19">
        <v>1</v>
      </c>
      <c r="D115" s="52">
        <v>2016110412</v>
      </c>
      <c r="E115" s="52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45</v>
      </c>
      <c r="P115" s="6"/>
      <c r="Q115" s="6">
        <f t="shared" si="9"/>
        <v>45</v>
      </c>
      <c r="R115" s="6">
        <f t="shared" si="13"/>
        <v>45</v>
      </c>
      <c r="S115" s="3"/>
      <c r="T115" s="3">
        <f t="shared" si="10"/>
        <v>77</v>
      </c>
      <c r="U115" s="16">
        <f t="shared" ref="U115:U122" si="17">_xlfn.RANK.EQ($R115,$R$81:$R$122,0)</f>
        <v>14</v>
      </c>
    </row>
    <row r="116" spans="1:21">
      <c r="A116" s="65">
        <v>113</v>
      </c>
      <c r="B116" s="46" t="s">
        <v>99</v>
      </c>
      <c r="C116" s="19">
        <v>1</v>
      </c>
      <c r="D116" s="52">
        <v>2016110425</v>
      </c>
      <c r="E116" s="52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45</v>
      </c>
      <c r="P116" s="6"/>
      <c r="Q116" s="6">
        <f t="shared" si="9"/>
        <v>45</v>
      </c>
      <c r="R116" s="6">
        <f t="shared" si="13"/>
        <v>45</v>
      </c>
      <c r="S116" s="3"/>
      <c r="T116" s="3">
        <f t="shared" si="10"/>
        <v>77</v>
      </c>
      <c r="U116" s="16">
        <f t="shared" si="17"/>
        <v>14</v>
      </c>
    </row>
    <row r="117" spans="1:21">
      <c r="A117" s="65">
        <v>114</v>
      </c>
      <c r="B117" s="52" t="s">
        <v>100</v>
      </c>
      <c r="C117" s="19">
        <v>1</v>
      </c>
      <c r="D117" s="52">
        <v>2016110390</v>
      </c>
      <c r="E117" s="5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45</v>
      </c>
      <c r="P117" s="6"/>
      <c r="Q117" s="6">
        <f t="shared" si="9"/>
        <v>45</v>
      </c>
      <c r="R117" s="6">
        <f t="shared" si="13"/>
        <v>45</v>
      </c>
      <c r="S117" s="3"/>
      <c r="T117" s="3">
        <f t="shared" si="10"/>
        <v>77</v>
      </c>
      <c r="U117" s="16">
        <f t="shared" si="17"/>
        <v>14</v>
      </c>
    </row>
    <row r="118" spans="1:21">
      <c r="A118" s="65">
        <v>115</v>
      </c>
      <c r="B118" s="52" t="s">
        <v>101</v>
      </c>
      <c r="C118" s="19">
        <v>1</v>
      </c>
      <c r="D118" s="52">
        <v>2016110394</v>
      </c>
      <c r="E118" s="5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45</v>
      </c>
      <c r="P118" s="6"/>
      <c r="Q118" s="6">
        <f t="shared" si="9"/>
        <v>45</v>
      </c>
      <c r="R118" s="6">
        <f t="shared" si="13"/>
        <v>45</v>
      </c>
      <c r="S118" s="3"/>
      <c r="T118" s="3">
        <f t="shared" si="10"/>
        <v>77</v>
      </c>
      <c r="U118" s="16">
        <f t="shared" si="17"/>
        <v>14</v>
      </c>
    </row>
    <row r="119" spans="1:21">
      <c r="A119" s="65">
        <v>116</v>
      </c>
      <c r="B119" s="52" t="s">
        <v>102</v>
      </c>
      <c r="C119" s="19">
        <v>1</v>
      </c>
      <c r="D119" s="52">
        <v>2016110421</v>
      </c>
      <c r="E119" s="52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45</v>
      </c>
      <c r="P119" s="6"/>
      <c r="Q119" s="6">
        <f t="shared" si="9"/>
        <v>45</v>
      </c>
      <c r="R119" s="6">
        <f t="shared" si="13"/>
        <v>45</v>
      </c>
      <c r="S119" s="3"/>
      <c r="T119" s="3">
        <f t="shared" si="10"/>
        <v>77</v>
      </c>
      <c r="U119" s="16">
        <f t="shared" si="17"/>
        <v>14</v>
      </c>
    </row>
    <row r="120" spans="1:21">
      <c r="A120" s="65">
        <v>117</v>
      </c>
      <c r="B120" s="58" t="s">
        <v>212</v>
      </c>
      <c r="C120" s="69">
        <v>1</v>
      </c>
      <c r="D120" s="58"/>
      <c r="E120" s="65" t="s">
        <v>128</v>
      </c>
      <c r="F120" s="54">
        <v>6</v>
      </c>
      <c r="G120" s="54">
        <v>3</v>
      </c>
      <c r="H120" s="54">
        <v>16</v>
      </c>
      <c r="I120" s="54">
        <v>8</v>
      </c>
      <c r="J120" s="54"/>
      <c r="K120" s="54"/>
      <c r="L120" s="54"/>
      <c r="M120" s="54">
        <v>8</v>
      </c>
      <c r="N120" s="54"/>
      <c r="O120" s="6">
        <v>45</v>
      </c>
      <c r="P120" s="54"/>
      <c r="Q120" s="6">
        <f t="shared" si="9"/>
        <v>86</v>
      </c>
      <c r="R120" s="6">
        <f t="shared" si="13"/>
        <v>225</v>
      </c>
      <c r="S120" s="61"/>
      <c r="T120" s="3">
        <f t="shared" si="10"/>
        <v>29</v>
      </c>
      <c r="U120" s="70">
        <f t="shared" si="17"/>
        <v>5</v>
      </c>
    </row>
    <row r="121" spans="1:21">
      <c r="A121" s="65">
        <v>118</v>
      </c>
      <c r="B121" s="58" t="s">
        <v>219</v>
      </c>
      <c r="C121" s="69">
        <v>1</v>
      </c>
      <c r="D121" s="58"/>
      <c r="E121" s="58" t="s">
        <v>221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6">
        <v>45</v>
      </c>
      <c r="P121" s="54"/>
      <c r="Q121" s="6">
        <f t="shared" si="9"/>
        <v>45</v>
      </c>
      <c r="R121" s="6">
        <f t="shared" si="13"/>
        <v>45</v>
      </c>
      <c r="S121" s="61"/>
      <c r="T121" s="3">
        <f t="shared" si="10"/>
        <v>77</v>
      </c>
      <c r="U121" s="70">
        <f t="shared" si="17"/>
        <v>14</v>
      </c>
    </row>
    <row r="122" spans="1:21" ht="17.25" thickBot="1">
      <c r="A122" s="65">
        <v>119</v>
      </c>
      <c r="B122" s="10" t="s">
        <v>103</v>
      </c>
      <c r="C122" s="20">
        <v>1</v>
      </c>
      <c r="D122" s="10">
        <v>2016110399</v>
      </c>
      <c r="E122" s="10" t="s">
        <v>136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6">
        <v>45</v>
      </c>
      <c r="P122" s="54"/>
      <c r="Q122" s="6">
        <f t="shared" si="9"/>
        <v>45</v>
      </c>
      <c r="R122" s="6">
        <f t="shared" si="13"/>
        <v>45</v>
      </c>
      <c r="S122" s="12"/>
      <c r="T122" s="3">
        <f t="shared" si="10"/>
        <v>77</v>
      </c>
      <c r="U122" s="18">
        <f t="shared" si="17"/>
        <v>14</v>
      </c>
    </row>
    <row r="123" spans="1:21" ht="17.25" thickTop="1">
      <c r="A123" s="65">
        <v>120</v>
      </c>
      <c r="B123" s="53" t="s">
        <v>104</v>
      </c>
      <c r="C123" s="25">
        <v>1</v>
      </c>
      <c r="D123" s="53">
        <v>2017110363</v>
      </c>
      <c r="E123" s="53" t="s">
        <v>128</v>
      </c>
      <c r="F123" s="8"/>
      <c r="G123" s="8"/>
      <c r="H123" s="8"/>
      <c r="I123" s="8"/>
      <c r="J123" s="8"/>
      <c r="K123" s="8"/>
      <c r="L123" s="8"/>
      <c r="M123" s="8"/>
      <c r="N123" s="8"/>
      <c r="O123" s="6"/>
      <c r="P123" s="8"/>
      <c r="Q123" s="6">
        <f t="shared" si="9"/>
        <v>0</v>
      </c>
      <c r="R123" s="6">
        <f t="shared" ref="R123:R163" si="18">(F123*$F$169)+(G123*$G$169)+(H123*$H$169)+(I123*$I$169)+(J123*$J$169)+(K123*$K$169)+(L123*$L$169)+(M123*$M$169)+(N123*$N$169)+O123+P123</f>
        <v>0</v>
      </c>
      <c r="S123" s="9"/>
      <c r="T123" s="3">
        <f t="shared" si="10"/>
        <v>105</v>
      </c>
      <c r="U123" s="36">
        <f>_xlfn.RANK.EQ($R123,$R$123:$R$163,0)</f>
        <v>1</v>
      </c>
    </row>
    <row r="124" spans="1:21">
      <c r="A124" s="65">
        <v>121</v>
      </c>
      <c r="B124" s="52" t="s">
        <v>105</v>
      </c>
      <c r="C124" s="26">
        <v>1</v>
      </c>
      <c r="D124" s="52">
        <v>2017110356</v>
      </c>
      <c r="E124" s="52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9"/>
        <v>0</v>
      </c>
      <c r="R124" s="6">
        <f t="shared" si="18"/>
        <v>0</v>
      </c>
      <c r="S124" s="3"/>
      <c r="T124" s="3">
        <f t="shared" si="10"/>
        <v>105</v>
      </c>
      <c r="U124" s="13">
        <f t="shared" ref="U124:U163" si="19">_xlfn.RANK.EQ($R124,$R$123:$R$163,0)</f>
        <v>1</v>
      </c>
    </row>
    <row r="125" spans="1:21">
      <c r="A125" s="65">
        <v>122</v>
      </c>
      <c r="B125" s="52" t="s">
        <v>106</v>
      </c>
      <c r="C125" s="26">
        <v>1</v>
      </c>
      <c r="D125" s="52">
        <v>2017110360</v>
      </c>
      <c r="E125" s="52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9"/>
        <v>0</v>
      </c>
      <c r="R125" s="6">
        <f t="shared" si="18"/>
        <v>0</v>
      </c>
      <c r="S125" s="3"/>
      <c r="T125" s="3">
        <f t="shared" si="10"/>
        <v>105</v>
      </c>
      <c r="U125" s="13">
        <f t="shared" si="19"/>
        <v>1</v>
      </c>
    </row>
    <row r="126" spans="1:21">
      <c r="A126" s="65">
        <v>123</v>
      </c>
      <c r="B126" s="52" t="s">
        <v>107</v>
      </c>
      <c r="C126" s="26">
        <v>1</v>
      </c>
      <c r="D126" s="52">
        <v>2017110350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9"/>
        <v>0</v>
      </c>
      <c r="R126" s="6">
        <f t="shared" si="18"/>
        <v>0</v>
      </c>
      <c r="S126" s="3"/>
      <c r="T126" s="3">
        <f t="shared" si="10"/>
        <v>105</v>
      </c>
      <c r="U126" s="13">
        <f t="shared" si="19"/>
        <v>1</v>
      </c>
    </row>
    <row r="127" spans="1:21">
      <c r="A127" s="65">
        <v>124</v>
      </c>
      <c r="B127" s="52" t="s">
        <v>108</v>
      </c>
      <c r="C127" s="26">
        <v>1</v>
      </c>
      <c r="D127" s="52">
        <v>2017110354</v>
      </c>
      <c r="E127" s="52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9"/>
        <v>0</v>
      </c>
      <c r="R127" s="6">
        <f t="shared" si="18"/>
        <v>0</v>
      </c>
      <c r="S127" s="3"/>
      <c r="T127" s="3">
        <f t="shared" si="10"/>
        <v>105</v>
      </c>
      <c r="U127" s="13">
        <f t="shared" si="19"/>
        <v>1</v>
      </c>
    </row>
    <row r="128" spans="1:21">
      <c r="A128" s="65">
        <v>125</v>
      </c>
      <c r="B128" s="52" t="s">
        <v>109</v>
      </c>
      <c r="C128" s="26">
        <v>1</v>
      </c>
      <c r="D128" s="52">
        <v>2017110371</v>
      </c>
      <c r="E128" s="52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9"/>
        <v>0</v>
      </c>
      <c r="R128" s="6">
        <f t="shared" si="18"/>
        <v>0</v>
      </c>
      <c r="S128" s="3"/>
      <c r="T128" s="3">
        <f t="shared" si="10"/>
        <v>105</v>
      </c>
      <c r="U128" s="13">
        <f t="shared" si="19"/>
        <v>1</v>
      </c>
    </row>
    <row r="129" spans="1:21">
      <c r="A129" s="65">
        <v>126</v>
      </c>
      <c r="B129" s="52" t="s">
        <v>110</v>
      </c>
      <c r="C129" s="26">
        <v>1</v>
      </c>
      <c r="D129" s="52">
        <v>2017110367</v>
      </c>
      <c r="E129" s="52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9"/>
        <v>0</v>
      </c>
      <c r="R129" s="6">
        <f t="shared" si="18"/>
        <v>0</v>
      </c>
      <c r="S129" s="3"/>
      <c r="T129" s="3">
        <f t="shared" si="10"/>
        <v>105</v>
      </c>
      <c r="U129" s="13">
        <f t="shared" si="19"/>
        <v>1</v>
      </c>
    </row>
    <row r="130" spans="1:21">
      <c r="A130" s="65">
        <v>127</v>
      </c>
      <c r="B130" s="52" t="s">
        <v>111</v>
      </c>
      <c r="C130" s="26">
        <v>1</v>
      </c>
      <c r="D130" s="52">
        <v>2017110366</v>
      </c>
      <c r="E130" s="52" t="s">
        <v>128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9"/>
        <v>0</v>
      </c>
      <c r="R130" s="6">
        <f t="shared" si="18"/>
        <v>0</v>
      </c>
      <c r="S130" s="3"/>
      <c r="T130" s="3">
        <f t="shared" si="10"/>
        <v>105</v>
      </c>
      <c r="U130" s="13">
        <f t="shared" si="19"/>
        <v>1</v>
      </c>
    </row>
    <row r="131" spans="1:21">
      <c r="A131" s="65">
        <v>128</v>
      </c>
      <c r="B131" s="52" t="s">
        <v>112</v>
      </c>
      <c r="C131" s="26">
        <v>1</v>
      </c>
      <c r="D131" s="52">
        <v>2017110369</v>
      </c>
      <c r="E131" s="52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9"/>
        <v>0</v>
      </c>
      <c r="R131" s="6">
        <f t="shared" si="18"/>
        <v>0</v>
      </c>
      <c r="S131" s="3"/>
      <c r="T131" s="3">
        <f t="shared" si="10"/>
        <v>105</v>
      </c>
      <c r="U131" s="13">
        <f t="shared" si="19"/>
        <v>1</v>
      </c>
    </row>
    <row r="132" spans="1:21">
      <c r="A132" s="65">
        <v>129</v>
      </c>
      <c r="B132" s="4" t="s">
        <v>113</v>
      </c>
      <c r="C132" s="26">
        <v>1</v>
      </c>
      <c r="D132" s="4">
        <v>2017112960</v>
      </c>
      <c r="E132" s="4" t="s">
        <v>136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9"/>
        <v>0</v>
      </c>
      <c r="R132" s="6">
        <f t="shared" si="18"/>
        <v>0</v>
      </c>
      <c r="S132" s="3"/>
      <c r="T132" s="3">
        <f t="shared" si="10"/>
        <v>105</v>
      </c>
      <c r="U132" s="13">
        <f t="shared" si="19"/>
        <v>1</v>
      </c>
    </row>
    <row r="133" spans="1:21">
      <c r="A133" s="65">
        <v>130</v>
      </c>
      <c r="B133" s="4" t="s">
        <v>26</v>
      </c>
      <c r="C133" s="26">
        <v>1</v>
      </c>
      <c r="D133" s="4">
        <v>2017110357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si="9"/>
        <v>0</v>
      </c>
      <c r="R133" s="6">
        <f t="shared" si="18"/>
        <v>0</v>
      </c>
      <c r="S133" s="3"/>
      <c r="T133" s="3">
        <f t="shared" ref="T133:T139" si="20">_xlfn.RANK.EQ(R133,$R$4:$R$163,0)</f>
        <v>105</v>
      </c>
      <c r="U133" s="13">
        <f t="shared" si="19"/>
        <v>1</v>
      </c>
    </row>
    <row r="134" spans="1:21">
      <c r="A134" s="65">
        <v>131</v>
      </c>
      <c r="B134" s="4" t="s">
        <v>114</v>
      </c>
      <c r="C134" s="26">
        <v>1</v>
      </c>
      <c r="D134" s="4">
        <v>2017112956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9"/>
        <v>0</v>
      </c>
      <c r="R134" s="6">
        <f t="shared" si="18"/>
        <v>0</v>
      </c>
      <c r="S134" s="3"/>
      <c r="T134" s="3">
        <f t="shared" si="20"/>
        <v>105</v>
      </c>
      <c r="U134" s="13">
        <f t="shared" si="19"/>
        <v>1</v>
      </c>
    </row>
    <row r="135" spans="1:21">
      <c r="A135" s="65">
        <v>132</v>
      </c>
      <c r="B135" s="4" t="s">
        <v>115</v>
      </c>
      <c r="C135" s="26">
        <v>1</v>
      </c>
      <c r="D135" s="4">
        <v>2017112959</v>
      </c>
      <c r="E135" s="4" t="s">
        <v>128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9"/>
        <v>0</v>
      </c>
      <c r="R135" s="6">
        <f t="shared" si="18"/>
        <v>0</v>
      </c>
      <c r="S135" s="3"/>
      <c r="T135" s="3">
        <f t="shared" si="20"/>
        <v>105</v>
      </c>
      <c r="U135" s="13">
        <f t="shared" si="19"/>
        <v>1</v>
      </c>
    </row>
    <row r="136" spans="1:21">
      <c r="A136" s="65">
        <v>133</v>
      </c>
      <c r="B136" s="4" t="s">
        <v>116</v>
      </c>
      <c r="C136" s="26">
        <v>1</v>
      </c>
      <c r="D136" s="4">
        <v>2017110372</v>
      </c>
      <c r="E136" s="4" t="s">
        <v>136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9"/>
        <v>0</v>
      </c>
      <c r="R136" s="6">
        <f t="shared" si="18"/>
        <v>0</v>
      </c>
      <c r="S136" s="3"/>
      <c r="T136" s="3">
        <f t="shared" si="20"/>
        <v>105</v>
      </c>
      <c r="U136" s="13">
        <f t="shared" si="19"/>
        <v>1</v>
      </c>
    </row>
    <row r="137" spans="1:21">
      <c r="A137" s="65">
        <v>134</v>
      </c>
      <c r="B137" s="4" t="s">
        <v>117</v>
      </c>
      <c r="C137" s="26">
        <v>1</v>
      </c>
      <c r="D137" s="4">
        <v>2017110355</v>
      </c>
      <c r="E137" s="4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9"/>
        <v>0</v>
      </c>
      <c r="R137" s="6">
        <f t="shared" si="18"/>
        <v>0</v>
      </c>
      <c r="S137" s="3"/>
      <c r="T137" s="3">
        <f t="shared" si="20"/>
        <v>105</v>
      </c>
      <c r="U137" s="13">
        <f t="shared" si="19"/>
        <v>1</v>
      </c>
    </row>
    <row r="138" spans="1:21">
      <c r="A138" s="65">
        <v>135</v>
      </c>
      <c r="B138" s="4" t="s">
        <v>118</v>
      </c>
      <c r="C138" s="26">
        <v>1</v>
      </c>
      <c r="D138" s="4">
        <v>2017110353</v>
      </c>
      <c r="E138" s="4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9"/>
        <v>0</v>
      </c>
      <c r="R138" s="6">
        <f t="shared" si="18"/>
        <v>0</v>
      </c>
      <c r="S138" s="3"/>
      <c r="T138" s="3">
        <f t="shared" si="20"/>
        <v>105</v>
      </c>
      <c r="U138" s="13">
        <f t="shared" si="19"/>
        <v>1</v>
      </c>
    </row>
    <row r="139" spans="1:21">
      <c r="A139" s="65">
        <v>136</v>
      </c>
      <c r="B139" s="4" t="s">
        <v>119</v>
      </c>
      <c r="C139" s="26">
        <v>1</v>
      </c>
      <c r="D139" s="4">
        <v>2017110365</v>
      </c>
      <c r="E139" s="4" t="s">
        <v>136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9"/>
        <v>0</v>
      </c>
      <c r="R139" s="6">
        <f t="shared" si="18"/>
        <v>0</v>
      </c>
      <c r="S139" s="3"/>
      <c r="T139" s="3">
        <f t="shared" si="20"/>
        <v>105</v>
      </c>
      <c r="U139" s="13">
        <f t="shared" si="19"/>
        <v>1</v>
      </c>
    </row>
    <row r="140" spans="1:21">
      <c r="A140" s="65">
        <v>137</v>
      </c>
      <c r="B140" s="4" t="s">
        <v>120</v>
      </c>
      <c r="C140" s="26">
        <v>1</v>
      </c>
      <c r="D140" s="4">
        <v>2017110364</v>
      </c>
      <c r="E140" s="4" t="s">
        <v>136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9"/>
        <v>0</v>
      </c>
      <c r="R140" s="6">
        <f t="shared" si="18"/>
        <v>0</v>
      </c>
      <c r="S140" s="3"/>
      <c r="T140" s="3">
        <f t="shared" ref="T140:T163" si="21">_xlfn.RANK.EQ(R140,$R$4:$R$163,0)</f>
        <v>105</v>
      </c>
      <c r="U140" s="13">
        <f t="shared" si="19"/>
        <v>1</v>
      </c>
    </row>
    <row r="141" spans="1:21">
      <c r="A141" s="65">
        <v>138</v>
      </c>
      <c r="B141" s="4" t="s">
        <v>121</v>
      </c>
      <c r="C141" s="26">
        <v>1</v>
      </c>
      <c r="D141" s="4">
        <v>2017110362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9"/>
        <v>0</v>
      </c>
      <c r="R141" s="6">
        <f t="shared" si="18"/>
        <v>0</v>
      </c>
      <c r="S141" s="3"/>
      <c r="T141" s="3">
        <f t="shared" si="21"/>
        <v>105</v>
      </c>
      <c r="U141" s="13">
        <f t="shared" si="19"/>
        <v>1</v>
      </c>
    </row>
    <row r="142" spans="1:21">
      <c r="A142" s="65">
        <v>139</v>
      </c>
      <c r="B142" s="4" t="s">
        <v>122</v>
      </c>
      <c r="C142" s="26">
        <v>1</v>
      </c>
      <c r="D142" s="4">
        <v>2017113113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9"/>
        <v>0</v>
      </c>
      <c r="R142" s="6">
        <f t="shared" si="18"/>
        <v>0</v>
      </c>
      <c r="S142" s="3"/>
      <c r="T142" s="3">
        <f t="shared" si="21"/>
        <v>105</v>
      </c>
      <c r="U142" s="13">
        <f t="shared" si="19"/>
        <v>1</v>
      </c>
    </row>
    <row r="143" spans="1:21">
      <c r="A143" s="65">
        <v>140</v>
      </c>
      <c r="B143" s="4" t="s">
        <v>123</v>
      </c>
      <c r="C143" s="26">
        <v>1</v>
      </c>
      <c r="D143" s="4">
        <v>2017110351</v>
      </c>
      <c r="E143" s="4" t="s">
        <v>136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ref="Q143:Q163" si="22">SUM(F143:O143)</f>
        <v>0</v>
      </c>
      <c r="R143" s="6">
        <f t="shared" si="18"/>
        <v>0</v>
      </c>
      <c r="S143" s="3"/>
      <c r="T143" s="3">
        <f t="shared" si="21"/>
        <v>105</v>
      </c>
      <c r="U143" s="13">
        <f t="shared" si="19"/>
        <v>1</v>
      </c>
    </row>
    <row r="144" spans="1:21">
      <c r="A144" s="65">
        <v>141</v>
      </c>
      <c r="B144" s="4" t="s">
        <v>124</v>
      </c>
      <c r="C144" s="26">
        <v>1</v>
      </c>
      <c r="D144" s="4">
        <v>2017112961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22"/>
        <v>0</v>
      </c>
      <c r="R144" s="6">
        <f t="shared" si="18"/>
        <v>0</v>
      </c>
      <c r="S144" s="3"/>
      <c r="T144" s="3">
        <f t="shared" si="21"/>
        <v>105</v>
      </c>
      <c r="U144" s="13">
        <f t="shared" si="19"/>
        <v>1</v>
      </c>
    </row>
    <row r="145" spans="1:21">
      <c r="A145" s="65">
        <v>142</v>
      </c>
      <c r="B145" s="4" t="s">
        <v>125</v>
      </c>
      <c r="C145" s="26">
        <v>1</v>
      </c>
      <c r="D145" s="4">
        <v>2017113110</v>
      </c>
      <c r="E145" s="4" t="s">
        <v>136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22"/>
        <v>0</v>
      </c>
      <c r="R145" s="6">
        <f t="shared" si="18"/>
        <v>0</v>
      </c>
      <c r="S145" s="3"/>
      <c r="T145" s="3">
        <f t="shared" si="21"/>
        <v>105</v>
      </c>
      <c r="U145" s="13">
        <f t="shared" si="19"/>
        <v>1</v>
      </c>
    </row>
    <row r="146" spans="1:21">
      <c r="A146" s="65">
        <v>143</v>
      </c>
      <c r="B146" s="4" t="s">
        <v>126</v>
      </c>
      <c r="C146" s="26">
        <v>1</v>
      </c>
      <c r="D146" s="4">
        <v>2017113111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22"/>
        <v>0</v>
      </c>
      <c r="R146" s="6">
        <f t="shared" si="18"/>
        <v>0</v>
      </c>
      <c r="S146" s="3"/>
      <c r="T146" s="3">
        <f t="shared" si="21"/>
        <v>105</v>
      </c>
      <c r="U146" s="13">
        <f t="shared" si="19"/>
        <v>1</v>
      </c>
    </row>
    <row r="147" spans="1:21">
      <c r="A147" s="65">
        <v>144</v>
      </c>
      <c r="B147" s="4" t="s">
        <v>129</v>
      </c>
      <c r="C147" s="26">
        <v>1</v>
      </c>
      <c r="D147" s="4">
        <v>2017110376</v>
      </c>
      <c r="E147" s="52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22"/>
        <v>0</v>
      </c>
      <c r="R147" s="6">
        <f t="shared" si="18"/>
        <v>0</v>
      </c>
      <c r="S147" s="3"/>
      <c r="T147" s="3">
        <f t="shared" si="21"/>
        <v>105</v>
      </c>
      <c r="U147" s="13">
        <f t="shared" si="19"/>
        <v>1</v>
      </c>
    </row>
    <row r="148" spans="1:21">
      <c r="A148" s="65">
        <v>145</v>
      </c>
      <c r="B148" s="4" t="s">
        <v>130</v>
      </c>
      <c r="C148" s="26">
        <v>1</v>
      </c>
      <c r="D148" s="4">
        <v>2017110373</v>
      </c>
      <c r="E148" s="52" t="s">
        <v>128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22"/>
        <v>0</v>
      </c>
      <c r="R148" s="6">
        <f t="shared" si="18"/>
        <v>0</v>
      </c>
      <c r="S148" s="3"/>
      <c r="T148" s="3">
        <f t="shared" si="21"/>
        <v>105</v>
      </c>
      <c r="U148" s="13">
        <f t="shared" si="19"/>
        <v>1</v>
      </c>
    </row>
    <row r="149" spans="1:21">
      <c r="A149" s="65">
        <v>146</v>
      </c>
      <c r="B149" s="4" t="s">
        <v>131</v>
      </c>
      <c r="C149" s="26">
        <v>1</v>
      </c>
      <c r="D149" s="4">
        <v>2017110375</v>
      </c>
      <c r="E149" s="4" t="s">
        <v>128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22"/>
        <v>0</v>
      </c>
      <c r="R149" s="6">
        <f t="shared" si="18"/>
        <v>0</v>
      </c>
      <c r="S149" s="3"/>
      <c r="T149" s="3">
        <f t="shared" si="21"/>
        <v>105</v>
      </c>
      <c r="U149" s="13">
        <f t="shared" si="19"/>
        <v>1</v>
      </c>
    </row>
    <row r="150" spans="1:21">
      <c r="A150" s="65">
        <v>147</v>
      </c>
      <c r="B150" s="4" t="s">
        <v>132</v>
      </c>
      <c r="C150" s="26">
        <v>1</v>
      </c>
      <c r="D150" s="4">
        <v>2017110361</v>
      </c>
      <c r="E150" s="4" t="s">
        <v>128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22"/>
        <v>0</v>
      </c>
      <c r="R150" s="6">
        <f t="shared" si="18"/>
        <v>0</v>
      </c>
      <c r="S150" s="3"/>
      <c r="T150" s="3">
        <f t="shared" si="21"/>
        <v>105</v>
      </c>
      <c r="U150" s="13">
        <f t="shared" si="19"/>
        <v>1</v>
      </c>
    </row>
    <row r="151" spans="1:21">
      <c r="A151" s="65">
        <v>148</v>
      </c>
      <c r="B151" s="4" t="s">
        <v>133</v>
      </c>
      <c r="C151" s="26">
        <v>1</v>
      </c>
      <c r="D151" s="4">
        <v>2017112958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22"/>
        <v>0</v>
      </c>
      <c r="R151" s="6">
        <f t="shared" si="18"/>
        <v>0</v>
      </c>
      <c r="S151" s="3"/>
      <c r="T151" s="3">
        <f t="shared" si="21"/>
        <v>105</v>
      </c>
      <c r="U151" s="13">
        <f t="shared" si="19"/>
        <v>1</v>
      </c>
    </row>
    <row r="152" spans="1:21">
      <c r="A152" s="65">
        <v>149</v>
      </c>
      <c r="B152" s="4" t="s">
        <v>134</v>
      </c>
      <c r="C152" s="26">
        <v>1</v>
      </c>
      <c r="D152" s="4">
        <v>2017110359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22"/>
        <v>0</v>
      </c>
      <c r="R152" s="6">
        <f t="shared" si="18"/>
        <v>0</v>
      </c>
      <c r="S152" s="3"/>
      <c r="T152" s="3">
        <f t="shared" si="21"/>
        <v>105</v>
      </c>
      <c r="U152" s="13">
        <f t="shared" si="19"/>
        <v>1</v>
      </c>
    </row>
    <row r="153" spans="1:21">
      <c r="A153" s="65">
        <v>150</v>
      </c>
      <c r="B153" s="4" t="s">
        <v>135</v>
      </c>
      <c r="C153" s="26">
        <v>1</v>
      </c>
      <c r="D153" s="4">
        <v>2017112962</v>
      </c>
      <c r="E153" s="4" t="s">
        <v>128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>
        <f t="shared" si="22"/>
        <v>0</v>
      </c>
      <c r="R153" s="6">
        <f t="shared" si="18"/>
        <v>0</v>
      </c>
      <c r="S153" s="3"/>
      <c r="T153" s="3">
        <f t="shared" si="21"/>
        <v>105</v>
      </c>
      <c r="U153" s="13">
        <f t="shared" si="19"/>
        <v>1</v>
      </c>
    </row>
    <row r="154" spans="1:21">
      <c r="A154" s="65">
        <v>151</v>
      </c>
      <c r="B154" s="4" t="s">
        <v>138</v>
      </c>
      <c r="C154" s="26">
        <v>1</v>
      </c>
      <c r="D154" s="4">
        <v>2017112955</v>
      </c>
      <c r="E154" s="4" t="s">
        <v>128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>
        <f t="shared" si="22"/>
        <v>0</v>
      </c>
      <c r="R154" s="6">
        <f t="shared" si="18"/>
        <v>0</v>
      </c>
      <c r="S154" s="3"/>
      <c r="T154" s="3">
        <f t="shared" si="21"/>
        <v>105</v>
      </c>
      <c r="U154" s="13">
        <f t="shared" si="19"/>
        <v>1</v>
      </c>
    </row>
    <row r="155" spans="1:21">
      <c r="A155" s="65">
        <v>152</v>
      </c>
      <c r="B155" s="4" t="s">
        <v>137</v>
      </c>
      <c r="C155" s="26">
        <v>1</v>
      </c>
      <c r="D155" s="4">
        <v>2017112957</v>
      </c>
      <c r="E155" s="4" t="s">
        <v>128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>
        <f t="shared" si="22"/>
        <v>0</v>
      </c>
      <c r="R155" s="6">
        <f t="shared" si="18"/>
        <v>0</v>
      </c>
      <c r="S155" s="3"/>
      <c r="T155" s="3">
        <f t="shared" si="21"/>
        <v>105</v>
      </c>
      <c r="U155" s="13">
        <f t="shared" si="19"/>
        <v>1</v>
      </c>
    </row>
    <row r="156" spans="1:21">
      <c r="A156" s="65">
        <v>153</v>
      </c>
      <c r="B156" s="4" t="s">
        <v>139</v>
      </c>
      <c r="C156" s="26">
        <v>1</v>
      </c>
      <c r="D156" s="4">
        <v>2017110352</v>
      </c>
      <c r="E156" s="4" t="s">
        <v>128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>
        <f t="shared" si="22"/>
        <v>0</v>
      </c>
      <c r="R156" s="6">
        <f t="shared" si="18"/>
        <v>0</v>
      </c>
      <c r="S156" s="3"/>
      <c r="T156" s="3">
        <f t="shared" si="21"/>
        <v>105</v>
      </c>
      <c r="U156" s="13">
        <f t="shared" si="19"/>
        <v>1</v>
      </c>
    </row>
    <row r="157" spans="1:21">
      <c r="A157" s="65">
        <v>154</v>
      </c>
      <c r="B157" s="4" t="s">
        <v>140</v>
      </c>
      <c r="C157" s="26">
        <v>1</v>
      </c>
      <c r="D157" s="4">
        <v>2017113112</v>
      </c>
      <c r="E157" s="4" t="s">
        <v>128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>
        <f t="shared" si="22"/>
        <v>0</v>
      </c>
      <c r="R157" s="6">
        <f t="shared" si="18"/>
        <v>0</v>
      </c>
      <c r="S157" s="3"/>
      <c r="T157" s="3">
        <f t="shared" si="21"/>
        <v>105</v>
      </c>
      <c r="U157" s="13">
        <f t="shared" si="19"/>
        <v>1</v>
      </c>
    </row>
    <row r="158" spans="1:21">
      <c r="A158" s="65">
        <v>155</v>
      </c>
      <c r="B158" s="4" t="s">
        <v>141</v>
      </c>
      <c r="C158" s="26">
        <v>1</v>
      </c>
      <c r="D158" s="4">
        <v>2017110370</v>
      </c>
      <c r="E158" s="4" t="s">
        <v>136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 t="shared" si="22"/>
        <v>0</v>
      </c>
      <c r="R158" s="6">
        <f t="shared" si="18"/>
        <v>0</v>
      </c>
      <c r="S158" s="3"/>
      <c r="T158" s="3">
        <f t="shared" si="21"/>
        <v>105</v>
      </c>
      <c r="U158" s="13">
        <f t="shared" si="19"/>
        <v>1</v>
      </c>
    </row>
    <row r="159" spans="1:21">
      <c r="A159" s="65">
        <v>156</v>
      </c>
      <c r="B159" s="4" t="s">
        <v>142</v>
      </c>
      <c r="C159" s="26">
        <v>1</v>
      </c>
      <c r="D159" s="4">
        <v>2017110349</v>
      </c>
      <c r="E159" s="4" t="s">
        <v>136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>
        <f t="shared" si="22"/>
        <v>0</v>
      </c>
      <c r="R159" s="6">
        <f t="shared" si="18"/>
        <v>0</v>
      </c>
      <c r="S159" s="3"/>
      <c r="T159" s="3">
        <f t="shared" si="21"/>
        <v>105</v>
      </c>
      <c r="U159" s="13">
        <f t="shared" si="19"/>
        <v>1</v>
      </c>
    </row>
    <row r="160" spans="1:21">
      <c r="A160" s="65">
        <v>157</v>
      </c>
      <c r="B160" s="4" t="s">
        <v>143</v>
      </c>
      <c r="C160" s="26">
        <v>1</v>
      </c>
      <c r="D160" s="4">
        <v>2017110374</v>
      </c>
      <c r="E160" s="4" t="s">
        <v>136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>
        <f t="shared" si="22"/>
        <v>0</v>
      </c>
      <c r="R160" s="6">
        <f t="shared" si="18"/>
        <v>0</v>
      </c>
      <c r="S160" s="3"/>
      <c r="T160" s="3">
        <f t="shared" si="21"/>
        <v>105</v>
      </c>
      <c r="U160" s="13">
        <f t="shared" si="19"/>
        <v>1</v>
      </c>
    </row>
    <row r="161" spans="1:26">
      <c r="A161" s="65">
        <v>158</v>
      </c>
      <c r="B161" s="4" t="s">
        <v>144</v>
      </c>
      <c r="C161" s="26">
        <v>1</v>
      </c>
      <c r="D161" s="4">
        <v>2017110348</v>
      </c>
      <c r="E161" s="4" t="s">
        <v>128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>
        <f t="shared" si="22"/>
        <v>0</v>
      </c>
      <c r="R161" s="6">
        <f t="shared" si="18"/>
        <v>0</v>
      </c>
      <c r="S161" s="3"/>
      <c r="T161" s="3">
        <f t="shared" si="21"/>
        <v>105</v>
      </c>
      <c r="U161" s="13">
        <f t="shared" si="19"/>
        <v>1</v>
      </c>
    </row>
    <row r="162" spans="1:26">
      <c r="A162" s="65">
        <v>159</v>
      </c>
      <c r="B162" s="4" t="s">
        <v>145</v>
      </c>
      <c r="C162" s="26">
        <v>1</v>
      </c>
      <c r="D162" s="4">
        <v>2017110368</v>
      </c>
      <c r="E162" s="4" t="s">
        <v>128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>
        <f t="shared" si="22"/>
        <v>0</v>
      </c>
      <c r="R162" s="6">
        <f t="shared" si="18"/>
        <v>0</v>
      </c>
      <c r="S162" s="3"/>
      <c r="T162" s="3">
        <f t="shared" si="21"/>
        <v>105</v>
      </c>
      <c r="U162" s="13">
        <f t="shared" si="19"/>
        <v>1</v>
      </c>
    </row>
    <row r="163" spans="1:26" ht="17.25" thickBot="1">
      <c r="A163" s="65">
        <v>160</v>
      </c>
      <c r="B163" s="21" t="s">
        <v>146</v>
      </c>
      <c r="C163" s="27">
        <v>1</v>
      </c>
      <c r="D163" s="21">
        <v>2017110358</v>
      </c>
      <c r="E163" s="21" t="s">
        <v>136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6"/>
      <c r="P163" s="54"/>
      <c r="Q163" s="6">
        <f t="shared" si="22"/>
        <v>0</v>
      </c>
      <c r="R163" s="6">
        <f t="shared" si="18"/>
        <v>0</v>
      </c>
      <c r="S163" s="12"/>
      <c r="T163" s="3">
        <f t="shared" si="21"/>
        <v>105</v>
      </c>
      <c r="U163" s="35">
        <f t="shared" si="19"/>
        <v>1</v>
      </c>
      <c r="X163">
        <f>(16543+1620)/120</f>
        <v>151.35833333333332</v>
      </c>
    </row>
    <row r="164" spans="1:26" ht="17.25">
      <c r="A164" s="94" t="s">
        <v>154</v>
      </c>
      <c r="B164" s="94"/>
      <c r="C164" s="94"/>
      <c r="D164" s="94"/>
      <c r="E164" s="94"/>
      <c r="F164" s="44">
        <f t="shared" ref="F164:O164" si="23">SUM(F4:F163)</f>
        <v>307</v>
      </c>
      <c r="G164" s="44">
        <f t="shared" si="23"/>
        <v>150</v>
      </c>
      <c r="H164" s="44">
        <f t="shared" si="23"/>
        <v>584</v>
      </c>
      <c r="I164" s="44">
        <f t="shared" si="23"/>
        <v>89</v>
      </c>
      <c r="J164" s="44">
        <f t="shared" si="23"/>
        <v>468</v>
      </c>
      <c r="K164" s="44">
        <f t="shared" si="23"/>
        <v>320</v>
      </c>
      <c r="L164" s="44">
        <f t="shared" si="23"/>
        <v>0</v>
      </c>
      <c r="M164" s="44">
        <f t="shared" si="23"/>
        <v>280</v>
      </c>
      <c r="N164" s="44">
        <f t="shared" si="23"/>
        <v>48</v>
      </c>
      <c r="O164" s="44">
        <f t="shared" si="23"/>
        <v>9382.5</v>
      </c>
      <c r="P164" s="44"/>
      <c r="Q164" s="44">
        <f>SUM(Q4:Q163)</f>
        <v>11628.5</v>
      </c>
      <c r="R164" s="44">
        <f>SUM(R4:R163)</f>
        <v>19258.5</v>
      </c>
      <c r="S164" s="32"/>
      <c r="T164" s="32"/>
      <c r="U164" s="34"/>
    </row>
    <row r="165" spans="1:26">
      <c r="A165" s="78" t="s">
        <v>151</v>
      </c>
      <c r="B165" s="78"/>
      <c r="C165" s="78"/>
      <c r="D165" s="78"/>
      <c r="E165" s="78"/>
      <c r="F165" s="45">
        <f t="shared" ref="F165:N165" si="24">AVERAGE(F4:F163)</f>
        <v>5.4821428571428568</v>
      </c>
      <c r="G165" s="45">
        <f t="shared" si="24"/>
        <v>2.7777777777777777</v>
      </c>
      <c r="H165" s="45">
        <f t="shared" si="24"/>
        <v>14.24390243902439</v>
      </c>
      <c r="I165" s="45">
        <f t="shared" si="24"/>
        <v>9.8888888888888893</v>
      </c>
      <c r="J165" s="45">
        <f t="shared" si="24"/>
        <v>22.285714285714285</v>
      </c>
      <c r="K165" s="45">
        <f t="shared" si="24"/>
        <v>40</v>
      </c>
      <c r="L165" s="45" t="e">
        <f t="shared" si="24"/>
        <v>#DIV/0!</v>
      </c>
      <c r="M165" s="45">
        <f t="shared" si="24"/>
        <v>12.173913043478262</v>
      </c>
      <c r="N165" s="45">
        <f t="shared" si="24"/>
        <v>24</v>
      </c>
      <c r="O165" s="45">
        <f>AVERAGE(O4:O122)</f>
        <v>78.844537815126046</v>
      </c>
      <c r="P165" s="45"/>
      <c r="Q165" s="45">
        <f>AVERAGE(Q4:Q163)</f>
        <v>72.678124999999994</v>
      </c>
      <c r="R165" s="45">
        <f>AVERAGE(R4:R163)</f>
        <v>120.36562499999999</v>
      </c>
      <c r="S165" s="95" t="s">
        <v>208</v>
      </c>
      <c r="T165" s="96"/>
      <c r="U165" s="34"/>
    </row>
    <row r="166" spans="1:26">
      <c r="A166" s="40"/>
      <c r="B166" s="78" t="s">
        <v>156</v>
      </c>
      <c r="C166" s="78"/>
      <c r="D166" s="78"/>
      <c r="E166" s="78"/>
      <c r="F166" s="6" t="s">
        <v>157</v>
      </c>
      <c r="G166" s="6">
        <f>AVERAGE(R123:R163)</f>
        <v>0</v>
      </c>
      <c r="H166" s="6" t="s">
        <v>158</v>
      </c>
      <c r="I166" s="43">
        <f>AVERAGE(R81:R122)</f>
        <v>87.476190476190482</v>
      </c>
      <c r="J166" s="6" t="s">
        <v>159</v>
      </c>
      <c r="K166" s="6">
        <f>AVERAGE(R54:R80)</f>
        <v>184.24074074074073</v>
      </c>
      <c r="L166" s="6" t="s">
        <v>160</v>
      </c>
      <c r="M166" s="43">
        <f>AVERAGE(R4:R53)</f>
        <v>212.2</v>
      </c>
      <c r="N166" s="41"/>
      <c r="O166" s="41"/>
      <c r="P166" s="41"/>
      <c r="Q166" s="41"/>
      <c r="R166" s="41"/>
      <c r="S166" s="96">
        <f>AVERAGE(R4:R123)</f>
        <v>160.48750000000001</v>
      </c>
      <c r="T166" s="96"/>
      <c r="U166" s="34"/>
      <c r="Z166">
        <f>36*45</f>
        <v>1620</v>
      </c>
    </row>
    <row r="167" spans="1:26">
      <c r="S167" s="80" t="s">
        <v>207</v>
      </c>
      <c r="T167" s="80"/>
    </row>
    <row r="168" spans="1:26">
      <c r="A168" s="80"/>
      <c r="B168" s="80"/>
      <c r="C168" s="81"/>
      <c r="D168" s="78" t="s">
        <v>147</v>
      </c>
      <c r="E168" s="78"/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8</v>
      </c>
      <c r="K168" s="1" t="s">
        <v>9</v>
      </c>
      <c r="L168" s="1" t="s">
        <v>10</v>
      </c>
      <c r="M168" s="1" t="s">
        <v>11</v>
      </c>
      <c r="N168" s="1" t="s">
        <v>12</v>
      </c>
      <c r="O168" s="51"/>
      <c r="P168" s="51"/>
      <c r="Q168" s="51"/>
      <c r="S168" s="80">
        <f>AVERAGE(Q4:Q123)</f>
        <v>96.904166666666669</v>
      </c>
      <c r="T168" s="80"/>
    </row>
    <row r="169" spans="1:26">
      <c r="A169" s="80"/>
      <c r="B169" s="80"/>
      <c r="C169" s="81"/>
      <c r="D169" s="78"/>
      <c r="E169" s="78"/>
      <c r="F169" s="3">
        <v>1</v>
      </c>
      <c r="G169" s="3">
        <v>2</v>
      </c>
      <c r="H169" s="3">
        <v>3</v>
      </c>
      <c r="I169" s="3">
        <v>5</v>
      </c>
      <c r="J169" s="3">
        <v>4</v>
      </c>
      <c r="K169" s="3">
        <v>5</v>
      </c>
      <c r="L169" s="3">
        <v>5</v>
      </c>
      <c r="M169" s="3">
        <v>10</v>
      </c>
      <c r="N169" s="3">
        <v>10</v>
      </c>
      <c r="O169" s="32"/>
      <c r="P169" s="32"/>
      <c r="Q169" s="32"/>
    </row>
    <row r="170" spans="1:26" ht="17.25" thickBot="1"/>
    <row r="171" spans="1:26" ht="17.25" thickTop="1">
      <c r="A171" s="78" t="s">
        <v>148</v>
      </c>
      <c r="B171" s="78"/>
      <c r="C171" s="78"/>
      <c r="D171" s="78"/>
      <c r="E171" s="78"/>
      <c r="F171" s="79"/>
      <c r="G171" s="85" t="s">
        <v>149</v>
      </c>
      <c r="H171" s="86"/>
      <c r="I171" s="86"/>
      <c r="J171" s="86"/>
      <c r="K171" s="86"/>
      <c r="L171" s="87"/>
    </row>
    <row r="172" spans="1:26">
      <c r="A172" s="78"/>
      <c r="B172" s="78"/>
      <c r="C172" s="78"/>
      <c r="D172" s="78"/>
      <c r="E172" s="78"/>
      <c r="F172" s="79"/>
      <c r="G172" s="88"/>
      <c r="H172" s="89"/>
      <c r="I172" s="89"/>
      <c r="J172" s="89"/>
      <c r="K172" s="89"/>
      <c r="L172" s="90"/>
    </row>
    <row r="173" spans="1:26" ht="17.25" thickBot="1">
      <c r="A173" s="78"/>
      <c r="B173" s="78"/>
      <c r="C173" s="78"/>
      <c r="D173" s="78"/>
      <c r="E173" s="78"/>
      <c r="F173" s="79"/>
      <c r="G173" s="91"/>
      <c r="H173" s="92"/>
      <c r="I173" s="92"/>
      <c r="J173" s="92"/>
      <c r="K173" s="92"/>
      <c r="L173" s="93"/>
    </row>
    <row r="174" spans="1:26" ht="17.25" thickTop="1"/>
  </sheetData>
  <autoFilter ref="A1:Z16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4">
    <mergeCell ref="B166:E166"/>
    <mergeCell ref="S166:T166"/>
    <mergeCell ref="A1:U1"/>
    <mergeCell ref="F2:N2"/>
    <mergeCell ref="A164:E164"/>
    <mergeCell ref="A165:E165"/>
    <mergeCell ref="S165:T165"/>
    <mergeCell ref="S167:T167"/>
    <mergeCell ref="A168:C169"/>
    <mergeCell ref="D168:E169"/>
    <mergeCell ref="S168:T168"/>
    <mergeCell ref="A171:E173"/>
    <mergeCell ref="F171:F173"/>
    <mergeCell ref="G171:L17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workbookViewId="0">
      <selection activeCell="O75" sqref="O75"/>
    </sheetView>
  </sheetViews>
  <sheetFormatPr defaultRowHeight="16.5"/>
  <cols>
    <col min="3" max="3" width="4.5" customWidth="1"/>
    <col min="4" max="4" width="11.75" customWidth="1"/>
    <col min="5" max="5" width="5.125" customWidth="1"/>
    <col min="6" max="6" width="19.375" customWidth="1"/>
    <col min="7" max="7" width="16.75" customWidth="1"/>
    <col min="8" max="8" width="14.5" customWidth="1"/>
    <col min="9" max="9" width="13.5" customWidth="1"/>
    <col min="10" max="10" width="20.375" customWidth="1"/>
    <col min="11" max="11" width="11.375" customWidth="1"/>
    <col min="12" max="12" width="15.75" customWidth="1"/>
    <col min="13" max="13" width="16" customWidth="1"/>
    <col min="14" max="15" width="11.5" customWidth="1"/>
    <col min="16" max="16" width="13.75" bestFit="1" customWidth="1"/>
  </cols>
  <sheetData>
    <row r="1" spans="1:20" ht="21" thickBo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20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40"/>
    </row>
    <row r="3" spans="1:20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  <c r="T3" s="32"/>
    </row>
    <row r="4" spans="1:20">
      <c r="A4" s="5">
        <v>1</v>
      </c>
      <c r="B4" s="5" t="s">
        <v>15</v>
      </c>
      <c r="C4" s="28">
        <v>4</v>
      </c>
      <c r="D4" s="5">
        <v>2008113850</v>
      </c>
      <c r="E4" s="5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SUM(F4:N4)</f>
        <v>20</v>
      </c>
      <c r="P4" s="6">
        <f>(F4*$F$79)+(G4*$G$79)+(H4*$H$79)+(I4*$I$79)+(J4*$J$79)+(K4*$K$79)+(L4*$L$79)+(M4*$M$79)+(N4*$N$79)</f>
        <v>40</v>
      </c>
      <c r="Q4" s="3"/>
      <c r="R4" s="3">
        <f>_xlfn.RANK.EQ(P4,$P$4:$P$73,0)</f>
        <v>14</v>
      </c>
      <c r="S4" s="14">
        <f>_xlfn.RANK.EQ(P4,$P$4:$P$18,0)</f>
        <v>7</v>
      </c>
      <c r="T4" s="32"/>
    </row>
    <row r="5" spans="1:20">
      <c r="A5" s="5">
        <v>2</v>
      </c>
      <c r="B5" s="5" t="s">
        <v>16</v>
      </c>
      <c r="C5" s="28">
        <v>4</v>
      </c>
      <c r="D5" s="5">
        <v>2011110578</v>
      </c>
      <c r="E5" s="5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 t="shared" ref="O5:O68" si="0">SUM(F5:N5)</f>
        <v>9</v>
      </c>
      <c r="P5" s="6">
        <f t="shared" ref="P5:P67" si="1">(F5*$F$79)+(G5*$G$79)+(H5*$H$79)+(I5*$I$79)+(J5*$J$79)+(K5*$K$79)+(L5*$L$79)+(M5*$M$79)+(N5*$N$79)</f>
        <v>12</v>
      </c>
      <c r="Q5" s="3"/>
      <c r="R5" s="3">
        <f t="shared" ref="R5:R68" si="2">_xlfn.RANK.EQ(P5,$P$4:$P$73,0)</f>
        <v>18</v>
      </c>
      <c r="S5" s="14">
        <f t="shared" ref="S5:S18" si="3">_xlfn.RANK.EQ(P5,$P$4:$P$18,0)</f>
        <v>8</v>
      </c>
      <c r="T5" s="32"/>
    </row>
    <row r="6" spans="1:20">
      <c r="A6" s="5">
        <v>3</v>
      </c>
      <c r="B6" s="5" t="s">
        <v>17</v>
      </c>
      <c r="C6" s="28">
        <v>4</v>
      </c>
      <c r="D6" s="5">
        <v>2011110559</v>
      </c>
      <c r="E6" s="5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si="0"/>
        <v>97</v>
      </c>
      <c r="P6" s="6">
        <f t="shared" si="1"/>
        <v>460</v>
      </c>
      <c r="Q6" s="3"/>
      <c r="R6" s="3">
        <f t="shared" si="2"/>
        <v>2</v>
      </c>
      <c r="S6" s="14">
        <f t="shared" si="3"/>
        <v>1</v>
      </c>
      <c r="T6" s="32"/>
    </row>
    <row r="7" spans="1:20">
      <c r="A7" s="5">
        <v>4</v>
      </c>
      <c r="B7" s="5" t="s">
        <v>18</v>
      </c>
      <c r="C7" s="28">
        <v>4</v>
      </c>
      <c r="D7" s="5">
        <v>2011110596</v>
      </c>
      <c r="E7" s="5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0"/>
        <v>0</v>
      </c>
      <c r="P7" s="6">
        <f t="shared" si="1"/>
        <v>0</v>
      </c>
      <c r="Q7" s="3"/>
      <c r="R7" s="3">
        <f t="shared" si="2"/>
        <v>22</v>
      </c>
      <c r="S7" s="14">
        <f t="shared" si="3"/>
        <v>11</v>
      </c>
      <c r="T7" s="32"/>
    </row>
    <row r="8" spans="1:20">
      <c r="A8" s="5">
        <v>5</v>
      </c>
      <c r="B8" s="5" t="s">
        <v>19</v>
      </c>
      <c r="C8" s="28">
        <v>4</v>
      </c>
      <c r="D8" s="5">
        <v>2011110574</v>
      </c>
      <c r="E8" s="5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0"/>
        <v>67</v>
      </c>
      <c r="P8" s="6">
        <f t="shared" si="1"/>
        <v>260</v>
      </c>
      <c r="Q8" s="3"/>
      <c r="R8" s="3">
        <f t="shared" si="2"/>
        <v>6</v>
      </c>
      <c r="S8" s="14">
        <f t="shared" si="3"/>
        <v>2</v>
      </c>
      <c r="T8" s="32"/>
    </row>
    <row r="9" spans="1:20">
      <c r="A9" s="5">
        <v>6</v>
      </c>
      <c r="B9" s="5" t="s">
        <v>20</v>
      </c>
      <c r="C9" s="28">
        <v>4</v>
      </c>
      <c r="D9" s="5">
        <v>2011110586</v>
      </c>
      <c r="E9" s="5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0"/>
        <v>28</v>
      </c>
      <c r="P9" s="6">
        <f t="shared" si="1"/>
        <v>64</v>
      </c>
      <c r="Q9" s="3"/>
      <c r="R9" s="3">
        <f t="shared" si="2"/>
        <v>11</v>
      </c>
      <c r="S9" s="14">
        <f t="shared" si="3"/>
        <v>5</v>
      </c>
      <c r="T9" s="32"/>
    </row>
    <row r="10" spans="1:20">
      <c r="A10" s="5">
        <v>7</v>
      </c>
      <c r="B10" s="5" t="s">
        <v>21</v>
      </c>
      <c r="C10" s="28">
        <v>4</v>
      </c>
      <c r="D10" s="5">
        <v>2011110569</v>
      </c>
      <c r="E10" s="5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1"/>
        <v>0</v>
      </c>
      <c r="Q10" s="3"/>
      <c r="R10" s="3">
        <f t="shared" si="2"/>
        <v>22</v>
      </c>
      <c r="S10" s="14">
        <f t="shared" si="3"/>
        <v>11</v>
      </c>
      <c r="T10" s="32"/>
    </row>
    <row r="11" spans="1:20">
      <c r="A11" s="5">
        <v>8</v>
      </c>
      <c r="B11" s="5" t="s">
        <v>24</v>
      </c>
      <c r="C11" s="28">
        <v>4</v>
      </c>
      <c r="D11" s="5">
        <v>2011110582</v>
      </c>
      <c r="E11" s="5" t="s">
        <v>128</v>
      </c>
      <c r="F11" s="6">
        <v>8</v>
      </c>
      <c r="G11" s="6">
        <v>4</v>
      </c>
      <c r="H11" s="6"/>
      <c r="I11" s="6"/>
      <c r="J11" s="6">
        <v>10</v>
      </c>
      <c r="K11" s="6"/>
      <c r="L11" s="6"/>
      <c r="M11" s="6"/>
      <c r="N11" s="6"/>
      <c r="O11" s="6">
        <f t="shared" si="0"/>
        <v>22</v>
      </c>
      <c r="P11" s="6">
        <f t="shared" si="1"/>
        <v>56</v>
      </c>
      <c r="Q11" s="3"/>
      <c r="R11" s="3">
        <f t="shared" si="2"/>
        <v>12</v>
      </c>
      <c r="S11" s="14">
        <f t="shared" si="3"/>
        <v>6</v>
      </c>
      <c r="T11" s="32"/>
    </row>
    <row r="12" spans="1:20">
      <c r="A12" s="5">
        <v>9</v>
      </c>
      <c r="B12" s="5" t="s">
        <v>25</v>
      </c>
      <c r="C12" s="28">
        <v>4</v>
      </c>
      <c r="D12" s="5">
        <v>2011110584</v>
      </c>
      <c r="E12" s="5" t="s">
        <v>128</v>
      </c>
      <c r="F12" s="6">
        <v>6</v>
      </c>
      <c r="G12" s="6">
        <v>3</v>
      </c>
      <c r="H12" s="6"/>
      <c r="I12" s="6"/>
      <c r="J12" s="6"/>
      <c r="K12" s="6"/>
      <c r="L12" s="6"/>
      <c r="M12" s="6"/>
      <c r="N12" s="6"/>
      <c r="O12" s="6">
        <f t="shared" si="0"/>
        <v>9</v>
      </c>
      <c r="P12" s="6">
        <f t="shared" si="1"/>
        <v>12</v>
      </c>
      <c r="Q12" s="3"/>
      <c r="R12" s="3">
        <f t="shared" si="2"/>
        <v>18</v>
      </c>
      <c r="S12" s="14">
        <f t="shared" si="3"/>
        <v>8</v>
      </c>
      <c r="T12" s="32"/>
    </row>
    <row r="13" spans="1:20">
      <c r="A13" s="5">
        <v>10</v>
      </c>
      <c r="B13" s="5" t="s">
        <v>27</v>
      </c>
      <c r="C13" s="28">
        <v>4</v>
      </c>
      <c r="D13" s="5">
        <v>2012110508</v>
      </c>
      <c r="E13" s="5" t="s">
        <v>128</v>
      </c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1"/>
        <v>0</v>
      </c>
      <c r="Q13" s="3"/>
      <c r="R13" s="3">
        <f t="shared" si="2"/>
        <v>22</v>
      </c>
      <c r="S13" s="14">
        <f t="shared" si="3"/>
        <v>11</v>
      </c>
      <c r="T13" s="32"/>
    </row>
    <row r="14" spans="1:20">
      <c r="A14" s="5">
        <v>11</v>
      </c>
      <c r="B14" s="5" t="s">
        <v>28</v>
      </c>
      <c r="C14" s="28">
        <v>4</v>
      </c>
      <c r="D14" s="5">
        <v>2012110531</v>
      </c>
      <c r="E14" s="5" t="s">
        <v>128</v>
      </c>
      <c r="F14" s="6">
        <v>6</v>
      </c>
      <c r="G14" s="6">
        <v>3</v>
      </c>
      <c r="H14" s="6">
        <v>8</v>
      </c>
      <c r="I14" s="6"/>
      <c r="J14" s="6"/>
      <c r="K14" s="6"/>
      <c r="L14" s="6"/>
      <c r="M14" s="6">
        <v>8</v>
      </c>
      <c r="N14" s="6"/>
      <c r="O14" s="6">
        <f t="shared" si="0"/>
        <v>25</v>
      </c>
      <c r="P14" s="6">
        <f t="shared" si="1"/>
        <v>116</v>
      </c>
      <c r="Q14" s="3"/>
      <c r="R14" s="3">
        <f t="shared" si="2"/>
        <v>9</v>
      </c>
      <c r="S14" s="14">
        <f t="shared" si="3"/>
        <v>4</v>
      </c>
      <c r="T14" s="32"/>
    </row>
    <row r="15" spans="1:20">
      <c r="A15" s="5">
        <v>12</v>
      </c>
      <c r="B15" s="5" t="s">
        <v>29</v>
      </c>
      <c r="C15" s="28">
        <v>4</v>
      </c>
      <c r="D15" s="5">
        <v>2012110518</v>
      </c>
      <c r="E15" s="5" t="s">
        <v>128</v>
      </c>
      <c r="F15" s="6"/>
      <c r="G15" s="6"/>
      <c r="H15" s="6"/>
      <c r="I15" s="6"/>
      <c r="J15" s="6"/>
      <c r="K15" s="6"/>
      <c r="L15" s="6"/>
      <c r="M15" s="6"/>
      <c r="N15" s="6"/>
      <c r="O15" s="6">
        <f t="shared" si="0"/>
        <v>0</v>
      </c>
      <c r="P15" s="6">
        <f t="shared" si="1"/>
        <v>0</v>
      </c>
      <c r="Q15" s="3"/>
      <c r="R15" s="3">
        <f t="shared" si="2"/>
        <v>22</v>
      </c>
      <c r="S15" s="14">
        <f t="shared" si="3"/>
        <v>11</v>
      </c>
      <c r="T15" s="32"/>
    </row>
    <row r="16" spans="1:20">
      <c r="A16" s="5">
        <v>13</v>
      </c>
      <c r="B16" s="5" t="s">
        <v>30</v>
      </c>
      <c r="C16" s="28">
        <v>4</v>
      </c>
      <c r="D16" s="5">
        <v>2012110524</v>
      </c>
      <c r="E16" s="5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0"/>
        <v>0</v>
      </c>
      <c r="P16" s="6">
        <f t="shared" si="1"/>
        <v>0</v>
      </c>
      <c r="Q16" s="3"/>
      <c r="R16" s="3">
        <f t="shared" si="2"/>
        <v>22</v>
      </c>
      <c r="S16" s="14">
        <f t="shared" si="3"/>
        <v>11</v>
      </c>
      <c r="T16" s="32"/>
    </row>
    <row r="17" spans="1:20">
      <c r="A17" s="5">
        <v>14</v>
      </c>
      <c r="B17" s="5" t="s">
        <v>32</v>
      </c>
      <c r="C17" s="28">
        <v>4</v>
      </c>
      <c r="D17" s="5">
        <v>2012110522</v>
      </c>
      <c r="E17" s="5" t="s">
        <v>128</v>
      </c>
      <c r="F17" s="6">
        <v>2</v>
      </c>
      <c r="G17" s="6">
        <v>1</v>
      </c>
      <c r="H17" s="6">
        <v>16</v>
      </c>
      <c r="I17" s="6">
        <v>8</v>
      </c>
      <c r="J17" s="6"/>
      <c r="K17" s="6"/>
      <c r="L17" s="6"/>
      <c r="M17" s="6">
        <v>8</v>
      </c>
      <c r="N17" s="6"/>
      <c r="O17" s="6">
        <f t="shared" si="0"/>
        <v>35</v>
      </c>
      <c r="P17" s="6">
        <f t="shared" si="1"/>
        <v>172</v>
      </c>
      <c r="Q17" s="3"/>
      <c r="R17" s="3">
        <f t="shared" si="2"/>
        <v>7</v>
      </c>
      <c r="S17" s="14">
        <f t="shared" si="3"/>
        <v>3</v>
      </c>
      <c r="T17" s="32"/>
    </row>
    <row r="18" spans="1:20" ht="17.25" thickBot="1">
      <c r="A18" s="10">
        <v>15</v>
      </c>
      <c r="B18" s="10" t="s">
        <v>45</v>
      </c>
      <c r="C18" s="29">
        <v>4</v>
      </c>
      <c r="D18" s="10">
        <v>2014113372</v>
      </c>
      <c r="E18" s="10" t="s">
        <v>128</v>
      </c>
      <c r="F18" s="11">
        <v>2</v>
      </c>
      <c r="G18" s="11">
        <v>1</v>
      </c>
      <c r="H18" s="11"/>
      <c r="I18" s="11"/>
      <c r="J18" s="11"/>
      <c r="K18" s="11"/>
      <c r="L18" s="11"/>
      <c r="M18" s="11"/>
      <c r="N18" s="11"/>
      <c r="O18" s="6">
        <f t="shared" si="0"/>
        <v>3</v>
      </c>
      <c r="P18" s="11">
        <f t="shared" si="1"/>
        <v>4</v>
      </c>
      <c r="Q18" s="12"/>
      <c r="R18" s="12">
        <f t="shared" si="2"/>
        <v>21</v>
      </c>
      <c r="S18" s="30">
        <f t="shared" si="3"/>
        <v>10</v>
      </c>
      <c r="T18" s="32"/>
    </row>
    <row r="19" spans="1:20" ht="17.25" thickTop="1">
      <c r="A19" s="7">
        <v>16</v>
      </c>
      <c r="B19" s="7" t="s">
        <v>49</v>
      </c>
      <c r="C19" s="22">
        <v>3</v>
      </c>
      <c r="D19" s="7">
        <v>2012110516</v>
      </c>
      <c r="E19" s="7" t="s">
        <v>128</v>
      </c>
      <c r="F19" s="8">
        <v>10</v>
      </c>
      <c r="G19" s="8">
        <v>5</v>
      </c>
      <c r="H19" s="8">
        <v>8</v>
      </c>
      <c r="I19" s="8"/>
      <c r="J19" s="8"/>
      <c r="K19" s="8"/>
      <c r="L19" s="8"/>
      <c r="M19" s="8"/>
      <c r="N19" s="8"/>
      <c r="O19" s="6">
        <f t="shared" si="0"/>
        <v>23</v>
      </c>
      <c r="P19" s="8">
        <f t="shared" si="1"/>
        <v>44</v>
      </c>
      <c r="Q19" s="9"/>
      <c r="R19" s="9">
        <f t="shared" si="2"/>
        <v>13</v>
      </c>
      <c r="S19" s="17">
        <f>_xlfn.RANK.EQ(P19,$P$19:$P$30,0)</f>
        <v>6</v>
      </c>
      <c r="T19" s="32"/>
    </row>
    <row r="20" spans="1:20">
      <c r="A20" s="5">
        <v>17</v>
      </c>
      <c r="B20" s="5" t="s">
        <v>50</v>
      </c>
      <c r="C20" s="23">
        <v>3</v>
      </c>
      <c r="D20" s="5">
        <v>2012110538</v>
      </c>
      <c r="E20" s="5" t="s">
        <v>128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/>
      <c r="N20" s="6"/>
      <c r="O20" s="6">
        <f t="shared" si="0"/>
        <v>20</v>
      </c>
      <c r="P20" s="6">
        <f t="shared" si="1"/>
        <v>40</v>
      </c>
      <c r="Q20" s="3"/>
      <c r="R20" s="3">
        <f t="shared" si="2"/>
        <v>14</v>
      </c>
      <c r="S20" s="15">
        <f t="shared" ref="S20:S30" si="4">_xlfn.RANK.EQ(P20,$P$19:$P$30,0)</f>
        <v>7</v>
      </c>
      <c r="T20" s="32"/>
    </row>
    <row r="21" spans="1:20">
      <c r="A21" s="5">
        <v>18</v>
      </c>
      <c r="B21" s="5" t="s">
        <v>55</v>
      </c>
      <c r="C21" s="23">
        <v>3</v>
      </c>
      <c r="D21" s="5">
        <v>2012110541</v>
      </c>
      <c r="E21" s="5" t="s">
        <v>128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0"/>
        <v>0</v>
      </c>
      <c r="P21" s="6">
        <f t="shared" si="1"/>
        <v>0</v>
      </c>
      <c r="Q21" s="3"/>
      <c r="R21" s="3">
        <f t="shared" si="2"/>
        <v>22</v>
      </c>
      <c r="S21" s="15">
        <f t="shared" si="4"/>
        <v>9</v>
      </c>
      <c r="T21" s="32"/>
    </row>
    <row r="22" spans="1:20">
      <c r="A22" s="5">
        <v>19</v>
      </c>
      <c r="B22" s="5" t="s">
        <v>51</v>
      </c>
      <c r="C22" s="23">
        <v>3</v>
      </c>
      <c r="D22" s="5">
        <v>2013110484</v>
      </c>
      <c r="E22" s="5" t="s">
        <v>128</v>
      </c>
      <c r="F22" s="6">
        <v>4</v>
      </c>
      <c r="G22" s="6">
        <v>2</v>
      </c>
      <c r="H22" s="6">
        <v>8</v>
      </c>
      <c r="I22" s="6"/>
      <c r="J22" s="6">
        <v>103</v>
      </c>
      <c r="K22" s="6"/>
      <c r="L22" s="6"/>
      <c r="M22" s="6"/>
      <c r="N22" s="6"/>
      <c r="O22" s="6">
        <f t="shared" si="0"/>
        <v>117</v>
      </c>
      <c r="P22" s="6">
        <f t="shared" si="1"/>
        <v>444</v>
      </c>
      <c r="Q22" s="3"/>
      <c r="R22" s="3">
        <f t="shared" si="2"/>
        <v>3</v>
      </c>
      <c r="S22" s="15">
        <f t="shared" si="4"/>
        <v>2</v>
      </c>
      <c r="T22" s="32"/>
    </row>
    <row r="23" spans="1:20">
      <c r="A23" s="5">
        <v>20</v>
      </c>
      <c r="B23" s="5" t="s">
        <v>52</v>
      </c>
      <c r="C23" s="23">
        <v>3</v>
      </c>
      <c r="D23" s="5">
        <v>2013110505</v>
      </c>
      <c r="E23" s="5" t="s">
        <v>128</v>
      </c>
      <c r="F23" s="6">
        <v>4</v>
      </c>
      <c r="G23" s="6">
        <v>4</v>
      </c>
      <c r="H23" s="6">
        <v>40</v>
      </c>
      <c r="I23" s="6"/>
      <c r="J23" s="6">
        <v>10</v>
      </c>
      <c r="K23" s="6"/>
      <c r="L23" s="6"/>
      <c r="M23" s="6"/>
      <c r="N23" s="6">
        <v>24</v>
      </c>
      <c r="O23" s="6">
        <f t="shared" si="0"/>
        <v>82</v>
      </c>
      <c r="P23" s="6">
        <f t="shared" si="1"/>
        <v>412</v>
      </c>
      <c r="Q23" s="3"/>
      <c r="R23" s="3">
        <f t="shared" si="2"/>
        <v>4</v>
      </c>
      <c r="S23" s="15">
        <f t="shared" si="4"/>
        <v>3</v>
      </c>
      <c r="T23" s="32"/>
    </row>
    <row r="24" spans="1:20">
      <c r="A24" s="5">
        <v>21</v>
      </c>
      <c r="B24" s="5" t="s">
        <v>54</v>
      </c>
      <c r="C24" s="23">
        <v>3</v>
      </c>
      <c r="D24" s="5">
        <v>2013110496</v>
      </c>
      <c r="E24" s="5" t="s">
        <v>128</v>
      </c>
      <c r="F24" s="6">
        <v>6</v>
      </c>
      <c r="G24" s="6">
        <v>3</v>
      </c>
      <c r="H24" s="6">
        <v>16</v>
      </c>
      <c r="I24" s="6"/>
      <c r="J24" s="6">
        <v>10</v>
      </c>
      <c r="K24" s="6">
        <v>64</v>
      </c>
      <c r="L24" s="6"/>
      <c r="M24" s="6">
        <v>8</v>
      </c>
      <c r="N24" s="6"/>
      <c r="O24" s="6">
        <f t="shared" si="0"/>
        <v>107</v>
      </c>
      <c r="P24" s="6">
        <f t="shared" si="1"/>
        <v>500</v>
      </c>
      <c r="Q24" s="3"/>
      <c r="R24" s="3">
        <f t="shared" si="2"/>
        <v>1</v>
      </c>
      <c r="S24" s="15">
        <f t="shared" si="4"/>
        <v>1</v>
      </c>
      <c r="T24" s="32"/>
    </row>
    <row r="25" spans="1:20">
      <c r="A25" s="5">
        <v>22</v>
      </c>
      <c r="B25" s="5" t="s">
        <v>56</v>
      </c>
      <c r="C25" s="23">
        <v>3</v>
      </c>
      <c r="D25" s="5">
        <v>2013110489</v>
      </c>
      <c r="E25" s="5" t="s">
        <v>128</v>
      </c>
      <c r="F25" s="6"/>
      <c r="G25" s="6"/>
      <c r="H25" s="6"/>
      <c r="I25" s="6"/>
      <c r="J25" s="6"/>
      <c r="K25" s="6"/>
      <c r="L25" s="6"/>
      <c r="M25" s="6"/>
      <c r="N25" s="6"/>
      <c r="O25" s="6">
        <f t="shared" si="0"/>
        <v>0</v>
      </c>
      <c r="P25" s="6">
        <f t="shared" si="1"/>
        <v>0</v>
      </c>
      <c r="Q25" s="3"/>
      <c r="R25" s="3">
        <f t="shared" si="2"/>
        <v>22</v>
      </c>
      <c r="S25" s="15">
        <f t="shared" si="4"/>
        <v>9</v>
      </c>
      <c r="T25" s="32"/>
    </row>
    <row r="26" spans="1:20">
      <c r="A26" s="5">
        <v>23</v>
      </c>
      <c r="B26" s="5" t="s">
        <v>57</v>
      </c>
      <c r="C26" s="23">
        <v>3</v>
      </c>
      <c r="D26" s="5">
        <v>2013110478</v>
      </c>
      <c r="E26" s="5" t="s">
        <v>128</v>
      </c>
      <c r="F26" s="6"/>
      <c r="G26" s="6"/>
      <c r="H26" s="6"/>
      <c r="I26" s="6"/>
      <c r="J26" s="6"/>
      <c r="K26" s="6"/>
      <c r="L26" s="6"/>
      <c r="M26" s="6"/>
      <c r="N26" s="6"/>
      <c r="O26" s="6">
        <f t="shared" si="0"/>
        <v>0</v>
      </c>
      <c r="P26" s="6">
        <f t="shared" si="1"/>
        <v>0</v>
      </c>
      <c r="Q26" s="3"/>
      <c r="R26" s="3">
        <f t="shared" si="2"/>
        <v>22</v>
      </c>
      <c r="S26" s="15">
        <f t="shared" si="4"/>
        <v>9</v>
      </c>
      <c r="T26" s="32"/>
    </row>
    <row r="27" spans="1:20">
      <c r="A27" s="5">
        <v>24</v>
      </c>
      <c r="B27" s="5" t="s">
        <v>58</v>
      </c>
      <c r="C27" s="23">
        <v>3</v>
      </c>
      <c r="D27" s="5">
        <v>2013110500</v>
      </c>
      <c r="E27" s="5" t="s">
        <v>128</v>
      </c>
      <c r="F27" s="6">
        <v>6</v>
      </c>
      <c r="G27" s="6">
        <v>3</v>
      </c>
      <c r="H27" s="6">
        <v>48</v>
      </c>
      <c r="I27" s="6"/>
      <c r="J27" s="6"/>
      <c r="K27" s="6"/>
      <c r="L27" s="6"/>
      <c r="M27" s="6"/>
      <c r="N27" s="6"/>
      <c r="O27" s="6">
        <f t="shared" si="0"/>
        <v>57</v>
      </c>
      <c r="P27" s="6">
        <f t="shared" si="1"/>
        <v>156</v>
      </c>
      <c r="Q27" s="3"/>
      <c r="R27" s="3">
        <f t="shared" si="2"/>
        <v>8</v>
      </c>
      <c r="S27" s="15">
        <f t="shared" si="4"/>
        <v>4</v>
      </c>
      <c r="T27" s="32"/>
    </row>
    <row r="28" spans="1:20">
      <c r="A28" s="5">
        <v>25</v>
      </c>
      <c r="B28" s="5" t="s">
        <v>59</v>
      </c>
      <c r="C28" s="23">
        <v>3</v>
      </c>
      <c r="D28" s="5">
        <v>2014110436</v>
      </c>
      <c r="E28" s="5" t="s">
        <v>128</v>
      </c>
      <c r="F28" s="6">
        <v>6</v>
      </c>
      <c r="G28" s="6">
        <v>3</v>
      </c>
      <c r="H28" s="6">
        <v>8</v>
      </c>
      <c r="I28" s="6"/>
      <c r="J28" s="6"/>
      <c r="K28" s="6"/>
      <c r="L28" s="6"/>
      <c r="M28" s="6"/>
      <c r="N28" s="6"/>
      <c r="O28" s="6">
        <f t="shared" si="0"/>
        <v>17</v>
      </c>
      <c r="P28" s="6">
        <f t="shared" si="1"/>
        <v>36</v>
      </c>
      <c r="Q28" s="3"/>
      <c r="R28" s="3">
        <f t="shared" si="2"/>
        <v>16</v>
      </c>
      <c r="S28" s="15">
        <f t="shared" si="4"/>
        <v>8</v>
      </c>
      <c r="T28" s="32"/>
    </row>
    <row r="29" spans="1:20">
      <c r="A29" s="5">
        <v>26</v>
      </c>
      <c r="B29" s="5" t="s">
        <v>68</v>
      </c>
      <c r="C29" s="23">
        <v>3</v>
      </c>
      <c r="D29" s="5">
        <v>2015113209</v>
      </c>
      <c r="E29" s="5" t="s">
        <v>128</v>
      </c>
      <c r="F29" s="6"/>
      <c r="G29" s="6"/>
      <c r="H29" s="6"/>
      <c r="I29" s="6"/>
      <c r="J29" s="6"/>
      <c r="K29" s="6"/>
      <c r="L29" s="6"/>
      <c r="M29" s="6"/>
      <c r="N29" s="6"/>
      <c r="O29" s="6">
        <f t="shared" si="0"/>
        <v>0</v>
      </c>
      <c r="P29" s="6">
        <f t="shared" si="1"/>
        <v>0</v>
      </c>
      <c r="Q29" s="3"/>
      <c r="R29" s="3">
        <f t="shared" si="2"/>
        <v>22</v>
      </c>
      <c r="S29" s="15">
        <f t="shared" si="4"/>
        <v>9</v>
      </c>
      <c r="T29" s="32"/>
    </row>
    <row r="30" spans="1:20" ht="17.25" thickBot="1">
      <c r="A30" s="10">
        <v>27</v>
      </c>
      <c r="B30" s="10" t="s">
        <v>71</v>
      </c>
      <c r="C30" s="24">
        <v>3</v>
      </c>
      <c r="D30" s="10">
        <v>2015110416</v>
      </c>
      <c r="E30" s="10" t="s">
        <v>128</v>
      </c>
      <c r="F30" s="11">
        <v>4</v>
      </c>
      <c r="G30" s="11">
        <v>4</v>
      </c>
      <c r="H30" s="11">
        <v>8</v>
      </c>
      <c r="I30" s="11"/>
      <c r="J30" s="11">
        <v>10</v>
      </c>
      <c r="K30" s="11"/>
      <c r="L30" s="11"/>
      <c r="M30" s="11"/>
      <c r="N30" s="11"/>
      <c r="O30" s="6">
        <f t="shared" si="0"/>
        <v>26</v>
      </c>
      <c r="P30" s="11">
        <f t="shared" si="1"/>
        <v>76</v>
      </c>
      <c r="Q30" s="12"/>
      <c r="R30" s="12">
        <f t="shared" si="2"/>
        <v>10</v>
      </c>
      <c r="S30" s="38">
        <f t="shared" si="4"/>
        <v>5</v>
      </c>
      <c r="T30" s="32"/>
    </row>
    <row r="31" spans="1:20" ht="17.25" thickTop="1">
      <c r="A31" s="7">
        <v>28</v>
      </c>
      <c r="B31" s="7" t="s">
        <v>72</v>
      </c>
      <c r="C31" s="31">
        <v>2</v>
      </c>
      <c r="D31" s="7">
        <v>2013113374</v>
      </c>
      <c r="E31" s="7" t="s">
        <v>128</v>
      </c>
      <c r="F31" s="8"/>
      <c r="G31" s="8"/>
      <c r="H31" s="8"/>
      <c r="I31" s="8"/>
      <c r="J31" s="8"/>
      <c r="K31" s="8"/>
      <c r="L31" s="8"/>
      <c r="M31" s="8"/>
      <c r="N31" s="8"/>
      <c r="O31" s="6">
        <f t="shared" si="0"/>
        <v>0</v>
      </c>
      <c r="P31" s="8">
        <f t="shared" si="1"/>
        <v>0</v>
      </c>
      <c r="Q31" s="9"/>
      <c r="R31" s="9">
        <f t="shared" si="2"/>
        <v>22</v>
      </c>
      <c r="S31" s="37">
        <f>_xlfn.RANK.EQ(P31,$P$31:$P$45,0)</f>
        <v>4</v>
      </c>
      <c r="T31" s="32"/>
    </row>
    <row r="32" spans="1:20">
      <c r="A32" s="5">
        <v>29</v>
      </c>
      <c r="B32" s="5" t="s">
        <v>73</v>
      </c>
      <c r="C32" s="19">
        <v>2</v>
      </c>
      <c r="D32" s="5">
        <v>2013110508</v>
      </c>
      <c r="E32" s="5" t="s">
        <v>128</v>
      </c>
      <c r="F32" s="6"/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6">
        <f t="shared" si="1"/>
        <v>0</v>
      </c>
      <c r="Q32" s="3"/>
      <c r="R32" s="3">
        <f t="shared" si="2"/>
        <v>22</v>
      </c>
      <c r="S32" s="16">
        <f t="shared" ref="S32:S45" si="5">_xlfn.RANK.EQ(P32,$P$31:$P$45,0)</f>
        <v>4</v>
      </c>
      <c r="T32" s="32"/>
    </row>
    <row r="33" spans="1:20">
      <c r="A33" s="5">
        <v>30</v>
      </c>
      <c r="B33" s="5" t="s">
        <v>74</v>
      </c>
      <c r="C33" s="19">
        <v>2</v>
      </c>
      <c r="D33" s="5">
        <v>2014110455</v>
      </c>
      <c r="E33" s="5" t="s">
        <v>128</v>
      </c>
      <c r="F33" s="6"/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6">
        <f t="shared" si="1"/>
        <v>0</v>
      </c>
      <c r="Q33" s="3"/>
      <c r="R33" s="3">
        <f t="shared" si="2"/>
        <v>22</v>
      </c>
      <c r="S33" s="16">
        <f t="shared" si="5"/>
        <v>4</v>
      </c>
      <c r="T33" s="32"/>
    </row>
    <row r="34" spans="1:20">
      <c r="A34" s="5">
        <v>31</v>
      </c>
      <c r="B34" s="5" t="s">
        <v>75</v>
      </c>
      <c r="C34" s="19">
        <v>2</v>
      </c>
      <c r="D34" s="5">
        <v>2014110437</v>
      </c>
      <c r="E34" s="5" t="s">
        <v>128</v>
      </c>
      <c r="F34" s="6"/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6">
        <f t="shared" si="1"/>
        <v>0</v>
      </c>
      <c r="Q34" s="3"/>
      <c r="R34" s="3">
        <f t="shared" si="2"/>
        <v>22</v>
      </c>
      <c r="S34" s="16">
        <f t="shared" si="5"/>
        <v>4</v>
      </c>
      <c r="T34" s="32"/>
    </row>
    <row r="35" spans="1:20">
      <c r="A35" s="5">
        <v>32</v>
      </c>
      <c r="B35" s="5" t="s">
        <v>76</v>
      </c>
      <c r="C35" s="19">
        <v>2</v>
      </c>
      <c r="D35" s="5">
        <v>2014113259</v>
      </c>
      <c r="E35" s="5" t="s">
        <v>128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6">
        <f t="shared" si="1"/>
        <v>0</v>
      </c>
      <c r="Q35" s="3"/>
      <c r="R35" s="3">
        <f t="shared" si="2"/>
        <v>22</v>
      </c>
      <c r="S35" s="16">
        <f t="shared" si="5"/>
        <v>4</v>
      </c>
      <c r="T35" s="32"/>
    </row>
    <row r="36" spans="1:20">
      <c r="A36" s="5">
        <v>33</v>
      </c>
      <c r="B36" s="5" t="s">
        <v>79</v>
      </c>
      <c r="C36" s="19">
        <v>2</v>
      </c>
      <c r="D36" s="5">
        <v>2016110403</v>
      </c>
      <c r="E36" s="5" t="s">
        <v>128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6">
        <f t="shared" si="1"/>
        <v>0</v>
      </c>
      <c r="Q36" s="3"/>
      <c r="R36" s="3">
        <f t="shared" si="2"/>
        <v>22</v>
      </c>
      <c r="S36" s="16">
        <f t="shared" si="5"/>
        <v>4</v>
      </c>
      <c r="T36" s="32"/>
    </row>
    <row r="37" spans="1:20">
      <c r="A37" s="5">
        <v>34</v>
      </c>
      <c r="B37" s="5" t="s">
        <v>84</v>
      </c>
      <c r="C37" s="19">
        <v>2</v>
      </c>
      <c r="D37" s="5">
        <v>2016110422</v>
      </c>
      <c r="E37" s="5" t="s">
        <v>128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  <c r="O37" s="6">
        <f t="shared" si="0"/>
        <v>9</v>
      </c>
      <c r="P37" s="6">
        <f t="shared" si="1"/>
        <v>12</v>
      </c>
      <c r="Q37" s="3"/>
      <c r="R37" s="3">
        <f t="shared" si="2"/>
        <v>18</v>
      </c>
      <c r="S37" s="16">
        <f t="shared" si="5"/>
        <v>3</v>
      </c>
      <c r="T37" s="32"/>
    </row>
    <row r="38" spans="1:20">
      <c r="A38" s="5">
        <v>35</v>
      </c>
      <c r="B38" s="5" t="s">
        <v>86</v>
      </c>
      <c r="C38" s="19">
        <v>2</v>
      </c>
      <c r="D38" s="5">
        <v>2016110391</v>
      </c>
      <c r="E38" s="5" t="s">
        <v>128</v>
      </c>
      <c r="F38" s="6"/>
      <c r="G38" s="6"/>
      <c r="H38" s="6">
        <v>8</v>
      </c>
      <c r="I38" s="6"/>
      <c r="J38" s="6"/>
      <c r="K38" s="6"/>
      <c r="L38" s="6"/>
      <c r="M38" s="6"/>
      <c r="N38" s="6"/>
      <c r="O38" s="6">
        <f t="shared" si="0"/>
        <v>8</v>
      </c>
      <c r="P38" s="6">
        <f t="shared" si="1"/>
        <v>24</v>
      </c>
      <c r="Q38" s="3"/>
      <c r="R38" s="3">
        <f t="shared" si="2"/>
        <v>17</v>
      </c>
      <c r="S38" s="16">
        <f t="shared" si="5"/>
        <v>2</v>
      </c>
      <c r="T38" s="32"/>
    </row>
    <row r="39" spans="1:20">
      <c r="A39" s="5">
        <v>36</v>
      </c>
      <c r="B39" s="5" t="s">
        <v>88</v>
      </c>
      <c r="C39" s="19">
        <v>2</v>
      </c>
      <c r="D39" s="5">
        <v>2016110413</v>
      </c>
      <c r="E39" s="5" t="s">
        <v>128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6">
        <f t="shared" si="1"/>
        <v>0</v>
      </c>
      <c r="Q39" s="3"/>
      <c r="R39" s="3">
        <f t="shared" si="2"/>
        <v>22</v>
      </c>
      <c r="S39" s="16">
        <f t="shared" si="5"/>
        <v>4</v>
      </c>
      <c r="T39" s="32"/>
    </row>
    <row r="40" spans="1:20">
      <c r="A40" s="5">
        <v>37</v>
      </c>
      <c r="B40" s="5" t="s">
        <v>89</v>
      </c>
      <c r="C40" s="19">
        <v>2</v>
      </c>
      <c r="D40" s="5">
        <v>2016110409</v>
      </c>
      <c r="E40" s="5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6">
        <f t="shared" si="1"/>
        <v>0</v>
      </c>
      <c r="Q40" s="3"/>
      <c r="R40" s="3">
        <f t="shared" si="2"/>
        <v>22</v>
      </c>
      <c r="S40" s="16">
        <f t="shared" si="5"/>
        <v>4</v>
      </c>
      <c r="T40" s="32"/>
    </row>
    <row r="41" spans="1:20">
      <c r="A41" s="5">
        <v>38</v>
      </c>
      <c r="B41" s="5" t="s">
        <v>94</v>
      </c>
      <c r="C41" s="19">
        <v>2</v>
      </c>
      <c r="D41" s="5">
        <v>2016110406</v>
      </c>
      <c r="E41" s="5" t="s">
        <v>128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6">
        <f t="shared" si="1"/>
        <v>0</v>
      </c>
      <c r="Q41" s="3"/>
      <c r="R41" s="3">
        <f t="shared" si="2"/>
        <v>22</v>
      </c>
      <c r="S41" s="16">
        <f t="shared" si="5"/>
        <v>4</v>
      </c>
      <c r="T41" s="32"/>
    </row>
    <row r="42" spans="1:20">
      <c r="A42" s="5">
        <v>39</v>
      </c>
      <c r="B42" s="5" t="s">
        <v>95</v>
      </c>
      <c r="C42" s="19">
        <v>2</v>
      </c>
      <c r="D42" s="5">
        <v>2016110414</v>
      </c>
      <c r="E42" s="5" t="s">
        <v>128</v>
      </c>
      <c r="F42" s="6">
        <v>6</v>
      </c>
      <c r="G42" s="6">
        <v>6</v>
      </c>
      <c r="H42" s="6">
        <v>16</v>
      </c>
      <c r="I42" s="6"/>
      <c r="J42" s="6"/>
      <c r="K42" s="6"/>
      <c r="L42" s="6"/>
      <c r="M42" s="6">
        <v>8</v>
      </c>
      <c r="N42" s="6">
        <v>24</v>
      </c>
      <c r="O42" s="6">
        <f t="shared" si="0"/>
        <v>60</v>
      </c>
      <c r="P42" s="6">
        <f t="shared" si="1"/>
        <v>386</v>
      </c>
      <c r="Q42" s="3"/>
      <c r="R42" s="3">
        <f t="shared" si="2"/>
        <v>5</v>
      </c>
      <c r="S42" s="16">
        <f t="shared" si="5"/>
        <v>1</v>
      </c>
      <c r="T42" s="32"/>
    </row>
    <row r="43" spans="1:20">
      <c r="A43" s="5">
        <v>40</v>
      </c>
      <c r="B43" s="5" t="s">
        <v>100</v>
      </c>
      <c r="C43" s="19">
        <v>2</v>
      </c>
      <c r="D43" s="5">
        <v>2016110390</v>
      </c>
      <c r="E43" s="5" t="s">
        <v>128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6">
        <f t="shared" si="1"/>
        <v>0</v>
      </c>
      <c r="Q43" s="3"/>
      <c r="R43" s="3">
        <f t="shared" si="2"/>
        <v>22</v>
      </c>
      <c r="S43" s="16">
        <f t="shared" si="5"/>
        <v>4</v>
      </c>
      <c r="T43" s="32"/>
    </row>
    <row r="44" spans="1:20">
      <c r="A44" s="5">
        <v>41</v>
      </c>
      <c r="B44" s="5" t="s">
        <v>101</v>
      </c>
      <c r="C44" s="19">
        <v>2</v>
      </c>
      <c r="D44" s="5">
        <v>2016110394</v>
      </c>
      <c r="E44" s="5" t="s">
        <v>128</v>
      </c>
      <c r="F44" s="6"/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6">
        <f t="shared" si="1"/>
        <v>0</v>
      </c>
      <c r="Q44" s="3"/>
      <c r="R44" s="3">
        <f t="shared" si="2"/>
        <v>22</v>
      </c>
      <c r="S44" s="16">
        <f t="shared" si="5"/>
        <v>4</v>
      </c>
      <c r="T44" s="32"/>
    </row>
    <row r="45" spans="1:20" ht="17.25" thickBot="1">
      <c r="A45" s="10">
        <v>42</v>
      </c>
      <c r="B45" s="10" t="s">
        <v>102</v>
      </c>
      <c r="C45" s="20">
        <v>2</v>
      </c>
      <c r="D45" s="10">
        <v>2016110421</v>
      </c>
      <c r="E45" s="10" t="s">
        <v>128</v>
      </c>
      <c r="F45" s="11"/>
      <c r="G45" s="11"/>
      <c r="H45" s="11"/>
      <c r="I45" s="11"/>
      <c r="J45" s="11"/>
      <c r="K45" s="11"/>
      <c r="L45" s="11"/>
      <c r="M45" s="11"/>
      <c r="N45" s="11"/>
      <c r="O45" s="6">
        <f t="shared" si="0"/>
        <v>0</v>
      </c>
      <c r="P45" s="11">
        <f t="shared" si="1"/>
        <v>0</v>
      </c>
      <c r="Q45" s="12"/>
      <c r="R45" s="12">
        <f t="shared" si="2"/>
        <v>22</v>
      </c>
      <c r="S45" s="18">
        <f t="shared" si="5"/>
        <v>4</v>
      </c>
      <c r="T45" s="32"/>
    </row>
    <row r="46" spans="1:20" ht="17.25" thickTop="1">
      <c r="A46" s="7">
        <v>43</v>
      </c>
      <c r="B46" s="7" t="s">
        <v>104</v>
      </c>
      <c r="C46" s="25">
        <v>1</v>
      </c>
      <c r="D46" s="7">
        <v>2017110363</v>
      </c>
      <c r="E46" s="7" t="s">
        <v>128</v>
      </c>
      <c r="F46" s="8"/>
      <c r="G46" s="8"/>
      <c r="H46" s="8"/>
      <c r="I46" s="8"/>
      <c r="J46" s="8"/>
      <c r="K46" s="8"/>
      <c r="L46" s="8"/>
      <c r="M46" s="8"/>
      <c r="N46" s="8"/>
      <c r="O46" s="6">
        <f t="shared" si="0"/>
        <v>0</v>
      </c>
      <c r="P46" s="8">
        <f t="shared" si="1"/>
        <v>0</v>
      </c>
      <c r="Q46" s="9"/>
      <c r="R46" s="9">
        <f t="shared" si="2"/>
        <v>22</v>
      </c>
      <c r="S46" s="36">
        <f>_xlfn.RANK.EQ(P46,$P$46:$P$73,0)</f>
        <v>1</v>
      </c>
      <c r="T46" s="32"/>
    </row>
    <row r="47" spans="1:20">
      <c r="A47" s="5">
        <v>44</v>
      </c>
      <c r="B47" s="5" t="s">
        <v>105</v>
      </c>
      <c r="C47" s="26">
        <v>1</v>
      </c>
      <c r="D47" s="5">
        <v>2017110356</v>
      </c>
      <c r="E47" s="5" t="s">
        <v>128</v>
      </c>
      <c r="F47" s="6"/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6">
        <f t="shared" si="1"/>
        <v>0</v>
      </c>
      <c r="Q47" s="3"/>
      <c r="R47" s="3">
        <f t="shared" si="2"/>
        <v>22</v>
      </c>
      <c r="S47" s="13">
        <f t="shared" ref="S47:S73" si="6">_xlfn.RANK.EQ(P47,$P$46:$P$73,0)</f>
        <v>1</v>
      </c>
      <c r="T47" s="32"/>
    </row>
    <row r="48" spans="1:20">
      <c r="A48" s="5">
        <v>45</v>
      </c>
      <c r="B48" s="5" t="s">
        <v>106</v>
      </c>
      <c r="C48" s="26">
        <v>1</v>
      </c>
      <c r="D48" s="5">
        <v>2017110360</v>
      </c>
      <c r="E48" s="5" t="s">
        <v>128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6">
        <f t="shared" si="1"/>
        <v>0</v>
      </c>
      <c r="Q48" s="3"/>
      <c r="R48" s="3">
        <f t="shared" si="2"/>
        <v>22</v>
      </c>
      <c r="S48" s="13">
        <f t="shared" si="6"/>
        <v>1</v>
      </c>
      <c r="T48" s="32"/>
    </row>
    <row r="49" spans="1:20">
      <c r="A49" s="5">
        <v>46</v>
      </c>
      <c r="B49" s="5" t="s">
        <v>108</v>
      </c>
      <c r="C49" s="26">
        <v>1</v>
      </c>
      <c r="D49" s="5">
        <v>2017110354</v>
      </c>
      <c r="E49" s="5" t="s">
        <v>128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6">
        <f t="shared" si="1"/>
        <v>0</v>
      </c>
      <c r="Q49" s="3"/>
      <c r="R49" s="3">
        <f t="shared" si="2"/>
        <v>22</v>
      </c>
      <c r="S49" s="13">
        <f t="shared" si="6"/>
        <v>1</v>
      </c>
      <c r="T49" s="32"/>
    </row>
    <row r="50" spans="1:20">
      <c r="A50" s="5">
        <v>47</v>
      </c>
      <c r="B50" s="5" t="s">
        <v>109</v>
      </c>
      <c r="C50" s="26">
        <v>1</v>
      </c>
      <c r="D50" s="5">
        <v>2017110371</v>
      </c>
      <c r="E50" s="5" t="s">
        <v>128</v>
      </c>
      <c r="F50" s="6"/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6">
        <f t="shared" si="1"/>
        <v>0</v>
      </c>
      <c r="Q50" s="3"/>
      <c r="R50" s="3">
        <f t="shared" si="2"/>
        <v>22</v>
      </c>
      <c r="S50" s="13">
        <f t="shared" si="6"/>
        <v>1</v>
      </c>
      <c r="T50" s="32"/>
    </row>
    <row r="51" spans="1:20">
      <c r="A51" s="5">
        <v>48</v>
      </c>
      <c r="B51" s="5" t="s">
        <v>111</v>
      </c>
      <c r="C51" s="26">
        <v>1</v>
      </c>
      <c r="D51" s="5">
        <v>2017110366</v>
      </c>
      <c r="E51" s="5" t="s">
        <v>128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6">
        <f t="shared" si="1"/>
        <v>0</v>
      </c>
      <c r="Q51" s="3"/>
      <c r="R51" s="3">
        <f t="shared" si="2"/>
        <v>22</v>
      </c>
      <c r="S51" s="13">
        <f t="shared" si="6"/>
        <v>1</v>
      </c>
      <c r="T51" s="32"/>
    </row>
    <row r="52" spans="1:20">
      <c r="A52" s="5">
        <v>49</v>
      </c>
      <c r="B52" s="5" t="s">
        <v>112</v>
      </c>
      <c r="C52" s="26">
        <v>1</v>
      </c>
      <c r="D52" s="5">
        <v>2017110369</v>
      </c>
      <c r="E52" s="5" t="s">
        <v>128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6">
        <f t="shared" si="1"/>
        <v>0</v>
      </c>
      <c r="Q52" s="3"/>
      <c r="R52" s="3">
        <f t="shared" si="2"/>
        <v>22</v>
      </c>
      <c r="S52" s="13">
        <f t="shared" si="6"/>
        <v>1</v>
      </c>
      <c r="T52" s="32"/>
    </row>
    <row r="53" spans="1:20">
      <c r="A53" s="5">
        <v>50</v>
      </c>
      <c r="B53" s="4" t="s">
        <v>114</v>
      </c>
      <c r="C53" s="26">
        <v>1</v>
      </c>
      <c r="D53" s="4">
        <v>2017112956</v>
      </c>
      <c r="E53" s="4" t="s">
        <v>128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6">
        <f t="shared" si="1"/>
        <v>0</v>
      </c>
      <c r="Q53" s="3"/>
      <c r="R53" s="3">
        <f t="shared" si="2"/>
        <v>22</v>
      </c>
      <c r="S53" s="13">
        <f t="shared" si="6"/>
        <v>1</v>
      </c>
      <c r="T53" s="32"/>
    </row>
    <row r="54" spans="1:20">
      <c r="A54" s="5">
        <v>51</v>
      </c>
      <c r="B54" s="4" t="s">
        <v>115</v>
      </c>
      <c r="C54" s="26">
        <v>1</v>
      </c>
      <c r="D54" s="4">
        <v>2017112959</v>
      </c>
      <c r="E54" s="4" t="s">
        <v>128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0"/>
        <v>0</v>
      </c>
      <c r="P54" s="6">
        <f t="shared" si="1"/>
        <v>0</v>
      </c>
      <c r="Q54" s="3"/>
      <c r="R54" s="3">
        <f t="shared" si="2"/>
        <v>22</v>
      </c>
      <c r="S54" s="13">
        <f t="shared" si="6"/>
        <v>1</v>
      </c>
      <c r="T54" s="32"/>
    </row>
    <row r="55" spans="1:20">
      <c r="A55" s="5">
        <v>52</v>
      </c>
      <c r="B55" s="4" t="s">
        <v>117</v>
      </c>
      <c r="C55" s="26">
        <v>1</v>
      </c>
      <c r="D55" s="4">
        <v>2017110355</v>
      </c>
      <c r="E55" s="4" t="s">
        <v>128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0"/>
        <v>0</v>
      </c>
      <c r="P55" s="6">
        <f t="shared" si="1"/>
        <v>0</v>
      </c>
      <c r="Q55" s="3"/>
      <c r="R55" s="3">
        <f t="shared" si="2"/>
        <v>22</v>
      </c>
      <c r="S55" s="13">
        <f t="shared" si="6"/>
        <v>1</v>
      </c>
      <c r="T55" s="32"/>
    </row>
    <row r="56" spans="1:20">
      <c r="A56" s="5">
        <v>53</v>
      </c>
      <c r="B56" s="4" t="s">
        <v>118</v>
      </c>
      <c r="C56" s="26">
        <v>1</v>
      </c>
      <c r="D56" s="4">
        <v>2017110353</v>
      </c>
      <c r="E56" s="4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0"/>
        <v>0</v>
      </c>
      <c r="P56" s="6">
        <f t="shared" si="1"/>
        <v>0</v>
      </c>
      <c r="Q56" s="3"/>
      <c r="R56" s="3">
        <f t="shared" si="2"/>
        <v>22</v>
      </c>
      <c r="S56" s="13">
        <f t="shared" si="6"/>
        <v>1</v>
      </c>
      <c r="T56" s="32"/>
    </row>
    <row r="57" spans="1:20">
      <c r="A57" s="5">
        <v>54</v>
      </c>
      <c r="B57" s="4" t="s">
        <v>121</v>
      </c>
      <c r="C57" s="26">
        <v>1</v>
      </c>
      <c r="D57" s="4">
        <v>2017110362</v>
      </c>
      <c r="E57" s="4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0"/>
        <v>0</v>
      </c>
      <c r="P57" s="6">
        <f t="shared" si="1"/>
        <v>0</v>
      </c>
      <c r="Q57" s="3"/>
      <c r="R57" s="3">
        <f t="shared" si="2"/>
        <v>22</v>
      </c>
      <c r="S57" s="13">
        <f t="shared" si="6"/>
        <v>1</v>
      </c>
      <c r="T57" s="32"/>
    </row>
    <row r="58" spans="1:20">
      <c r="A58" s="5">
        <v>55</v>
      </c>
      <c r="B58" s="4" t="s">
        <v>122</v>
      </c>
      <c r="C58" s="26">
        <v>1</v>
      </c>
      <c r="D58" s="4">
        <v>2017113113</v>
      </c>
      <c r="E58" s="4" t="s">
        <v>128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0"/>
        <v>0</v>
      </c>
      <c r="P58" s="6">
        <f t="shared" si="1"/>
        <v>0</v>
      </c>
      <c r="Q58" s="3"/>
      <c r="R58" s="3">
        <f t="shared" si="2"/>
        <v>22</v>
      </c>
      <c r="S58" s="13">
        <f t="shared" si="6"/>
        <v>1</v>
      </c>
      <c r="T58" s="32"/>
    </row>
    <row r="59" spans="1:20">
      <c r="A59" s="5">
        <v>56</v>
      </c>
      <c r="B59" s="4" t="s">
        <v>124</v>
      </c>
      <c r="C59" s="26">
        <v>1</v>
      </c>
      <c r="D59" s="4">
        <v>2017112961</v>
      </c>
      <c r="E59" s="4" t="s">
        <v>128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0"/>
        <v>0</v>
      </c>
      <c r="P59" s="6">
        <f t="shared" si="1"/>
        <v>0</v>
      </c>
      <c r="Q59" s="3"/>
      <c r="R59" s="3">
        <f t="shared" si="2"/>
        <v>22</v>
      </c>
      <c r="S59" s="13">
        <f t="shared" si="6"/>
        <v>1</v>
      </c>
      <c r="T59" s="32"/>
    </row>
    <row r="60" spans="1:20">
      <c r="A60" s="5">
        <v>57</v>
      </c>
      <c r="B60" s="4" t="s">
        <v>126</v>
      </c>
      <c r="C60" s="26">
        <v>1</v>
      </c>
      <c r="D60" s="4">
        <v>2017113111</v>
      </c>
      <c r="E60" s="4" t="s">
        <v>128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0"/>
        <v>0</v>
      </c>
      <c r="P60" s="6">
        <f t="shared" si="1"/>
        <v>0</v>
      </c>
      <c r="Q60" s="3"/>
      <c r="R60" s="3">
        <f t="shared" si="2"/>
        <v>22</v>
      </c>
      <c r="S60" s="13">
        <f t="shared" si="6"/>
        <v>1</v>
      </c>
      <c r="T60" s="32"/>
    </row>
    <row r="61" spans="1:20">
      <c r="A61" s="5">
        <v>58</v>
      </c>
      <c r="B61" s="4" t="s">
        <v>129</v>
      </c>
      <c r="C61" s="26">
        <v>1</v>
      </c>
      <c r="D61" s="4">
        <v>2017110376</v>
      </c>
      <c r="E61" s="5" t="s">
        <v>128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0"/>
        <v>0</v>
      </c>
      <c r="P61" s="6">
        <f t="shared" si="1"/>
        <v>0</v>
      </c>
      <c r="Q61" s="3"/>
      <c r="R61" s="3">
        <f t="shared" si="2"/>
        <v>22</v>
      </c>
      <c r="S61" s="13">
        <f t="shared" si="6"/>
        <v>1</v>
      </c>
      <c r="T61" s="32"/>
    </row>
    <row r="62" spans="1:20">
      <c r="A62" s="5">
        <v>59</v>
      </c>
      <c r="B62" s="4" t="s">
        <v>130</v>
      </c>
      <c r="C62" s="26">
        <v>1</v>
      </c>
      <c r="D62" s="4">
        <v>2017110373</v>
      </c>
      <c r="E62" s="5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0"/>
        <v>0</v>
      </c>
      <c r="P62" s="6">
        <f t="shared" si="1"/>
        <v>0</v>
      </c>
      <c r="Q62" s="3"/>
      <c r="R62" s="3">
        <f t="shared" si="2"/>
        <v>22</v>
      </c>
      <c r="S62" s="13">
        <f t="shared" si="6"/>
        <v>1</v>
      </c>
      <c r="T62" s="32"/>
    </row>
    <row r="63" spans="1:20">
      <c r="A63" s="5">
        <v>60</v>
      </c>
      <c r="B63" s="4" t="s">
        <v>131</v>
      </c>
      <c r="C63" s="26">
        <v>1</v>
      </c>
      <c r="D63" s="4">
        <v>2017110375</v>
      </c>
      <c r="E63" s="4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f t="shared" si="0"/>
        <v>0</v>
      </c>
      <c r="P63" s="6">
        <f t="shared" si="1"/>
        <v>0</v>
      </c>
      <c r="Q63" s="3"/>
      <c r="R63" s="3">
        <f t="shared" si="2"/>
        <v>22</v>
      </c>
      <c r="S63" s="13">
        <f t="shared" si="6"/>
        <v>1</v>
      </c>
      <c r="T63" s="32"/>
    </row>
    <row r="64" spans="1:20">
      <c r="A64" s="5">
        <v>61</v>
      </c>
      <c r="B64" s="4" t="s">
        <v>132</v>
      </c>
      <c r="C64" s="26">
        <v>1</v>
      </c>
      <c r="D64" s="4">
        <v>2017110361</v>
      </c>
      <c r="E64" s="4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f t="shared" si="0"/>
        <v>0</v>
      </c>
      <c r="P64" s="6">
        <f t="shared" si="1"/>
        <v>0</v>
      </c>
      <c r="Q64" s="3"/>
      <c r="R64" s="3">
        <f t="shared" si="2"/>
        <v>22</v>
      </c>
      <c r="S64" s="13">
        <f t="shared" si="6"/>
        <v>1</v>
      </c>
      <c r="T64" s="32"/>
    </row>
    <row r="65" spans="1:20">
      <c r="A65" s="5">
        <v>62</v>
      </c>
      <c r="B65" s="4" t="s">
        <v>133</v>
      </c>
      <c r="C65" s="26">
        <v>1</v>
      </c>
      <c r="D65" s="4">
        <v>2017112958</v>
      </c>
      <c r="E65" s="4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0"/>
        <v>0</v>
      </c>
      <c r="P65" s="6">
        <f t="shared" si="1"/>
        <v>0</v>
      </c>
      <c r="Q65" s="3"/>
      <c r="R65" s="3">
        <f t="shared" si="2"/>
        <v>22</v>
      </c>
      <c r="S65" s="13">
        <f t="shared" si="6"/>
        <v>1</v>
      </c>
      <c r="T65" s="32"/>
    </row>
    <row r="66" spans="1:20">
      <c r="A66" s="5">
        <v>63</v>
      </c>
      <c r="B66" s="4" t="s">
        <v>134</v>
      </c>
      <c r="C66" s="26">
        <v>1</v>
      </c>
      <c r="D66" s="4">
        <v>2017110359</v>
      </c>
      <c r="E66" s="4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0"/>
        <v>0</v>
      </c>
      <c r="P66" s="6">
        <f t="shared" si="1"/>
        <v>0</v>
      </c>
      <c r="Q66" s="3"/>
      <c r="R66" s="3">
        <f t="shared" si="2"/>
        <v>22</v>
      </c>
      <c r="S66" s="13">
        <f t="shared" si="6"/>
        <v>1</v>
      </c>
      <c r="T66" s="32"/>
    </row>
    <row r="67" spans="1:20">
      <c r="A67" s="5">
        <v>64</v>
      </c>
      <c r="B67" s="4" t="s">
        <v>135</v>
      </c>
      <c r="C67" s="26">
        <v>1</v>
      </c>
      <c r="D67" s="4">
        <v>2017112962</v>
      </c>
      <c r="E67" s="4" t="s">
        <v>128</v>
      </c>
      <c r="F67" s="6"/>
      <c r="G67" s="6"/>
      <c r="H67" s="6"/>
      <c r="I67" s="6"/>
      <c r="J67" s="6"/>
      <c r="K67" s="6"/>
      <c r="L67" s="6"/>
      <c r="M67" s="6"/>
      <c r="N67" s="6"/>
      <c r="O67" s="6">
        <f t="shared" si="0"/>
        <v>0</v>
      </c>
      <c r="P67" s="6">
        <f t="shared" si="1"/>
        <v>0</v>
      </c>
      <c r="Q67" s="3"/>
      <c r="R67" s="3">
        <f t="shared" si="2"/>
        <v>22</v>
      </c>
      <c r="S67" s="13">
        <f t="shared" si="6"/>
        <v>1</v>
      </c>
      <c r="T67" s="32"/>
    </row>
    <row r="68" spans="1:20">
      <c r="A68" s="5">
        <v>65</v>
      </c>
      <c r="B68" s="4" t="s">
        <v>138</v>
      </c>
      <c r="C68" s="26">
        <v>1</v>
      </c>
      <c r="D68" s="4">
        <v>2017112955</v>
      </c>
      <c r="E68" s="4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f t="shared" si="0"/>
        <v>0</v>
      </c>
      <c r="P68" s="6">
        <f>(F68*$F$79)+(G68*$G$79)+(H68*$H$79)+(I68*$I$79)+(J68*$J$79)+(K68*$K$79)+(L68*$L$79)+(M68*$M$79)+(N68*$N$79)</f>
        <v>0</v>
      </c>
      <c r="Q68" s="3"/>
      <c r="R68" s="3">
        <f t="shared" si="2"/>
        <v>22</v>
      </c>
      <c r="S68" s="13">
        <f t="shared" si="6"/>
        <v>1</v>
      </c>
      <c r="T68" s="32"/>
    </row>
    <row r="69" spans="1:20">
      <c r="A69" s="5">
        <v>66</v>
      </c>
      <c r="B69" s="4" t="s">
        <v>137</v>
      </c>
      <c r="C69" s="26">
        <v>1</v>
      </c>
      <c r="D69" s="4">
        <v>2017112957</v>
      </c>
      <c r="E69" s="4" t="s">
        <v>128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ref="O69:O73" si="7">SUM(F69:N69)</f>
        <v>0</v>
      </c>
      <c r="P69" s="6">
        <f t="shared" ref="P69:P73" si="8">(F69*$F$79)+(G69*$G$79)+(H69*$H$79)+(I69*$I$79)+(J69*$J$79)+(K69*$K$79)+(L69*$L$79)+(M69*$M$79)+(N69*$N$79)</f>
        <v>0</v>
      </c>
      <c r="Q69" s="3"/>
      <c r="R69" s="3">
        <f t="shared" ref="R69:R73" si="9">_xlfn.RANK.EQ(P69,$P$4:$P$73,0)</f>
        <v>22</v>
      </c>
      <c r="S69" s="13">
        <f t="shared" si="6"/>
        <v>1</v>
      </c>
      <c r="T69" s="32"/>
    </row>
    <row r="70" spans="1:20">
      <c r="A70" s="5">
        <v>67</v>
      </c>
      <c r="B70" s="4" t="s">
        <v>139</v>
      </c>
      <c r="C70" s="26">
        <v>1</v>
      </c>
      <c r="D70" s="4">
        <v>2017110352</v>
      </c>
      <c r="E70" s="4" t="s">
        <v>128</v>
      </c>
      <c r="F70" s="6"/>
      <c r="G70" s="6"/>
      <c r="H70" s="6"/>
      <c r="I70" s="6"/>
      <c r="J70" s="6"/>
      <c r="K70" s="6"/>
      <c r="L70" s="6"/>
      <c r="M70" s="6"/>
      <c r="N70" s="6"/>
      <c r="O70" s="6">
        <f t="shared" si="7"/>
        <v>0</v>
      </c>
      <c r="P70" s="6">
        <f t="shared" si="8"/>
        <v>0</v>
      </c>
      <c r="Q70" s="3"/>
      <c r="R70" s="3">
        <f t="shared" si="9"/>
        <v>22</v>
      </c>
      <c r="S70" s="13">
        <f t="shared" si="6"/>
        <v>1</v>
      </c>
      <c r="T70" s="32"/>
    </row>
    <row r="71" spans="1:20">
      <c r="A71" s="5">
        <v>68</v>
      </c>
      <c r="B71" s="4" t="s">
        <v>140</v>
      </c>
      <c r="C71" s="26">
        <v>1</v>
      </c>
      <c r="D71" s="4">
        <v>2017113112</v>
      </c>
      <c r="E71" s="4" t="s">
        <v>128</v>
      </c>
      <c r="F71" s="6"/>
      <c r="G71" s="6"/>
      <c r="H71" s="6"/>
      <c r="I71" s="6"/>
      <c r="J71" s="6"/>
      <c r="K71" s="6"/>
      <c r="L71" s="6"/>
      <c r="M71" s="6"/>
      <c r="N71" s="6"/>
      <c r="O71" s="6">
        <f t="shared" si="7"/>
        <v>0</v>
      </c>
      <c r="P71" s="6">
        <f t="shared" si="8"/>
        <v>0</v>
      </c>
      <c r="Q71" s="3"/>
      <c r="R71" s="3">
        <f t="shared" si="9"/>
        <v>22</v>
      </c>
      <c r="S71" s="13">
        <f t="shared" si="6"/>
        <v>1</v>
      </c>
      <c r="T71" s="32"/>
    </row>
    <row r="72" spans="1:20">
      <c r="A72" s="5">
        <v>69</v>
      </c>
      <c r="B72" s="4" t="s">
        <v>144</v>
      </c>
      <c r="C72" s="26">
        <v>1</v>
      </c>
      <c r="D72" s="4">
        <v>2017110348</v>
      </c>
      <c r="E72" s="4" t="s">
        <v>128</v>
      </c>
      <c r="F72" s="6"/>
      <c r="G72" s="6"/>
      <c r="H72" s="6"/>
      <c r="I72" s="6"/>
      <c r="J72" s="6"/>
      <c r="K72" s="6"/>
      <c r="L72" s="6"/>
      <c r="M72" s="6"/>
      <c r="N72" s="6"/>
      <c r="O72" s="6">
        <f t="shared" si="7"/>
        <v>0</v>
      </c>
      <c r="P72" s="6">
        <f t="shared" si="8"/>
        <v>0</v>
      </c>
      <c r="Q72" s="3"/>
      <c r="R72" s="3">
        <f t="shared" si="9"/>
        <v>22</v>
      </c>
      <c r="S72" s="13">
        <f t="shared" si="6"/>
        <v>1</v>
      </c>
      <c r="T72" s="32"/>
    </row>
    <row r="73" spans="1:20" ht="17.25" thickBot="1">
      <c r="A73" s="10">
        <v>70</v>
      </c>
      <c r="B73" s="21" t="s">
        <v>145</v>
      </c>
      <c r="C73" s="27">
        <v>1</v>
      </c>
      <c r="D73" s="21">
        <v>2017110368</v>
      </c>
      <c r="E73" s="21" t="s">
        <v>128</v>
      </c>
      <c r="F73" s="11"/>
      <c r="G73" s="11"/>
      <c r="H73" s="11"/>
      <c r="I73" s="11"/>
      <c r="J73" s="11"/>
      <c r="K73" s="11"/>
      <c r="L73" s="11"/>
      <c r="M73" s="11"/>
      <c r="N73" s="11"/>
      <c r="O73" s="6">
        <f t="shared" si="7"/>
        <v>0</v>
      </c>
      <c r="P73" s="11">
        <f t="shared" si="8"/>
        <v>0</v>
      </c>
      <c r="Q73" s="12"/>
      <c r="R73" s="12">
        <f t="shared" si="9"/>
        <v>22</v>
      </c>
      <c r="S73" s="35">
        <f t="shared" si="6"/>
        <v>1</v>
      </c>
      <c r="T73" s="32"/>
    </row>
    <row r="74" spans="1:20" ht="17.25" thickTop="1">
      <c r="A74" s="94" t="s">
        <v>154</v>
      </c>
      <c r="B74" s="94"/>
      <c r="C74" s="94"/>
      <c r="D74" s="94"/>
      <c r="E74" s="94"/>
      <c r="F74" s="8">
        <f>SUM(F4:F73)</f>
        <v>118</v>
      </c>
      <c r="G74" s="8">
        <f t="shared" ref="G74:P74" si="10">SUM(G4:G73)</f>
        <v>66</v>
      </c>
      <c r="H74" s="8">
        <f t="shared" si="10"/>
        <v>248</v>
      </c>
      <c r="I74" s="8">
        <f t="shared" si="10"/>
        <v>8</v>
      </c>
      <c r="J74" s="8">
        <f t="shared" si="10"/>
        <v>153</v>
      </c>
      <c r="K74" s="8">
        <f t="shared" si="10"/>
        <v>160</v>
      </c>
      <c r="L74" s="8">
        <f t="shared" si="10"/>
        <v>0</v>
      </c>
      <c r="M74" s="8">
        <f t="shared" si="10"/>
        <v>40</v>
      </c>
      <c r="N74" s="8">
        <f t="shared" si="10"/>
        <v>48</v>
      </c>
      <c r="O74" s="8">
        <f>SUM(O4:O73)</f>
        <v>841</v>
      </c>
      <c r="P74" s="8">
        <f t="shared" si="10"/>
        <v>3326</v>
      </c>
      <c r="Q74" s="32"/>
      <c r="R74" s="32"/>
      <c r="S74" s="34"/>
      <c r="T74" s="32"/>
    </row>
    <row r="75" spans="1:20">
      <c r="A75" s="78" t="s">
        <v>151</v>
      </c>
      <c r="B75" s="78"/>
      <c r="C75" s="78"/>
      <c r="D75" s="78"/>
      <c r="E75" s="78"/>
      <c r="F75" s="6">
        <f>AVERAGE(F4:F73)</f>
        <v>5.9</v>
      </c>
      <c r="G75" s="6">
        <f t="shared" ref="G75:P75" si="11">AVERAGE(G4:G73)</f>
        <v>3.3</v>
      </c>
      <c r="H75" s="6">
        <f t="shared" si="11"/>
        <v>15.5</v>
      </c>
      <c r="I75" s="6">
        <f t="shared" si="11"/>
        <v>8</v>
      </c>
      <c r="J75" s="6">
        <f t="shared" si="11"/>
        <v>25.5</v>
      </c>
      <c r="K75" s="43">
        <f t="shared" si="11"/>
        <v>53.333333333333336</v>
      </c>
      <c r="L75" s="6" t="s">
        <v>155</v>
      </c>
      <c r="M75" s="6">
        <f t="shared" si="11"/>
        <v>8</v>
      </c>
      <c r="N75" s="6">
        <f t="shared" si="11"/>
        <v>24</v>
      </c>
      <c r="O75" s="6">
        <f>AVERAGE(O4:O73)</f>
        <v>12.014285714285714</v>
      </c>
      <c r="P75" s="43">
        <f t="shared" si="11"/>
        <v>47.514285714285712</v>
      </c>
      <c r="Q75" s="32"/>
      <c r="R75" s="32"/>
      <c r="S75" s="34"/>
      <c r="T75" s="32"/>
    </row>
    <row r="76" spans="1:20">
      <c r="A76" s="78" t="s">
        <v>161</v>
      </c>
      <c r="B76" s="78"/>
      <c r="C76" s="78"/>
      <c r="D76" s="78"/>
      <c r="E76" s="78"/>
      <c r="F76" s="6" t="s">
        <v>157</v>
      </c>
      <c r="G76" s="6">
        <f>AVERAGE(P46:P73)</f>
        <v>0</v>
      </c>
      <c r="H76" s="6" t="s">
        <v>158</v>
      </c>
      <c r="I76" s="43">
        <f>AVERAGE(P31:P45)</f>
        <v>28.133333333333333</v>
      </c>
      <c r="J76" s="6" t="s">
        <v>159</v>
      </c>
      <c r="K76" s="43">
        <f>AVERAGE(P19:P30)</f>
        <v>142.33333333333334</v>
      </c>
      <c r="L76" s="6" t="s">
        <v>160</v>
      </c>
      <c r="M76" s="43">
        <f>AVERAGE(P4:P18)</f>
        <v>79.733333333333334</v>
      </c>
      <c r="N76" s="41"/>
      <c r="O76" s="41"/>
      <c r="P76" s="41"/>
      <c r="Q76" s="32"/>
      <c r="R76" s="32"/>
      <c r="S76" s="34"/>
      <c r="T76" s="32"/>
    </row>
    <row r="78" spans="1:20">
      <c r="D78" s="78" t="s">
        <v>147</v>
      </c>
      <c r="E78" s="78"/>
      <c r="F78" s="1" t="s">
        <v>4</v>
      </c>
      <c r="G78" s="1" t="s">
        <v>5</v>
      </c>
      <c r="H78" s="1" t="s">
        <v>6</v>
      </c>
      <c r="I78" s="1" t="s">
        <v>7</v>
      </c>
      <c r="J78" s="1" t="s">
        <v>8</v>
      </c>
      <c r="K78" s="1" t="s">
        <v>9</v>
      </c>
      <c r="L78" s="1" t="s">
        <v>10</v>
      </c>
      <c r="M78" s="1" t="s">
        <v>11</v>
      </c>
      <c r="N78" s="1" t="s">
        <v>12</v>
      </c>
      <c r="O78" s="51"/>
    </row>
    <row r="79" spans="1:20">
      <c r="D79" s="78"/>
      <c r="E79" s="78"/>
      <c r="F79" s="3">
        <v>1</v>
      </c>
      <c r="G79" s="3">
        <v>2</v>
      </c>
      <c r="H79" s="3">
        <v>3</v>
      </c>
      <c r="I79" s="3">
        <v>5</v>
      </c>
      <c r="J79" s="3">
        <v>4</v>
      </c>
      <c r="K79" s="3">
        <v>5</v>
      </c>
      <c r="L79" s="3">
        <v>5</v>
      </c>
      <c r="M79" s="3">
        <v>10</v>
      </c>
      <c r="N79" s="3">
        <v>10</v>
      </c>
      <c r="O79" s="32"/>
    </row>
    <row r="80" spans="1:20" ht="17.25" thickBot="1"/>
    <row r="81" spans="1:12" ht="17.25" thickTop="1">
      <c r="A81" s="78" t="s">
        <v>148</v>
      </c>
      <c r="B81" s="78"/>
      <c r="C81" s="78"/>
      <c r="D81" s="78"/>
      <c r="E81" s="78"/>
      <c r="G81" s="85" t="s">
        <v>149</v>
      </c>
      <c r="H81" s="86"/>
      <c r="I81" s="86"/>
      <c r="J81" s="86"/>
      <c r="K81" s="86"/>
      <c r="L81" s="87"/>
    </row>
    <row r="82" spans="1:12">
      <c r="A82" s="78"/>
      <c r="B82" s="78"/>
      <c r="C82" s="78"/>
      <c r="D82" s="78"/>
      <c r="E82" s="78"/>
      <c r="G82" s="88"/>
      <c r="H82" s="89"/>
      <c r="I82" s="89"/>
      <c r="J82" s="89"/>
      <c r="K82" s="89"/>
      <c r="L82" s="90"/>
    </row>
    <row r="83" spans="1:12" ht="17.25" thickBot="1">
      <c r="A83" s="78"/>
      <c r="B83" s="78"/>
      <c r="C83" s="78"/>
      <c r="D83" s="78"/>
      <c r="E83" s="78"/>
      <c r="G83" s="91"/>
      <c r="H83" s="92"/>
      <c r="I83" s="92"/>
      <c r="J83" s="92"/>
      <c r="K83" s="92"/>
      <c r="L83" s="93"/>
    </row>
    <row r="84" spans="1:12" ht="17.25" thickTop="1"/>
  </sheetData>
  <mergeCells count="8">
    <mergeCell ref="A1:S1"/>
    <mergeCell ref="A76:E76"/>
    <mergeCell ref="D78:E79"/>
    <mergeCell ref="A81:E83"/>
    <mergeCell ref="G81:L83"/>
    <mergeCell ref="F2:N2"/>
    <mergeCell ref="A74:E74"/>
    <mergeCell ref="A75:E75"/>
  </mergeCells>
  <phoneticPr fontId="2" type="noConversion"/>
  <pageMargins left="0.7" right="0.7" top="0.75" bottom="0.75" header="0.3" footer="0.3"/>
  <pageSetup paperSize="9"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opLeftCell="A58" workbookViewId="0">
      <selection activeCell="O66" sqref="O66"/>
    </sheetView>
  </sheetViews>
  <sheetFormatPr defaultRowHeight="16.5"/>
  <cols>
    <col min="1" max="1" width="4.875" customWidth="1"/>
    <col min="3" max="3" width="5.125" customWidth="1"/>
    <col min="4" max="4" width="11.375" customWidth="1"/>
    <col min="5" max="5" width="5" customWidth="1"/>
    <col min="6" max="6" width="18.375" customWidth="1"/>
    <col min="7" max="7" width="15.875" customWidth="1"/>
    <col min="8" max="8" width="14.375" customWidth="1"/>
    <col min="9" max="9" width="13.625" customWidth="1"/>
    <col min="10" max="10" width="20.25" customWidth="1"/>
    <col min="11" max="11" width="11.375" customWidth="1"/>
    <col min="12" max="12" width="15.125" customWidth="1"/>
    <col min="13" max="13" width="14.875" customWidth="1"/>
    <col min="14" max="15" width="11.5" customWidth="1"/>
    <col min="16" max="16" width="13.75" bestFit="1" customWidth="1"/>
  </cols>
  <sheetData>
    <row r="1" spans="1:19" ht="21" thickBo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ht="17.25" thickTop="1">
      <c r="A2" s="39"/>
      <c r="B2" s="39"/>
      <c r="C2" s="39"/>
      <c r="D2" s="39"/>
      <c r="E2" s="39"/>
      <c r="F2" s="82" t="s">
        <v>1</v>
      </c>
      <c r="G2" s="83"/>
      <c r="H2" s="83"/>
      <c r="I2" s="83"/>
      <c r="J2" s="83"/>
      <c r="K2" s="83"/>
      <c r="L2" s="83"/>
      <c r="M2" s="83"/>
      <c r="N2" s="84"/>
      <c r="O2" s="40"/>
    </row>
    <row r="3" spans="1:19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</row>
    <row r="4" spans="1:19">
      <c r="A4" s="5">
        <v>1</v>
      </c>
      <c r="B4" s="5" t="s">
        <v>22</v>
      </c>
      <c r="C4" s="28">
        <v>4</v>
      </c>
      <c r="D4" s="5">
        <v>2011110560</v>
      </c>
      <c r="E4" s="5" t="s">
        <v>136</v>
      </c>
      <c r="F4" s="6"/>
      <c r="G4" s="6"/>
      <c r="H4" s="6"/>
      <c r="I4" s="6"/>
      <c r="J4" s="6">
        <v>66</v>
      </c>
      <c r="K4" s="6"/>
      <c r="L4" s="6"/>
      <c r="M4" s="6"/>
      <c r="N4" s="6"/>
      <c r="O4" s="6">
        <f>SUM(F4:N4)</f>
        <v>66</v>
      </c>
      <c r="P4" s="6">
        <f t="shared" ref="P4:P35" si="0">(F4*$F$69)+(G4*$G$69)+(H4*$H$69)+(I4*$I$69)+(J4*$J$69)+(K4*$K$69)+(L4*$L$69)+(M4*$M$69)+(N4*$N$69)</f>
        <v>264</v>
      </c>
      <c r="Q4" s="3"/>
      <c r="R4" s="3">
        <f>_xlfn.RANK.EQ(P4,$P$4:$P$63,0)</f>
        <v>3</v>
      </c>
      <c r="S4" s="14">
        <f>_xlfn.RANK.EQ(P4,$P$4:$P$22,0)</f>
        <v>2</v>
      </c>
    </row>
    <row r="5" spans="1:19">
      <c r="A5" s="5">
        <v>2</v>
      </c>
      <c r="B5" s="5" t="s">
        <v>23</v>
      </c>
      <c r="C5" s="28">
        <v>4</v>
      </c>
      <c r="D5" s="5">
        <v>2011110567</v>
      </c>
      <c r="E5" s="5" t="s">
        <v>136</v>
      </c>
      <c r="F5" s="6"/>
      <c r="G5" s="6"/>
      <c r="H5" s="6"/>
      <c r="I5" s="6"/>
      <c r="J5" s="6"/>
      <c r="K5" s="6"/>
      <c r="L5" s="6"/>
      <c r="M5" s="6"/>
      <c r="N5" s="6"/>
      <c r="O5" s="6">
        <f t="shared" ref="O5:O63" si="1">SUM(F5:N5)</f>
        <v>0</v>
      </c>
      <c r="P5" s="6">
        <f t="shared" si="0"/>
        <v>0</v>
      </c>
      <c r="Q5" s="3"/>
      <c r="R5" s="3">
        <f t="shared" ref="R5:R63" si="2">_xlfn.RANK.EQ(P5,$P$4:$P$63,0)</f>
        <v>32</v>
      </c>
      <c r="S5" s="14">
        <f t="shared" ref="S5:S22" si="3">_xlfn.RANK.EQ(P5,$P$4:$P$22,0)</f>
        <v>18</v>
      </c>
    </row>
    <row r="6" spans="1:19">
      <c r="A6" s="5">
        <v>3</v>
      </c>
      <c r="B6" s="5" t="s">
        <v>26</v>
      </c>
      <c r="C6" s="28">
        <v>4</v>
      </c>
      <c r="D6" s="5">
        <v>2011110566</v>
      </c>
      <c r="E6" s="5" t="s">
        <v>136</v>
      </c>
      <c r="F6" s="6"/>
      <c r="G6" s="6"/>
      <c r="H6" s="6"/>
      <c r="I6" s="6"/>
      <c r="J6" s="6">
        <v>66</v>
      </c>
      <c r="K6" s="6"/>
      <c r="L6" s="6"/>
      <c r="M6" s="6"/>
      <c r="N6" s="6"/>
      <c r="O6" s="6">
        <f t="shared" si="1"/>
        <v>66</v>
      </c>
      <c r="P6" s="6">
        <f t="shared" si="0"/>
        <v>264</v>
      </c>
      <c r="Q6" s="3"/>
      <c r="R6" s="3">
        <f t="shared" si="2"/>
        <v>3</v>
      </c>
      <c r="S6" s="14">
        <f t="shared" si="3"/>
        <v>2</v>
      </c>
    </row>
    <row r="7" spans="1:19">
      <c r="A7" s="5">
        <v>4</v>
      </c>
      <c r="B7" s="5" t="s">
        <v>31</v>
      </c>
      <c r="C7" s="28">
        <v>4</v>
      </c>
      <c r="D7" s="5">
        <v>2012110525</v>
      </c>
      <c r="E7" s="5" t="s">
        <v>136</v>
      </c>
      <c r="F7" s="6">
        <v>4</v>
      </c>
      <c r="G7" s="6">
        <v>2</v>
      </c>
      <c r="H7" s="6"/>
      <c r="I7" s="6"/>
      <c r="J7" s="6"/>
      <c r="K7" s="6"/>
      <c r="L7" s="6"/>
      <c r="M7" s="6"/>
      <c r="N7" s="6"/>
      <c r="O7" s="6">
        <f t="shared" si="1"/>
        <v>6</v>
      </c>
      <c r="P7" s="6">
        <f t="shared" si="0"/>
        <v>8</v>
      </c>
      <c r="Q7" s="3"/>
      <c r="R7" s="3">
        <f t="shared" si="2"/>
        <v>29</v>
      </c>
      <c r="S7" s="14">
        <f t="shared" si="3"/>
        <v>16</v>
      </c>
    </row>
    <row r="8" spans="1:19">
      <c r="A8" s="5">
        <v>5</v>
      </c>
      <c r="B8" s="5" t="s">
        <v>33</v>
      </c>
      <c r="C8" s="28">
        <v>4</v>
      </c>
      <c r="D8" s="5">
        <v>2013110495</v>
      </c>
      <c r="E8" s="5" t="s">
        <v>136</v>
      </c>
      <c r="F8" s="6">
        <v>2</v>
      </c>
      <c r="G8" s="6">
        <v>1</v>
      </c>
      <c r="H8" s="6"/>
      <c r="I8" s="6"/>
      <c r="J8" s="6"/>
      <c r="K8" s="6">
        <v>32</v>
      </c>
      <c r="L8" s="6"/>
      <c r="M8" s="6">
        <v>8</v>
      </c>
      <c r="N8" s="6"/>
      <c r="O8" s="6">
        <f t="shared" si="1"/>
        <v>43</v>
      </c>
      <c r="P8" s="6">
        <f t="shared" si="0"/>
        <v>244</v>
      </c>
      <c r="Q8" s="3"/>
      <c r="R8" s="3">
        <f t="shared" si="2"/>
        <v>5</v>
      </c>
      <c r="S8" s="14">
        <f t="shared" si="3"/>
        <v>4</v>
      </c>
    </row>
    <row r="9" spans="1:19">
      <c r="A9" s="5">
        <v>6</v>
      </c>
      <c r="B9" s="5" t="s">
        <v>34</v>
      </c>
      <c r="C9" s="28">
        <v>4</v>
      </c>
      <c r="D9" s="5">
        <v>2013110486</v>
      </c>
      <c r="E9" s="5" t="s">
        <v>136</v>
      </c>
      <c r="F9" s="6">
        <v>2</v>
      </c>
      <c r="G9" s="6">
        <v>1</v>
      </c>
      <c r="H9" s="6">
        <v>8</v>
      </c>
      <c r="I9" s="6"/>
      <c r="J9" s="6"/>
      <c r="K9" s="6"/>
      <c r="L9" s="6"/>
      <c r="M9" s="6"/>
      <c r="N9" s="6"/>
      <c r="O9" s="6">
        <f t="shared" si="1"/>
        <v>11</v>
      </c>
      <c r="P9" s="6">
        <f t="shared" si="0"/>
        <v>28</v>
      </c>
      <c r="Q9" s="3"/>
      <c r="R9" s="3">
        <f t="shared" si="2"/>
        <v>26</v>
      </c>
      <c r="S9" s="14">
        <f t="shared" si="3"/>
        <v>15</v>
      </c>
    </row>
    <row r="10" spans="1:19">
      <c r="A10" s="5">
        <v>7</v>
      </c>
      <c r="B10" s="5" t="s">
        <v>35</v>
      </c>
      <c r="C10" s="28">
        <v>4</v>
      </c>
      <c r="D10" s="5">
        <v>2013110482</v>
      </c>
      <c r="E10" s="5" t="s">
        <v>136</v>
      </c>
      <c r="F10" s="6">
        <v>10</v>
      </c>
      <c r="G10" s="6">
        <v>5</v>
      </c>
      <c r="H10" s="6">
        <v>8</v>
      </c>
      <c r="I10" s="6"/>
      <c r="J10" s="6">
        <v>10</v>
      </c>
      <c r="K10" s="6">
        <v>32</v>
      </c>
      <c r="L10" s="6"/>
      <c r="M10" s="6"/>
      <c r="N10" s="6"/>
      <c r="O10" s="6">
        <f t="shared" si="1"/>
        <v>65</v>
      </c>
      <c r="P10" s="6">
        <f t="shared" si="0"/>
        <v>244</v>
      </c>
      <c r="Q10" s="3"/>
      <c r="R10" s="3">
        <f t="shared" si="2"/>
        <v>5</v>
      </c>
      <c r="S10" s="14">
        <f t="shared" si="3"/>
        <v>4</v>
      </c>
    </row>
    <row r="11" spans="1:19">
      <c r="A11" s="5">
        <v>8</v>
      </c>
      <c r="B11" s="5" t="s">
        <v>36</v>
      </c>
      <c r="C11" s="28">
        <v>4</v>
      </c>
      <c r="D11" s="5">
        <v>2013110473</v>
      </c>
      <c r="E11" s="5" t="s">
        <v>136</v>
      </c>
      <c r="F11" s="6">
        <v>8</v>
      </c>
      <c r="G11" s="6">
        <v>4</v>
      </c>
      <c r="H11" s="6"/>
      <c r="I11" s="6"/>
      <c r="J11" s="6"/>
      <c r="K11" s="42">
        <v>32</v>
      </c>
      <c r="L11" s="6"/>
      <c r="M11" s="6"/>
      <c r="N11" s="6"/>
      <c r="O11" s="6">
        <f t="shared" si="1"/>
        <v>44</v>
      </c>
      <c r="P11" s="42">
        <f t="shared" si="0"/>
        <v>176</v>
      </c>
      <c r="Q11" s="3"/>
      <c r="R11" s="3">
        <f t="shared" si="2"/>
        <v>7</v>
      </c>
      <c r="S11" s="14">
        <f t="shared" si="3"/>
        <v>6</v>
      </c>
    </row>
    <row r="12" spans="1:19">
      <c r="A12" s="5">
        <v>9</v>
      </c>
      <c r="B12" s="5" t="s">
        <v>37</v>
      </c>
      <c r="C12" s="28">
        <v>4</v>
      </c>
      <c r="D12" s="5">
        <v>2013110510</v>
      </c>
      <c r="E12" s="5" t="s">
        <v>136</v>
      </c>
      <c r="F12" s="6">
        <v>4</v>
      </c>
      <c r="G12" s="6">
        <v>2</v>
      </c>
      <c r="H12" s="6">
        <v>16</v>
      </c>
      <c r="I12" s="6"/>
      <c r="J12" s="6"/>
      <c r="K12" s="6"/>
      <c r="L12" s="6"/>
      <c r="M12" s="6"/>
      <c r="N12" s="6"/>
      <c r="O12" s="6">
        <f t="shared" si="1"/>
        <v>22</v>
      </c>
      <c r="P12" s="6">
        <f t="shared" si="0"/>
        <v>56</v>
      </c>
      <c r="Q12" s="3"/>
      <c r="R12" s="3">
        <f t="shared" si="2"/>
        <v>20</v>
      </c>
      <c r="S12" s="14">
        <f t="shared" si="3"/>
        <v>13</v>
      </c>
    </row>
    <row r="13" spans="1:19">
      <c r="A13" s="5">
        <v>10</v>
      </c>
      <c r="B13" s="5" t="s">
        <v>38</v>
      </c>
      <c r="C13" s="28">
        <v>4</v>
      </c>
      <c r="D13" s="5">
        <v>2014110446</v>
      </c>
      <c r="E13" s="5" t="s">
        <v>136</v>
      </c>
      <c r="F13" s="6">
        <v>2</v>
      </c>
      <c r="G13" s="6">
        <v>1</v>
      </c>
      <c r="H13" s="6">
        <v>16</v>
      </c>
      <c r="I13" s="6"/>
      <c r="J13" s="6"/>
      <c r="K13" s="6"/>
      <c r="L13" s="6"/>
      <c r="M13" s="6"/>
      <c r="N13" s="6"/>
      <c r="O13" s="6">
        <f t="shared" si="1"/>
        <v>19</v>
      </c>
      <c r="P13" s="6">
        <f t="shared" si="0"/>
        <v>52</v>
      </c>
      <c r="Q13" s="3"/>
      <c r="R13" s="3">
        <f t="shared" si="2"/>
        <v>22</v>
      </c>
      <c r="S13" s="14">
        <f t="shared" si="3"/>
        <v>14</v>
      </c>
    </row>
    <row r="14" spans="1:19">
      <c r="A14" s="5">
        <v>11</v>
      </c>
      <c r="B14" s="5" t="s">
        <v>39</v>
      </c>
      <c r="C14" s="28">
        <v>4</v>
      </c>
      <c r="D14" s="5">
        <v>2014110431</v>
      </c>
      <c r="E14" s="5" t="s">
        <v>136</v>
      </c>
      <c r="F14" s="6"/>
      <c r="G14" s="6"/>
      <c r="H14" s="6">
        <v>16</v>
      </c>
      <c r="I14" s="6"/>
      <c r="J14" s="6"/>
      <c r="K14" s="6"/>
      <c r="L14" s="6"/>
      <c r="M14" s="6">
        <v>8</v>
      </c>
      <c r="N14" s="6"/>
      <c r="O14" s="6">
        <f t="shared" si="1"/>
        <v>24</v>
      </c>
      <c r="P14" s="6">
        <f t="shared" si="0"/>
        <v>128</v>
      </c>
      <c r="Q14" s="3"/>
      <c r="R14" s="3">
        <f t="shared" si="2"/>
        <v>9</v>
      </c>
      <c r="S14" s="14">
        <f t="shared" si="3"/>
        <v>7</v>
      </c>
    </row>
    <row r="15" spans="1:19">
      <c r="A15" s="5">
        <v>12</v>
      </c>
      <c r="B15" s="5" t="s">
        <v>40</v>
      </c>
      <c r="C15" s="28">
        <v>4</v>
      </c>
      <c r="D15" s="5">
        <v>2014110443</v>
      </c>
      <c r="E15" s="5" t="s">
        <v>136</v>
      </c>
      <c r="F15" s="6">
        <v>6</v>
      </c>
      <c r="G15" s="6">
        <v>3</v>
      </c>
      <c r="H15" s="6"/>
      <c r="I15" s="6"/>
      <c r="J15" s="6"/>
      <c r="K15" s="6"/>
      <c r="L15" s="6"/>
      <c r="M15" s="6">
        <v>8</v>
      </c>
      <c r="N15" s="6"/>
      <c r="O15" s="6">
        <f t="shared" si="1"/>
        <v>17</v>
      </c>
      <c r="P15" s="6">
        <f t="shared" si="0"/>
        <v>92</v>
      </c>
      <c r="Q15" s="3"/>
      <c r="R15" s="3">
        <f t="shared" si="2"/>
        <v>12</v>
      </c>
      <c r="S15" s="14">
        <f t="shared" si="3"/>
        <v>10</v>
      </c>
    </row>
    <row r="16" spans="1:19">
      <c r="A16" s="5">
        <v>13</v>
      </c>
      <c r="B16" s="5" t="s">
        <v>41</v>
      </c>
      <c r="C16" s="28">
        <v>4</v>
      </c>
      <c r="D16" s="5">
        <v>2014113258</v>
      </c>
      <c r="E16" s="5" t="s">
        <v>136</v>
      </c>
      <c r="F16" s="6"/>
      <c r="G16" s="6"/>
      <c r="H16" s="6">
        <v>24</v>
      </c>
      <c r="I16" s="6"/>
      <c r="J16" s="6">
        <v>63</v>
      </c>
      <c r="K16" s="6"/>
      <c r="L16" s="6"/>
      <c r="M16" s="6">
        <v>40</v>
      </c>
      <c r="N16" s="6"/>
      <c r="O16" s="6">
        <f t="shared" si="1"/>
        <v>127</v>
      </c>
      <c r="P16" s="6">
        <f t="shared" si="0"/>
        <v>724</v>
      </c>
      <c r="Q16" s="3"/>
      <c r="R16" s="3">
        <f t="shared" si="2"/>
        <v>1</v>
      </c>
      <c r="S16" s="14">
        <f t="shared" si="3"/>
        <v>1</v>
      </c>
    </row>
    <row r="17" spans="1:19">
      <c r="A17" s="5">
        <v>14</v>
      </c>
      <c r="B17" s="5" t="s">
        <v>42</v>
      </c>
      <c r="C17" s="28">
        <v>4</v>
      </c>
      <c r="D17" s="5">
        <v>2014110438</v>
      </c>
      <c r="E17" s="5" t="s">
        <v>136</v>
      </c>
      <c r="F17" s="6">
        <v>2</v>
      </c>
      <c r="G17" s="6">
        <v>1</v>
      </c>
      <c r="H17" s="6"/>
      <c r="I17" s="6"/>
      <c r="J17" s="6"/>
      <c r="K17" s="6"/>
      <c r="L17" s="6"/>
      <c r="M17" s="6">
        <v>8</v>
      </c>
      <c r="N17" s="6"/>
      <c r="O17" s="6">
        <f t="shared" si="1"/>
        <v>11</v>
      </c>
      <c r="P17" s="6">
        <f t="shared" si="0"/>
        <v>84</v>
      </c>
      <c r="Q17" s="3"/>
      <c r="R17" s="3">
        <f t="shared" si="2"/>
        <v>14</v>
      </c>
      <c r="S17" s="14">
        <f t="shared" si="3"/>
        <v>12</v>
      </c>
    </row>
    <row r="18" spans="1:19">
      <c r="A18" s="5">
        <v>15</v>
      </c>
      <c r="B18" s="5" t="s">
        <v>43</v>
      </c>
      <c r="C18" s="28">
        <v>4</v>
      </c>
      <c r="D18" s="5">
        <v>2014110432</v>
      </c>
      <c r="E18" s="5" t="s">
        <v>136</v>
      </c>
      <c r="F18" s="6">
        <v>2</v>
      </c>
      <c r="G18" s="6">
        <v>1</v>
      </c>
      <c r="H18" s="6"/>
      <c r="I18" s="6"/>
      <c r="J18" s="6"/>
      <c r="K18" s="6"/>
      <c r="L18" s="6"/>
      <c r="M18" s="6"/>
      <c r="N18" s="6"/>
      <c r="O18" s="6">
        <f t="shared" si="1"/>
        <v>3</v>
      </c>
      <c r="P18" s="6">
        <f t="shared" si="0"/>
        <v>4</v>
      </c>
      <c r="Q18" s="3"/>
      <c r="R18" s="3">
        <f t="shared" si="2"/>
        <v>31</v>
      </c>
      <c r="S18" s="14">
        <f t="shared" si="3"/>
        <v>17</v>
      </c>
    </row>
    <row r="19" spans="1:19">
      <c r="A19" s="5">
        <v>16</v>
      </c>
      <c r="B19" s="5" t="s">
        <v>44</v>
      </c>
      <c r="C19" s="28">
        <v>4</v>
      </c>
      <c r="D19" s="5">
        <v>2014110458</v>
      </c>
      <c r="E19" s="5" t="s">
        <v>136</v>
      </c>
      <c r="F19" s="6">
        <v>4</v>
      </c>
      <c r="G19" s="6">
        <v>2</v>
      </c>
      <c r="H19" s="6"/>
      <c r="I19" s="6"/>
      <c r="J19" s="6"/>
      <c r="K19" s="6"/>
      <c r="L19" s="6"/>
      <c r="M19" s="6">
        <v>8</v>
      </c>
      <c r="N19" s="6"/>
      <c r="O19" s="6">
        <f t="shared" si="1"/>
        <v>14</v>
      </c>
      <c r="P19" s="6">
        <f t="shared" si="0"/>
        <v>88</v>
      </c>
      <c r="Q19" s="3"/>
      <c r="R19" s="3">
        <f t="shared" si="2"/>
        <v>13</v>
      </c>
      <c r="S19" s="14">
        <f t="shared" si="3"/>
        <v>11</v>
      </c>
    </row>
    <row r="20" spans="1:19">
      <c r="A20" s="5">
        <v>17</v>
      </c>
      <c r="B20" s="5" t="s">
        <v>46</v>
      </c>
      <c r="C20" s="28">
        <v>4</v>
      </c>
      <c r="D20" s="5">
        <v>2014110451</v>
      </c>
      <c r="E20" s="5" t="s">
        <v>136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>
        <v>8</v>
      </c>
      <c r="N20" s="6"/>
      <c r="O20" s="6">
        <f t="shared" si="1"/>
        <v>28</v>
      </c>
      <c r="P20" s="6">
        <f t="shared" si="0"/>
        <v>120</v>
      </c>
      <c r="Q20" s="3"/>
      <c r="R20" s="3">
        <f t="shared" si="2"/>
        <v>10</v>
      </c>
      <c r="S20" s="14">
        <f t="shared" si="3"/>
        <v>8</v>
      </c>
    </row>
    <row r="21" spans="1:19">
      <c r="A21" s="5">
        <v>18</v>
      </c>
      <c r="B21" s="5" t="s">
        <v>47</v>
      </c>
      <c r="C21" s="28">
        <v>4</v>
      </c>
      <c r="D21" s="5">
        <v>2014110453</v>
      </c>
      <c r="E21" s="5" t="s">
        <v>136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1"/>
        <v>0</v>
      </c>
      <c r="P21" s="6">
        <f t="shared" si="0"/>
        <v>0</v>
      </c>
      <c r="Q21" s="3"/>
      <c r="R21" s="3">
        <f t="shared" si="2"/>
        <v>32</v>
      </c>
      <c r="S21" s="14">
        <f t="shared" si="3"/>
        <v>18</v>
      </c>
    </row>
    <row r="22" spans="1:19" ht="17.25" thickBot="1">
      <c r="A22" s="10">
        <v>19</v>
      </c>
      <c r="B22" s="10" t="s">
        <v>48</v>
      </c>
      <c r="C22" s="29">
        <v>4</v>
      </c>
      <c r="D22" s="10">
        <v>2014110439</v>
      </c>
      <c r="E22" s="10" t="s">
        <v>136</v>
      </c>
      <c r="F22" s="11">
        <v>8</v>
      </c>
      <c r="G22" s="11">
        <v>4</v>
      </c>
      <c r="H22" s="11">
        <v>8</v>
      </c>
      <c r="I22" s="11"/>
      <c r="J22" s="11"/>
      <c r="K22" s="11"/>
      <c r="L22" s="11"/>
      <c r="M22" s="11">
        <v>8</v>
      </c>
      <c r="N22" s="11"/>
      <c r="O22" s="6">
        <f t="shared" si="1"/>
        <v>28</v>
      </c>
      <c r="P22" s="11">
        <f t="shared" si="0"/>
        <v>120</v>
      </c>
      <c r="Q22" s="12"/>
      <c r="R22" s="12">
        <f t="shared" si="2"/>
        <v>10</v>
      </c>
      <c r="S22" s="30">
        <f t="shared" si="3"/>
        <v>8</v>
      </c>
    </row>
    <row r="23" spans="1:19" ht="17.25" thickTop="1">
      <c r="A23" s="7">
        <v>20</v>
      </c>
      <c r="B23" s="5" t="s">
        <v>53</v>
      </c>
      <c r="C23" s="23">
        <v>3</v>
      </c>
      <c r="D23" s="5">
        <v>2013110498</v>
      </c>
      <c r="E23" s="5" t="s">
        <v>136</v>
      </c>
      <c r="F23" s="6"/>
      <c r="G23" s="6"/>
      <c r="H23" s="6">
        <v>8</v>
      </c>
      <c r="I23" s="6"/>
      <c r="J23" s="6"/>
      <c r="K23" s="6"/>
      <c r="L23" s="6"/>
      <c r="M23" s="6"/>
      <c r="N23" s="6"/>
      <c r="O23" s="6">
        <f t="shared" si="1"/>
        <v>8</v>
      </c>
      <c r="P23" s="8">
        <f t="shared" si="0"/>
        <v>24</v>
      </c>
      <c r="Q23" s="3"/>
      <c r="R23" s="9">
        <f t="shared" si="2"/>
        <v>27</v>
      </c>
      <c r="S23" s="17">
        <f>_xlfn.RANK.EQ(P23,$P$23:$P$33,0)</f>
        <v>8</v>
      </c>
    </row>
    <row r="24" spans="1:19">
      <c r="A24" s="5">
        <v>21</v>
      </c>
      <c r="B24" s="5" t="s">
        <v>60</v>
      </c>
      <c r="C24" s="23">
        <v>3</v>
      </c>
      <c r="D24" s="5">
        <v>2015110395</v>
      </c>
      <c r="E24" s="5" t="s">
        <v>136</v>
      </c>
      <c r="F24" s="6"/>
      <c r="G24" s="6"/>
      <c r="H24" s="6"/>
      <c r="I24" s="6"/>
      <c r="J24" s="6"/>
      <c r="K24" s="6"/>
      <c r="L24" s="6"/>
      <c r="M24" s="6"/>
      <c r="N24" s="6"/>
      <c r="O24" s="6">
        <f t="shared" si="1"/>
        <v>0</v>
      </c>
      <c r="P24" s="6">
        <f t="shared" si="0"/>
        <v>0</v>
      </c>
      <c r="Q24" s="3"/>
      <c r="R24" s="3">
        <f t="shared" si="2"/>
        <v>32</v>
      </c>
      <c r="S24" s="15">
        <f t="shared" ref="S24:S33" si="4">_xlfn.RANK.EQ(P24,$P$23:$P$33,0)</f>
        <v>11</v>
      </c>
    </row>
    <row r="25" spans="1:19">
      <c r="A25" s="5">
        <v>22</v>
      </c>
      <c r="B25" s="5" t="s">
        <v>61</v>
      </c>
      <c r="C25" s="23">
        <v>3</v>
      </c>
      <c r="D25" s="5">
        <v>2015110409</v>
      </c>
      <c r="E25" s="5" t="s">
        <v>136</v>
      </c>
      <c r="F25" s="6">
        <v>8</v>
      </c>
      <c r="G25" s="6">
        <v>4</v>
      </c>
      <c r="H25" s="6"/>
      <c r="I25" s="6"/>
      <c r="J25" s="6"/>
      <c r="K25" s="6"/>
      <c r="L25" s="6"/>
      <c r="M25" s="6"/>
      <c r="N25" s="6"/>
      <c r="O25" s="6">
        <f t="shared" si="1"/>
        <v>12</v>
      </c>
      <c r="P25" s="6">
        <f t="shared" si="0"/>
        <v>16</v>
      </c>
      <c r="Q25" s="3"/>
      <c r="R25" s="3">
        <f t="shared" si="2"/>
        <v>28</v>
      </c>
      <c r="S25" s="15">
        <f t="shared" si="4"/>
        <v>9</v>
      </c>
    </row>
    <row r="26" spans="1:19">
      <c r="A26" s="5">
        <v>23</v>
      </c>
      <c r="B26" s="5" t="s">
        <v>62</v>
      </c>
      <c r="C26" s="23">
        <v>3</v>
      </c>
      <c r="D26" s="5">
        <v>2015110418</v>
      </c>
      <c r="E26" s="5" t="s">
        <v>136</v>
      </c>
      <c r="F26" s="6">
        <v>6</v>
      </c>
      <c r="G26" s="6">
        <v>3</v>
      </c>
      <c r="H26" s="6">
        <v>8</v>
      </c>
      <c r="I26" s="6"/>
      <c r="J26" s="6">
        <v>10</v>
      </c>
      <c r="K26" s="6"/>
      <c r="L26" s="6"/>
      <c r="M26" s="6"/>
      <c r="N26" s="6"/>
      <c r="O26" s="6">
        <f t="shared" si="1"/>
        <v>27</v>
      </c>
      <c r="P26" s="6">
        <f t="shared" si="0"/>
        <v>76</v>
      </c>
      <c r="Q26" s="3"/>
      <c r="R26" s="3">
        <f t="shared" si="2"/>
        <v>15</v>
      </c>
      <c r="S26" s="15">
        <f t="shared" si="4"/>
        <v>1</v>
      </c>
    </row>
    <row r="27" spans="1:19">
      <c r="A27" s="5">
        <v>24</v>
      </c>
      <c r="B27" s="5" t="s">
        <v>63</v>
      </c>
      <c r="C27" s="23">
        <v>3</v>
      </c>
      <c r="D27" s="5">
        <v>2015110403</v>
      </c>
      <c r="E27" s="5" t="s">
        <v>136</v>
      </c>
      <c r="F27" s="6">
        <v>8</v>
      </c>
      <c r="G27" s="6">
        <v>4</v>
      </c>
      <c r="H27" s="6"/>
      <c r="I27" s="6"/>
      <c r="J27" s="6">
        <v>10</v>
      </c>
      <c r="K27" s="6"/>
      <c r="L27" s="6"/>
      <c r="M27" s="6"/>
      <c r="N27" s="6"/>
      <c r="O27" s="6">
        <f t="shared" si="1"/>
        <v>22</v>
      </c>
      <c r="P27" s="6">
        <f t="shared" si="0"/>
        <v>56</v>
      </c>
      <c r="Q27" s="3"/>
      <c r="R27" s="3">
        <f t="shared" si="2"/>
        <v>20</v>
      </c>
      <c r="S27" s="15">
        <f t="shared" si="4"/>
        <v>6</v>
      </c>
    </row>
    <row r="28" spans="1:19">
      <c r="A28" s="5">
        <v>25</v>
      </c>
      <c r="B28" s="5" t="s">
        <v>64</v>
      </c>
      <c r="C28" s="23">
        <v>3</v>
      </c>
      <c r="D28" s="5">
        <v>2015110386</v>
      </c>
      <c r="E28" s="5" t="s">
        <v>136</v>
      </c>
      <c r="F28" s="6">
        <v>4</v>
      </c>
      <c r="G28" s="6">
        <v>2</v>
      </c>
      <c r="H28" s="6"/>
      <c r="I28" s="6"/>
      <c r="J28" s="6"/>
      <c r="K28" s="6"/>
      <c r="L28" s="6"/>
      <c r="M28" s="6"/>
      <c r="N28" s="6"/>
      <c r="O28" s="6">
        <f t="shared" si="1"/>
        <v>6</v>
      </c>
      <c r="P28" s="6">
        <f t="shared" si="0"/>
        <v>8</v>
      </c>
      <c r="Q28" s="3"/>
      <c r="R28" s="3">
        <f t="shared" si="2"/>
        <v>29</v>
      </c>
      <c r="S28" s="15">
        <f t="shared" si="4"/>
        <v>10</v>
      </c>
    </row>
    <row r="29" spans="1:19">
      <c r="A29" s="5">
        <v>26</v>
      </c>
      <c r="B29" s="5" t="s">
        <v>65</v>
      </c>
      <c r="C29" s="23">
        <v>3</v>
      </c>
      <c r="D29" s="5">
        <v>2015110421</v>
      </c>
      <c r="E29" s="5" t="s">
        <v>136</v>
      </c>
      <c r="F29" s="6">
        <v>6</v>
      </c>
      <c r="G29" s="6">
        <v>3</v>
      </c>
      <c r="H29" s="6">
        <v>8</v>
      </c>
      <c r="I29" s="6"/>
      <c r="J29" s="6">
        <v>10</v>
      </c>
      <c r="K29" s="6"/>
      <c r="L29" s="6"/>
      <c r="M29" s="6"/>
      <c r="N29" s="6"/>
      <c r="O29" s="6">
        <f t="shared" si="1"/>
        <v>27</v>
      </c>
      <c r="P29" s="6">
        <f t="shared" si="0"/>
        <v>76</v>
      </c>
      <c r="Q29" s="3"/>
      <c r="R29" s="3">
        <f t="shared" si="2"/>
        <v>15</v>
      </c>
      <c r="S29" s="15">
        <f t="shared" si="4"/>
        <v>1</v>
      </c>
    </row>
    <row r="30" spans="1:19">
      <c r="A30" s="5">
        <v>27</v>
      </c>
      <c r="B30" s="5" t="s">
        <v>66</v>
      </c>
      <c r="C30" s="23">
        <v>3</v>
      </c>
      <c r="D30" s="5">
        <v>2015110415</v>
      </c>
      <c r="E30" s="5" t="s">
        <v>136</v>
      </c>
      <c r="F30" s="6">
        <v>10</v>
      </c>
      <c r="G30" s="6">
        <v>5</v>
      </c>
      <c r="H30" s="6"/>
      <c r="I30" s="6"/>
      <c r="J30" s="6">
        <v>10</v>
      </c>
      <c r="K30" s="6"/>
      <c r="L30" s="6"/>
      <c r="M30" s="6"/>
      <c r="N30" s="6"/>
      <c r="O30" s="6">
        <f t="shared" si="1"/>
        <v>25</v>
      </c>
      <c r="P30" s="6">
        <f t="shared" si="0"/>
        <v>60</v>
      </c>
      <c r="Q30" s="3"/>
      <c r="R30" s="3">
        <f t="shared" si="2"/>
        <v>19</v>
      </c>
      <c r="S30" s="15">
        <f t="shared" si="4"/>
        <v>5</v>
      </c>
    </row>
    <row r="31" spans="1:19">
      <c r="A31" s="5">
        <v>28</v>
      </c>
      <c r="B31" s="5" t="s">
        <v>67</v>
      </c>
      <c r="C31" s="23">
        <v>3</v>
      </c>
      <c r="D31" s="5">
        <v>2015110407</v>
      </c>
      <c r="E31" s="5" t="s">
        <v>136</v>
      </c>
      <c r="F31" s="6">
        <v>2</v>
      </c>
      <c r="G31" s="6">
        <v>1</v>
      </c>
      <c r="H31" s="6">
        <v>8</v>
      </c>
      <c r="I31" s="6"/>
      <c r="J31" s="6">
        <v>10</v>
      </c>
      <c r="K31" s="6"/>
      <c r="L31" s="6"/>
      <c r="M31" s="6"/>
      <c r="N31" s="6"/>
      <c r="O31" s="6">
        <f t="shared" si="1"/>
        <v>21</v>
      </c>
      <c r="P31" s="6">
        <f t="shared" si="0"/>
        <v>68</v>
      </c>
      <c r="Q31" s="3"/>
      <c r="R31" s="3">
        <f t="shared" si="2"/>
        <v>18</v>
      </c>
      <c r="S31" s="15">
        <f t="shared" si="4"/>
        <v>4</v>
      </c>
    </row>
    <row r="32" spans="1:19">
      <c r="A32" s="5">
        <v>29</v>
      </c>
      <c r="B32" s="5" t="s">
        <v>69</v>
      </c>
      <c r="C32" s="23">
        <v>3</v>
      </c>
      <c r="D32" s="5">
        <v>2015110413</v>
      </c>
      <c r="E32" s="5" t="s">
        <v>136</v>
      </c>
      <c r="F32" s="6">
        <v>2</v>
      </c>
      <c r="G32" s="6">
        <v>1</v>
      </c>
      <c r="H32" s="6"/>
      <c r="I32" s="6"/>
      <c r="J32" s="6">
        <v>10</v>
      </c>
      <c r="K32" s="6"/>
      <c r="L32" s="6"/>
      <c r="M32" s="6"/>
      <c r="N32" s="6"/>
      <c r="O32" s="6">
        <f t="shared" si="1"/>
        <v>13</v>
      </c>
      <c r="P32" s="6">
        <f t="shared" si="0"/>
        <v>44</v>
      </c>
      <c r="Q32" s="3"/>
      <c r="R32" s="3">
        <f t="shared" si="2"/>
        <v>25</v>
      </c>
      <c r="S32" s="15">
        <f t="shared" si="4"/>
        <v>7</v>
      </c>
    </row>
    <row r="33" spans="1:19" ht="17.25" thickBot="1">
      <c r="A33" s="10">
        <v>30</v>
      </c>
      <c r="B33" s="10" t="s">
        <v>70</v>
      </c>
      <c r="C33" s="24">
        <v>3</v>
      </c>
      <c r="D33" s="10">
        <v>2015110398</v>
      </c>
      <c r="E33" s="10" t="s">
        <v>136</v>
      </c>
      <c r="F33" s="11">
        <v>4</v>
      </c>
      <c r="G33" s="11">
        <v>2</v>
      </c>
      <c r="H33" s="11">
        <v>8</v>
      </c>
      <c r="I33" s="11"/>
      <c r="J33" s="11">
        <v>10</v>
      </c>
      <c r="K33" s="11"/>
      <c r="L33" s="11"/>
      <c r="M33" s="11"/>
      <c r="N33" s="11"/>
      <c r="O33" s="6">
        <f t="shared" si="1"/>
        <v>24</v>
      </c>
      <c r="P33" s="11">
        <f t="shared" si="0"/>
        <v>72</v>
      </c>
      <c r="Q33" s="12"/>
      <c r="R33" s="12">
        <f t="shared" si="2"/>
        <v>17</v>
      </c>
      <c r="S33" s="38">
        <f t="shared" si="4"/>
        <v>3</v>
      </c>
    </row>
    <row r="34" spans="1:19" ht="17.25" thickTop="1">
      <c r="A34" s="7">
        <v>31</v>
      </c>
      <c r="B34" s="7" t="s">
        <v>77</v>
      </c>
      <c r="C34" s="31">
        <v>2</v>
      </c>
      <c r="D34" s="7">
        <v>2015110423</v>
      </c>
      <c r="E34" s="7" t="s">
        <v>136</v>
      </c>
      <c r="F34" s="8"/>
      <c r="G34" s="8"/>
      <c r="H34" s="8"/>
      <c r="I34" s="8"/>
      <c r="J34" s="8"/>
      <c r="K34" s="8"/>
      <c r="L34" s="8"/>
      <c r="M34" s="8"/>
      <c r="N34" s="8"/>
      <c r="O34" s="6">
        <f t="shared" si="1"/>
        <v>0</v>
      </c>
      <c r="P34" s="8">
        <f t="shared" si="0"/>
        <v>0</v>
      </c>
      <c r="Q34" s="9"/>
      <c r="R34" s="9">
        <f t="shared" si="2"/>
        <v>32</v>
      </c>
      <c r="S34" s="37">
        <f>_xlfn.RANK.EQ(P34,$P$34:$P$50,0)</f>
        <v>5</v>
      </c>
    </row>
    <row r="35" spans="1:19">
      <c r="A35" s="5">
        <v>32</v>
      </c>
      <c r="B35" s="5" t="s">
        <v>78</v>
      </c>
      <c r="C35" s="19">
        <v>2</v>
      </c>
      <c r="D35" s="5">
        <v>2016110405</v>
      </c>
      <c r="E35" s="5" t="s">
        <v>136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1"/>
        <v>0</v>
      </c>
      <c r="P35" s="6">
        <f t="shared" si="0"/>
        <v>0</v>
      </c>
      <c r="Q35" s="3"/>
      <c r="R35" s="3">
        <f t="shared" si="2"/>
        <v>32</v>
      </c>
      <c r="S35" s="16">
        <f t="shared" ref="S35:S50" si="5">_xlfn.RANK.EQ(P35,$P$34:$P$50,0)</f>
        <v>5</v>
      </c>
    </row>
    <row r="36" spans="1:19">
      <c r="A36" s="5">
        <v>33</v>
      </c>
      <c r="B36" s="5" t="s">
        <v>80</v>
      </c>
      <c r="C36" s="19">
        <v>2</v>
      </c>
      <c r="D36" s="5">
        <v>2016110386</v>
      </c>
      <c r="E36" s="5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1"/>
        <v>0</v>
      </c>
      <c r="P36" s="6">
        <f t="shared" ref="P36:P63" si="6">(F36*$F$69)+(G36*$G$69)+(H36*$H$69)+(I36*$I$69)+(J36*$J$69)+(K36*$K$69)+(L36*$L$69)+(M36*$M$69)+(N36*$N$69)</f>
        <v>0</v>
      </c>
      <c r="Q36" s="3"/>
      <c r="R36" s="3">
        <f t="shared" si="2"/>
        <v>32</v>
      </c>
      <c r="S36" s="16">
        <f t="shared" si="5"/>
        <v>5</v>
      </c>
    </row>
    <row r="37" spans="1:19">
      <c r="A37" s="5">
        <v>34</v>
      </c>
      <c r="B37" s="5" t="s">
        <v>81</v>
      </c>
      <c r="C37" s="19">
        <v>2</v>
      </c>
      <c r="D37" s="5">
        <v>2016110408</v>
      </c>
      <c r="E37" s="5" t="s">
        <v>136</v>
      </c>
      <c r="F37" s="6"/>
      <c r="G37" s="6"/>
      <c r="H37" s="6"/>
      <c r="I37" s="6"/>
      <c r="J37" s="6"/>
      <c r="K37" s="6"/>
      <c r="L37" s="6"/>
      <c r="M37" s="6"/>
      <c r="N37" s="6"/>
      <c r="O37" s="6">
        <f t="shared" si="1"/>
        <v>0</v>
      </c>
      <c r="P37" s="6">
        <f t="shared" si="6"/>
        <v>0</v>
      </c>
      <c r="Q37" s="3"/>
      <c r="R37" s="3">
        <f t="shared" si="2"/>
        <v>32</v>
      </c>
      <c r="S37" s="16">
        <f t="shared" si="5"/>
        <v>5</v>
      </c>
    </row>
    <row r="38" spans="1:19">
      <c r="A38" s="5">
        <v>35</v>
      </c>
      <c r="B38" s="5" t="s">
        <v>82</v>
      </c>
      <c r="C38" s="19">
        <v>2</v>
      </c>
      <c r="D38" s="5">
        <v>2016110400</v>
      </c>
      <c r="E38" s="5" t="s">
        <v>136</v>
      </c>
      <c r="F38" s="6"/>
      <c r="G38" s="6"/>
      <c r="H38" s="6"/>
      <c r="I38" s="6"/>
      <c r="J38" s="6"/>
      <c r="K38" s="6"/>
      <c r="L38" s="6"/>
      <c r="M38" s="6"/>
      <c r="N38" s="6"/>
      <c r="O38" s="6">
        <f t="shared" si="1"/>
        <v>0</v>
      </c>
      <c r="P38" s="6">
        <f t="shared" si="6"/>
        <v>0</v>
      </c>
      <c r="Q38" s="3"/>
      <c r="R38" s="3">
        <f t="shared" si="2"/>
        <v>32</v>
      </c>
      <c r="S38" s="16">
        <f t="shared" si="5"/>
        <v>5</v>
      </c>
    </row>
    <row r="39" spans="1:19">
      <c r="A39" s="5">
        <v>36</v>
      </c>
      <c r="B39" s="5" t="s">
        <v>83</v>
      </c>
      <c r="C39" s="19">
        <v>2</v>
      </c>
      <c r="D39" s="5">
        <v>2016110407</v>
      </c>
      <c r="E39" s="5" t="s">
        <v>136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1"/>
        <v>0</v>
      </c>
      <c r="P39" s="6">
        <f t="shared" si="6"/>
        <v>0</v>
      </c>
      <c r="Q39" s="3"/>
      <c r="R39" s="3">
        <f t="shared" si="2"/>
        <v>32</v>
      </c>
      <c r="S39" s="16">
        <f t="shared" si="5"/>
        <v>5</v>
      </c>
    </row>
    <row r="40" spans="1:19">
      <c r="A40" s="5">
        <v>37</v>
      </c>
      <c r="B40" s="5" t="s">
        <v>85</v>
      </c>
      <c r="C40" s="19">
        <v>2</v>
      </c>
      <c r="D40" s="5">
        <v>2016110424</v>
      </c>
      <c r="E40" s="5" t="s">
        <v>136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1"/>
        <v>0</v>
      </c>
      <c r="P40" s="6">
        <f t="shared" si="6"/>
        <v>0</v>
      </c>
      <c r="Q40" s="3"/>
      <c r="R40" s="3">
        <f t="shared" si="2"/>
        <v>32</v>
      </c>
      <c r="S40" s="16">
        <f t="shared" si="5"/>
        <v>5</v>
      </c>
    </row>
    <row r="41" spans="1:19">
      <c r="A41" s="5">
        <v>38</v>
      </c>
      <c r="B41" s="5" t="s">
        <v>87</v>
      </c>
      <c r="C41" s="19">
        <v>2</v>
      </c>
      <c r="D41" s="5">
        <v>2016110398</v>
      </c>
      <c r="E41" s="5" t="s">
        <v>136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1"/>
        <v>0</v>
      </c>
      <c r="P41" s="6">
        <f t="shared" si="6"/>
        <v>0</v>
      </c>
      <c r="Q41" s="3"/>
      <c r="R41" s="3">
        <f t="shared" si="2"/>
        <v>32</v>
      </c>
      <c r="S41" s="16">
        <f t="shared" si="5"/>
        <v>5</v>
      </c>
    </row>
    <row r="42" spans="1:19">
      <c r="A42" s="5">
        <v>39</v>
      </c>
      <c r="B42" s="5" t="s">
        <v>90</v>
      </c>
      <c r="C42" s="19">
        <v>2</v>
      </c>
      <c r="D42" s="5">
        <v>2016110411</v>
      </c>
      <c r="E42" s="5" t="s">
        <v>136</v>
      </c>
      <c r="F42" s="6">
        <v>19</v>
      </c>
      <c r="G42" s="6">
        <v>7</v>
      </c>
      <c r="H42" s="6">
        <v>16</v>
      </c>
      <c r="I42" s="6">
        <v>1</v>
      </c>
      <c r="J42" s="6"/>
      <c r="K42" s="6"/>
      <c r="L42" s="6"/>
      <c r="M42" s="6">
        <v>8</v>
      </c>
      <c r="N42" s="6"/>
      <c r="O42" s="6">
        <f t="shared" si="1"/>
        <v>51</v>
      </c>
      <c r="P42" s="6">
        <f t="shared" si="6"/>
        <v>166</v>
      </c>
      <c r="Q42" s="3"/>
      <c r="R42" s="3">
        <f t="shared" si="2"/>
        <v>8</v>
      </c>
      <c r="S42" s="16">
        <f t="shared" si="5"/>
        <v>2</v>
      </c>
    </row>
    <row r="43" spans="1:19">
      <c r="A43" s="5">
        <v>40</v>
      </c>
      <c r="B43" s="5" t="s">
        <v>91</v>
      </c>
      <c r="C43" s="19">
        <v>2</v>
      </c>
      <c r="D43" s="5">
        <v>2016110392</v>
      </c>
      <c r="E43" s="5" t="s">
        <v>136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1"/>
        <v>0</v>
      </c>
      <c r="P43" s="6">
        <f t="shared" si="6"/>
        <v>0</v>
      </c>
      <c r="Q43" s="3"/>
      <c r="R43" s="3">
        <f t="shared" si="2"/>
        <v>32</v>
      </c>
      <c r="S43" s="16">
        <f t="shared" si="5"/>
        <v>5</v>
      </c>
    </row>
    <row r="44" spans="1:19">
      <c r="A44" s="5">
        <v>41</v>
      </c>
      <c r="B44" s="5" t="s">
        <v>92</v>
      </c>
      <c r="C44" s="19">
        <v>2</v>
      </c>
      <c r="D44" s="5">
        <v>2016110393</v>
      </c>
      <c r="E44" s="5" t="s">
        <v>136</v>
      </c>
      <c r="F44" s="6">
        <v>2</v>
      </c>
      <c r="G44" s="6">
        <v>1</v>
      </c>
      <c r="H44" s="6">
        <v>16</v>
      </c>
      <c r="I44" s="6"/>
      <c r="J44" s="6"/>
      <c r="K44" s="6"/>
      <c r="L44" s="6"/>
      <c r="M44" s="6"/>
      <c r="N44" s="6"/>
      <c r="O44" s="6">
        <f t="shared" si="1"/>
        <v>19</v>
      </c>
      <c r="P44" s="6">
        <f t="shared" si="6"/>
        <v>52</v>
      </c>
      <c r="Q44" s="3"/>
      <c r="R44" s="3">
        <f t="shared" si="2"/>
        <v>22</v>
      </c>
      <c r="S44" s="16">
        <f t="shared" si="5"/>
        <v>3</v>
      </c>
    </row>
    <row r="45" spans="1:19">
      <c r="A45" s="5">
        <v>42</v>
      </c>
      <c r="B45" s="5" t="s">
        <v>93</v>
      </c>
      <c r="C45" s="19">
        <v>2</v>
      </c>
      <c r="D45" s="5">
        <v>2016110397</v>
      </c>
      <c r="E45" s="5" t="s">
        <v>136</v>
      </c>
      <c r="F45" s="6">
        <v>2</v>
      </c>
      <c r="G45" s="6">
        <v>2</v>
      </c>
      <c r="H45" s="6">
        <v>8</v>
      </c>
      <c r="I45" s="6"/>
      <c r="J45" s="6"/>
      <c r="K45" s="6"/>
      <c r="L45" s="6"/>
      <c r="M45" s="6">
        <v>24</v>
      </c>
      <c r="N45" s="6"/>
      <c r="O45" s="6">
        <f t="shared" si="1"/>
        <v>36</v>
      </c>
      <c r="P45" s="6">
        <f t="shared" si="6"/>
        <v>270</v>
      </c>
      <c r="Q45" s="3"/>
      <c r="R45" s="3">
        <f t="shared" si="2"/>
        <v>2</v>
      </c>
      <c r="S45" s="16">
        <f t="shared" si="5"/>
        <v>1</v>
      </c>
    </row>
    <row r="46" spans="1:19">
      <c r="A46" s="5">
        <v>43</v>
      </c>
      <c r="B46" s="5" t="s">
        <v>96</v>
      </c>
      <c r="C46" s="19">
        <v>2</v>
      </c>
      <c r="D46" s="5">
        <v>2016110419</v>
      </c>
      <c r="E46" s="5" t="s">
        <v>136</v>
      </c>
      <c r="F46" s="6"/>
      <c r="G46" s="6"/>
      <c r="H46" s="6"/>
      <c r="I46" s="6"/>
      <c r="J46" s="6"/>
      <c r="K46" s="6"/>
      <c r="L46" s="6"/>
      <c r="M46" s="6"/>
      <c r="N46" s="6"/>
      <c r="O46" s="6">
        <f t="shared" si="1"/>
        <v>0</v>
      </c>
      <c r="P46" s="6">
        <f t="shared" si="6"/>
        <v>0</v>
      </c>
      <c r="Q46" s="3"/>
      <c r="R46" s="3">
        <f t="shared" si="2"/>
        <v>32</v>
      </c>
      <c r="S46" s="16">
        <f t="shared" si="5"/>
        <v>5</v>
      </c>
    </row>
    <row r="47" spans="1:19">
      <c r="A47" s="5">
        <v>44</v>
      </c>
      <c r="B47" s="5" t="s">
        <v>97</v>
      </c>
      <c r="C47" s="19">
        <v>2</v>
      </c>
      <c r="D47" s="5">
        <v>2016110416</v>
      </c>
      <c r="E47" s="5" t="s">
        <v>136</v>
      </c>
      <c r="F47" s="6">
        <v>4</v>
      </c>
      <c r="G47" s="6">
        <v>2</v>
      </c>
      <c r="H47" s="6"/>
      <c r="I47" s="6"/>
      <c r="J47" s="6">
        <v>10</v>
      </c>
      <c r="K47" s="6"/>
      <c r="L47" s="6"/>
      <c r="M47" s="6"/>
      <c r="N47" s="6"/>
      <c r="O47" s="6">
        <f t="shared" si="1"/>
        <v>16</v>
      </c>
      <c r="P47" s="6">
        <f t="shared" si="6"/>
        <v>48</v>
      </c>
      <c r="Q47" s="3"/>
      <c r="R47" s="3">
        <f t="shared" si="2"/>
        <v>24</v>
      </c>
      <c r="S47" s="16">
        <f t="shared" si="5"/>
        <v>4</v>
      </c>
    </row>
    <row r="48" spans="1:19">
      <c r="A48" s="5">
        <v>45</v>
      </c>
      <c r="B48" s="5" t="s">
        <v>98</v>
      </c>
      <c r="C48" s="19">
        <v>2</v>
      </c>
      <c r="D48" s="5">
        <v>2016110412</v>
      </c>
      <c r="E48" s="5" t="s">
        <v>136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1"/>
        <v>0</v>
      </c>
      <c r="P48" s="6">
        <f t="shared" si="6"/>
        <v>0</v>
      </c>
      <c r="Q48" s="3"/>
      <c r="R48" s="3">
        <f t="shared" si="2"/>
        <v>32</v>
      </c>
      <c r="S48" s="16">
        <f t="shared" si="5"/>
        <v>5</v>
      </c>
    </row>
    <row r="49" spans="1:19">
      <c r="A49" s="5">
        <v>46</v>
      </c>
      <c r="B49" s="5" t="s">
        <v>99</v>
      </c>
      <c r="C49" s="19">
        <v>2</v>
      </c>
      <c r="D49" s="5">
        <v>2016110425</v>
      </c>
      <c r="E49" s="5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1"/>
        <v>0</v>
      </c>
      <c r="P49" s="6">
        <f t="shared" si="6"/>
        <v>0</v>
      </c>
      <c r="Q49" s="3"/>
      <c r="R49" s="3">
        <f t="shared" si="2"/>
        <v>32</v>
      </c>
      <c r="S49" s="16">
        <f t="shared" si="5"/>
        <v>5</v>
      </c>
    </row>
    <row r="50" spans="1:19" ht="17.25" thickBot="1">
      <c r="A50" s="10">
        <v>47</v>
      </c>
      <c r="B50" s="10" t="s">
        <v>103</v>
      </c>
      <c r="C50" s="20">
        <v>2</v>
      </c>
      <c r="D50" s="10">
        <v>2016110399</v>
      </c>
      <c r="E50" s="10" t="s">
        <v>136</v>
      </c>
      <c r="F50" s="11"/>
      <c r="G50" s="11"/>
      <c r="H50" s="11"/>
      <c r="I50" s="11"/>
      <c r="J50" s="11"/>
      <c r="K50" s="11"/>
      <c r="L50" s="11"/>
      <c r="M50" s="11"/>
      <c r="N50" s="11"/>
      <c r="O50" s="6">
        <f t="shared" si="1"/>
        <v>0</v>
      </c>
      <c r="P50" s="11">
        <f t="shared" si="6"/>
        <v>0</v>
      </c>
      <c r="Q50" s="12"/>
      <c r="R50" s="12">
        <f t="shared" si="2"/>
        <v>32</v>
      </c>
      <c r="S50" s="18">
        <f t="shared" si="5"/>
        <v>5</v>
      </c>
    </row>
    <row r="51" spans="1:19" ht="17.25" thickTop="1">
      <c r="A51" s="7">
        <v>48</v>
      </c>
      <c r="B51" s="5" t="s">
        <v>107</v>
      </c>
      <c r="C51" s="26">
        <v>1</v>
      </c>
      <c r="D51" s="5">
        <v>2017110350</v>
      </c>
      <c r="E51" s="4" t="s">
        <v>136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1"/>
        <v>0</v>
      </c>
      <c r="P51" s="8">
        <f t="shared" si="6"/>
        <v>0</v>
      </c>
      <c r="Q51" s="3"/>
      <c r="R51" s="9">
        <f t="shared" si="2"/>
        <v>32</v>
      </c>
      <c r="S51" s="36">
        <f>_xlfn.RANK.EQ(P51,$P$51:$P$63,0)</f>
        <v>1</v>
      </c>
    </row>
    <row r="52" spans="1:19">
      <c r="A52" s="5">
        <v>49</v>
      </c>
      <c r="B52" s="5" t="s">
        <v>110</v>
      </c>
      <c r="C52" s="26">
        <v>1</v>
      </c>
      <c r="D52" s="5">
        <v>2017110367</v>
      </c>
      <c r="E52" s="5" t="s">
        <v>136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1"/>
        <v>0</v>
      </c>
      <c r="P52" s="6">
        <f t="shared" si="6"/>
        <v>0</v>
      </c>
      <c r="Q52" s="3"/>
      <c r="R52" s="3">
        <f t="shared" si="2"/>
        <v>32</v>
      </c>
      <c r="S52" s="13">
        <f t="shared" ref="S52:S63" si="7">_xlfn.RANK.EQ(P52,$P$51:$P$63,0)</f>
        <v>1</v>
      </c>
    </row>
    <row r="53" spans="1:19">
      <c r="A53" s="5">
        <v>50</v>
      </c>
      <c r="B53" s="4" t="s">
        <v>113</v>
      </c>
      <c r="C53" s="26">
        <v>1</v>
      </c>
      <c r="D53" s="4">
        <v>2017112960</v>
      </c>
      <c r="E53" s="4" t="s">
        <v>136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1"/>
        <v>0</v>
      </c>
      <c r="P53" s="6">
        <f t="shared" si="6"/>
        <v>0</v>
      </c>
      <c r="Q53" s="3"/>
      <c r="R53" s="3">
        <f t="shared" si="2"/>
        <v>32</v>
      </c>
      <c r="S53" s="13">
        <f t="shared" si="7"/>
        <v>1</v>
      </c>
    </row>
    <row r="54" spans="1:19">
      <c r="A54" s="5">
        <v>51</v>
      </c>
      <c r="B54" s="4" t="s">
        <v>26</v>
      </c>
      <c r="C54" s="26">
        <v>1</v>
      </c>
      <c r="D54" s="4">
        <v>2017110357</v>
      </c>
      <c r="E54" s="4" t="s">
        <v>136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1"/>
        <v>0</v>
      </c>
      <c r="P54" s="6">
        <f t="shared" si="6"/>
        <v>0</v>
      </c>
      <c r="Q54" s="3"/>
      <c r="R54" s="3">
        <f t="shared" si="2"/>
        <v>32</v>
      </c>
      <c r="S54" s="13">
        <f t="shared" si="7"/>
        <v>1</v>
      </c>
    </row>
    <row r="55" spans="1:19">
      <c r="A55" s="5">
        <v>52</v>
      </c>
      <c r="B55" s="4" t="s">
        <v>116</v>
      </c>
      <c r="C55" s="26">
        <v>1</v>
      </c>
      <c r="D55" s="4">
        <v>2017110372</v>
      </c>
      <c r="E55" s="4" t="s">
        <v>136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1"/>
        <v>0</v>
      </c>
      <c r="P55" s="6">
        <f t="shared" si="6"/>
        <v>0</v>
      </c>
      <c r="Q55" s="3"/>
      <c r="R55" s="3">
        <f t="shared" si="2"/>
        <v>32</v>
      </c>
      <c r="S55" s="13">
        <f t="shared" si="7"/>
        <v>1</v>
      </c>
    </row>
    <row r="56" spans="1:19">
      <c r="A56" s="5">
        <v>53</v>
      </c>
      <c r="B56" s="4" t="s">
        <v>119</v>
      </c>
      <c r="C56" s="26">
        <v>1</v>
      </c>
      <c r="D56" s="4">
        <v>2017110365</v>
      </c>
      <c r="E56" s="4" t="s">
        <v>136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1"/>
        <v>0</v>
      </c>
      <c r="P56" s="6">
        <f t="shared" si="6"/>
        <v>0</v>
      </c>
      <c r="Q56" s="3"/>
      <c r="R56" s="3">
        <f t="shared" si="2"/>
        <v>32</v>
      </c>
      <c r="S56" s="13">
        <f t="shared" si="7"/>
        <v>1</v>
      </c>
    </row>
    <row r="57" spans="1:19">
      <c r="A57" s="5">
        <v>54</v>
      </c>
      <c r="B57" s="4" t="s">
        <v>120</v>
      </c>
      <c r="C57" s="26">
        <v>1</v>
      </c>
      <c r="D57" s="4">
        <v>2017110364</v>
      </c>
      <c r="E57" s="4" t="s">
        <v>136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1"/>
        <v>0</v>
      </c>
      <c r="P57" s="6">
        <f t="shared" si="6"/>
        <v>0</v>
      </c>
      <c r="Q57" s="3"/>
      <c r="R57" s="3">
        <f t="shared" si="2"/>
        <v>32</v>
      </c>
      <c r="S57" s="13">
        <f t="shared" si="7"/>
        <v>1</v>
      </c>
    </row>
    <row r="58" spans="1:19">
      <c r="A58" s="5">
        <v>55</v>
      </c>
      <c r="B58" s="4" t="s">
        <v>123</v>
      </c>
      <c r="C58" s="26">
        <v>1</v>
      </c>
      <c r="D58" s="4">
        <v>2017110351</v>
      </c>
      <c r="E58" s="4" t="s">
        <v>136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1"/>
        <v>0</v>
      </c>
      <c r="P58" s="6">
        <f t="shared" si="6"/>
        <v>0</v>
      </c>
      <c r="Q58" s="3"/>
      <c r="R58" s="3">
        <f t="shared" si="2"/>
        <v>32</v>
      </c>
      <c r="S58" s="13">
        <f t="shared" si="7"/>
        <v>1</v>
      </c>
    </row>
    <row r="59" spans="1:19">
      <c r="A59" s="5">
        <v>56</v>
      </c>
      <c r="B59" s="4" t="s">
        <v>125</v>
      </c>
      <c r="C59" s="26">
        <v>1</v>
      </c>
      <c r="D59" s="4">
        <v>2017113110</v>
      </c>
      <c r="E59" s="4" t="s">
        <v>136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1"/>
        <v>0</v>
      </c>
      <c r="P59" s="6">
        <f t="shared" si="6"/>
        <v>0</v>
      </c>
      <c r="Q59" s="3"/>
      <c r="R59" s="3">
        <f t="shared" si="2"/>
        <v>32</v>
      </c>
      <c r="S59" s="13">
        <f t="shared" si="7"/>
        <v>1</v>
      </c>
    </row>
    <row r="60" spans="1:19">
      <c r="A60" s="5">
        <v>57</v>
      </c>
      <c r="B60" s="4" t="s">
        <v>141</v>
      </c>
      <c r="C60" s="26">
        <v>1</v>
      </c>
      <c r="D60" s="4">
        <v>2017110370</v>
      </c>
      <c r="E60" s="4" t="s">
        <v>136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1"/>
        <v>0</v>
      </c>
      <c r="P60" s="6">
        <f t="shared" si="6"/>
        <v>0</v>
      </c>
      <c r="Q60" s="3"/>
      <c r="R60" s="3">
        <f t="shared" si="2"/>
        <v>32</v>
      </c>
      <c r="S60" s="13">
        <f t="shared" si="7"/>
        <v>1</v>
      </c>
    </row>
    <row r="61" spans="1:19">
      <c r="A61" s="5">
        <v>58</v>
      </c>
      <c r="B61" s="4" t="s">
        <v>142</v>
      </c>
      <c r="C61" s="26">
        <v>1</v>
      </c>
      <c r="D61" s="4">
        <v>2017110349</v>
      </c>
      <c r="E61" s="4" t="s">
        <v>136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1"/>
        <v>0</v>
      </c>
      <c r="P61" s="6">
        <f t="shared" si="6"/>
        <v>0</v>
      </c>
      <c r="Q61" s="3"/>
      <c r="R61" s="3">
        <f t="shared" si="2"/>
        <v>32</v>
      </c>
      <c r="S61" s="13">
        <f t="shared" si="7"/>
        <v>1</v>
      </c>
    </row>
    <row r="62" spans="1:19">
      <c r="A62" s="5">
        <v>59</v>
      </c>
      <c r="B62" s="4" t="s">
        <v>143</v>
      </c>
      <c r="C62" s="26">
        <v>1</v>
      </c>
      <c r="D62" s="4">
        <v>2017110374</v>
      </c>
      <c r="E62" s="4" t="s">
        <v>136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1"/>
        <v>0</v>
      </c>
      <c r="P62" s="6">
        <f t="shared" si="6"/>
        <v>0</v>
      </c>
      <c r="Q62" s="3"/>
      <c r="R62" s="3">
        <f t="shared" si="2"/>
        <v>32</v>
      </c>
      <c r="S62" s="13">
        <f t="shared" si="7"/>
        <v>1</v>
      </c>
    </row>
    <row r="63" spans="1:19" ht="17.25" thickBot="1">
      <c r="A63" s="10">
        <v>60</v>
      </c>
      <c r="B63" s="21" t="s">
        <v>146</v>
      </c>
      <c r="C63" s="27">
        <v>1</v>
      </c>
      <c r="D63" s="21">
        <v>2017110358</v>
      </c>
      <c r="E63" s="21" t="s">
        <v>136</v>
      </c>
      <c r="F63" s="11"/>
      <c r="G63" s="11"/>
      <c r="H63" s="11"/>
      <c r="I63" s="11"/>
      <c r="J63" s="11"/>
      <c r="K63" s="11"/>
      <c r="L63" s="11"/>
      <c r="M63" s="11"/>
      <c r="N63" s="11"/>
      <c r="O63" s="6">
        <f t="shared" si="1"/>
        <v>0</v>
      </c>
      <c r="P63" s="11">
        <f t="shared" si="6"/>
        <v>0</v>
      </c>
      <c r="Q63" s="12"/>
      <c r="R63" s="12">
        <f t="shared" si="2"/>
        <v>32</v>
      </c>
      <c r="S63" s="35">
        <f t="shared" si="7"/>
        <v>1</v>
      </c>
    </row>
    <row r="64" spans="1:19" ht="17.25" thickTop="1">
      <c r="A64" s="94" t="s">
        <v>154</v>
      </c>
      <c r="B64" s="94"/>
      <c r="C64" s="94"/>
      <c r="D64" s="94"/>
      <c r="E64" s="94"/>
      <c r="F64" s="8">
        <f>SUM(F4:F63)</f>
        <v>139</v>
      </c>
      <c r="G64" s="8">
        <f t="shared" ref="G64:P64" si="8">SUM(G4:G63)</f>
        <v>68</v>
      </c>
      <c r="H64" s="8">
        <f t="shared" si="8"/>
        <v>184</v>
      </c>
      <c r="I64" s="8">
        <f t="shared" si="8"/>
        <v>1</v>
      </c>
      <c r="J64" s="8">
        <f t="shared" si="8"/>
        <v>285</v>
      </c>
      <c r="K64" s="8">
        <f t="shared" si="8"/>
        <v>96</v>
      </c>
      <c r="L64" s="8">
        <f t="shared" si="8"/>
        <v>0</v>
      </c>
      <c r="M64" s="8">
        <f t="shared" si="8"/>
        <v>128</v>
      </c>
      <c r="N64" s="8">
        <f t="shared" si="8"/>
        <v>0</v>
      </c>
      <c r="O64" s="8">
        <f>SUM(O4:O63)</f>
        <v>901</v>
      </c>
      <c r="P64" s="8">
        <f t="shared" si="8"/>
        <v>3732</v>
      </c>
      <c r="Q64" s="34"/>
      <c r="R64" s="34"/>
      <c r="S64" s="34"/>
    </row>
    <row r="65" spans="1:20">
      <c r="A65" s="78" t="s">
        <v>151</v>
      </c>
      <c r="B65" s="78"/>
      <c r="C65" s="78"/>
      <c r="D65" s="78"/>
      <c r="E65" s="78"/>
      <c r="F65" s="43">
        <f>AVERAGE(F4:F63)</f>
        <v>5.3461538461538458</v>
      </c>
      <c r="G65" s="43">
        <f t="shared" ref="G65:P65" si="9">AVERAGE(G4:G63)</f>
        <v>2.6153846153846154</v>
      </c>
      <c r="H65" s="6">
        <f t="shared" si="9"/>
        <v>11.5</v>
      </c>
      <c r="I65" s="6">
        <f t="shared" si="9"/>
        <v>1</v>
      </c>
      <c r="J65" s="6">
        <f t="shared" si="9"/>
        <v>23.75</v>
      </c>
      <c r="K65" s="6">
        <f t="shared" si="9"/>
        <v>32</v>
      </c>
      <c r="L65" s="6" t="e">
        <f t="shared" si="9"/>
        <v>#DIV/0!</v>
      </c>
      <c r="M65" s="6">
        <f t="shared" si="9"/>
        <v>12.8</v>
      </c>
      <c r="N65" s="6" t="e">
        <f t="shared" si="9"/>
        <v>#DIV/0!</v>
      </c>
      <c r="O65" s="6">
        <f>AVERAGE(O4:O63)</f>
        <v>15.016666666666667</v>
      </c>
      <c r="P65" s="6">
        <f t="shared" si="9"/>
        <v>62.2</v>
      </c>
      <c r="Q65" s="34"/>
      <c r="R65" s="34"/>
      <c r="S65" s="34"/>
    </row>
    <row r="66" spans="1:20">
      <c r="A66" s="78" t="s">
        <v>161</v>
      </c>
      <c r="B66" s="78"/>
      <c r="C66" s="78"/>
      <c r="D66" s="78"/>
      <c r="E66" s="78"/>
      <c r="F66" s="6" t="s">
        <v>157</v>
      </c>
      <c r="G66" s="6">
        <f>AVERAGE(P51:P63)</f>
        <v>0</v>
      </c>
      <c r="H66" s="6" t="s">
        <v>158</v>
      </c>
      <c r="I66" s="43">
        <f>AVERAGE(P34:P50)</f>
        <v>31.529411764705884</v>
      </c>
      <c r="J66" s="6" t="s">
        <v>159</v>
      </c>
      <c r="K66" s="43">
        <f>AVERAGE(P23:P33)</f>
        <v>45.454545454545453</v>
      </c>
      <c r="L66" s="6" t="s">
        <v>160</v>
      </c>
      <c r="M66" s="43">
        <f>AVERAGE(P4:P22)</f>
        <v>141.89473684210526</v>
      </c>
      <c r="N66" s="41"/>
      <c r="O66" s="41"/>
      <c r="P66" s="41"/>
      <c r="Q66" s="32"/>
      <c r="R66" s="32"/>
      <c r="S66" s="34"/>
      <c r="T66" s="32"/>
    </row>
    <row r="68" spans="1:20">
      <c r="D68" s="78" t="s">
        <v>147</v>
      </c>
      <c r="E68" s="78"/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51"/>
    </row>
    <row r="69" spans="1:20">
      <c r="D69" s="78"/>
      <c r="E69" s="78"/>
      <c r="F69" s="3">
        <v>1</v>
      </c>
      <c r="G69" s="3">
        <v>2</v>
      </c>
      <c r="H69" s="3">
        <v>3</v>
      </c>
      <c r="I69" s="3">
        <v>5</v>
      </c>
      <c r="J69" s="3">
        <v>4</v>
      </c>
      <c r="K69" s="3">
        <v>5</v>
      </c>
      <c r="L69" s="3">
        <v>5</v>
      </c>
      <c r="M69" s="3">
        <v>10</v>
      </c>
      <c r="N69" s="3">
        <v>10</v>
      </c>
      <c r="O69" s="32"/>
    </row>
    <row r="70" spans="1:20" ht="17.25" thickBot="1"/>
    <row r="71" spans="1:20" ht="17.25" thickTop="1">
      <c r="A71" s="78" t="s">
        <v>148</v>
      </c>
      <c r="B71" s="78"/>
      <c r="C71" s="78"/>
      <c r="D71" s="78"/>
      <c r="E71" s="78"/>
      <c r="G71" s="85" t="s">
        <v>149</v>
      </c>
      <c r="H71" s="86"/>
      <c r="I71" s="86"/>
      <c r="J71" s="86"/>
      <c r="K71" s="86"/>
      <c r="L71" s="87"/>
    </row>
    <row r="72" spans="1:20">
      <c r="A72" s="78"/>
      <c r="B72" s="78"/>
      <c r="C72" s="78"/>
      <c r="D72" s="78"/>
      <c r="E72" s="78"/>
      <c r="G72" s="88"/>
      <c r="H72" s="89"/>
      <c r="I72" s="89"/>
      <c r="J72" s="89"/>
      <c r="K72" s="89"/>
      <c r="L72" s="90"/>
    </row>
    <row r="73" spans="1:20" ht="17.25" thickBot="1">
      <c r="A73" s="78"/>
      <c r="B73" s="78"/>
      <c r="C73" s="78"/>
      <c r="D73" s="78"/>
      <c r="E73" s="78"/>
      <c r="G73" s="91"/>
      <c r="H73" s="92"/>
      <c r="I73" s="92"/>
      <c r="J73" s="92"/>
      <c r="K73" s="92"/>
      <c r="L73" s="93"/>
    </row>
    <row r="74" spans="1:20" ht="17.25" thickTop="1"/>
  </sheetData>
  <mergeCells count="8">
    <mergeCell ref="A71:E73"/>
    <mergeCell ref="G71:L73"/>
    <mergeCell ref="A1:S1"/>
    <mergeCell ref="A66:E66"/>
    <mergeCell ref="D68:E69"/>
    <mergeCell ref="F2:N2"/>
    <mergeCell ref="A64:E64"/>
    <mergeCell ref="A65:E65"/>
  </mergeCells>
  <phoneticPr fontId="2" type="noConversion"/>
  <pageMargins left="0.7" right="0.7" top="0.75" bottom="0.75" header="0.3" footer="0.3"/>
  <pageSetup paperSize="9" scale="3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</vt:lpstr>
      <vt:lpstr>2016.2학 보고용</vt:lpstr>
      <vt:lpstr>DB용</vt:lpstr>
      <vt:lpstr>Sheet1</vt:lpstr>
      <vt:lpstr>남자</vt:lpstr>
      <vt:lpstr>여자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경남대사회학과2</cp:lastModifiedBy>
  <cp:lastPrinted>2017-03-28T08:50:38Z</cp:lastPrinted>
  <dcterms:created xsi:type="dcterms:W3CDTF">2017-03-09T12:02:40Z</dcterms:created>
  <dcterms:modified xsi:type="dcterms:W3CDTF">2017-06-21T08:49:09Z</dcterms:modified>
</cp:coreProperties>
</file>