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ell_hackathon\fleet_optimization\fleet_optimization\grading_file\"/>
    </mc:Choice>
  </mc:AlternateContent>
  <xr:revisionPtr revIDLastSave="0" documentId="13_ncr:1_{356A42E6-B7E4-4B2B-A1D9-9D697776E6C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f_cost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J8" i="1"/>
  <c r="J20" i="1" l="1"/>
  <c r="J1" i="1"/>
  <c r="J23" i="1" s="1"/>
  <c r="I18" i="1"/>
  <c r="C37" i="1"/>
  <c r="I37" i="1" s="1"/>
  <c r="C18" i="1"/>
  <c r="G37" i="1"/>
  <c r="G18" i="1"/>
  <c r="H36" i="1"/>
  <c r="H35" i="1"/>
  <c r="H34" i="1"/>
  <c r="H33" i="1"/>
  <c r="H32" i="1"/>
  <c r="H31" i="1"/>
  <c r="H30" i="1"/>
  <c r="H29" i="1"/>
  <c r="H28" i="1"/>
  <c r="H27" i="1"/>
  <c r="H26" i="1"/>
  <c r="H37" i="1" s="1"/>
  <c r="H25" i="1"/>
  <c r="H24" i="1"/>
  <c r="H23" i="1"/>
  <c r="H22" i="1"/>
  <c r="H21" i="1"/>
  <c r="I2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I1" i="1" s="1"/>
  <c r="I5" i="1" s="1"/>
  <c r="H18" i="1" l="1"/>
</calcChain>
</file>

<file path=xl/sharedStrings.xml><?xml version="1.0" encoding="utf-8"?>
<sst xmlns="http://schemas.openxmlformats.org/spreadsheetml/2006/main" count="16" uniqueCount="8">
  <si>
    <t>year</t>
  </si>
  <si>
    <t>cost_buy</t>
  </si>
  <si>
    <t>cost_ins</t>
  </si>
  <si>
    <t>cost_mnt</t>
  </si>
  <si>
    <t>cost_fuel</t>
  </si>
  <si>
    <t>cost_sell</t>
  </si>
  <si>
    <t>total</t>
  </si>
  <si>
    <t>Expected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</si>
</sst>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cost_buy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6</c:v>
          </c:tx>
          <c:spPr>
            <a:ln w="19050">
              <a:noFill/>
            </a:ln>
          </c:spP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df_cost_6!$C$2:$C$17</c:f>
              <c:numCache>
                <c:formatCode>General</c:formatCode>
                <c:ptCount val="16"/>
                <c:pt idx="0">
                  <c:v>26192010</c:v>
                </c:pt>
                <c:pt idx="1">
                  <c:v>414340</c:v>
                </c:pt>
                <c:pt idx="2">
                  <c:v>513619</c:v>
                </c:pt>
                <c:pt idx="3">
                  <c:v>713994</c:v>
                </c:pt>
                <c:pt idx="4">
                  <c:v>1045286</c:v>
                </c:pt>
                <c:pt idx="5">
                  <c:v>8137235</c:v>
                </c:pt>
                <c:pt idx="6">
                  <c:v>9338103</c:v>
                </c:pt>
                <c:pt idx="7">
                  <c:v>1243563</c:v>
                </c:pt>
                <c:pt idx="8">
                  <c:v>6772914</c:v>
                </c:pt>
                <c:pt idx="9">
                  <c:v>8669704</c:v>
                </c:pt>
                <c:pt idx="10">
                  <c:v>10319848</c:v>
                </c:pt>
                <c:pt idx="11">
                  <c:v>11986096</c:v>
                </c:pt>
                <c:pt idx="12">
                  <c:v>11033127</c:v>
                </c:pt>
                <c:pt idx="13">
                  <c:v>9229717</c:v>
                </c:pt>
                <c:pt idx="14">
                  <c:v>9575076</c:v>
                </c:pt>
                <c:pt idx="15">
                  <c:v>13256371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CD-4BC1-9E1B-D15B12B0449A}"/>
            </c:ext>
          </c:extLst>
        </c:ser>
        <c:ser>
          <c:idx val="0"/>
          <c:order val="1"/>
          <c:tx>
            <c:v>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df_cost_6!$C$21:$C$36</c:f>
              <c:numCache>
                <c:formatCode>General</c:formatCode>
                <c:ptCount val="16"/>
                <c:pt idx="0">
                  <c:v>26192010</c:v>
                </c:pt>
                <c:pt idx="1">
                  <c:v>6964938</c:v>
                </c:pt>
                <c:pt idx="2">
                  <c:v>6927219</c:v>
                </c:pt>
                <c:pt idx="3">
                  <c:v>7656911</c:v>
                </c:pt>
                <c:pt idx="4">
                  <c:v>7842675</c:v>
                </c:pt>
                <c:pt idx="5">
                  <c:v>6017719</c:v>
                </c:pt>
                <c:pt idx="6">
                  <c:v>9893933</c:v>
                </c:pt>
                <c:pt idx="7">
                  <c:v>8165666</c:v>
                </c:pt>
                <c:pt idx="8">
                  <c:v>8915736</c:v>
                </c:pt>
                <c:pt idx="9">
                  <c:v>8505812</c:v>
                </c:pt>
                <c:pt idx="10">
                  <c:v>8918250</c:v>
                </c:pt>
                <c:pt idx="11">
                  <c:v>11327758</c:v>
                </c:pt>
                <c:pt idx="12">
                  <c:v>11907309</c:v>
                </c:pt>
                <c:pt idx="13">
                  <c:v>12199789</c:v>
                </c:pt>
                <c:pt idx="14">
                  <c:v>9240510</c:v>
                </c:pt>
                <c:pt idx="15">
                  <c:v>13281193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CD-4BC1-9E1B-D15B12B04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0448"/>
        <c:axId val="51253552"/>
      </c:scatterChart>
      <c:valAx>
        <c:axId val="1757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3552"/>
        <c:crosses val="autoZero"/>
        <c:crossBetween val="midCat"/>
      </c:valAx>
      <c:valAx>
        <c:axId val="512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cost_ins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6</c:v>
          </c:tx>
          <c:spPr>
            <a:ln w="19050">
              <a:noFill/>
            </a:ln>
          </c:spP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df_cost_6!$D$2:$D$17</c:f>
              <c:numCache>
                <c:formatCode>General</c:formatCode>
                <c:ptCount val="16"/>
                <c:pt idx="0">
                  <c:v>1309600.5</c:v>
                </c:pt>
                <c:pt idx="1">
                  <c:v>1592237.5999999901</c:v>
                </c:pt>
                <c:pt idx="2">
                  <c:v>1883982.05</c:v>
                </c:pt>
                <c:pt idx="3">
                  <c:v>2190881.44</c:v>
                </c:pt>
                <c:pt idx="4">
                  <c:v>2521485.37</c:v>
                </c:pt>
                <c:pt idx="5">
                  <c:v>2578740.21</c:v>
                </c:pt>
                <c:pt idx="6">
                  <c:v>2620472.0199999898</c:v>
                </c:pt>
                <c:pt idx="7">
                  <c:v>2918916.9599999902</c:v>
                </c:pt>
                <c:pt idx="8">
                  <c:v>2989525.39</c:v>
                </c:pt>
                <c:pt idx="9">
                  <c:v>3048366.52</c:v>
                </c:pt>
                <c:pt idx="10">
                  <c:v>3008053.78</c:v>
                </c:pt>
                <c:pt idx="11">
                  <c:v>3074659.95</c:v>
                </c:pt>
                <c:pt idx="12">
                  <c:v>3178819.95</c:v>
                </c:pt>
                <c:pt idx="13">
                  <c:v>3358937.15</c:v>
                </c:pt>
                <c:pt idx="14">
                  <c:v>3522888.89</c:v>
                </c:pt>
                <c:pt idx="15">
                  <c:v>3596143.8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2-48E9-ACF7-486D7B2819C3}"/>
            </c:ext>
          </c:extLst>
        </c:ser>
        <c:ser>
          <c:idx val="0"/>
          <c:order val="1"/>
          <c:tx>
            <c:v>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df_cost_6!$D$21:$D$36</c:f>
              <c:numCache>
                <c:formatCode>General</c:formatCode>
                <c:ptCount val="16"/>
                <c:pt idx="0">
                  <c:v>1309600.5</c:v>
                </c:pt>
                <c:pt idx="1">
                  <c:v>1538179.38</c:v>
                </c:pt>
                <c:pt idx="2">
                  <c:v>1729330.99</c:v>
                </c:pt>
                <c:pt idx="3">
                  <c:v>1897475.69</c:v>
                </c:pt>
                <c:pt idx="4">
                  <c:v>2063961.73999999</c:v>
                </c:pt>
                <c:pt idx="5">
                  <c:v>2220877.73999999</c:v>
                </c:pt>
                <c:pt idx="6">
                  <c:v>2373813.9900000002</c:v>
                </c:pt>
                <c:pt idx="7">
                  <c:v>2472823.85</c:v>
                </c:pt>
                <c:pt idx="8">
                  <c:v>2606035.29</c:v>
                </c:pt>
                <c:pt idx="9">
                  <c:v>2736080.1699999901</c:v>
                </c:pt>
                <c:pt idx="10">
                  <c:v>2911130.11</c:v>
                </c:pt>
                <c:pt idx="11">
                  <c:v>3040000.3</c:v>
                </c:pt>
                <c:pt idx="12">
                  <c:v>3187267.59</c:v>
                </c:pt>
                <c:pt idx="13">
                  <c:v>3306779.19</c:v>
                </c:pt>
                <c:pt idx="14">
                  <c:v>3470465.9</c:v>
                </c:pt>
                <c:pt idx="15">
                  <c:v>3596262.96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2-48E9-ACF7-486D7B281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0448"/>
        <c:axId val="51253552"/>
      </c:scatterChart>
      <c:valAx>
        <c:axId val="1757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3552"/>
        <c:crosses val="autoZero"/>
        <c:crossBetween val="midCat"/>
      </c:valAx>
      <c:valAx>
        <c:axId val="512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cost_mnt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6</c:v>
          </c:tx>
          <c:spPr>
            <a:ln w="19050">
              <a:noFill/>
            </a:ln>
          </c:spP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df_cost_6!$E$2:$E$17</c:f>
              <c:numCache>
                <c:formatCode>General</c:formatCode>
                <c:ptCount val="16"/>
                <c:pt idx="0">
                  <c:v>261920.1</c:v>
                </c:pt>
                <c:pt idx="1">
                  <c:v>789903.7</c:v>
                </c:pt>
                <c:pt idx="2">
                  <c:v>1327166.8899999999</c:v>
                </c:pt>
                <c:pt idx="3">
                  <c:v>1876706.21</c:v>
                </c:pt>
                <c:pt idx="4">
                  <c:v>2443838.3299999898</c:v>
                </c:pt>
                <c:pt idx="5">
                  <c:v>2400556.3199999998</c:v>
                </c:pt>
                <c:pt idx="6">
                  <c:v>2242089.23</c:v>
                </c:pt>
                <c:pt idx="7">
                  <c:v>2810574.75</c:v>
                </c:pt>
                <c:pt idx="8">
                  <c:v>2775488.81</c:v>
                </c:pt>
                <c:pt idx="9">
                  <c:v>2591248.61</c:v>
                </c:pt>
                <c:pt idx="10">
                  <c:v>2246284.8499999898</c:v>
                </c:pt>
                <c:pt idx="11">
                  <c:v>2104050.5699999998</c:v>
                </c:pt>
                <c:pt idx="12">
                  <c:v>2084817.99</c:v>
                </c:pt>
                <c:pt idx="13">
                  <c:v>2315834.2599999998</c:v>
                </c:pt>
                <c:pt idx="14">
                  <c:v>2522470.84</c:v>
                </c:pt>
                <c:pt idx="15">
                  <c:v>2483711.0699999998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750-B5FD-2CD72B10B8F5}"/>
            </c:ext>
          </c:extLst>
        </c:ser>
        <c:ser>
          <c:idx val="0"/>
          <c:order val="1"/>
          <c:tx>
            <c:v>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df_cost_6!$E$21:$E$36</c:f>
              <c:numCache>
                <c:formatCode>General</c:formatCode>
                <c:ptCount val="16"/>
                <c:pt idx="0">
                  <c:v>261920.1</c:v>
                </c:pt>
                <c:pt idx="1">
                  <c:v>664615.62</c:v>
                </c:pt>
                <c:pt idx="2">
                  <c:v>967558.73</c:v>
                </c:pt>
                <c:pt idx="3">
                  <c:v>1192310.68</c:v>
                </c:pt>
                <c:pt idx="4">
                  <c:v>1373189.53</c:v>
                </c:pt>
                <c:pt idx="5">
                  <c:v>1557478.32</c:v>
                </c:pt>
                <c:pt idx="6">
                  <c:v>1658385.71999999</c:v>
                </c:pt>
                <c:pt idx="7">
                  <c:v>1757775.43</c:v>
                </c:pt>
                <c:pt idx="8">
                  <c:v>1887472.73999999</c:v>
                </c:pt>
                <c:pt idx="9">
                  <c:v>1868432.8999999899</c:v>
                </c:pt>
                <c:pt idx="10">
                  <c:v>2045111.42</c:v>
                </c:pt>
                <c:pt idx="11">
                  <c:v>2060068.88</c:v>
                </c:pt>
                <c:pt idx="12">
                  <c:v>2117991.2099999902</c:v>
                </c:pt>
                <c:pt idx="13">
                  <c:v>2181445.83</c:v>
                </c:pt>
                <c:pt idx="14">
                  <c:v>2391263.41</c:v>
                </c:pt>
                <c:pt idx="15">
                  <c:v>2483949.39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A2-4750-B5FD-2CD72B10B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0448"/>
        <c:axId val="51253552"/>
      </c:scatterChart>
      <c:valAx>
        <c:axId val="1757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3552"/>
        <c:crosses val="autoZero"/>
        <c:crossBetween val="midCat"/>
      </c:valAx>
      <c:valAx>
        <c:axId val="512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cost_fuel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6</c:v>
          </c:tx>
          <c:spPr>
            <a:ln w="19050">
              <a:noFill/>
            </a:ln>
          </c:spP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df_cost_6!$F$2:$F$17</c:f>
              <c:numCache>
                <c:formatCode>General</c:formatCode>
                <c:ptCount val="16"/>
                <c:pt idx="0">
                  <c:v>2872519.1789910998</c:v>
                </c:pt>
                <c:pt idx="1">
                  <c:v>2922370.0993331098</c:v>
                </c:pt>
                <c:pt idx="2">
                  <c:v>2977177.29493248</c:v>
                </c:pt>
                <c:pt idx="3">
                  <c:v>3023902.6072616898</c:v>
                </c:pt>
                <c:pt idx="4">
                  <c:v>3107578.5895094899</c:v>
                </c:pt>
                <c:pt idx="5">
                  <c:v>3173618.30522202</c:v>
                </c:pt>
                <c:pt idx="6">
                  <c:v>3253256.1987701398</c:v>
                </c:pt>
                <c:pt idx="7">
                  <c:v>3301400.0505610001</c:v>
                </c:pt>
                <c:pt idx="8">
                  <c:v>3106939.8535061502</c:v>
                </c:pt>
                <c:pt idx="9">
                  <c:v>2978356.24729905</c:v>
                </c:pt>
                <c:pt idx="10">
                  <c:v>2883355.9250460598</c:v>
                </c:pt>
                <c:pt idx="11">
                  <c:v>2693158.3525253199</c:v>
                </c:pt>
                <c:pt idx="12">
                  <c:v>2562250.3966156398</c:v>
                </c:pt>
                <c:pt idx="13">
                  <c:v>2471278.89981233</c:v>
                </c:pt>
                <c:pt idx="14">
                  <c:v>2385118.28276393</c:v>
                </c:pt>
                <c:pt idx="15">
                  <c:v>2266102.8803169099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6-403A-8089-812CA89BB07B}"/>
            </c:ext>
          </c:extLst>
        </c:ser>
        <c:ser>
          <c:idx val="0"/>
          <c:order val="1"/>
          <c:tx>
            <c:v>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df_cost_6!$F$21:$F$36</c:f>
              <c:numCache>
                <c:formatCode>General</c:formatCode>
                <c:ptCount val="16"/>
                <c:pt idx="0">
                  <c:v>2872519.1789910998</c:v>
                </c:pt>
                <c:pt idx="1">
                  <c:v>2922370.0993331098</c:v>
                </c:pt>
                <c:pt idx="2">
                  <c:v>2977177.29493248</c:v>
                </c:pt>
                <c:pt idx="3">
                  <c:v>3017253.40774087</c:v>
                </c:pt>
                <c:pt idx="4">
                  <c:v>3084628.4202634199</c:v>
                </c:pt>
                <c:pt idx="5">
                  <c:v>3150498.7662963602</c:v>
                </c:pt>
                <c:pt idx="6">
                  <c:v>3219007.3842364401</c:v>
                </c:pt>
                <c:pt idx="7">
                  <c:v>3231560.09608038</c:v>
                </c:pt>
                <c:pt idx="8">
                  <c:v>3283239.1581472098</c:v>
                </c:pt>
                <c:pt idx="9">
                  <c:v>3125193.4962776601</c:v>
                </c:pt>
                <c:pt idx="10">
                  <c:v>2935544.9272933798</c:v>
                </c:pt>
                <c:pt idx="11">
                  <c:v>2769572.5235958602</c:v>
                </c:pt>
                <c:pt idx="12">
                  <c:v>2570120.3745439998</c:v>
                </c:pt>
                <c:pt idx="13">
                  <c:v>2382177.1577403098</c:v>
                </c:pt>
                <c:pt idx="14">
                  <c:v>2300443.7460900601</c:v>
                </c:pt>
                <c:pt idx="15">
                  <c:v>2266102.8803169099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6-403A-8089-812CA89BB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0448"/>
        <c:axId val="51253552"/>
      </c:scatterChart>
      <c:valAx>
        <c:axId val="1757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3552"/>
        <c:crosses val="autoZero"/>
        <c:crossBetween val="midCat"/>
      </c:valAx>
      <c:valAx>
        <c:axId val="512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cost_sell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6</c:v>
          </c:tx>
          <c:spPr>
            <a:ln w="19050">
              <a:noFill/>
            </a:ln>
          </c:spP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df_cost_6!$G$2:$G$17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3191997</c:v>
                </c:pt>
                <c:pt idx="5">
                  <c:v>2659993.6000000001</c:v>
                </c:pt>
                <c:pt idx="6">
                  <c:v>422545.5</c:v>
                </c:pt>
                <c:pt idx="7">
                  <c:v>1586997</c:v>
                </c:pt>
                <c:pt idx="8">
                  <c:v>1662033</c:v>
                </c:pt>
                <c:pt idx="9">
                  <c:v>2840301.5</c:v>
                </c:pt>
                <c:pt idx="10">
                  <c:v>3872688.8</c:v>
                </c:pt>
                <c:pt idx="11">
                  <c:v>3787440.3</c:v>
                </c:pt>
                <c:pt idx="12">
                  <c:v>4129673.6</c:v>
                </c:pt>
                <c:pt idx="13">
                  <c:v>4302322.8</c:v>
                </c:pt>
                <c:pt idx="14">
                  <c:v>5875197</c:v>
                </c:pt>
                <c:pt idx="15">
                  <c:v>11225012.5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2-4710-BFD9-8DD1A74A3578}"/>
            </c:ext>
          </c:extLst>
        </c:ser>
        <c:ser>
          <c:idx val="0"/>
          <c:order val="1"/>
          <c:tx>
            <c:v>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df_cost_6!$B$2:$B$17</c:f>
              <c:numCache>
                <c:formatCode>General</c:formatCode>
                <c:ptCount val="16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  <c:pt idx="11">
                  <c:v>2034</c:v>
                </c:pt>
                <c:pt idx="12">
                  <c:v>2035</c:v>
                </c:pt>
                <c:pt idx="13">
                  <c:v>2036</c:v>
                </c:pt>
                <c:pt idx="14">
                  <c:v>2037</c:v>
                </c:pt>
                <c:pt idx="15">
                  <c:v>2038</c:v>
                </c:pt>
              </c:numCache>
            </c:numRef>
          </c:xVal>
          <c:yVal>
            <c:numRef>
              <c:f>df_cost_6!$G$21:$G$36</c:f>
              <c:numCache>
                <c:formatCode>General</c:formatCode>
                <c:ptCount val="16"/>
                <c:pt idx="0">
                  <c:v>5723821.7999999998</c:v>
                </c:pt>
                <c:pt idx="1">
                  <c:v>4836352</c:v>
                </c:pt>
                <c:pt idx="2">
                  <c:v>4711508</c:v>
                </c:pt>
                <c:pt idx="3">
                  <c:v>4080825</c:v>
                </c:pt>
                <c:pt idx="4">
                  <c:v>2367010</c:v>
                </c:pt>
                <c:pt idx="5">
                  <c:v>4802458.0999999996</c:v>
                </c:pt>
                <c:pt idx="6">
                  <c:v>4079439.6999999899</c:v>
                </c:pt>
                <c:pt idx="7">
                  <c:v>4427010.5999999996</c:v>
                </c:pt>
                <c:pt idx="8">
                  <c:v>2160103.1999999899</c:v>
                </c:pt>
                <c:pt idx="9">
                  <c:v>3774251.8</c:v>
                </c:pt>
                <c:pt idx="10">
                  <c:v>4373245.9000000004</c:v>
                </c:pt>
                <c:pt idx="11">
                  <c:v>4969853.5999999996</c:v>
                </c:pt>
                <c:pt idx="12">
                  <c:v>5739268.7000000002</c:v>
                </c:pt>
                <c:pt idx="13">
                  <c:v>3993543.5999999898</c:v>
                </c:pt>
                <c:pt idx="14">
                  <c:v>6835507.5</c:v>
                </c:pt>
                <c:pt idx="15">
                  <c:v>11231920.300000001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22-4710-BFD9-8DD1A74A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0448"/>
        <c:axId val="51253552"/>
      </c:scatterChart>
      <c:valAx>
        <c:axId val="17577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3552"/>
        <c:crosses val="autoZero"/>
        <c:crossBetween val="midCat"/>
      </c:valAx>
      <c:valAx>
        <c:axId val="512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7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0</xdr:row>
      <xdr:rowOff>106680</xdr:rowOff>
    </xdr:from>
    <xdr:to>
      <xdr:col>18</xdr:col>
      <xdr:colOff>15240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CDF0B8-0FE0-462F-83A5-0E562DB0C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17</xdr:row>
      <xdr:rowOff>60960</xdr:rowOff>
    </xdr:from>
    <xdr:to>
      <xdr:col>18</xdr:col>
      <xdr:colOff>7620</xdr:colOff>
      <xdr:row>33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450B9-C781-4D9C-8D38-0A5921AA8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68580</xdr:colOff>
      <xdr:row>0</xdr:row>
      <xdr:rowOff>121920</xdr:rowOff>
    </xdr:from>
    <xdr:to>
      <xdr:col>25</xdr:col>
      <xdr:colOff>373380</xdr:colOff>
      <xdr:row>15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435D2B-FE4B-41EF-8F91-16745E0EA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45720</xdr:colOff>
      <xdr:row>17</xdr:row>
      <xdr:rowOff>30480</xdr:rowOff>
    </xdr:from>
    <xdr:to>
      <xdr:col>25</xdr:col>
      <xdr:colOff>350520</xdr:colOff>
      <xdr:row>33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001C0E-E607-4C30-92FB-91F09C166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45720</xdr:colOff>
      <xdr:row>33</xdr:row>
      <xdr:rowOff>106680</xdr:rowOff>
    </xdr:from>
    <xdr:to>
      <xdr:col>25</xdr:col>
      <xdr:colOff>350520</xdr:colOff>
      <xdr:row>48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4B71C3-81D5-44DE-93BC-12BAC6CBA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9" sqref="I9"/>
    </sheetView>
  </sheetViews>
  <sheetFormatPr defaultRowHeight="14.4" x14ac:dyDescent="0.3"/>
  <cols>
    <col min="3" max="3" width="15.6640625" bestFit="1" customWidth="1"/>
    <col min="7" max="7" width="14.6640625" bestFit="1" customWidth="1"/>
    <col min="8" max="8" width="15.6640625" bestFit="1" customWidth="1"/>
    <col min="9" max="10" width="14.6640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>
        <f>SUM(H2:H7)</f>
        <v>70418678.19524987</v>
      </c>
      <c r="J1" s="1">
        <f>(100-I2)*65000000/70</f>
        <v>55983413.571428575</v>
      </c>
    </row>
    <row r="2" spans="1:10" x14ac:dyDescent="0.3">
      <c r="A2">
        <v>0</v>
      </c>
      <c r="B2">
        <v>2023</v>
      </c>
      <c r="C2">
        <v>26192010</v>
      </c>
      <c r="D2">
        <v>1309600.5</v>
      </c>
      <c r="E2">
        <v>261920.1</v>
      </c>
      <c r="F2">
        <v>2872519.1789910998</v>
      </c>
      <c r="G2">
        <v>0</v>
      </c>
      <c r="H2">
        <f>SUM(C2:F2)-G2</f>
        <v>30636049.778991103</v>
      </c>
      <c r="I2">
        <v>39.710169999999998</v>
      </c>
      <c r="J2" t="s">
        <v>7</v>
      </c>
    </row>
    <row r="3" spans="1:10" x14ac:dyDescent="0.3">
      <c r="A3">
        <v>1</v>
      </c>
      <c r="B3">
        <v>2024</v>
      </c>
      <c r="C3">
        <v>414340</v>
      </c>
      <c r="D3">
        <v>1592237.5999999901</v>
      </c>
      <c r="E3">
        <v>789903.7</v>
      </c>
      <c r="F3">
        <v>2922370.0993331098</v>
      </c>
      <c r="G3">
        <v>0</v>
      </c>
      <c r="H3">
        <f t="shared" ref="H3:H17" si="0">SUM(C3:F3)-G3</f>
        <v>5718851.3993330998</v>
      </c>
    </row>
    <row r="4" spans="1:10" x14ac:dyDescent="0.3">
      <c r="A4">
        <v>2</v>
      </c>
      <c r="B4">
        <v>2025</v>
      </c>
      <c r="C4">
        <v>513619</v>
      </c>
      <c r="D4">
        <v>1883982.05</v>
      </c>
      <c r="E4">
        <v>1327166.8899999999</v>
      </c>
      <c r="F4">
        <v>2977177.29493248</v>
      </c>
      <c r="G4">
        <v>0</v>
      </c>
      <c r="H4">
        <f t="shared" si="0"/>
        <v>6701945.2349324794</v>
      </c>
    </row>
    <row r="5" spans="1:10" x14ac:dyDescent="0.3">
      <c r="A5">
        <v>3</v>
      </c>
      <c r="B5">
        <v>2026</v>
      </c>
      <c r="C5">
        <v>713994</v>
      </c>
      <c r="D5">
        <v>2190881.44</v>
      </c>
      <c r="E5">
        <v>1876706.21</v>
      </c>
      <c r="F5">
        <v>3023902.6072616898</v>
      </c>
      <c r="G5">
        <v>0</v>
      </c>
      <c r="H5">
        <f t="shared" si="0"/>
        <v>7805484.2572616898</v>
      </c>
      <c r="I5">
        <f>I1-I20</f>
        <v>538234.90769255161</v>
      </c>
    </row>
    <row r="6" spans="1:10" x14ac:dyDescent="0.3">
      <c r="A6">
        <v>4</v>
      </c>
      <c r="B6">
        <v>2027</v>
      </c>
      <c r="C6">
        <v>1045286</v>
      </c>
      <c r="D6">
        <v>2521485.37</v>
      </c>
      <c r="E6">
        <v>2443838.3299999898</v>
      </c>
      <c r="F6">
        <v>3107578.5895094899</v>
      </c>
      <c r="G6">
        <v>3191997</v>
      </c>
      <c r="H6">
        <f t="shared" si="0"/>
        <v>5926191.289509479</v>
      </c>
    </row>
    <row r="7" spans="1:10" x14ac:dyDescent="0.3">
      <c r="A7">
        <v>5</v>
      </c>
      <c r="B7">
        <v>2028</v>
      </c>
      <c r="C7">
        <v>8137235</v>
      </c>
      <c r="D7">
        <v>2578740.21</v>
      </c>
      <c r="E7">
        <v>2400556.3199999998</v>
      </c>
      <c r="F7">
        <v>3173618.30522202</v>
      </c>
      <c r="G7">
        <v>2659993.6000000001</v>
      </c>
      <c r="H7">
        <f t="shared" si="0"/>
        <v>13630156.235222021</v>
      </c>
    </row>
    <row r="8" spans="1:10" x14ac:dyDescent="0.3">
      <c r="A8">
        <v>6</v>
      </c>
      <c r="B8">
        <v>2029</v>
      </c>
      <c r="C8">
        <v>9338103</v>
      </c>
      <c r="D8">
        <v>2620472.0199999898</v>
      </c>
      <c r="E8">
        <v>2242089.23</v>
      </c>
      <c r="F8">
        <v>3253256.1987701398</v>
      </c>
      <c r="G8">
        <v>422545.5</v>
      </c>
      <c r="H8">
        <f t="shared" si="0"/>
        <v>17031374.948770132</v>
      </c>
      <c r="I8" s="2">
        <v>52010069.352114096</v>
      </c>
      <c r="J8" s="2">
        <f>(100-70*I8/65000000)</f>
        <v>43.98915608233866</v>
      </c>
    </row>
    <row r="9" spans="1:10" x14ac:dyDescent="0.3">
      <c r="A9">
        <v>7</v>
      </c>
      <c r="B9">
        <v>2030</v>
      </c>
      <c r="C9">
        <v>1243563</v>
      </c>
      <c r="D9">
        <v>2918916.9599999902</v>
      </c>
      <c r="E9">
        <v>2810574.75</v>
      </c>
      <c r="F9">
        <v>3301400.0505610001</v>
      </c>
      <c r="G9">
        <v>1586997</v>
      </c>
      <c r="H9">
        <f t="shared" si="0"/>
        <v>8687457.7605609894</v>
      </c>
      <c r="I9">
        <f>(100-J9)*65000000/70</f>
        <v>51628571.428571425</v>
      </c>
      <c r="J9">
        <v>44.4</v>
      </c>
    </row>
    <row r="10" spans="1:10" x14ac:dyDescent="0.3">
      <c r="A10">
        <v>8</v>
      </c>
      <c r="B10">
        <v>2031</v>
      </c>
      <c r="C10">
        <v>6772914</v>
      </c>
      <c r="D10">
        <v>2989525.39</v>
      </c>
      <c r="E10">
        <v>2775488.81</v>
      </c>
      <c r="F10">
        <v>3106939.8535061502</v>
      </c>
      <c r="G10">
        <v>1662033</v>
      </c>
      <c r="H10">
        <f t="shared" si="0"/>
        <v>13982835.053506151</v>
      </c>
    </row>
    <row r="11" spans="1:10" x14ac:dyDescent="0.3">
      <c r="A11">
        <v>9</v>
      </c>
      <c r="B11">
        <v>2032</v>
      </c>
      <c r="C11">
        <v>8669704</v>
      </c>
      <c r="D11">
        <v>3048366.52</v>
      </c>
      <c r="E11">
        <v>2591248.61</v>
      </c>
      <c r="F11">
        <v>2978356.24729905</v>
      </c>
      <c r="G11">
        <v>2840301.5</v>
      </c>
      <c r="H11">
        <f t="shared" si="0"/>
        <v>14447373.877299048</v>
      </c>
    </row>
    <row r="12" spans="1:10" x14ac:dyDescent="0.3">
      <c r="A12">
        <v>10</v>
      </c>
      <c r="B12">
        <v>2033</v>
      </c>
      <c r="C12">
        <v>10319848</v>
      </c>
      <c r="D12">
        <v>3008053.78</v>
      </c>
      <c r="E12">
        <v>2246284.8499999898</v>
      </c>
      <c r="F12">
        <v>2883355.9250460598</v>
      </c>
      <c r="G12">
        <v>3872688.8</v>
      </c>
      <c r="H12">
        <f t="shared" si="0"/>
        <v>14584853.755046047</v>
      </c>
    </row>
    <row r="13" spans="1:10" x14ac:dyDescent="0.3">
      <c r="A13">
        <v>11</v>
      </c>
      <c r="B13">
        <v>2034</v>
      </c>
      <c r="C13">
        <v>11986096</v>
      </c>
      <c r="D13">
        <v>3074659.95</v>
      </c>
      <c r="E13">
        <v>2104050.5699999998</v>
      </c>
      <c r="F13">
        <v>2693158.3525253199</v>
      </c>
      <c r="G13">
        <v>3787440.3</v>
      </c>
      <c r="H13">
        <f t="shared" si="0"/>
        <v>16070524.572525319</v>
      </c>
    </row>
    <row r="14" spans="1:10" x14ac:dyDescent="0.3">
      <c r="A14">
        <v>12</v>
      </c>
      <c r="B14">
        <v>2035</v>
      </c>
      <c r="C14">
        <v>11033127</v>
      </c>
      <c r="D14">
        <v>3178819.95</v>
      </c>
      <c r="E14">
        <v>2084817.99</v>
      </c>
      <c r="F14">
        <v>2562250.3966156398</v>
      </c>
      <c r="G14">
        <v>4129673.6</v>
      </c>
      <c r="H14">
        <f t="shared" si="0"/>
        <v>14729341.736615641</v>
      </c>
    </row>
    <row r="15" spans="1:10" x14ac:dyDescent="0.3">
      <c r="A15">
        <v>13</v>
      </c>
      <c r="B15">
        <v>2036</v>
      </c>
      <c r="C15">
        <v>9229717</v>
      </c>
      <c r="D15">
        <v>3358937.15</v>
      </c>
      <c r="E15">
        <v>2315834.2599999998</v>
      </c>
      <c r="F15">
        <v>2471278.89981233</v>
      </c>
      <c r="G15">
        <v>4302322.8</v>
      </c>
      <c r="H15">
        <f t="shared" si="0"/>
        <v>13073444.509812329</v>
      </c>
    </row>
    <row r="16" spans="1:10" x14ac:dyDescent="0.3">
      <c r="A16">
        <v>14</v>
      </c>
      <c r="B16">
        <v>2037</v>
      </c>
      <c r="C16">
        <v>9575076</v>
      </c>
      <c r="D16">
        <v>3522888.89</v>
      </c>
      <c r="E16">
        <v>2522470.84</v>
      </c>
      <c r="F16">
        <v>2385118.28276393</v>
      </c>
      <c r="G16">
        <v>5875197</v>
      </c>
      <c r="H16">
        <f t="shared" si="0"/>
        <v>12130357.012763932</v>
      </c>
    </row>
    <row r="17" spans="1:10" x14ac:dyDescent="0.3">
      <c r="A17">
        <v>15</v>
      </c>
      <c r="B17">
        <v>2038</v>
      </c>
      <c r="C17">
        <v>13256371</v>
      </c>
      <c r="D17">
        <v>3596143.8</v>
      </c>
      <c r="E17">
        <v>2483711.0699999998</v>
      </c>
      <c r="F17">
        <v>2266102.8803169099</v>
      </c>
      <c r="G17">
        <v>11225012.5</v>
      </c>
      <c r="H17">
        <f t="shared" si="0"/>
        <v>10377316.25031691</v>
      </c>
    </row>
    <row r="18" spans="1:10" x14ac:dyDescent="0.3">
      <c r="C18" s="1">
        <f>SUM(C2:C17)</f>
        <v>128441003</v>
      </c>
      <c r="G18" s="1">
        <f>SUM(G2:G17)</f>
        <v>45556202.600000001</v>
      </c>
      <c r="H18" s="1">
        <f>SUM(H2:H17)</f>
        <v>205533557.67246634</v>
      </c>
      <c r="I18" s="2">
        <f>C18-G18</f>
        <v>82884800.400000006</v>
      </c>
    </row>
    <row r="20" spans="1:10" x14ac:dyDescent="0.3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s="1">
        <f>SUM(H21:H26)</f>
        <v>69880443.287557319</v>
      </c>
      <c r="J20" s="1">
        <f>(100-I21)*65000000/70</f>
        <v>52028321.428571425</v>
      </c>
    </row>
    <row r="21" spans="1:10" x14ac:dyDescent="0.3">
      <c r="B21">
        <v>2023</v>
      </c>
      <c r="C21">
        <v>26192010</v>
      </c>
      <c r="D21">
        <v>1309600.5</v>
      </c>
      <c r="E21">
        <v>261920.1</v>
      </c>
      <c r="F21">
        <v>2872519.1789910998</v>
      </c>
      <c r="G21">
        <v>5723821.7999999998</v>
      </c>
      <c r="H21">
        <f>SUM(C21:F21)-G21</f>
        <v>24912227.978991102</v>
      </c>
      <c r="I21">
        <v>43.969499999999996</v>
      </c>
      <c r="J21" t="s">
        <v>7</v>
      </c>
    </row>
    <row r="22" spans="1:10" x14ac:dyDescent="0.3">
      <c r="B22">
        <v>2024</v>
      </c>
      <c r="C22">
        <v>6964938</v>
      </c>
      <c r="D22">
        <v>1538179.38</v>
      </c>
      <c r="E22">
        <v>664615.62</v>
      </c>
      <c r="F22">
        <v>2922370.0993331098</v>
      </c>
      <c r="G22">
        <v>4836352</v>
      </c>
      <c r="H22">
        <f t="shared" ref="H22:H36" si="1">SUM(C22:F22)-G22</f>
        <v>7253751.0993331075</v>
      </c>
    </row>
    <row r="23" spans="1:10" x14ac:dyDescent="0.3">
      <c r="B23">
        <v>2025</v>
      </c>
      <c r="C23">
        <v>6927219</v>
      </c>
      <c r="D23">
        <v>1729330.99</v>
      </c>
      <c r="E23">
        <v>967558.73</v>
      </c>
      <c r="F23">
        <v>2977177.29493248</v>
      </c>
      <c r="G23">
        <v>4711508</v>
      </c>
      <c r="H23">
        <f t="shared" si="1"/>
        <v>7889778.0149324797</v>
      </c>
      <c r="J23" s="2">
        <f>J1-J20</f>
        <v>3955092.1428571492</v>
      </c>
    </row>
    <row r="24" spans="1:10" x14ac:dyDescent="0.3">
      <c r="B24">
        <v>2026</v>
      </c>
      <c r="C24">
        <v>7656911</v>
      </c>
      <c r="D24">
        <v>1897475.69</v>
      </c>
      <c r="E24">
        <v>1192310.68</v>
      </c>
      <c r="F24">
        <v>3017253.40774087</v>
      </c>
      <c r="G24">
        <v>4080825</v>
      </c>
      <c r="H24">
        <f t="shared" si="1"/>
        <v>9683125.7777408697</v>
      </c>
    </row>
    <row r="25" spans="1:10" x14ac:dyDescent="0.3">
      <c r="B25">
        <v>2027</v>
      </c>
      <c r="C25">
        <v>7842675</v>
      </c>
      <c r="D25">
        <v>2063961.73999999</v>
      </c>
      <c r="E25">
        <v>1373189.53</v>
      </c>
      <c r="F25">
        <v>3084628.4202634199</v>
      </c>
      <c r="G25">
        <v>2367010</v>
      </c>
      <c r="H25">
        <f t="shared" si="1"/>
        <v>11997444.690263409</v>
      </c>
    </row>
    <row r="26" spans="1:10" x14ac:dyDescent="0.3">
      <c r="B26">
        <v>2028</v>
      </c>
      <c r="C26">
        <v>6017719</v>
      </c>
      <c r="D26">
        <v>2220877.73999999</v>
      </c>
      <c r="E26">
        <v>1557478.32</v>
      </c>
      <c r="F26">
        <v>3150498.7662963602</v>
      </c>
      <c r="G26">
        <v>4802458.0999999996</v>
      </c>
      <c r="H26">
        <f t="shared" si="1"/>
        <v>8144115.7262963504</v>
      </c>
    </row>
    <row r="27" spans="1:10" x14ac:dyDescent="0.3">
      <c r="B27">
        <v>2029</v>
      </c>
      <c r="C27">
        <v>9893933</v>
      </c>
      <c r="D27">
        <v>2373813.9900000002</v>
      </c>
      <c r="E27">
        <v>1658385.71999999</v>
      </c>
      <c r="F27">
        <v>3219007.3842364401</v>
      </c>
      <c r="G27">
        <v>4079439.6999999899</v>
      </c>
      <c r="H27">
        <f t="shared" si="1"/>
        <v>13065700.39423644</v>
      </c>
    </row>
    <row r="28" spans="1:10" x14ac:dyDescent="0.3">
      <c r="B28">
        <v>2030</v>
      </c>
      <c r="C28">
        <v>8165666</v>
      </c>
      <c r="D28">
        <v>2472823.85</v>
      </c>
      <c r="E28">
        <v>1757775.43</v>
      </c>
      <c r="F28">
        <v>3231560.09608038</v>
      </c>
      <c r="G28">
        <v>4427010.5999999996</v>
      </c>
      <c r="H28">
        <f t="shared" si="1"/>
        <v>11200814.776080379</v>
      </c>
    </row>
    <row r="29" spans="1:10" x14ac:dyDescent="0.3">
      <c r="B29">
        <v>2031</v>
      </c>
      <c r="C29">
        <v>8915736</v>
      </c>
      <c r="D29">
        <v>2606035.29</v>
      </c>
      <c r="E29">
        <v>1887472.73999999</v>
      </c>
      <c r="F29">
        <v>3283239.1581472098</v>
      </c>
      <c r="G29">
        <v>2160103.1999999899</v>
      </c>
      <c r="H29">
        <f t="shared" si="1"/>
        <v>14532379.98814721</v>
      </c>
    </row>
    <row r="30" spans="1:10" x14ac:dyDescent="0.3">
      <c r="B30">
        <v>2032</v>
      </c>
      <c r="C30">
        <v>8505812</v>
      </c>
      <c r="D30">
        <v>2736080.1699999901</v>
      </c>
      <c r="E30">
        <v>1868432.8999999899</v>
      </c>
      <c r="F30">
        <v>3125193.4962776601</v>
      </c>
      <c r="G30">
        <v>3774251.8</v>
      </c>
      <c r="H30">
        <f t="shared" si="1"/>
        <v>12461266.766277641</v>
      </c>
    </row>
    <row r="31" spans="1:10" x14ac:dyDescent="0.3">
      <c r="B31">
        <v>2033</v>
      </c>
      <c r="C31">
        <v>8918250</v>
      </c>
      <c r="D31">
        <v>2911130.11</v>
      </c>
      <c r="E31">
        <v>2045111.42</v>
      </c>
      <c r="F31">
        <v>2935544.9272933798</v>
      </c>
      <c r="G31">
        <v>4373245.9000000004</v>
      </c>
      <c r="H31">
        <f t="shared" si="1"/>
        <v>12436790.55729338</v>
      </c>
    </row>
    <row r="32" spans="1:10" x14ac:dyDescent="0.3">
      <c r="B32">
        <v>2034</v>
      </c>
      <c r="C32">
        <v>11327758</v>
      </c>
      <c r="D32">
        <v>3040000.3</v>
      </c>
      <c r="E32">
        <v>2060068.88</v>
      </c>
      <c r="F32">
        <v>2769572.5235958602</v>
      </c>
      <c r="G32">
        <v>4969853.5999999996</v>
      </c>
      <c r="H32">
        <f t="shared" si="1"/>
        <v>14227546.103595862</v>
      </c>
    </row>
    <row r="33" spans="2:9" x14ac:dyDescent="0.3">
      <c r="B33">
        <v>2035</v>
      </c>
      <c r="C33">
        <v>11907309</v>
      </c>
      <c r="D33">
        <v>3187267.59</v>
      </c>
      <c r="E33">
        <v>2117991.2099999902</v>
      </c>
      <c r="F33">
        <v>2570120.3745439998</v>
      </c>
      <c r="G33">
        <v>5739268.7000000002</v>
      </c>
      <c r="H33">
        <f t="shared" si="1"/>
        <v>14043419.474543989</v>
      </c>
    </row>
    <row r="34" spans="2:9" x14ac:dyDescent="0.3">
      <c r="B34">
        <v>2036</v>
      </c>
      <c r="C34">
        <v>12199789</v>
      </c>
      <c r="D34">
        <v>3306779.19</v>
      </c>
      <c r="E34">
        <v>2181445.83</v>
      </c>
      <c r="F34">
        <v>2382177.1577403098</v>
      </c>
      <c r="G34">
        <v>3993543.5999999898</v>
      </c>
      <c r="H34">
        <f t="shared" si="1"/>
        <v>16076647.577740319</v>
      </c>
    </row>
    <row r="35" spans="2:9" x14ac:dyDescent="0.3">
      <c r="B35">
        <v>2037</v>
      </c>
      <c r="C35">
        <v>9240510</v>
      </c>
      <c r="D35">
        <v>3470465.9</v>
      </c>
      <c r="E35">
        <v>2391263.41</v>
      </c>
      <c r="F35">
        <v>2300443.7460900601</v>
      </c>
      <c r="G35">
        <v>6835507.5</v>
      </c>
      <c r="H35">
        <f t="shared" si="1"/>
        <v>10567175.556090061</v>
      </c>
    </row>
    <row r="36" spans="2:9" x14ac:dyDescent="0.3">
      <c r="B36">
        <v>2038</v>
      </c>
      <c r="C36">
        <v>13281193</v>
      </c>
      <c r="D36">
        <v>3596262.96</v>
      </c>
      <c r="E36">
        <v>2483949.39</v>
      </c>
      <c r="F36">
        <v>2266102.8803169099</v>
      </c>
      <c r="G36">
        <v>11231920.300000001</v>
      </c>
      <c r="H36">
        <f t="shared" si="1"/>
        <v>10395587.93031691</v>
      </c>
    </row>
    <row r="37" spans="2:9" x14ac:dyDescent="0.3">
      <c r="C37" s="1">
        <f>SUM(C21:C36)</f>
        <v>163957428</v>
      </c>
      <c r="G37" s="1">
        <f>SUM(G21:G36)</f>
        <v>78106119.799999967</v>
      </c>
      <c r="H37" s="1">
        <f>SUM(H21:H36)</f>
        <v>198887772.41187954</v>
      </c>
      <c r="I37" s="2">
        <f>C37-G37</f>
        <v>85851308.200000033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df_cost_6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Firbonachi</dc:creator>
  <cp:lastModifiedBy>asus</cp:lastModifiedBy>
  <dcterms:created xsi:type="dcterms:W3CDTF">2024-06-22T13:03:35Z</dcterms:created>
  <dcterms:modified xsi:type="dcterms:W3CDTF">2024-06-24T06:39:43Z</dcterms:modified>
</cp:coreProperties>
</file>