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esktop\NCI\Sem 3\Research Project\"/>
    </mc:Choice>
  </mc:AlternateContent>
  <xr:revisionPtr revIDLastSave="0" documentId="13_ncr:1_{FDB3BAB6-3E8A-4417-9AC2-005CD0DD06CD}" xr6:coauthVersionLast="45" xr6:coauthVersionMax="45" xr10:uidLastSave="{00000000-0000-0000-0000-000000000000}"/>
  <bookViews>
    <workbookView xWindow="-110" yWindow="-110" windowWidth="19420" windowHeight="10560" activeTab="5" xr2:uid="{39E0FE2B-094C-4F04-97B2-A0C3D588565A}"/>
  </bookViews>
  <sheets>
    <sheet name="Summary" sheetId="1" r:id="rId1"/>
    <sheet name="LSTM" sheetId="2" r:id="rId2"/>
    <sheet name="Sheet1" sheetId="6" r:id="rId3"/>
    <sheet name="ARIMA" sheetId="3" r:id="rId4"/>
    <sheet name="ARMA " sheetId="4" r:id="rId5"/>
    <sheet name="Prophet" sheetId="5" r:id="rId6"/>
  </sheets>
  <definedNames>
    <definedName name="_xlnm._FilterDatabase" localSheetId="0" hidden="1">Summary!$B$16:$F$20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3" l="1"/>
  <c r="G13" i="5" l="1"/>
  <c r="E13" i="5"/>
  <c r="F13" i="5" s="1"/>
  <c r="G12" i="5"/>
  <c r="E12" i="5"/>
  <c r="F12" i="5" s="1"/>
  <c r="G11" i="5"/>
  <c r="E11" i="5"/>
  <c r="F11" i="5" s="1"/>
  <c r="G10" i="5"/>
  <c r="E10" i="5"/>
  <c r="F10" i="5" s="1"/>
  <c r="G9" i="5"/>
  <c r="E9" i="5"/>
  <c r="F9" i="5" s="1"/>
  <c r="G8" i="5"/>
  <c r="E8" i="5"/>
  <c r="G7" i="5"/>
  <c r="E7" i="5"/>
  <c r="F7" i="5" s="1"/>
  <c r="G6" i="5"/>
  <c r="E6" i="5"/>
  <c r="F6" i="5" s="1"/>
  <c r="J5" i="5"/>
  <c r="G5" i="5"/>
  <c r="E5" i="5"/>
  <c r="F5" i="5" s="1"/>
  <c r="G4" i="5"/>
  <c r="E4" i="5"/>
  <c r="F4" i="5" s="1"/>
  <c r="G3" i="5"/>
  <c r="E3" i="5"/>
  <c r="F3" i="5" s="1"/>
  <c r="G2" i="5"/>
  <c r="E2" i="5"/>
  <c r="F2" i="5" s="1"/>
  <c r="G13" i="4"/>
  <c r="E13" i="4"/>
  <c r="F13" i="4" s="1"/>
  <c r="G12" i="4"/>
  <c r="E12" i="4"/>
  <c r="F12" i="4" s="1"/>
  <c r="G11" i="4"/>
  <c r="E11" i="4"/>
  <c r="F11" i="4" s="1"/>
  <c r="G10" i="4"/>
  <c r="E10" i="4"/>
  <c r="F10" i="4" s="1"/>
  <c r="G9" i="4"/>
  <c r="E9" i="4"/>
  <c r="F9" i="4" s="1"/>
  <c r="G8" i="4"/>
  <c r="E8" i="4"/>
  <c r="G7" i="4"/>
  <c r="E7" i="4"/>
  <c r="F7" i="4" s="1"/>
  <c r="G6" i="4"/>
  <c r="F6" i="4"/>
  <c r="E6" i="4"/>
  <c r="J5" i="4"/>
  <c r="G5" i="4"/>
  <c r="F5" i="4"/>
  <c r="E5" i="4"/>
  <c r="G4" i="4"/>
  <c r="E4" i="4"/>
  <c r="F4" i="4" s="1"/>
  <c r="G3" i="4"/>
  <c r="F3" i="4"/>
  <c r="E3" i="4"/>
  <c r="G2" i="4"/>
  <c r="E2" i="4"/>
  <c r="F2" i="4" s="1"/>
  <c r="G13" i="3"/>
  <c r="E13" i="3"/>
  <c r="F13" i="3" s="1"/>
  <c r="G12" i="3"/>
  <c r="E12" i="3"/>
  <c r="F12" i="3" s="1"/>
  <c r="G11" i="3"/>
  <c r="E11" i="3"/>
  <c r="F11" i="3" s="1"/>
  <c r="G10" i="3"/>
  <c r="E10" i="3"/>
  <c r="F10" i="3" s="1"/>
  <c r="G9" i="3"/>
  <c r="E9" i="3"/>
  <c r="F9" i="3" s="1"/>
  <c r="G8" i="3"/>
  <c r="E8" i="3"/>
  <c r="F8" i="3" s="1"/>
  <c r="G7" i="3"/>
  <c r="E7" i="3"/>
  <c r="F7" i="3" s="1"/>
  <c r="G6" i="3"/>
  <c r="E6" i="3"/>
  <c r="F6" i="3" s="1"/>
  <c r="J5" i="3"/>
  <c r="G5" i="3"/>
  <c r="E5" i="3"/>
  <c r="F5" i="3" s="1"/>
  <c r="G4" i="3"/>
  <c r="E4" i="3"/>
  <c r="F4" i="3" s="1"/>
  <c r="G3" i="3"/>
  <c r="J4" i="3" s="1"/>
  <c r="E3" i="3"/>
  <c r="F3" i="3" s="1"/>
  <c r="G2" i="3"/>
  <c r="F2" i="3"/>
  <c r="E2" i="3"/>
  <c r="J2" i="3" s="1"/>
  <c r="J5" i="2"/>
  <c r="J4" i="2"/>
  <c r="J3" i="2"/>
  <c r="J2" i="2"/>
  <c r="G13" i="2"/>
  <c r="G12" i="2"/>
  <c r="G11" i="2"/>
  <c r="G10" i="2"/>
  <c r="G9" i="2"/>
  <c r="G8" i="2"/>
  <c r="G7" i="2"/>
  <c r="G6" i="2"/>
  <c r="G5" i="2"/>
  <c r="G4" i="2"/>
  <c r="G3" i="2"/>
  <c r="G2" i="2"/>
  <c r="F13" i="2"/>
  <c r="F12" i="2"/>
  <c r="F11" i="2"/>
  <c r="F10" i="2"/>
  <c r="F9" i="2"/>
  <c r="F8" i="2"/>
  <c r="F7" i="2"/>
  <c r="F6" i="2"/>
  <c r="F5" i="2"/>
  <c r="F4" i="2"/>
  <c r="F3" i="2"/>
  <c r="F2" i="2"/>
  <c r="E13" i="2"/>
  <c r="E12" i="2"/>
  <c r="E11" i="2"/>
  <c r="E10" i="2"/>
  <c r="E9" i="2"/>
  <c r="E8" i="2"/>
  <c r="E7" i="2"/>
  <c r="E6" i="2"/>
  <c r="E5" i="2"/>
  <c r="E4" i="2"/>
  <c r="E3" i="2"/>
  <c r="E2" i="2"/>
  <c r="J4" i="5" l="1"/>
  <c r="J2" i="5"/>
  <c r="F8" i="5"/>
  <c r="J3" i="5" s="1"/>
  <c r="J4" i="4"/>
  <c r="J2" i="4"/>
  <c r="F8" i="4"/>
  <c r="J3" i="4" s="1"/>
  <c r="J3" i="3"/>
</calcChain>
</file>

<file path=xl/sharedStrings.xml><?xml version="1.0" encoding="utf-8"?>
<sst xmlns="http://schemas.openxmlformats.org/spreadsheetml/2006/main" count="64" uniqueCount="14">
  <si>
    <t>date</t>
  </si>
  <si>
    <t>confirmed</t>
  </si>
  <si>
    <t>ARIMA</t>
  </si>
  <si>
    <t>ARMA</t>
  </si>
  <si>
    <t>LSTM</t>
  </si>
  <si>
    <t>Prophet</t>
  </si>
  <si>
    <t xml:space="preserve">       </t>
  </si>
  <si>
    <t>Models</t>
  </si>
  <si>
    <t>MAPE</t>
  </si>
  <si>
    <t>MSE</t>
  </si>
  <si>
    <t>RMSE</t>
  </si>
  <si>
    <t>R square</t>
  </si>
  <si>
    <t>Summary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</si>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</sst>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2" xfId="0" applyFill="1" applyBorder="1"/>
    <xf numFmtId="0" fontId="0" fillId="2" borderId="0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COvid-19</a:t>
            </a:r>
            <a:r>
              <a:rPr lang="en-IN" baseline="0"/>
              <a:t> Forecast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78927997489813"/>
          <c:y val="0.2307738602738352"/>
          <c:w val="0.83251658970738507"/>
          <c:h val="0.50587663803171101"/>
        </c:manualLayout>
      </c:layout>
      <c:lineChart>
        <c:grouping val="standar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confirmed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Summary!$B$2:$B$13</c:f>
              <c:numCache>
                <c:formatCode>m/d/yyyy</c:formatCode>
                <c:ptCount val="12"/>
                <c:pt idx="0">
                  <c:v>44036</c:v>
                </c:pt>
                <c:pt idx="1">
                  <c:v>44037</c:v>
                </c:pt>
                <c:pt idx="2">
                  <c:v>44038</c:v>
                </c:pt>
                <c:pt idx="3">
                  <c:v>44039</c:v>
                </c:pt>
                <c:pt idx="4">
                  <c:v>44040</c:v>
                </c:pt>
                <c:pt idx="5">
                  <c:v>44041</c:v>
                </c:pt>
                <c:pt idx="6">
                  <c:v>44042</c:v>
                </c:pt>
                <c:pt idx="7">
                  <c:v>44043</c:v>
                </c:pt>
                <c:pt idx="8">
                  <c:v>44044</c:v>
                </c:pt>
                <c:pt idx="9">
                  <c:v>44045</c:v>
                </c:pt>
                <c:pt idx="10">
                  <c:v>44046</c:v>
                </c:pt>
                <c:pt idx="11">
                  <c:v>44047</c:v>
                </c:pt>
              </c:numCache>
            </c:numRef>
          </c:cat>
          <c:val>
            <c:numRef>
              <c:f>Summary!$C$2:$C$13</c:f>
              <c:numCache>
                <c:formatCode>General</c:formatCode>
                <c:ptCount val="12"/>
                <c:pt idx="0">
                  <c:v>1287945</c:v>
                </c:pt>
                <c:pt idx="1">
                  <c:v>1336861</c:v>
                </c:pt>
                <c:pt idx="2">
                  <c:v>1385522</c:v>
                </c:pt>
                <c:pt idx="3">
                  <c:v>1435453</c:v>
                </c:pt>
                <c:pt idx="4">
                  <c:v>1483156</c:v>
                </c:pt>
                <c:pt idx="5">
                  <c:v>1531669</c:v>
                </c:pt>
                <c:pt idx="6">
                  <c:v>1583792</c:v>
                </c:pt>
                <c:pt idx="7">
                  <c:v>1638870</c:v>
                </c:pt>
                <c:pt idx="8">
                  <c:v>1695988</c:v>
                </c:pt>
                <c:pt idx="9">
                  <c:v>1750723</c:v>
                </c:pt>
                <c:pt idx="10">
                  <c:v>1803695</c:v>
                </c:pt>
                <c:pt idx="11">
                  <c:v>1855745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A-47B9-879F-67F7DD4A7241}"/>
            </c:ext>
          </c:extLst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ARIMA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Summary!$B$2:$B$13</c:f>
              <c:numCache>
                <c:formatCode>m/d/yyyy</c:formatCode>
                <c:ptCount val="12"/>
                <c:pt idx="0">
                  <c:v>44036</c:v>
                </c:pt>
                <c:pt idx="1">
                  <c:v>44037</c:v>
                </c:pt>
                <c:pt idx="2">
                  <c:v>44038</c:v>
                </c:pt>
                <c:pt idx="3">
                  <c:v>44039</c:v>
                </c:pt>
                <c:pt idx="4">
                  <c:v>44040</c:v>
                </c:pt>
                <c:pt idx="5">
                  <c:v>44041</c:v>
                </c:pt>
                <c:pt idx="6">
                  <c:v>44042</c:v>
                </c:pt>
                <c:pt idx="7">
                  <c:v>44043</c:v>
                </c:pt>
                <c:pt idx="8">
                  <c:v>44044</c:v>
                </c:pt>
                <c:pt idx="9">
                  <c:v>44045</c:v>
                </c:pt>
                <c:pt idx="10">
                  <c:v>44046</c:v>
                </c:pt>
                <c:pt idx="11">
                  <c:v>44047</c:v>
                </c:pt>
              </c:numCache>
            </c:numRef>
          </c:cat>
          <c:val>
            <c:numRef>
              <c:f>Summary!$D$2:$D$13</c:f>
              <c:numCache>
                <c:formatCode>General</c:formatCode>
                <c:ptCount val="12"/>
                <c:pt idx="0">
                  <c:v>1314461</c:v>
                </c:pt>
                <c:pt idx="1">
                  <c:v>1401898</c:v>
                </c:pt>
                <c:pt idx="2">
                  <c:v>1506581</c:v>
                </c:pt>
                <c:pt idx="3">
                  <c:v>1622179</c:v>
                </c:pt>
                <c:pt idx="4">
                  <c:v>1749728</c:v>
                </c:pt>
                <c:pt idx="5">
                  <c:v>1888429</c:v>
                </c:pt>
                <c:pt idx="6">
                  <c:v>2038994</c:v>
                </c:pt>
                <c:pt idx="7">
                  <c:v>2201940</c:v>
                </c:pt>
                <c:pt idx="8">
                  <c:v>2378159</c:v>
                </c:pt>
                <c:pt idx="9">
                  <c:v>2568602</c:v>
                </c:pt>
                <c:pt idx="10">
                  <c:v>2774371</c:v>
                </c:pt>
                <c:pt idx="11">
                  <c:v>2996662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A-47B9-879F-67F7DD4A7241}"/>
            </c:ext>
          </c:extLst>
        </c:ser>
        <c:ser>
          <c:idx val="2"/>
          <c:order val="2"/>
          <c:tx>
            <c:strRef>
              <c:f>Summary!$E$1</c:f>
              <c:strCache>
                <c:ptCount val="1"/>
                <c:pt idx="0">
                  <c:v>ARMA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B050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Summary!$B$2:$B$13</c:f>
              <c:numCache>
                <c:formatCode>m/d/yyyy</c:formatCode>
                <c:ptCount val="12"/>
                <c:pt idx="0">
                  <c:v>44036</c:v>
                </c:pt>
                <c:pt idx="1">
                  <c:v>44037</c:v>
                </c:pt>
                <c:pt idx="2">
                  <c:v>44038</c:v>
                </c:pt>
                <c:pt idx="3">
                  <c:v>44039</c:v>
                </c:pt>
                <c:pt idx="4">
                  <c:v>44040</c:v>
                </c:pt>
                <c:pt idx="5">
                  <c:v>44041</c:v>
                </c:pt>
                <c:pt idx="6">
                  <c:v>44042</c:v>
                </c:pt>
                <c:pt idx="7">
                  <c:v>44043</c:v>
                </c:pt>
                <c:pt idx="8">
                  <c:v>44044</c:v>
                </c:pt>
                <c:pt idx="9">
                  <c:v>44045</c:v>
                </c:pt>
                <c:pt idx="10">
                  <c:v>44046</c:v>
                </c:pt>
                <c:pt idx="11">
                  <c:v>44047</c:v>
                </c:pt>
              </c:numCache>
            </c:numRef>
          </c:cat>
          <c:val>
            <c:numRef>
              <c:f>Summary!$E$2:$E$13</c:f>
              <c:numCache>
                <c:formatCode>General</c:formatCode>
                <c:ptCount val="12"/>
                <c:pt idx="0">
                  <c:v>1241809</c:v>
                </c:pt>
                <c:pt idx="1">
                  <c:v>1241134</c:v>
                </c:pt>
                <c:pt idx="2">
                  <c:v>1240459</c:v>
                </c:pt>
                <c:pt idx="3">
                  <c:v>1239785</c:v>
                </c:pt>
                <c:pt idx="4">
                  <c:v>1239111</c:v>
                </c:pt>
                <c:pt idx="5">
                  <c:v>1238438</c:v>
                </c:pt>
                <c:pt idx="6">
                  <c:v>1237765</c:v>
                </c:pt>
                <c:pt idx="7">
                  <c:v>1237093</c:v>
                </c:pt>
                <c:pt idx="8">
                  <c:v>1236421</c:v>
                </c:pt>
                <c:pt idx="9">
                  <c:v>1235749</c:v>
                </c:pt>
                <c:pt idx="10">
                  <c:v>1235078</c:v>
                </c:pt>
                <c:pt idx="11">
                  <c:v>1234407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A-47B9-879F-67F7DD4A7241}"/>
            </c:ext>
          </c:extLst>
        </c:ser>
        <c:ser>
          <c:idx val="3"/>
          <c:order val="3"/>
          <c:tx>
            <c:strRef>
              <c:f>Summary!$F$1</c:f>
              <c:strCache>
                <c:ptCount val="1"/>
                <c:pt idx="0">
                  <c:v>LSTM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Summary!$B$2:$B$13</c:f>
              <c:numCache>
                <c:formatCode>m/d/yyyy</c:formatCode>
                <c:ptCount val="12"/>
                <c:pt idx="0">
                  <c:v>44036</c:v>
                </c:pt>
                <c:pt idx="1">
                  <c:v>44037</c:v>
                </c:pt>
                <c:pt idx="2">
                  <c:v>44038</c:v>
                </c:pt>
                <c:pt idx="3">
                  <c:v>44039</c:v>
                </c:pt>
                <c:pt idx="4">
                  <c:v>44040</c:v>
                </c:pt>
                <c:pt idx="5">
                  <c:v>44041</c:v>
                </c:pt>
                <c:pt idx="6">
                  <c:v>44042</c:v>
                </c:pt>
                <c:pt idx="7">
                  <c:v>44043</c:v>
                </c:pt>
                <c:pt idx="8">
                  <c:v>44044</c:v>
                </c:pt>
                <c:pt idx="9">
                  <c:v>44045</c:v>
                </c:pt>
                <c:pt idx="10">
                  <c:v>44046</c:v>
                </c:pt>
                <c:pt idx="11">
                  <c:v>44047</c:v>
                </c:pt>
              </c:numCache>
            </c:numRef>
          </c:cat>
          <c:val>
            <c:numRef>
              <c:f>Summary!$F$2:$F$13</c:f>
              <c:numCache>
                <c:formatCode>General</c:formatCode>
                <c:ptCount val="12"/>
                <c:pt idx="0">
                  <c:v>1293419</c:v>
                </c:pt>
                <c:pt idx="1">
                  <c:v>1342670</c:v>
                </c:pt>
                <c:pt idx="2">
                  <c:v>1394102</c:v>
                </c:pt>
                <c:pt idx="3">
                  <c:v>1446958</c:v>
                </c:pt>
                <c:pt idx="4">
                  <c:v>1500598</c:v>
                </c:pt>
                <c:pt idx="5">
                  <c:v>1554724</c:v>
                </c:pt>
                <c:pt idx="6">
                  <c:v>1609236</c:v>
                </c:pt>
                <c:pt idx="7">
                  <c:v>1664147</c:v>
                </c:pt>
                <c:pt idx="8">
                  <c:v>1719469</c:v>
                </c:pt>
                <c:pt idx="9">
                  <c:v>1775241</c:v>
                </c:pt>
                <c:pt idx="10">
                  <c:v>1831535</c:v>
                </c:pt>
                <c:pt idx="11">
                  <c:v>1888381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EA-47B9-879F-67F7DD4A7241}"/>
            </c:ext>
          </c:extLst>
        </c:ser>
        <c:ser>
          <c:idx val="4"/>
          <c:order val="4"/>
          <c:tx>
            <c:strRef>
              <c:f>Summary!$G$1</c:f>
              <c:strCache>
                <c:ptCount val="1"/>
                <c:pt idx="0">
                  <c:v>Prophet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Summary!$B$2:$B$13</c:f>
              <c:numCache>
                <c:formatCode>m/d/yyyy</c:formatCode>
                <c:ptCount val="12"/>
                <c:pt idx="0">
                  <c:v>44036</c:v>
                </c:pt>
                <c:pt idx="1">
                  <c:v>44037</c:v>
                </c:pt>
                <c:pt idx="2">
                  <c:v>44038</c:v>
                </c:pt>
                <c:pt idx="3">
                  <c:v>44039</c:v>
                </c:pt>
                <c:pt idx="4">
                  <c:v>44040</c:v>
                </c:pt>
                <c:pt idx="5">
                  <c:v>44041</c:v>
                </c:pt>
                <c:pt idx="6">
                  <c:v>44042</c:v>
                </c:pt>
                <c:pt idx="7">
                  <c:v>44043</c:v>
                </c:pt>
                <c:pt idx="8">
                  <c:v>44044</c:v>
                </c:pt>
                <c:pt idx="9">
                  <c:v>44045</c:v>
                </c:pt>
                <c:pt idx="10">
                  <c:v>44046</c:v>
                </c:pt>
                <c:pt idx="11">
                  <c:v>44047</c:v>
                </c:pt>
              </c:numCache>
            </c:numRef>
          </c:cat>
          <c:val>
            <c:numRef>
              <c:f>Summary!$G$2:$G$13</c:f>
              <c:numCache>
                <c:formatCode>General</c:formatCode>
                <c:ptCount val="12"/>
                <c:pt idx="0">
                  <c:v>1148408</c:v>
                </c:pt>
                <c:pt idx="1">
                  <c:v>1171513</c:v>
                </c:pt>
                <c:pt idx="2">
                  <c:v>1195112</c:v>
                </c:pt>
                <c:pt idx="3">
                  <c:v>1218749</c:v>
                </c:pt>
                <c:pt idx="4">
                  <c:v>1242036</c:v>
                </c:pt>
                <c:pt idx="5">
                  <c:v>1265485</c:v>
                </c:pt>
                <c:pt idx="6">
                  <c:v>1288950</c:v>
                </c:pt>
                <c:pt idx="7">
                  <c:v>1307538</c:v>
                </c:pt>
                <c:pt idx="8">
                  <c:v>1330644</c:v>
                </c:pt>
                <c:pt idx="9">
                  <c:v>1354242</c:v>
                </c:pt>
                <c:pt idx="10">
                  <c:v>1377879</c:v>
                </c:pt>
                <c:pt idx="11">
                  <c:v>1401167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EA-47B9-879F-67F7DD4A7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939855"/>
        <c:axId val="1883729583"/>
      </c:lineChart>
      <c:dateAx>
        <c:axId val="193793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29583"/>
        <c:crosses val="autoZero"/>
        <c:auto val="1"/>
        <c:lblOffset val="100"/>
        <c:baseTimeUnit val="days"/>
      </c:dateAx>
      <c:valAx>
        <c:axId val="1883729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Number</a:t>
                </a:r>
                <a:r>
                  <a:rPr lang="en-IN" b="1" baseline="0"/>
                  <a:t> of confirmed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93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LSTM Predictions</a:t>
            </a:r>
          </a:p>
        </c:rich>
      </c:tx>
      <c:layout>
        <c:manualLayout>
          <c:xMode val="edge"/>
          <c:yMode val="edge"/>
          <c:x val="0.406715223097112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LSTM!$B$1</c:f>
              <c:strCache>
                <c:ptCount val="1"/>
                <c:pt idx="0">
                  <c:v>confirmed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LSTM!$A$2:$A$13</c:f>
              <c:numCache>
                <c:formatCode>m/d/yyyy</c:formatCode>
                <c:ptCount val="12"/>
                <c:pt idx="0">
                  <c:v>44036</c:v>
                </c:pt>
                <c:pt idx="1">
                  <c:v>44037</c:v>
                </c:pt>
                <c:pt idx="2">
                  <c:v>44038</c:v>
                </c:pt>
                <c:pt idx="3">
                  <c:v>44039</c:v>
                </c:pt>
                <c:pt idx="4">
                  <c:v>44040</c:v>
                </c:pt>
                <c:pt idx="5">
                  <c:v>44041</c:v>
                </c:pt>
                <c:pt idx="6">
                  <c:v>44042</c:v>
                </c:pt>
                <c:pt idx="7">
                  <c:v>44043</c:v>
                </c:pt>
                <c:pt idx="8">
                  <c:v>44044</c:v>
                </c:pt>
                <c:pt idx="9">
                  <c:v>44045</c:v>
                </c:pt>
                <c:pt idx="10">
                  <c:v>44046</c:v>
                </c:pt>
                <c:pt idx="11">
                  <c:v>44047</c:v>
                </c:pt>
              </c:numCache>
            </c:numRef>
          </c:cat>
          <c:val>
            <c:numRef>
              <c:f>LSTM!$B$2:$B$13</c:f>
              <c:numCache>
                <c:formatCode>General</c:formatCode>
                <c:ptCount val="12"/>
                <c:pt idx="0">
                  <c:v>1287945</c:v>
                </c:pt>
                <c:pt idx="1">
                  <c:v>1336861</c:v>
                </c:pt>
                <c:pt idx="2">
                  <c:v>1385522</c:v>
                </c:pt>
                <c:pt idx="3">
                  <c:v>1435453</c:v>
                </c:pt>
                <c:pt idx="4">
                  <c:v>1483156</c:v>
                </c:pt>
                <c:pt idx="5">
                  <c:v>1531669</c:v>
                </c:pt>
                <c:pt idx="6">
                  <c:v>1583792</c:v>
                </c:pt>
                <c:pt idx="7">
                  <c:v>1638870</c:v>
                </c:pt>
                <c:pt idx="8">
                  <c:v>1695988</c:v>
                </c:pt>
                <c:pt idx="9">
                  <c:v>1750723</c:v>
                </c:pt>
                <c:pt idx="10">
                  <c:v>1803695</c:v>
                </c:pt>
                <c:pt idx="11">
                  <c:v>1855745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8-4031-A818-BF885FB59A83}"/>
            </c:ext>
          </c:extLst>
        </c:ser>
        <c:ser>
          <c:idx val="1"/>
          <c:order val="1"/>
          <c:tx>
            <c:strRef>
              <c:f>LSTM!$C$1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LSTM!$A$2:$A$13</c:f>
              <c:numCache>
                <c:formatCode>m/d/yyyy</c:formatCode>
                <c:ptCount val="12"/>
                <c:pt idx="0">
                  <c:v>44036</c:v>
                </c:pt>
                <c:pt idx="1">
                  <c:v>44037</c:v>
                </c:pt>
                <c:pt idx="2">
                  <c:v>44038</c:v>
                </c:pt>
                <c:pt idx="3">
                  <c:v>44039</c:v>
                </c:pt>
                <c:pt idx="4">
                  <c:v>44040</c:v>
                </c:pt>
                <c:pt idx="5">
                  <c:v>44041</c:v>
                </c:pt>
                <c:pt idx="6">
                  <c:v>44042</c:v>
                </c:pt>
                <c:pt idx="7">
                  <c:v>44043</c:v>
                </c:pt>
                <c:pt idx="8">
                  <c:v>44044</c:v>
                </c:pt>
                <c:pt idx="9">
                  <c:v>44045</c:v>
                </c:pt>
                <c:pt idx="10">
                  <c:v>44046</c:v>
                </c:pt>
                <c:pt idx="11">
                  <c:v>44047</c:v>
                </c:pt>
              </c:numCache>
            </c:numRef>
          </c:cat>
          <c:val>
            <c:numRef>
              <c:f>LSTM!$C$2:$C$13</c:f>
              <c:numCache>
                <c:formatCode>General</c:formatCode>
                <c:ptCount val="12"/>
                <c:pt idx="0">
                  <c:v>1293419</c:v>
                </c:pt>
                <c:pt idx="1">
                  <c:v>1342670</c:v>
                </c:pt>
                <c:pt idx="2">
                  <c:v>1394102</c:v>
                </c:pt>
                <c:pt idx="3">
                  <c:v>1446958</c:v>
                </c:pt>
                <c:pt idx="4">
                  <c:v>1500598</c:v>
                </c:pt>
                <c:pt idx="5">
                  <c:v>1554724</c:v>
                </c:pt>
                <c:pt idx="6">
                  <c:v>1609236</c:v>
                </c:pt>
                <c:pt idx="7">
                  <c:v>1664147</c:v>
                </c:pt>
                <c:pt idx="8">
                  <c:v>1719469</c:v>
                </c:pt>
                <c:pt idx="9">
                  <c:v>1775241</c:v>
                </c:pt>
                <c:pt idx="10">
                  <c:v>1831535</c:v>
                </c:pt>
                <c:pt idx="11">
                  <c:v>1888381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8-4031-A818-BF885FB59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360463"/>
        <c:axId val="671321935"/>
      </c:lineChart>
      <c:dateAx>
        <c:axId val="18343604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1935"/>
        <c:crosses val="autoZero"/>
        <c:auto val="1"/>
        <c:lblOffset val="100"/>
        <c:baseTimeUnit val="days"/>
      </c:dateAx>
      <c:valAx>
        <c:axId val="67132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36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LSTM Predictions</a:t>
            </a:r>
          </a:p>
        </c:rich>
      </c:tx>
      <c:layout>
        <c:manualLayout>
          <c:xMode val="edge"/>
          <c:yMode val="edge"/>
          <c:x val="0.406715223097112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LSTM!$B$1</c:f>
              <c:strCache>
                <c:ptCount val="1"/>
                <c:pt idx="0">
                  <c:v>confirmed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LSTM!$A$2:$A$13</c:f>
              <c:numCache>
                <c:formatCode>m/d/yyyy</c:formatCode>
                <c:ptCount val="12"/>
                <c:pt idx="0">
                  <c:v>44036</c:v>
                </c:pt>
                <c:pt idx="1">
                  <c:v>44037</c:v>
                </c:pt>
                <c:pt idx="2">
                  <c:v>44038</c:v>
                </c:pt>
                <c:pt idx="3">
                  <c:v>44039</c:v>
                </c:pt>
                <c:pt idx="4">
                  <c:v>44040</c:v>
                </c:pt>
                <c:pt idx="5">
                  <c:v>44041</c:v>
                </c:pt>
                <c:pt idx="6">
                  <c:v>44042</c:v>
                </c:pt>
                <c:pt idx="7">
                  <c:v>44043</c:v>
                </c:pt>
                <c:pt idx="8">
                  <c:v>44044</c:v>
                </c:pt>
                <c:pt idx="9">
                  <c:v>44045</c:v>
                </c:pt>
                <c:pt idx="10">
                  <c:v>44046</c:v>
                </c:pt>
                <c:pt idx="11">
                  <c:v>44047</c:v>
                </c:pt>
              </c:numCache>
            </c:numRef>
          </c:cat>
          <c:val>
            <c:numRef>
              <c:f>LSTM!$B$2:$B$13</c:f>
              <c:numCache>
                <c:formatCode>General</c:formatCode>
                <c:ptCount val="12"/>
                <c:pt idx="0">
                  <c:v>1287945</c:v>
                </c:pt>
                <c:pt idx="1">
                  <c:v>1336861</c:v>
                </c:pt>
                <c:pt idx="2">
                  <c:v>1385522</c:v>
                </c:pt>
                <c:pt idx="3">
                  <c:v>1435453</c:v>
                </c:pt>
                <c:pt idx="4">
                  <c:v>1483156</c:v>
                </c:pt>
                <c:pt idx="5">
                  <c:v>1531669</c:v>
                </c:pt>
                <c:pt idx="6">
                  <c:v>1583792</c:v>
                </c:pt>
                <c:pt idx="7">
                  <c:v>1638870</c:v>
                </c:pt>
                <c:pt idx="8">
                  <c:v>1695988</c:v>
                </c:pt>
                <c:pt idx="9">
                  <c:v>1750723</c:v>
                </c:pt>
                <c:pt idx="10">
                  <c:v>1803695</c:v>
                </c:pt>
                <c:pt idx="11">
                  <c:v>1855745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D-4745-9B91-BE5213547AB9}"/>
            </c:ext>
          </c:extLst>
        </c:ser>
        <c:ser>
          <c:idx val="1"/>
          <c:order val="1"/>
          <c:tx>
            <c:strRef>
              <c:f>LSTM!$C$1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LSTM!$A$2:$A$13</c:f>
              <c:numCache>
                <c:formatCode>m/d/yyyy</c:formatCode>
                <c:ptCount val="12"/>
                <c:pt idx="0">
                  <c:v>44036</c:v>
                </c:pt>
                <c:pt idx="1">
                  <c:v>44037</c:v>
                </c:pt>
                <c:pt idx="2">
                  <c:v>44038</c:v>
                </c:pt>
                <c:pt idx="3">
                  <c:v>44039</c:v>
                </c:pt>
                <c:pt idx="4">
                  <c:v>44040</c:v>
                </c:pt>
                <c:pt idx="5">
                  <c:v>44041</c:v>
                </c:pt>
                <c:pt idx="6">
                  <c:v>44042</c:v>
                </c:pt>
                <c:pt idx="7">
                  <c:v>44043</c:v>
                </c:pt>
                <c:pt idx="8">
                  <c:v>44044</c:v>
                </c:pt>
                <c:pt idx="9">
                  <c:v>44045</c:v>
                </c:pt>
                <c:pt idx="10">
                  <c:v>44046</c:v>
                </c:pt>
                <c:pt idx="11">
                  <c:v>44047</c:v>
                </c:pt>
              </c:numCache>
            </c:numRef>
          </c:cat>
          <c:val>
            <c:numRef>
              <c:f>LSTM!$C$2:$C$13</c:f>
              <c:numCache>
                <c:formatCode>General</c:formatCode>
                <c:ptCount val="12"/>
                <c:pt idx="0">
                  <c:v>1293419</c:v>
                </c:pt>
                <c:pt idx="1">
                  <c:v>1342670</c:v>
                </c:pt>
                <c:pt idx="2">
                  <c:v>1394102</c:v>
                </c:pt>
                <c:pt idx="3">
                  <c:v>1446958</c:v>
                </c:pt>
                <c:pt idx="4">
                  <c:v>1500598</c:v>
                </c:pt>
                <c:pt idx="5">
                  <c:v>1554724</c:v>
                </c:pt>
                <c:pt idx="6">
                  <c:v>1609236</c:v>
                </c:pt>
                <c:pt idx="7">
                  <c:v>1664147</c:v>
                </c:pt>
                <c:pt idx="8">
                  <c:v>1719469</c:v>
                </c:pt>
                <c:pt idx="9">
                  <c:v>1775241</c:v>
                </c:pt>
                <c:pt idx="10">
                  <c:v>1831535</c:v>
                </c:pt>
                <c:pt idx="11">
                  <c:v>1888381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D-4745-9B91-BE52135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360463"/>
        <c:axId val="671321935"/>
      </c:lineChart>
      <c:dateAx>
        <c:axId val="18343604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1935"/>
        <c:crosses val="autoZero"/>
        <c:auto val="1"/>
        <c:lblOffset val="100"/>
        <c:baseTimeUnit val="days"/>
      </c:dateAx>
      <c:valAx>
        <c:axId val="67132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36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ARIMA Predictions</a:t>
            </a:r>
          </a:p>
        </c:rich>
      </c:tx>
      <c:layout>
        <c:manualLayout>
          <c:xMode val="edge"/>
          <c:yMode val="edge"/>
          <c:x val="0.406715223097112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ARIMA!$B$1</c:f>
              <c:strCache>
                <c:ptCount val="1"/>
                <c:pt idx="0">
                  <c:v>confirmed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ARIMA!$A$2:$A$13</c:f>
              <c:numCache>
                <c:formatCode>m/d/yyyy</c:formatCode>
                <c:ptCount val="12"/>
                <c:pt idx="0">
                  <c:v>44036</c:v>
                </c:pt>
                <c:pt idx="1">
                  <c:v>44037</c:v>
                </c:pt>
                <c:pt idx="2">
                  <c:v>44038</c:v>
                </c:pt>
                <c:pt idx="3">
                  <c:v>44039</c:v>
                </c:pt>
                <c:pt idx="4">
                  <c:v>44040</c:v>
                </c:pt>
                <c:pt idx="5">
                  <c:v>44041</c:v>
                </c:pt>
                <c:pt idx="6">
                  <c:v>44042</c:v>
                </c:pt>
                <c:pt idx="7">
                  <c:v>44043</c:v>
                </c:pt>
                <c:pt idx="8">
                  <c:v>44044</c:v>
                </c:pt>
                <c:pt idx="9">
                  <c:v>44045</c:v>
                </c:pt>
                <c:pt idx="10">
                  <c:v>44046</c:v>
                </c:pt>
                <c:pt idx="11">
                  <c:v>44047</c:v>
                </c:pt>
              </c:numCache>
            </c:numRef>
          </c:cat>
          <c:val>
            <c:numRef>
              <c:f>ARIMA!$B$2:$B$13</c:f>
              <c:numCache>
                <c:formatCode>General</c:formatCode>
                <c:ptCount val="12"/>
                <c:pt idx="0">
                  <c:v>1287945</c:v>
                </c:pt>
                <c:pt idx="1">
                  <c:v>1336861</c:v>
                </c:pt>
                <c:pt idx="2">
                  <c:v>1385522</c:v>
                </c:pt>
                <c:pt idx="3">
                  <c:v>1435453</c:v>
                </c:pt>
                <c:pt idx="4">
                  <c:v>1483156</c:v>
                </c:pt>
                <c:pt idx="5">
                  <c:v>1531669</c:v>
                </c:pt>
                <c:pt idx="6">
                  <c:v>1583792</c:v>
                </c:pt>
                <c:pt idx="7">
                  <c:v>1638870</c:v>
                </c:pt>
                <c:pt idx="8">
                  <c:v>1695988</c:v>
                </c:pt>
                <c:pt idx="9">
                  <c:v>1750723</c:v>
                </c:pt>
                <c:pt idx="10">
                  <c:v>1803695</c:v>
                </c:pt>
                <c:pt idx="11">
                  <c:v>1855745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1-427C-8344-5FD941631394}"/>
            </c:ext>
          </c:extLst>
        </c:ser>
        <c:ser>
          <c:idx val="1"/>
          <c:order val="1"/>
          <c:tx>
            <c:strRef>
              <c:f>ARIMA!$C$1</c:f>
              <c:strCache>
                <c:ptCount val="1"/>
                <c:pt idx="0">
                  <c:v>ARIMA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ARIMA!$A$2:$A$13</c:f>
              <c:numCache>
                <c:formatCode>m/d/yyyy</c:formatCode>
                <c:ptCount val="12"/>
                <c:pt idx="0">
                  <c:v>44036</c:v>
                </c:pt>
                <c:pt idx="1">
                  <c:v>44037</c:v>
                </c:pt>
                <c:pt idx="2">
                  <c:v>44038</c:v>
                </c:pt>
                <c:pt idx="3">
                  <c:v>44039</c:v>
                </c:pt>
                <c:pt idx="4">
                  <c:v>44040</c:v>
                </c:pt>
                <c:pt idx="5">
                  <c:v>44041</c:v>
                </c:pt>
                <c:pt idx="6">
                  <c:v>44042</c:v>
                </c:pt>
                <c:pt idx="7">
                  <c:v>44043</c:v>
                </c:pt>
                <c:pt idx="8">
                  <c:v>44044</c:v>
                </c:pt>
                <c:pt idx="9">
                  <c:v>44045</c:v>
                </c:pt>
                <c:pt idx="10">
                  <c:v>44046</c:v>
                </c:pt>
                <c:pt idx="11">
                  <c:v>44047</c:v>
                </c:pt>
              </c:numCache>
            </c:numRef>
          </c:cat>
          <c:val>
            <c:numRef>
              <c:f>ARIMA!$C$2:$C$13</c:f>
              <c:numCache>
                <c:formatCode>General</c:formatCode>
                <c:ptCount val="12"/>
                <c:pt idx="0">
                  <c:v>1314461</c:v>
                </c:pt>
                <c:pt idx="1">
                  <c:v>1401898</c:v>
                </c:pt>
                <c:pt idx="2">
                  <c:v>1506581</c:v>
                </c:pt>
                <c:pt idx="3">
                  <c:v>1622179</c:v>
                </c:pt>
                <c:pt idx="4">
                  <c:v>1749728</c:v>
                </c:pt>
                <c:pt idx="5">
                  <c:v>1888429</c:v>
                </c:pt>
                <c:pt idx="6">
                  <c:v>2038994</c:v>
                </c:pt>
                <c:pt idx="7">
                  <c:v>2201940</c:v>
                </c:pt>
                <c:pt idx="8">
                  <c:v>2378159</c:v>
                </c:pt>
                <c:pt idx="9">
                  <c:v>2568602</c:v>
                </c:pt>
                <c:pt idx="10">
                  <c:v>2774371</c:v>
                </c:pt>
                <c:pt idx="11">
                  <c:v>2996662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1-427C-8344-5FD941631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360463"/>
        <c:axId val="671321935"/>
      </c:lineChart>
      <c:dateAx>
        <c:axId val="18343604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1935"/>
        <c:crosses val="autoZero"/>
        <c:auto val="1"/>
        <c:lblOffset val="100"/>
        <c:baseTimeUnit val="days"/>
      </c:dateAx>
      <c:valAx>
        <c:axId val="67132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36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ARMA Predictions</a:t>
            </a:r>
          </a:p>
        </c:rich>
      </c:tx>
      <c:layout>
        <c:manualLayout>
          <c:xMode val="edge"/>
          <c:yMode val="edge"/>
          <c:x val="0.406715223097112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'ARMA '!$B$1</c:f>
              <c:strCache>
                <c:ptCount val="1"/>
                <c:pt idx="0">
                  <c:v>confirmed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'ARMA '!$A$2:$A$13</c:f>
              <c:numCache>
                <c:formatCode>m/d/yyyy</c:formatCode>
                <c:ptCount val="12"/>
                <c:pt idx="0">
                  <c:v>44036</c:v>
                </c:pt>
                <c:pt idx="1">
                  <c:v>44037</c:v>
                </c:pt>
                <c:pt idx="2">
                  <c:v>44038</c:v>
                </c:pt>
                <c:pt idx="3">
                  <c:v>44039</c:v>
                </c:pt>
                <c:pt idx="4">
                  <c:v>44040</c:v>
                </c:pt>
                <c:pt idx="5">
                  <c:v>44041</c:v>
                </c:pt>
                <c:pt idx="6">
                  <c:v>44042</c:v>
                </c:pt>
                <c:pt idx="7">
                  <c:v>44043</c:v>
                </c:pt>
                <c:pt idx="8">
                  <c:v>44044</c:v>
                </c:pt>
                <c:pt idx="9">
                  <c:v>44045</c:v>
                </c:pt>
                <c:pt idx="10">
                  <c:v>44046</c:v>
                </c:pt>
                <c:pt idx="11">
                  <c:v>44047</c:v>
                </c:pt>
              </c:numCache>
            </c:numRef>
          </c:cat>
          <c:val>
            <c:numRef>
              <c:f>'ARMA '!$B$2:$B$13</c:f>
              <c:numCache>
                <c:formatCode>General</c:formatCode>
                <c:ptCount val="12"/>
                <c:pt idx="0">
                  <c:v>1287945</c:v>
                </c:pt>
                <c:pt idx="1">
                  <c:v>1336861</c:v>
                </c:pt>
                <c:pt idx="2">
                  <c:v>1385522</c:v>
                </c:pt>
                <c:pt idx="3">
                  <c:v>1435453</c:v>
                </c:pt>
                <c:pt idx="4">
                  <c:v>1483156</c:v>
                </c:pt>
                <c:pt idx="5">
                  <c:v>1531669</c:v>
                </c:pt>
                <c:pt idx="6">
                  <c:v>1583792</c:v>
                </c:pt>
                <c:pt idx="7">
                  <c:v>1638870</c:v>
                </c:pt>
                <c:pt idx="8">
                  <c:v>1695988</c:v>
                </c:pt>
                <c:pt idx="9">
                  <c:v>1750723</c:v>
                </c:pt>
                <c:pt idx="10">
                  <c:v>1803695</c:v>
                </c:pt>
                <c:pt idx="11">
                  <c:v>1855745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6-4F9A-B256-024BCAD8CFC2}"/>
            </c:ext>
          </c:extLst>
        </c:ser>
        <c:ser>
          <c:idx val="1"/>
          <c:order val="1"/>
          <c:tx>
            <c:strRef>
              <c:f>'ARMA '!$C$1</c:f>
              <c:strCache>
                <c:ptCount val="1"/>
                <c:pt idx="0">
                  <c:v>ARMA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'ARMA '!$A$2:$A$13</c:f>
              <c:numCache>
                <c:formatCode>m/d/yyyy</c:formatCode>
                <c:ptCount val="12"/>
                <c:pt idx="0">
                  <c:v>44036</c:v>
                </c:pt>
                <c:pt idx="1">
                  <c:v>44037</c:v>
                </c:pt>
                <c:pt idx="2">
                  <c:v>44038</c:v>
                </c:pt>
                <c:pt idx="3">
                  <c:v>44039</c:v>
                </c:pt>
                <c:pt idx="4">
                  <c:v>44040</c:v>
                </c:pt>
                <c:pt idx="5">
                  <c:v>44041</c:v>
                </c:pt>
                <c:pt idx="6">
                  <c:v>44042</c:v>
                </c:pt>
                <c:pt idx="7">
                  <c:v>44043</c:v>
                </c:pt>
                <c:pt idx="8">
                  <c:v>44044</c:v>
                </c:pt>
                <c:pt idx="9">
                  <c:v>44045</c:v>
                </c:pt>
                <c:pt idx="10">
                  <c:v>44046</c:v>
                </c:pt>
                <c:pt idx="11">
                  <c:v>44047</c:v>
                </c:pt>
              </c:numCache>
            </c:numRef>
          </c:cat>
          <c:val>
            <c:numRef>
              <c:f>'ARMA '!$C$2:$C$13</c:f>
              <c:numCache>
                <c:formatCode>General</c:formatCode>
                <c:ptCount val="12"/>
                <c:pt idx="0">
                  <c:v>1241809</c:v>
                </c:pt>
                <c:pt idx="1">
                  <c:v>1241134</c:v>
                </c:pt>
                <c:pt idx="2">
                  <c:v>1240459</c:v>
                </c:pt>
                <c:pt idx="3">
                  <c:v>1239785</c:v>
                </c:pt>
                <c:pt idx="4">
                  <c:v>1239111</c:v>
                </c:pt>
                <c:pt idx="5">
                  <c:v>1238438</c:v>
                </c:pt>
                <c:pt idx="6">
                  <c:v>1237765</c:v>
                </c:pt>
                <c:pt idx="7">
                  <c:v>1237093</c:v>
                </c:pt>
                <c:pt idx="8">
                  <c:v>1236421</c:v>
                </c:pt>
                <c:pt idx="9">
                  <c:v>1235749</c:v>
                </c:pt>
                <c:pt idx="10">
                  <c:v>1235078</c:v>
                </c:pt>
                <c:pt idx="11">
                  <c:v>1234407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6-4F9A-B256-024BCAD8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360463"/>
        <c:axId val="671321935"/>
      </c:lineChart>
      <c:dateAx>
        <c:axId val="18343604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1935"/>
        <c:crosses val="autoZero"/>
        <c:auto val="1"/>
        <c:lblOffset val="100"/>
        <c:baseTimeUnit val="days"/>
      </c:dateAx>
      <c:valAx>
        <c:axId val="67132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36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LSTM Predictions</a:t>
            </a:r>
          </a:p>
        </c:rich>
      </c:tx>
      <c:layout>
        <c:manualLayout>
          <c:xMode val="edge"/>
          <c:yMode val="edge"/>
          <c:x val="0.406715223097112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Prophet!$B$1</c:f>
              <c:strCache>
                <c:ptCount val="1"/>
                <c:pt idx="0">
                  <c:v>confirmed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Prophet!$A$2:$A$13</c:f>
              <c:numCache>
                <c:formatCode>m/d/yyyy</c:formatCode>
                <c:ptCount val="12"/>
                <c:pt idx="0">
                  <c:v>44036</c:v>
                </c:pt>
                <c:pt idx="1">
                  <c:v>44037</c:v>
                </c:pt>
                <c:pt idx="2">
                  <c:v>44038</c:v>
                </c:pt>
                <c:pt idx="3">
                  <c:v>44039</c:v>
                </c:pt>
                <c:pt idx="4">
                  <c:v>44040</c:v>
                </c:pt>
                <c:pt idx="5">
                  <c:v>44041</c:v>
                </c:pt>
                <c:pt idx="6">
                  <c:v>44042</c:v>
                </c:pt>
                <c:pt idx="7">
                  <c:v>44043</c:v>
                </c:pt>
                <c:pt idx="8">
                  <c:v>44044</c:v>
                </c:pt>
                <c:pt idx="9">
                  <c:v>44045</c:v>
                </c:pt>
                <c:pt idx="10">
                  <c:v>44046</c:v>
                </c:pt>
                <c:pt idx="11">
                  <c:v>44047</c:v>
                </c:pt>
              </c:numCache>
            </c:numRef>
          </c:cat>
          <c:val>
            <c:numRef>
              <c:f>Prophet!$B$2:$B$13</c:f>
              <c:numCache>
                <c:formatCode>General</c:formatCode>
                <c:ptCount val="12"/>
                <c:pt idx="0">
                  <c:v>1287945</c:v>
                </c:pt>
                <c:pt idx="1">
                  <c:v>1336861</c:v>
                </c:pt>
                <c:pt idx="2">
                  <c:v>1385522</c:v>
                </c:pt>
                <c:pt idx="3">
                  <c:v>1435453</c:v>
                </c:pt>
                <c:pt idx="4">
                  <c:v>1483156</c:v>
                </c:pt>
                <c:pt idx="5">
                  <c:v>1531669</c:v>
                </c:pt>
                <c:pt idx="6">
                  <c:v>1583792</c:v>
                </c:pt>
                <c:pt idx="7">
                  <c:v>1638870</c:v>
                </c:pt>
                <c:pt idx="8">
                  <c:v>1695988</c:v>
                </c:pt>
                <c:pt idx="9">
                  <c:v>1750723</c:v>
                </c:pt>
                <c:pt idx="10">
                  <c:v>1803695</c:v>
                </c:pt>
                <c:pt idx="11">
                  <c:v>1855745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2-4A3F-9CF6-6C93F94DEDCF}"/>
            </c:ext>
          </c:extLst>
        </c:ser>
        <c:ser>
          <c:idx val="1"/>
          <c:order val="1"/>
          <c:tx>
            <c:strRef>
              <c:f>Prophet!$C$1</c:f>
              <c:strCache>
                <c:ptCount val="1"/>
                <c:pt idx="0">
                  <c:v>Prophet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Prophet!$A$2:$A$13</c:f>
              <c:numCache>
                <c:formatCode>m/d/yyyy</c:formatCode>
                <c:ptCount val="12"/>
                <c:pt idx="0">
                  <c:v>44036</c:v>
                </c:pt>
                <c:pt idx="1">
                  <c:v>44037</c:v>
                </c:pt>
                <c:pt idx="2">
                  <c:v>44038</c:v>
                </c:pt>
                <c:pt idx="3">
                  <c:v>44039</c:v>
                </c:pt>
                <c:pt idx="4">
                  <c:v>44040</c:v>
                </c:pt>
                <c:pt idx="5">
                  <c:v>44041</c:v>
                </c:pt>
                <c:pt idx="6">
                  <c:v>44042</c:v>
                </c:pt>
                <c:pt idx="7">
                  <c:v>44043</c:v>
                </c:pt>
                <c:pt idx="8">
                  <c:v>44044</c:v>
                </c:pt>
                <c:pt idx="9">
                  <c:v>44045</c:v>
                </c:pt>
                <c:pt idx="10">
                  <c:v>44046</c:v>
                </c:pt>
                <c:pt idx="11">
                  <c:v>44047</c:v>
                </c:pt>
              </c:numCache>
            </c:numRef>
          </c:cat>
          <c:val>
            <c:numRef>
              <c:f>Prophet!$C$2:$C$13</c:f>
              <c:numCache>
                <c:formatCode>General</c:formatCode>
                <c:ptCount val="12"/>
                <c:pt idx="0">
                  <c:v>1148408</c:v>
                </c:pt>
                <c:pt idx="1">
                  <c:v>1171513</c:v>
                </c:pt>
                <c:pt idx="2">
                  <c:v>1195112</c:v>
                </c:pt>
                <c:pt idx="3">
                  <c:v>1218749</c:v>
                </c:pt>
                <c:pt idx="4">
                  <c:v>1242036</c:v>
                </c:pt>
                <c:pt idx="5">
                  <c:v>1265485</c:v>
                </c:pt>
                <c:pt idx="6">
                  <c:v>1288950</c:v>
                </c:pt>
                <c:pt idx="7">
                  <c:v>1307538</c:v>
                </c:pt>
                <c:pt idx="8">
                  <c:v>1330644</c:v>
                </c:pt>
                <c:pt idx="9">
                  <c:v>1354242</c:v>
                </c:pt>
                <c:pt idx="10">
                  <c:v>1377879</c:v>
                </c:pt>
                <c:pt idx="11">
                  <c:v>1401167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2-4A3F-9CF6-6C93F94DE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360463"/>
        <c:axId val="671321935"/>
      </c:lineChart>
      <c:dateAx>
        <c:axId val="18343604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1935"/>
        <c:crosses val="autoZero"/>
        <c:auto val="1"/>
        <c:lblOffset val="100"/>
        <c:baseTimeUnit val="days"/>
      </c:dateAx>
      <c:valAx>
        <c:axId val="67132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36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0</xdr:row>
      <xdr:rowOff>142874</xdr:rowOff>
    </xdr:from>
    <xdr:to>
      <xdr:col>17</xdr:col>
      <xdr:colOff>495299</xdr:colOff>
      <xdr:row>19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129DE3-DF15-4106-8A12-ABA35E76A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0</xdr:row>
      <xdr:rowOff>142875</xdr:rowOff>
    </xdr:from>
    <xdr:to>
      <xdr:col>17</xdr:col>
      <xdr:colOff>466725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6632F-34EE-4EBB-9F23-42332770C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1</xdr:row>
      <xdr:rowOff>19050</xdr:rowOff>
    </xdr:from>
    <xdr:to>
      <xdr:col>15</xdr:col>
      <xdr:colOff>355600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A249E-D5A9-4BD4-82FE-0196B00D1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450850</xdr:colOff>
      <xdr:row>0</xdr:row>
      <xdr:rowOff>142874</xdr:rowOff>
    </xdr:from>
    <xdr:to>
      <xdr:col>17</xdr:col>
      <xdr:colOff>466725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3A107-3C7B-436C-864F-E7E84A624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0</xdr:row>
      <xdr:rowOff>142875</xdr:rowOff>
    </xdr:from>
    <xdr:to>
      <xdr:col>17</xdr:col>
      <xdr:colOff>466725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C8680-CFD1-444B-A64F-CDB5780B0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0</xdr:row>
      <xdr:rowOff>142875</xdr:rowOff>
    </xdr:from>
    <xdr:to>
      <xdr:col>17</xdr:col>
      <xdr:colOff>466725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977A62-A34F-4176-B08D-7A67FCA6F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26505-A008-47C6-9263-544C8DA748F6}">
  <dimension ref="A1:K20"/>
  <sheetViews>
    <sheetView zoomScaleNormal="100" workbookViewId="0">
      <selection activeCell="G13" sqref="G13"/>
    </sheetView>
  </sheetViews>
  <sheetFormatPr defaultRowHeight="14.5" x14ac:dyDescent="0.35"/>
  <cols>
    <col min="1" max="1" width="3.81640625" bestFit="1" customWidth="1"/>
    <col min="2" max="2" width="10.08984375" bestFit="1" customWidth="1"/>
    <col min="3" max="3" width="9.36328125" bestFit="1" customWidth="1"/>
    <col min="4" max="4" width="12.90625" bestFit="1" customWidth="1"/>
    <col min="5" max="5" width="9.81640625" bestFit="1" customWidth="1"/>
    <col min="6" max="6" width="8.08984375" bestFit="1" customWidth="1"/>
  </cols>
  <sheetData>
    <row r="1" spans="1:11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11" x14ac:dyDescent="0.35">
      <c r="A2" s="1"/>
      <c r="B2" s="3">
        <v>44036</v>
      </c>
      <c r="C2" s="1">
        <v>1287945</v>
      </c>
      <c r="D2" s="1">
        <v>1314461</v>
      </c>
      <c r="E2" s="1">
        <v>1241809</v>
      </c>
      <c r="F2" s="1">
        <v>1293419</v>
      </c>
      <c r="G2" s="1">
        <v>1148408</v>
      </c>
    </row>
    <row r="3" spans="1:11" x14ac:dyDescent="0.35">
      <c r="A3" s="1"/>
      <c r="B3" s="3">
        <v>44037</v>
      </c>
      <c r="C3" s="1">
        <v>1336861</v>
      </c>
      <c r="D3" s="1">
        <v>1401898</v>
      </c>
      <c r="E3" s="1">
        <v>1241134</v>
      </c>
      <c r="F3" s="1">
        <v>1342670</v>
      </c>
      <c r="G3" s="1">
        <v>1171513</v>
      </c>
    </row>
    <row r="4" spans="1:11" x14ac:dyDescent="0.35">
      <c r="A4" s="1"/>
      <c r="B4" s="3">
        <v>44038</v>
      </c>
      <c r="C4" s="1">
        <v>1385522</v>
      </c>
      <c r="D4" s="1">
        <v>1506581</v>
      </c>
      <c r="E4" s="1">
        <v>1240459</v>
      </c>
      <c r="F4" s="1">
        <v>1394102</v>
      </c>
      <c r="G4" s="1">
        <v>1195112</v>
      </c>
      <c r="K4" t="s">
        <v>6</v>
      </c>
    </row>
    <row r="5" spans="1:11" x14ac:dyDescent="0.35">
      <c r="A5" s="1"/>
      <c r="B5" s="3">
        <v>44039</v>
      </c>
      <c r="C5" s="1">
        <v>1435453</v>
      </c>
      <c r="D5" s="1">
        <v>1622179</v>
      </c>
      <c r="E5" s="1">
        <v>1239785</v>
      </c>
      <c r="F5" s="1">
        <v>1446958</v>
      </c>
      <c r="G5" s="1">
        <v>1218749</v>
      </c>
      <c r="K5" t="s">
        <v>6</v>
      </c>
    </row>
    <row r="6" spans="1:11" x14ac:dyDescent="0.35">
      <c r="A6" s="1"/>
      <c r="B6" s="3">
        <v>44040</v>
      </c>
      <c r="C6" s="1">
        <v>1483156</v>
      </c>
      <c r="D6" s="1">
        <v>1749728</v>
      </c>
      <c r="E6" s="1">
        <v>1239111</v>
      </c>
      <c r="F6" s="1">
        <v>1500598</v>
      </c>
      <c r="G6" s="1">
        <v>1242036</v>
      </c>
      <c r="K6" t="s">
        <v>6</v>
      </c>
    </row>
    <row r="7" spans="1:11" x14ac:dyDescent="0.35">
      <c r="A7" s="1"/>
      <c r="B7" s="3">
        <v>44041</v>
      </c>
      <c r="C7" s="1">
        <v>1531669</v>
      </c>
      <c r="D7" s="1">
        <v>1888429</v>
      </c>
      <c r="E7" s="1">
        <v>1238438</v>
      </c>
      <c r="F7" s="1">
        <v>1554724</v>
      </c>
      <c r="G7" s="1">
        <v>1265485</v>
      </c>
      <c r="K7" t="s">
        <v>6</v>
      </c>
    </row>
    <row r="8" spans="1:11" x14ac:dyDescent="0.35">
      <c r="A8" s="1"/>
      <c r="B8" s="3">
        <v>44042</v>
      </c>
      <c r="C8" s="1">
        <v>1583792</v>
      </c>
      <c r="D8" s="1">
        <v>2038994</v>
      </c>
      <c r="E8" s="1">
        <v>1237765</v>
      </c>
      <c r="F8" s="1">
        <v>1609236</v>
      </c>
      <c r="G8" s="1">
        <v>1288950</v>
      </c>
      <c r="K8" t="s">
        <v>6</v>
      </c>
    </row>
    <row r="9" spans="1:11" x14ac:dyDescent="0.35">
      <c r="A9" s="1"/>
      <c r="B9" s="3">
        <v>44043</v>
      </c>
      <c r="C9" s="1">
        <v>1638870</v>
      </c>
      <c r="D9" s="1">
        <v>2201940</v>
      </c>
      <c r="E9" s="1">
        <v>1237093</v>
      </c>
      <c r="F9" s="1">
        <v>1664147</v>
      </c>
      <c r="G9" s="1">
        <v>1307538</v>
      </c>
    </row>
    <row r="10" spans="1:11" x14ac:dyDescent="0.35">
      <c r="A10" s="1"/>
      <c r="B10" s="3">
        <v>44044</v>
      </c>
      <c r="C10" s="1">
        <v>1695988</v>
      </c>
      <c r="D10" s="1">
        <v>2378159</v>
      </c>
      <c r="E10" s="1">
        <v>1236421</v>
      </c>
      <c r="F10" s="1">
        <v>1719469</v>
      </c>
      <c r="G10" s="1">
        <v>1330644</v>
      </c>
    </row>
    <row r="11" spans="1:11" x14ac:dyDescent="0.35">
      <c r="A11" s="1"/>
      <c r="B11" s="3">
        <v>44045</v>
      </c>
      <c r="C11" s="1">
        <v>1750723</v>
      </c>
      <c r="D11" s="1">
        <v>2568602</v>
      </c>
      <c r="E11" s="1">
        <v>1235749</v>
      </c>
      <c r="F11" s="1">
        <v>1775241</v>
      </c>
      <c r="G11" s="1">
        <v>1354242</v>
      </c>
    </row>
    <row r="12" spans="1:11" x14ac:dyDescent="0.35">
      <c r="A12" s="1"/>
      <c r="B12" s="3">
        <v>44046</v>
      </c>
      <c r="C12" s="1">
        <v>1803695</v>
      </c>
      <c r="D12" s="1">
        <v>2774371</v>
      </c>
      <c r="E12" s="1">
        <v>1235078</v>
      </c>
      <c r="F12" s="1">
        <v>1831535</v>
      </c>
      <c r="G12" s="1">
        <v>1377879</v>
      </c>
    </row>
    <row r="13" spans="1:11" x14ac:dyDescent="0.35">
      <c r="A13" s="1"/>
      <c r="B13" s="3">
        <v>44047</v>
      </c>
      <c r="C13" s="1">
        <v>1855745</v>
      </c>
      <c r="D13" s="1">
        <v>2996662</v>
      </c>
      <c r="E13" s="1">
        <v>1234407</v>
      </c>
      <c r="F13" s="1">
        <v>1888381</v>
      </c>
      <c r="G13" s="1">
        <v>1401167</v>
      </c>
    </row>
    <row r="16" spans="1:11" x14ac:dyDescent="0.35">
      <c r="B16" s="4" t="s">
        <v>7</v>
      </c>
      <c r="C16" s="4" t="s">
        <v>8</v>
      </c>
      <c r="D16" s="4" t="s">
        <v>9</v>
      </c>
      <c r="E16" s="4" t="s">
        <v>10</v>
      </c>
      <c r="F16" s="4" t="s">
        <v>11</v>
      </c>
    </row>
    <row r="17" spans="2:6" x14ac:dyDescent="0.35">
      <c r="B17" s="5" t="s">
        <v>4</v>
      </c>
      <c r="C17" s="5">
        <v>1.18</v>
      </c>
      <c r="D17" s="6">
        <v>448705420</v>
      </c>
      <c r="E17" s="5">
        <v>19255.189999999999</v>
      </c>
      <c r="F17" s="5">
        <v>0.99970000000000003</v>
      </c>
    </row>
    <row r="18" spans="2:6" x14ac:dyDescent="0.35">
      <c r="B18" s="5" t="s">
        <v>3</v>
      </c>
      <c r="C18" s="5">
        <v>19.86</v>
      </c>
      <c r="D18" s="6">
        <v>140259000000</v>
      </c>
      <c r="E18" s="5">
        <v>327680.92</v>
      </c>
      <c r="F18" s="5">
        <v>0.99919999999999998</v>
      </c>
    </row>
    <row r="19" spans="2:6" x14ac:dyDescent="0.35">
      <c r="B19" s="5" t="s">
        <v>5</v>
      </c>
      <c r="C19" s="5">
        <v>18.07</v>
      </c>
      <c r="D19" s="6">
        <v>94530537356</v>
      </c>
      <c r="E19" s="5">
        <v>290641.33</v>
      </c>
      <c r="F19" s="5">
        <v>0.99839999999999995</v>
      </c>
    </row>
    <row r="20" spans="2:6" x14ac:dyDescent="0.35">
      <c r="B20" s="5" t="s">
        <v>2</v>
      </c>
      <c r="C20" s="5">
        <v>27.94</v>
      </c>
      <c r="D20" s="6">
        <v>346270000000</v>
      </c>
      <c r="E20" s="5">
        <v>471048.67</v>
      </c>
      <c r="F20" s="5">
        <v>0.98950000000000005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C9EDD-DBF0-4FD6-8434-D1EFAB6BCB30}">
  <dimension ref="A1:J13"/>
  <sheetViews>
    <sheetView workbookViewId="0">
      <selection activeCell="J2" sqref="J2"/>
    </sheetView>
  </sheetViews>
  <sheetFormatPr defaultRowHeight="14.5" x14ac:dyDescent="0.35"/>
  <cols>
    <col min="1" max="1" width="10.08984375" bestFit="1" customWidth="1"/>
    <col min="2" max="2" width="9.36328125" bestFit="1" customWidth="1"/>
    <col min="3" max="3" width="7.81640625" bestFit="1" customWidth="1"/>
    <col min="5" max="5" width="10.81640625" bestFit="1" customWidth="1"/>
    <col min="10" max="10" width="11.81640625" bestFit="1" customWidth="1"/>
  </cols>
  <sheetData>
    <row r="1" spans="1:10" x14ac:dyDescent="0.35">
      <c r="A1" s="2" t="s">
        <v>0</v>
      </c>
      <c r="B1" s="2" t="s">
        <v>1</v>
      </c>
      <c r="C1" s="2" t="s">
        <v>4</v>
      </c>
      <c r="E1" s="7" t="s">
        <v>9</v>
      </c>
      <c r="F1" s="7" t="s">
        <v>10</v>
      </c>
      <c r="G1" s="7" t="s">
        <v>8</v>
      </c>
      <c r="I1" s="8" t="s">
        <v>12</v>
      </c>
    </row>
    <row r="2" spans="1:10" x14ac:dyDescent="0.35">
      <c r="A2" s="3">
        <v>44036</v>
      </c>
      <c r="B2" s="1">
        <v>1287945</v>
      </c>
      <c r="C2" s="1">
        <v>1293419</v>
      </c>
      <c r="E2">
        <f>(B2-C2)^2</f>
        <v>29964676</v>
      </c>
      <c r="F2">
        <f>SQRT(E2)</f>
        <v>5474</v>
      </c>
      <c r="G2">
        <f xml:space="preserve"> ABS(B2-C2)/B2 * 100</f>
        <v>0.42501814906692442</v>
      </c>
      <c r="I2" t="s">
        <v>9</v>
      </c>
      <c r="J2">
        <f>AVERAGE(E2:E13)</f>
        <v>448702884.75</v>
      </c>
    </row>
    <row r="3" spans="1:10" x14ac:dyDescent="0.35">
      <c r="A3" s="3">
        <v>44037</v>
      </c>
      <c r="B3" s="1">
        <v>1336861</v>
      </c>
      <c r="C3" s="1">
        <v>1342670</v>
      </c>
      <c r="E3">
        <f t="shared" ref="E3:E13" si="0">(B3-C3)^2</f>
        <v>33744481</v>
      </c>
      <c r="F3">
        <f t="shared" ref="F3:F13" si="1">SQRT(E3)</f>
        <v>5809</v>
      </c>
      <c r="G3">
        <f t="shared" ref="G3:G13" si="2" xml:space="preserve"> ABS(B3-C3)/B3 * 100</f>
        <v>0.43452535454321728</v>
      </c>
      <c r="I3" t="s">
        <v>10</v>
      </c>
      <c r="J3">
        <f>AVERAGE(F2:F13)</f>
        <v>19255.083333333332</v>
      </c>
    </row>
    <row r="4" spans="1:10" x14ac:dyDescent="0.35">
      <c r="A4" s="3">
        <v>44038</v>
      </c>
      <c r="B4" s="1">
        <v>1385522</v>
      </c>
      <c r="C4" s="1">
        <v>1394102</v>
      </c>
      <c r="E4">
        <f t="shared" si="0"/>
        <v>73616400</v>
      </c>
      <c r="F4">
        <f t="shared" si="1"/>
        <v>8580</v>
      </c>
      <c r="G4">
        <f t="shared" si="2"/>
        <v>0.61926118820199183</v>
      </c>
      <c r="I4" t="s">
        <v>8</v>
      </c>
      <c r="J4">
        <f>AVERAGE(G2:G13)</f>
        <v>1.1831237811910034</v>
      </c>
    </row>
    <row r="5" spans="1:10" x14ac:dyDescent="0.35">
      <c r="A5" s="3">
        <v>44039</v>
      </c>
      <c r="B5" s="1">
        <v>1435453</v>
      </c>
      <c r="C5" s="1">
        <v>1446958</v>
      </c>
      <c r="E5">
        <f t="shared" si="0"/>
        <v>132365025</v>
      </c>
      <c r="F5">
        <f t="shared" si="1"/>
        <v>11505</v>
      </c>
      <c r="G5">
        <f t="shared" si="2"/>
        <v>0.80148914663176019</v>
      </c>
      <c r="I5" t="s">
        <v>13</v>
      </c>
      <c r="J5">
        <f>RSQ(B2:B13,C2:C13)</f>
        <v>0.99974840449173585</v>
      </c>
    </row>
    <row r="6" spans="1:10" x14ac:dyDescent="0.35">
      <c r="A6" s="3">
        <v>44040</v>
      </c>
      <c r="B6" s="1">
        <v>1483156</v>
      </c>
      <c r="C6" s="1">
        <v>1500598</v>
      </c>
      <c r="E6">
        <f t="shared" si="0"/>
        <v>304223364</v>
      </c>
      <c r="F6">
        <f t="shared" si="1"/>
        <v>17442</v>
      </c>
      <c r="G6">
        <f t="shared" si="2"/>
        <v>1.1760057606886936</v>
      </c>
    </row>
    <row r="7" spans="1:10" x14ac:dyDescent="0.35">
      <c r="A7" s="3">
        <v>44041</v>
      </c>
      <c r="B7" s="1">
        <v>1531669</v>
      </c>
      <c r="C7" s="1">
        <v>1554724</v>
      </c>
      <c r="E7">
        <f t="shared" si="0"/>
        <v>531533025</v>
      </c>
      <c r="F7">
        <f t="shared" si="1"/>
        <v>23055</v>
      </c>
      <c r="G7">
        <f t="shared" si="2"/>
        <v>1.5052207755069795</v>
      </c>
    </row>
    <row r="8" spans="1:10" x14ac:dyDescent="0.35">
      <c r="A8" s="3">
        <v>44042</v>
      </c>
      <c r="B8" s="1">
        <v>1583792</v>
      </c>
      <c r="C8" s="1">
        <v>1609236</v>
      </c>
      <c r="E8">
        <f t="shared" si="0"/>
        <v>647397136</v>
      </c>
      <c r="F8">
        <f t="shared" si="1"/>
        <v>25444</v>
      </c>
      <c r="G8">
        <f t="shared" si="2"/>
        <v>1.6065240890217907</v>
      </c>
    </row>
    <row r="9" spans="1:10" x14ac:dyDescent="0.35">
      <c r="A9" s="3">
        <v>44043</v>
      </c>
      <c r="B9" s="1">
        <v>1638870</v>
      </c>
      <c r="C9" s="1">
        <v>1664147</v>
      </c>
      <c r="E9">
        <f t="shared" si="0"/>
        <v>638926729</v>
      </c>
      <c r="F9">
        <f t="shared" si="1"/>
        <v>25277</v>
      </c>
      <c r="G9">
        <f t="shared" si="2"/>
        <v>1.5423431998877275</v>
      </c>
    </row>
    <row r="10" spans="1:10" x14ac:dyDescent="0.35">
      <c r="A10" s="3">
        <v>44044</v>
      </c>
      <c r="B10" s="1">
        <v>1695988</v>
      </c>
      <c r="C10" s="1">
        <v>1719469</v>
      </c>
      <c r="E10">
        <f t="shared" si="0"/>
        <v>551357361</v>
      </c>
      <c r="F10">
        <f t="shared" si="1"/>
        <v>23481</v>
      </c>
      <c r="G10">
        <f t="shared" si="2"/>
        <v>1.3845027205381171</v>
      </c>
    </row>
    <row r="11" spans="1:10" x14ac:dyDescent="0.35">
      <c r="A11" s="3">
        <v>44045</v>
      </c>
      <c r="B11" s="1">
        <v>1750723</v>
      </c>
      <c r="C11" s="1">
        <v>1775241</v>
      </c>
      <c r="E11">
        <f t="shared" si="0"/>
        <v>601132324</v>
      </c>
      <c r="F11">
        <f t="shared" si="1"/>
        <v>24518</v>
      </c>
      <c r="G11">
        <f t="shared" si="2"/>
        <v>1.4004499855202679</v>
      </c>
    </row>
    <row r="12" spans="1:10" x14ac:dyDescent="0.35">
      <c r="A12" s="3">
        <v>44046</v>
      </c>
      <c r="B12" s="1">
        <v>1803695</v>
      </c>
      <c r="C12" s="1">
        <v>1831535</v>
      </c>
      <c r="E12">
        <f t="shared" si="0"/>
        <v>775065600</v>
      </c>
      <c r="F12">
        <f t="shared" si="1"/>
        <v>27840</v>
      </c>
      <c r="G12">
        <f t="shared" si="2"/>
        <v>1.5434982078455615</v>
      </c>
    </row>
    <row r="13" spans="1:10" x14ac:dyDescent="0.35">
      <c r="A13" s="3">
        <v>44047</v>
      </c>
      <c r="B13" s="1">
        <v>1855745</v>
      </c>
      <c r="C13" s="1">
        <v>1888381</v>
      </c>
      <c r="E13">
        <f t="shared" si="0"/>
        <v>1065108496</v>
      </c>
      <c r="F13">
        <f t="shared" si="1"/>
        <v>32636</v>
      </c>
      <c r="G13">
        <f t="shared" si="2"/>
        <v>1.7586467968390054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8435-FF79-4B32-A317-89B20DD4746C}">
  <dimension ref="A1"/>
  <sheetViews>
    <sheetView workbookViewId="0">
      <selection activeCell="R13" sqref="R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8B25-2304-403E-959F-0F6111DD9B44}">
  <dimension ref="A1:J13"/>
  <sheetViews>
    <sheetView workbookViewId="0">
      <selection activeCell="B6" sqref="B6"/>
    </sheetView>
  </sheetViews>
  <sheetFormatPr defaultRowHeight="14.5" x14ac:dyDescent="0.35"/>
  <cols>
    <col min="1" max="1" width="10.08984375" bestFit="1" customWidth="1"/>
    <col min="2" max="2" width="9.36328125" bestFit="1" customWidth="1"/>
    <col min="3" max="3" width="7.81640625" bestFit="1" customWidth="1"/>
    <col min="5" max="5" width="10.81640625" bestFit="1" customWidth="1"/>
    <col min="10" max="10" width="15.453125" bestFit="1" customWidth="1"/>
  </cols>
  <sheetData>
    <row r="1" spans="1:10" x14ac:dyDescent="0.35">
      <c r="A1" s="2" t="s">
        <v>0</v>
      </c>
      <c r="B1" s="2" t="s">
        <v>1</v>
      </c>
      <c r="C1" s="2" t="s">
        <v>2</v>
      </c>
      <c r="E1" s="7" t="s">
        <v>9</v>
      </c>
      <c r="F1" s="7" t="s">
        <v>10</v>
      </c>
      <c r="G1" s="7" t="s">
        <v>8</v>
      </c>
      <c r="I1" s="8" t="s">
        <v>12</v>
      </c>
    </row>
    <row r="2" spans="1:10" x14ac:dyDescent="0.35">
      <c r="A2" s="3">
        <v>44036</v>
      </c>
      <c r="B2" s="1">
        <v>1287945</v>
      </c>
      <c r="C2" s="1">
        <v>1314461</v>
      </c>
      <c r="E2">
        <f>(B2-C2)^2</f>
        <v>703098256</v>
      </c>
      <c r="F2">
        <f>SQRT(E2)</f>
        <v>26516</v>
      </c>
      <c r="G2">
        <f xml:space="preserve"> ABS(B2-C2)/B2 * 100</f>
        <v>2.0587835660684268</v>
      </c>
      <c r="I2" t="s">
        <v>9</v>
      </c>
      <c r="J2" s="9">
        <f>AVERAGE(E2:E13)</f>
        <v>346269719534.75</v>
      </c>
    </row>
    <row r="3" spans="1:10" x14ac:dyDescent="0.35">
      <c r="A3" s="3">
        <v>44037</v>
      </c>
      <c r="B3" s="1">
        <v>1336861</v>
      </c>
      <c r="C3" s="1">
        <v>1401898</v>
      </c>
      <c r="E3">
        <f t="shared" ref="E3:E13" si="0">(B3-C3)^2</f>
        <v>4229811369</v>
      </c>
      <c r="F3">
        <f t="shared" ref="F3:F13" si="1">SQRT(E3)</f>
        <v>65037</v>
      </c>
      <c r="G3">
        <f t="shared" ref="G3:G13" si="2" xml:space="preserve"> ABS(B3-C3)/B3 * 100</f>
        <v>4.8649036810857673</v>
      </c>
      <c r="I3" t="s">
        <v>10</v>
      </c>
      <c r="J3">
        <f>AVERAGE(F2:F13)</f>
        <v>471048.75</v>
      </c>
    </row>
    <row r="4" spans="1:10" x14ac:dyDescent="0.35">
      <c r="A4" s="3">
        <v>44038</v>
      </c>
      <c r="B4" s="1">
        <v>1385522</v>
      </c>
      <c r="C4" s="1">
        <v>1506581</v>
      </c>
      <c r="E4">
        <f t="shared" si="0"/>
        <v>14655281481</v>
      </c>
      <c r="F4">
        <f t="shared" si="1"/>
        <v>121059</v>
      </c>
      <c r="G4">
        <f t="shared" si="2"/>
        <v>8.7374289257045366</v>
      </c>
      <c r="I4" t="s">
        <v>8</v>
      </c>
      <c r="J4">
        <f>AVERAGE(G2:G13)</f>
        <v>27.939067123382731</v>
      </c>
    </row>
    <row r="5" spans="1:10" x14ac:dyDescent="0.35">
      <c r="A5" s="3">
        <v>44039</v>
      </c>
      <c r="B5" s="1">
        <v>1435453</v>
      </c>
      <c r="C5" s="1">
        <v>1622179</v>
      </c>
      <c r="E5">
        <f t="shared" si="0"/>
        <v>34866599076</v>
      </c>
      <c r="F5">
        <f t="shared" si="1"/>
        <v>186726</v>
      </c>
      <c r="G5">
        <f t="shared" si="2"/>
        <v>13.008158400170538</v>
      </c>
      <c r="I5" t="s">
        <v>13</v>
      </c>
      <c r="J5">
        <f>RSQ(B2:B13,C2:C13)</f>
        <v>0.9894766582340131</v>
      </c>
    </row>
    <row r="6" spans="1:10" x14ac:dyDescent="0.35">
      <c r="A6" s="3">
        <v>44040</v>
      </c>
      <c r="B6" s="1">
        <v>1483156</v>
      </c>
      <c r="C6" s="1">
        <v>1749728</v>
      </c>
      <c r="E6">
        <f t="shared" si="0"/>
        <v>71060631184</v>
      </c>
      <c r="F6">
        <f t="shared" si="1"/>
        <v>266572</v>
      </c>
      <c r="G6">
        <f t="shared" si="2"/>
        <v>17.973294784904624</v>
      </c>
    </row>
    <row r="7" spans="1:10" x14ac:dyDescent="0.35">
      <c r="A7" s="3">
        <v>44041</v>
      </c>
      <c r="B7" s="1">
        <v>1531669</v>
      </c>
      <c r="C7" s="1">
        <v>1888429</v>
      </c>
      <c r="E7">
        <f t="shared" si="0"/>
        <v>127277697600</v>
      </c>
      <c r="F7">
        <f t="shared" si="1"/>
        <v>356760</v>
      </c>
      <c r="G7">
        <f t="shared" si="2"/>
        <v>23.292238727819132</v>
      </c>
    </row>
    <row r="8" spans="1:10" x14ac:dyDescent="0.35">
      <c r="A8" s="3">
        <v>44042</v>
      </c>
      <c r="B8" s="1">
        <v>1583792</v>
      </c>
      <c r="C8" s="1">
        <v>2038994</v>
      </c>
      <c r="E8">
        <f t="shared" si="0"/>
        <v>207208860804</v>
      </c>
      <c r="F8">
        <f t="shared" si="1"/>
        <v>455202</v>
      </c>
      <c r="G8">
        <f t="shared" si="2"/>
        <v>28.741274106700882</v>
      </c>
    </row>
    <row r="9" spans="1:10" x14ac:dyDescent="0.35">
      <c r="A9" s="3">
        <v>44043</v>
      </c>
      <c r="B9" s="1">
        <v>1638870</v>
      </c>
      <c r="C9" s="1">
        <v>2201940</v>
      </c>
      <c r="E9">
        <f t="shared" si="0"/>
        <v>317047824900</v>
      </c>
      <c r="F9">
        <f t="shared" si="1"/>
        <v>563070</v>
      </c>
      <c r="G9">
        <f t="shared" si="2"/>
        <v>34.357209540720127</v>
      </c>
      <c r="J9">
        <f>AVERAGE(E2:E13)</f>
        <v>346269719534.75</v>
      </c>
    </row>
    <row r="10" spans="1:10" x14ac:dyDescent="0.35">
      <c r="A10" s="3">
        <v>44044</v>
      </c>
      <c r="B10" s="1">
        <v>1695988</v>
      </c>
      <c r="C10" s="1">
        <v>2378159</v>
      </c>
      <c r="E10">
        <f t="shared" si="0"/>
        <v>465357273241</v>
      </c>
      <c r="F10">
        <f t="shared" si="1"/>
        <v>682171</v>
      </c>
      <c r="G10">
        <f t="shared" si="2"/>
        <v>40.222631292202536</v>
      </c>
    </row>
    <row r="11" spans="1:10" x14ac:dyDescent="0.35">
      <c r="A11" s="3">
        <v>44045</v>
      </c>
      <c r="B11" s="1">
        <v>1750723</v>
      </c>
      <c r="C11" s="1">
        <v>2568602</v>
      </c>
      <c r="E11">
        <f t="shared" si="0"/>
        <v>668926058641</v>
      </c>
      <c r="F11">
        <f t="shared" si="1"/>
        <v>817879</v>
      </c>
      <c r="G11">
        <f t="shared" si="2"/>
        <v>46.716642210104055</v>
      </c>
    </row>
    <row r="12" spans="1:10" x14ac:dyDescent="0.35">
      <c r="A12" s="3">
        <v>44046</v>
      </c>
      <c r="B12" s="1">
        <v>1803695</v>
      </c>
      <c r="C12" s="1">
        <v>2774371</v>
      </c>
      <c r="E12">
        <f t="shared" si="0"/>
        <v>942211896976</v>
      </c>
      <c r="F12">
        <f t="shared" si="1"/>
        <v>970676</v>
      </c>
      <c r="G12">
        <f t="shared" si="2"/>
        <v>53.815972212596918</v>
      </c>
    </row>
    <row r="13" spans="1:10" x14ac:dyDescent="0.35">
      <c r="A13" s="3">
        <v>44047</v>
      </c>
      <c r="B13" s="1">
        <v>1855745</v>
      </c>
      <c r="C13" s="1">
        <v>2996662</v>
      </c>
      <c r="E13">
        <f t="shared" si="0"/>
        <v>1301691600889</v>
      </c>
      <c r="F13">
        <f t="shared" si="1"/>
        <v>1140917</v>
      </c>
      <c r="G13">
        <f t="shared" si="2"/>
        <v>61.480268032515241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E736-3759-4AFA-81A5-1719252F3516}">
  <dimension ref="A1:J13"/>
  <sheetViews>
    <sheetView workbookViewId="0">
      <selection activeCell="J2" sqref="J2"/>
    </sheetView>
  </sheetViews>
  <sheetFormatPr defaultRowHeight="14.5" x14ac:dyDescent="0.35"/>
  <cols>
    <col min="1" max="1" width="10.08984375" bestFit="1" customWidth="1"/>
    <col min="2" max="2" width="9.36328125" bestFit="1" customWidth="1"/>
    <col min="3" max="3" width="7.81640625" bestFit="1" customWidth="1"/>
    <col min="5" max="5" width="10.81640625" bestFit="1" customWidth="1"/>
    <col min="10" max="10" width="15.453125" bestFit="1" customWidth="1"/>
  </cols>
  <sheetData>
    <row r="1" spans="1:10" x14ac:dyDescent="0.35">
      <c r="A1" s="2" t="s">
        <v>0</v>
      </c>
      <c r="B1" s="2" t="s">
        <v>1</v>
      </c>
      <c r="C1" s="2" t="s">
        <v>3</v>
      </c>
      <c r="E1" s="7" t="s">
        <v>9</v>
      </c>
      <c r="F1" s="7" t="s">
        <v>10</v>
      </c>
      <c r="G1" s="7" t="s">
        <v>8</v>
      </c>
      <c r="I1" s="8" t="s">
        <v>12</v>
      </c>
    </row>
    <row r="2" spans="1:10" x14ac:dyDescent="0.35">
      <c r="A2" s="3">
        <v>44036</v>
      </c>
      <c r="B2" s="1">
        <v>1287945</v>
      </c>
      <c r="C2" s="1">
        <v>1241809</v>
      </c>
      <c r="E2">
        <f>(B2-C2)^2</f>
        <v>2128530496</v>
      </c>
      <c r="F2">
        <f>SQRT(E2)</f>
        <v>46136</v>
      </c>
      <c r="G2">
        <f xml:space="preserve"> ABS(B2-C2)/B2 * 100</f>
        <v>3.5821405417156789</v>
      </c>
      <c r="I2" t="s">
        <v>9</v>
      </c>
      <c r="J2" s="9">
        <f>AVERAGE(E2:E13)</f>
        <v>140259125346.66666</v>
      </c>
    </row>
    <row r="3" spans="1:10" x14ac:dyDescent="0.35">
      <c r="A3" s="3">
        <v>44037</v>
      </c>
      <c r="B3" s="1">
        <v>1336861</v>
      </c>
      <c r="C3" s="1">
        <v>1241134</v>
      </c>
      <c r="E3">
        <f t="shared" ref="E3:E13" si="0">(B3-C3)^2</f>
        <v>9163658529</v>
      </c>
      <c r="F3">
        <f t="shared" ref="F3:F13" si="1">SQRT(E3)</f>
        <v>95727</v>
      </c>
      <c r="G3">
        <f t="shared" ref="G3:G13" si="2" xml:space="preserve"> ABS(B3-C3)/B3 * 100</f>
        <v>7.1605798957408444</v>
      </c>
      <c r="I3" t="s">
        <v>10</v>
      </c>
      <c r="J3">
        <f>AVERAGE(F2:F13)</f>
        <v>327680.83333333331</v>
      </c>
    </row>
    <row r="4" spans="1:10" x14ac:dyDescent="0.35">
      <c r="A4" s="3">
        <v>44038</v>
      </c>
      <c r="B4" s="1">
        <v>1385522</v>
      </c>
      <c r="C4" s="1">
        <v>1240459</v>
      </c>
      <c r="E4">
        <f t="shared" si="0"/>
        <v>21043273969</v>
      </c>
      <c r="F4">
        <f t="shared" si="1"/>
        <v>145063</v>
      </c>
      <c r="G4">
        <f t="shared" si="2"/>
        <v>10.469916753396914</v>
      </c>
      <c r="I4" t="s">
        <v>8</v>
      </c>
      <c r="J4">
        <f>AVERAGE(G2:G13)</f>
        <v>19.860452509736536</v>
      </c>
    </row>
    <row r="5" spans="1:10" x14ac:dyDescent="0.35">
      <c r="A5" s="3">
        <v>44039</v>
      </c>
      <c r="B5" s="1">
        <v>1435453</v>
      </c>
      <c r="C5" s="1">
        <v>1239785</v>
      </c>
      <c r="E5">
        <f t="shared" si="0"/>
        <v>38285966224</v>
      </c>
      <c r="F5">
        <f t="shared" si="1"/>
        <v>195668</v>
      </c>
      <c r="G5">
        <f t="shared" si="2"/>
        <v>13.631097639560474</v>
      </c>
      <c r="I5" t="s">
        <v>13</v>
      </c>
      <c r="J5">
        <f>RSQ(B2:B13,C2:C13)</f>
        <v>0.99915069047673566</v>
      </c>
    </row>
    <row r="6" spans="1:10" x14ac:dyDescent="0.35">
      <c r="A6" s="3">
        <v>44040</v>
      </c>
      <c r="B6" s="1">
        <v>1483156</v>
      </c>
      <c r="C6" s="1">
        <v>1239111</v>
      </c>
      <c r="E6">
        <f t="shared" si="0"/>
        <v>59557962025</v>
      </c>
      <c r="F6">
        <f t="shared" si="1"/>
        <v>244045</v>
      </c>
      <c r="G6">
        <f t="shared" si="2"/>
        <v>16.454439047544561</v>
      </c>
    </row>
    <row r="7" spans="1:10" x14ac:dyDescent="0.35">
      <c r="A7" s="3">
        <v>44041</v>
      </c>
      <c r="B7" s="1">
        <v>1531669</v>
      </c>
      <c r="C7" s="1">
        <v>1238438</v>
      </c>
      <c r="E7">
        <f t="shared" si="0"/>
        <v>85984419361</v>
      </c>
      <c r="F7">
        <f t="shared" si="1"/>
        <v>293231</v>
      </c>
      <c r="G7">
        <f t="shared" si="2"/>
        <v>19.144541020285715</v>
      </c>
    </row>
    <row r="8" spans="1:10" x14ac:dyDescent="0.35">
      <c r="A8" s="3">
        <v>44042</v>
      </c>
      <c r="B8" s="1">
        <v>1583792</v>
      </c>
      <c r="C8" s="1">
        <v>1237765</v>
      </c>
      <c r="E8">
        <f t="shared" si="0"/>
        <v>119734684729</v>
      </c>
      <c r="F8">
        <f t="shared" si="1"/>
        <v>346027</v>
      </c>
      <c r="G8">
        <f t="shared" si="2"/>
        <v>21.848007819208583</v>
      </c>
    </row>
    <row r="9" spans="1:10" x14ac:dyDescent="0.35">
      <c r="A9" s="3">
        <v>44043</v>
      </c>
      <c r="B9" s="1">
        <v>1638870</v>
      </c>
      <c r="C9" s="1">
        <v>1237093</v>
      </c>
      <c r="E9">
        <f t="shared" si="0"/>
        <v>161424757729</v>
      </c>
      <c r="F9">
        <f t="shared" si="1"/>
        <v>401777</v>
      </c>
      <c r="G9">
        <f t="shared" si="2"/>
        <v>24.515489331063478</v>
      </c>
    </row>
    <row r="10" spans="1:10" x14ac:dyDescent="0.35">
      <c r="A10" s="3">
        <v>44044</v>
      </c>
      <c r="B10" s="1">
        <v>1695988</v>
      </c>
      <c r="C10" s="1">
        <v>1236421</v>
      </c>
      <c r="E10">
        <f t="shared" si="0"/>
        <v>211201827489</v>
      </c>
      <c r="F10">
        <f t="shared" si="1"/>
        <v>459567</v>
      </c>
      <c r="G10">
        <f t="shared" si="2"/>
        <v>27.097302575254069</v>
      </c>
    </row>
    <row r="11" spans="1:10" x14ac:dyDescent="0.35">
      <c r="A11" s="3">
        <v>44045</v>
      </c>
      <c r="B11" s="1">
        <v>1750723</v>
      </c>
      <c r="C11" s="1">
        <v>1235749</v>
      </c>
      <c r="E11">
        <f t="shared" si="0"/>
        <v>265198220676</v>
      </c>
      <c r="F11">
        <f t="shared" si="1"/>
        <v>514974</v>
      </c>
      <c r="G11">
        <f t="shared" si="2"/>
        <v>29.414933144763623</v>
      </c>
    </row>
    <row r="12" spans="1:10" x14ac:dyDescent="0.35">
      <c r="A12" s="3">
        <v>44046</v>
      </c>
      <c r="B12" s="1">
        <v>1803695</v>
      </c>
      <c r="C12" s="1">
        <v>1235078</v>
      </c>
      <c r="E12">
        <f t="shared" si="0"/>
        <v>323325292689</v>
      </c>
      <c r="F12">
        <f t="shared" si="1"/>
        <v>568617</v>
      </c>
      <c r="G12">
        <f t="shared" si="2"/>
        <v>31.525119269056024</v>
      </c>
    </row>
    <row r="13" spans="1:10" x14ac:dyDescent="0.35">
      <c r="A13" s="3">
        <v>44047</v>
      </c>
      <c r="B13" s="1">
        <v>1855745</v>
      </c>
      <c r="C13" s="1">
        <v>1234407</v>
      </c>
      <c r="E13">
        <f t="shared" si="0"/>
        <v>386060910244</v>
      </c>
      <c r="F13">
        <f t="shared" si="1"/>
        <v>621338</v>
      </c>
      <c r="G13">
        <f t="shared" si="2"/>
        <v>33.481863079248498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40F7D-72E1-48F4-AE34-582C06A660FE}">
  <dimension ref="A1:J13"/>
  <sheetViews>
    <sheetView tabSelected="1" workbookViewId="0">
      <selection activeCell="J2" sqref="J2:J5"/>
    </sheetView>
  </sheetViews>
  <sheetFormatPr defaultRowHeight="14.5" x14ac:dyDescent="0.35"/>
  <cols>
    <col min="1" max="1" width="10.08984375" bestFit="1" customWidth="1"/>
    <col min="2" max="2" width="9.36328125" bestFit="1" customWidth="1"/>
    <col min="3" max="3" width="7.81640625" bestFit="1" customWidth="1"/>
    <col min="5" max="5" width="10.81640625" bestFit="1" customWidth="1"/>
    <col min="10" max="10" width="15.453125" bestFit="1" customWidth="1"/>
  </cols>
  <sheetData>
    <row r="1" spans="1:10" x14ac:dyDescent="0.35">
      <c r="A1" s="2" t="s">
        <v>0</v>
      </c>
      <c r="B1" s="2" t="s">
        <v>1</v>
      </c>
      <c r="C1" s="2" t="s">
        <v>5</v>
      </c>
      <c r="E1" s="7" t="s">
        <v>9</v>
      </c>
      <c r="F1" s="7" t="s">
        <v>10</v>
      </c>
      <c r="G1" s="7" t="s">
        <v>8</v>
      </c>
      <c r="I1" s="8" t="s">
        <v>12</v>
      </c>
    </row>
    <row r="2" spans="1:10" x14ac:dyDescent="0.35">
      <c r="A2" s="3">
        <v>44036</v>
      </c>
      <c r="B2" s="1">
        <v>1287945</v>
      </c>
      <c r="C2" s="1">
        <v>1148408</v>
      </c>
      <c r="E2">
        <f>(B2-C2)^2</f>
        <v>19470574369</v>
      </c>
      <c r="F2">
        <f>SQRT(E2)</f>
        <v>139537</v>
      </c>
      <c r="G2">
        <f xml:space="preserve"> ABS(B2-C2)/B2 * 100</f>
        <v>10.834080647853751</v>
      </c>
      <c r="I2" t="s">
        <v>9</v>
      </c>
      <c r="J2" s="9">
        <f>AVERAGE(E2:E13)</f>
        <v>94530537355.833328</v>
      </c>
    </row>
    <row r="3" spans="1:10" x14ac:dyDescent="0.35">
      <c r="A3" s="3">
        <v>44037</v>
      </c>
      <c r="B3" s="1">
        <v>1336861</v>
      </c>
      <c r="C3" s="1">
        <v>1171513</v>
      </c>
      <c r="E3">
        <f t="shared" ref="E3:E13" si="0">(B3-C3)^2</f>
        <v>27339961104</v>
      </c>
      <c r="F3">
        <f t="shared" ref="F3:F13" si="1">SQRT(E3)</f>
        <v>165348</v>
      </c>
      <c r="G3">
        <f t="shared" ref="G3:G13" si="2" xml:space="preserve"> ABS(B3-C3)/B3 * 100</f>
        <v>12.368376368223771</v>
      </c>
      <c r="I3" t="s">
        <v>10</v>
      </c>
      <c r="J3">
        <f>AVERAGE(F2:F13)</f>
        <v>290641.33333333331</v>
      </c>
    </row>
    <row r="4" spans="1:10" x14ac:dyDescent="0.35">
      <c r="A4" s="3">
        <v>44038</v>
      </c>
      <c r="B4" s="1">
        <v>1385522</v>
      </c>
      <c r="C4" s="1">
        <v>1195112</v>
      </c>
      <c r="E4">
        <f t="shared" si="0"/>
        <v>36255968100</v>
      </c>
      <c r="F4">
        <f t="shared" si="1"/>
        <v>190410</v>
      </c>
      <c r="G4">
        <f t="shared" si="2"/>
        <v>13.742834830482664</v>
      </c>
      <c r="I4" t="s">
        <v>8</v>
      </c>
      <c r="J4">
        <f>AVERAGE(G2:G13)</f>
        <v>18.066927667889384</v>
      </c>
    </row>
    <row r="5" spans="1:10" x14ac:dyDescent="0.35">
      <c r="A5" s="3">
        <v>44039</v>
      </c>
      <c r="B5" s="1">
        <v>1435453</v>
      </c>
      <c r="C5" s="1">
        <v>1218749</v>
      </c>
      <c r="E5">
        <f t="shared" si="0"/>
        <v>46960623616</v>
      </c>
      <c r="F5">
        <f t="shared" si="1"/>
        <v>216704</v>
      </c>
      <c r="G5">
        <f t="shared" si="2"/>
        <v>15.096558368682219</v>
      </c>
      <c r="I5" t="s">
        <v>13</v>
      </c>
      <c r="J5">
        <f>RSQ(B2:B13,C2:C13)</f>
        <v>0.99841216011413447</v>
      </c>
    </row>
    <row r="6" spans="1:10" x14ac:dyDescent="0.35">
      <c r="A6" s="3">
        <v>44040</v>
      </c>
      <c r="B6" s="1">
        <v>1483156</v>
      </c>
      <c r="C6" s="1">
        <v>1242036</v>
      </c>
      <c r="E6">
        <f t="shared" si="0"/>
        <v>58138854400</v>
      </c>
      <c r="F6">
        <f t="shared" si="1"/>
        <v>241120</v>
      </c>
      <c r="G6">
        <f t="shared" si="2"/>
        <v>16.257224459193772</v>
      </c>
    </row>
    <row r="7" spans="1:10" x14ac:dyDescent="0.35">
      <c r="A7" s="3">
        <v>44041</v>
      </c>
      <c r="B7" s="1">
        <v>1531669</v>
      </c>
      <c r="C7" s="1">
        <v>1265485</v>
      </c>
      <c r="E7">
        <f t="shared" si="0"/>
        <v>70853921856</v>
      </c>
      <c r="F7">
        <f t="shared" si="1"/>
        <v>266184</v>
      </c>
      <c r="G7">
        <f t="shared" si="2"/>
        <v>17.378689521038815</v>
      </c>
    </row>
    <row r="8" spans="1:10" x14ac:dyDescent="0.35">
      <c r="A8" s="3">
        <v>44042</v>
      </c>
      <c r="B8" s="1">
        <v>1583792</v>
      </c>
      <c r="C8" s="1">
        <v>1288950</v>
      </c>
      <c r="E8">
        <f t="shared" si="0"/>
        <v>86931804964</v>
      </c>
      <c r="F8">
        <f t="shared" si="1"/>
        <v>294842</v>
      </c>
      <c r="G8">
        <f t="shared" si="2"/>
        <v>18.616207178720437</v>
      </c>
    </row>
    <row r="9" spans="1:10" x14ac:dyDescent="0.35">
      <c r="A9" s="3">
        <v>44043</v>
      </c>
      <c r="B9" s="1">
        <v>1638870</v>
      </c>
      <c r="C9" s="1">
        <v>1307538</v>
      </c>
      <c r="E9">
        <f t="shared" si="0"/>
        <v>109780894224</v>
      </c>
      <c r="F9">
        <f t="shared" si="1"/>
        <v>331332</v>
      </c>
      <c r="G9">
        <f t="shared" si="2"/>
        <v>20.217100807263542</v>
      </c>
    </row>
    <row r="10" spans="1:10" x14ac:dyDescent="0.35">
      <c r="A10" s="3">
        <v>44044</v>
      </c>
      <c r="B10" s="1">
        <v>1695988</v>
      </c>
      <c r="C10" s="1">
        <v>1330644</v>
      </c>
      <c r="E10">
        <f t="shared" si="0"/>
        <v>133476238336</v>
      </c>
      <c r="F10">
        <f t="shared" si="1"/>
        <v>365344</v>
      </c>
      <c r="G10">
        <f t="shared" si="2"/>
        <v>21.541661851381026</v>
      </c>
    </row>
    <row r="11" spans="1:10" x14ac:dyDescent="0.35">
      <c r="A11" s="3">
        <v>44045</v>
      </c>
      <c r="B11" s="1">
        <v>1750723</v>
      </c>
      <c r="C11" s="1">
        <v>1354242</v>
      </c>
      <c r="E11">
        <f t="shared" si="0"/>
        <v>157197183361</v>
      </c>
      <c r="F11">
        <f t="shared" si="1"/>
        <v>396481</v>
      </c>
      <c r="G11">
        <f t="shared" si="2"/>
        <v>22.646700820175436</v>
      </c>
    </row>
    <row r="12" spans="1:10" x14ac:dyDescent="0.35">
      <c r="A12" s="3">
        <v>44046</v>
      </c>
      <c r="B12" s="1">
        <v>1803695</v>
      </c>
      <c r="C12" s="1">
        <v>1377879</v>
      </c>
      <c r="E12">
        <f t="shared" si="0"/>
        <v>181319265856</v>
      </c>
      <c r="F12">
        <f t="shared" si="1"/>
        <v>425816</v>
      </c>
      <c r="G12">
        <f t="shared" si="2"/>
        <v>23.607982502584971</v>
      </c>
    </row>
    <row r="13" spans="1:10" x14ac:dyDescent="0.35">
      <c r="A13" s="3">
        <v>44047</v>
      </c>
      <c r="B13" s="1">
        <v>1855745</v>
      </c>
      <c r="C13" s="1">
        <v>1401167</v>
      </c>
      <c r="E13">
        <f t="shared" si="0"/>
        <v>206641158084</v>
      </c>
      <c r="F13">
        <f t="shared" si="1"/>
        <v>454578</v>
      </c>
      <c r="G13">
        <f t="shared" si="2"/>
        <v>24.495714659072231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LSTM</vt:lpstr>
      <vt:lpstr>Sheet1</vt:lpstr>
      <vt:lpstr>ARIMA</vt:lpstr>
      <vt:lpstr>ARMA </vt:lpstr>
      <vt:lpstr>Prophet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</cp:lastModifiedBy>
  <dcterms:created xsi:type="dcterms:W3CDTF">2020-08-10T16:44:00Z</dcterms:created>
  <dcterms:modified xsi:type="dcterms:W3CDTF">2020-08-17T10:44:55Z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60bfab5d-19e2-4d3b-9d85-059bda7a0e86</vt:lpwstr>
  </property>
</Properties>
</file>