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7795" windowHeight="4170"/>
  </bookViews>
  <sheets>
    <sheet name="Only Radial" sheetId="1" r:id="rId1"/>
    <sheet name="With Axial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5" i="1" l="1"/>
  <c r="M15" i="1" s="1"/>
  <c r="K15" i="1"/>
  <c r="I15" i="1"/>
  <c r="J15" i="1" s="1"/>
  <c r="H15" i="1"/>
  <c r="C15" i="1"/>
  <c r="L14" i="1"/>
  <c r="K14" i="1"/>
  <c r="I14" i="1"/>
  <c r="H14" i="1"/>
  <c r="J14" i="1" s="1"/>
  <c r="C14" i="1"/>
  <c r="L13" i="1"/>
  <c r="M13" i="1" s="1"/>
  <c r="K13" i="1"/>
  <c r="I13" i="1"/>
  <c r="J13" i="1" s="1"/>
  <c r="H13" i="1"/>
  <c r="C13" i="1"/>
  <c r="L11" i="2"/>
  <c r="M11" i="2" s="1"/>
  <c r="K11" i="2"/>
  <c r="I11" i="2"/>
  <c r="J11" i="2" s="1"/>
  <c r="H11" i="2"/>
  <c r="L10" i="2"/>
  <c r="M10" i="2" s="1"/>
  <c r="K10" i="2"/>
  <c r="I10" i="2"/>
  <c r="J10" i="2" s="1"/>
  <c r="H10" i="2"/>
  <c r="L9" i="2"/>
  <c r="M9" i="2" s="1"/>
  <c r="N9" i="2" s="1"/>
  <c r="K9" i="2"/>
  <c r="J9" i="2"/>
  <c r="I9" i="2"/>
  <c r="H9" i="2"/>
  <c r="M8" i="2"/>
  <c r="N8" i="2" s="1"/>
  <c r="L8" i="2"/>
  <c r="K8" i="2"/>
  <c r="I8" i="2"/>
  <c r="J8" i="2" s="1"/>
  <c r="H8" i="2"/>
  <c r="L7" i="2"/>
  <c r="M7" i="2" s="1"/>
  <c r="N7" i="2" s="1"/>
  <c r="K7" i="2"/>
  <c r="I7" i="2"/>
  <c r="J7" i="2" s="1"/>
  <c r="H7" i="2"/>
  <c r="L6" i="2"/>
  <c r="M6" i="2" s="1"/>
  <c r="N6" i="2" s="1"/>
  <c r="K6" i="2"/>
  <c r="I6" i="2"/>
  <c r="J6" i="2" s="1"/>
  <c r="H6" i="2"/>
  <c r="L5" i="2"/>
  <c r="K5" i="2"/>
  <c r="I5" i="2"/>
  <c r="H5" i="2"/>
  <c r="L4" i="2"/>
  <c r="K4" i="2"/>
  <c r="M4" i="2" s="1"/>
  <c r="I4" i="2"/>
  <c r="J4" i="2" s="1"/>
  <c r="H4" i="2"/>
  <c r="L3" i="2"/>
  <c r="M3" i="2" s="1"/>
  <c r="K3" i="2"/>
  <c r="I3" i="2"/>
  <c r="J3" i="2" s="1"/>
  <c r="H3" i="2"/>
  <c r="C11" i="2"/>
  <c r="C10" i="2"/>
  <c r="C9" i="2"/>
  <c r="C8" i="2"/>
  <c r="C7" i="2"/>
  <c r="C6" i="2"/>
  <c r="C5" i="2"/>
  <c r="C4" i="2"/>
  <c r="C3" i="2"/>
  <c r="C2" i="2"/>
  <c r="H3" i="1"/>
  <c r="I3" i="1"/>
  <c r="K3" i="1"/>
  <c r="L3" i="1"/>
  <c r="H4" i="1"/>
  <c r="I4" i="1"/>
  <c r="K4" i="1"/>
  <c r="L4" i="1"/>
  <c r="H5" i="1"/>
  <c r="I5" i="1"/>
  <c r="K5" i="1"/>
  <c r="L5" i="1"/>
  <c r="H6" i="1"/>
  <c r="I6" i="1"/>
  <c r="J6" i="1" s="1"/>
  <c r="K6" i="1"/>
  <c r="L6" i="1"/>
  <c r="H7" i="1"/>
  <c r="I7" i="1"/>
  <c r="K7" i="1"/>
  <c r="L7" i="1"/>
  <c r="H8" i="1"/>
  <c r="I8" i="1"/>
  <c r="K8" i="1"/>
  <c r="L8" i="1"/>
  <c r="L10" i="1"/>
  <c r="M10" i="1" s="1"/>
  <c r="L11" i="1"/>
  <c r="K10" i="1"/>
  <c r="K11" i="1"/>
  <c r="I10" i="1"/>
  <c r="J10" i="1" s="1"/>
  <c r="I11" i="1"/>
  <c r="H10" i="1"/>
  <c r="H11" i="1"/>
  <c r="M9" i="1"/>
  <c r="L9" i="1"/>
  <c r="K9" i="1"/>
  <c r="I9" i="1"/>
  <c r="H9" i="1"/>
  <c r="C8" i="1"/>
  <c r="C7" i="1"/>
  <c r="C6" i="1"/>
  <c r="J11" i="1"/>
  <c r="C2" i="1"/>
  <c r="C10" i="1"/>
  <c r="C11" i="1"/>
  <c r="C9" i="1"/>
  <c r="C4" i="1"/>
  <c r="C5" i="1"/>
  <c r="C3" i="1"/>
  <c r="M6" i="1" l="1"/>
  <c r="N10" i="1"/>
  <c r="M14" i="1"/>
  <c r="N14" i="1" s="1"/>
  <c r="M11" i="1"/>
  <c r="N11" i="1" s="1"/>
  <c r="J7" i="1"/>
  <c r="N13" i="1"/>
  <c r="N15" i="1"/>
  <c r="J5" i="2"/>
  <c r="M5" i="2"/>
  <c r="N5" i="2"/>
  <c r="N3" i="2"/>
  <c r="N10" i="2"/>
  <c r="N11" i="2"/>
  <c r="N4" i="2"/>
  <c r="M5" i="1"/>
  <c r="N5" i="1" s="1"/>
  <c r="J5" i="1"/>
  <c r="N6" i="1"/>
  <c r="J4" i="1"/>
  <c r="M4" i="1"/>
  <c r="N4" i="1" s="1"/>
  <c r="J3" i="1"/>
  <c r="M3" i="1"/>
  <c r="J8" i="1"/>
  <c r="M8" i="1"/>
  <c r="M7" i="1"/>
  <c r="N7" i="1" s="1"/>
  <c r="J9" i="1"/>
  <c r="N9" i="1" s="1"/>
  <c r="N3" i="1" l="1"/>
  <c r="N8" i="1"/>
</calcChain>
</file>

<file path=xl/sharedStrings.xml><?xml version="1.0" encoding="utf-8"?>
<sst xmlns="http://schemas.openxmlformats.org/spreadsheetml/2006/main" count="31" uniqueCount="16">
  <si>
    <t>Observed Pore Pressure change (psi)</t>
  </si>
  <si>
    <t xml:space="preserve">B </t>
  </si>
  <si>
    <t>Final Pore Pressure (V)</t>
  </si>
  <si>
    <t>Final Pore Pressure (psi)</t>
  </si>
  <si>
    <t>Flush Core</t>
  </si>
  <si>
    <t>Confining Pressure (psi) - Pump</t>
  </si>
  <si>
    <t>Confining Pressure before pulse (psi)</t>
  </si>
  <si>
    <t>Pore Pressure (psi) - pump</t>
  </si>
  <si>
    <t>Effective Stress (psi) - pump</t>
  </si>
  <si>
    <t>Confing Pressure change (psi)</t>
  </si>
  <si>
    <t>Confining Pressure after pulse(V)</t>
  </si>
  <si>
    <t>Confining Pressure after pulse (psi)</t>
  </si>
  <si>
    <t>Initial Pore Pressure (psi)</t>
  </si>
  <si>
    <t>Confining Pressure before pulse(mV)</t>
  </si>
  <si>
    <t>Initial Pore Pressure (mV)</t>
  </si>
  <si>
    <t>with axial load also ramped for B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</si>
</sst>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G1" zoomScale="90" zoomScaleNormal="90" workbookViewId="0">
      <selection activeCell="O28" sqref="O28"/>
    </sheetView>
  </sheetViews>
  <sheetFormatPr defaultRowHeight="15" x14ac:dyDescent="0.25"/>
  <cols>
    <col min="1" max="1" width="29.42578125" style="1" bestFit="1" customWidth="1"/>
    <col min="2" max="2" width="24.85546875" style="1" bestFit="1" customWidth="1"/>
    <col min="3" max="3" width="26.28515625" style="7" bestFit="1" customWidth="1"/>
    <col min="4" max="4" width="34.7109375" style="1" customWidth="1"/>
    <col min="5" max="5" width="34.28515625" style="7" customWidth="1"/>
    <col min="6" max="6" width="34.7109375" style="1" customWidth="1"/>
    <col min="7" max="7" width="34.28515625" style="7" customWidth="1"/>
    <col min="8" max="9" width="34.7109375" style="1" bestFit="1" customWidth="1"/>
    <col min="10" max="10" width="34.7109375" style="7" customWidth="1"/>
    <col min="11" max="11" width="34.28515625" style="3" customWidth="1"/>
    <col min="12" max="12" width="34.28515625" style="1" customWidth="1"/>
    <col min="13" max="13" width="34.28515625" style="7" bestFit="1" customWidth="1"/>
    <col min="14" max="14" width="15.42578125" style="9" customWidth="1"/>
    <col min="15" max="16384" width="9.140625" style="1"/>
  </cols>
  <sheetData>
    <row r="1" spans="1:14" s="2" customFormat="1" x14ac:dyDescent="0.25">
      <c r="A1" s="2" t="s">
        <v>5</v>
      </c>
      <c r="B1" s="2" t="s">
        <v>7</v>
      </c>
      <c r="C1" s="4" t="s">
        <v>8</v>
      </c>
      <c r="D1" s="2" t="s">
        <v>13</v>
      </c>
      <c r="E1" s="4" t="s">
        <v>14</v>
      </c>
      <c r="F1" s="2" t="s">
        <v>10</v>
      </c>
      <c r="G1" s="4" t="s">
        <v>2</v>
      </c>
      <c r="H1" s="2" t="s">
        <v>6</v>
      </c>
      <c r="I1" s="2" t="s">
        <v>11</v>
      </c>
      <c r="J1" s="4" t="s">
        <v>9</v>
      </c>
      <c r="K1" s="2" t="s">
        <v>12</v>
      </c>
      <c r="L1" s="2" t="s">
        <v>3</v>
      </c>
      <c r="M1" s="4" t="s">
        <v>0</v>
      </c>
      <c r="N1" s="8" t="s">
        <v>1</v>
      </c>
    </row>
    <row r="2" spans="1:14" s="2" customFormat="1" x14ac:dyDescent="0.25">
      <c r="A2" s="2">
        <v>100</v>
      </c>
      <c r="B2" s="2">
        <v>50</v>
      </c>
      <c r="C2" s="4">
        <f>A2-B2</f>
        <v>50</v>
      </c>
      <c r="E2" s="4"/>
      <c r="G2" s="4"/>
      <c r="J2" s="4"/>
      <c r="M2" s="4"/>
      <c r="N2" s="8" t="s">
        <v>4</v>
      </c>
    </row>
    <row r="3" spans="1:14" x14ac:dyDescent="0.25">
      <c r="A3" s="1">
        <v>100</v>
      </c>
      <c r="B3" s="1">
        <v>50</v>
      </c>
      <c r="C3" s="7">
        <f>A3-B3</f>
        <v>50</v>
      </c>
      <c r="D3" s="1">
        <v>817.4</v>
      </c>
      <c r="E3" s="7">
        <v>806.7</v>
      </c>
      <c r="F3" s="1">
        <v>822</v>
      </c>
      <c r="G3" s="7">
        <v>810</v>
      </c>
      <c r="H3" s="6">
        <f t="shared" ref="H3:H8" si="0">3209*(D3/1000)-2518.4</f>
        <v>104.63659999999982</v>
      </c>
      <c r="I3" s="6">
        <f t="shared" ref="I3:I8" si="1">3209*(F3/1000)-2518.4</f>
        <v>119.39799999999968</v>
      </c>
      <c r="J3" s="7">
        <f t="shared" ref="J3:J8" si="2">I3-H3</f>
        <v>14.761399999999867</v>
      </c>
      <c r="K3" s="6">
        <f t="shared" ref="K3:K8" si="3">3194.8*(E3/1000)-2525.4</f>
        <v>51.845160000000305</v>
      </c>
      <c r="L3" s="6">
        <f t="shared" ref="L3:L8" si="4">3194.8*(G3/1000)-2525.4</f>
        <v>62.388000000000375</v>
      </c>
      <c r="M3" s="7">
        <f t="shared" ref="M3:M8" si="5">L3-K3</f>
        <v>10.542840000000069</v>
      </c>
      <c r="N3" s="9">
        <f t="shared" ref="N3:N8" si="6">M3/J3</f>
        <v>0.71421680870379267</v>
      </c>
    </row>
    <row r="4" spans="1:14" x14ac:dyDescent="0.25">
      <c r="A4" s="1">
        <v>110</v>
      </c>
      <c r="B4" s="1">
        <v>50</v>
      </c>
      <c r="C4" s="7">
        <f>A4-B4</f>
        <v>60</v>
      </c>
      <c r="D4" s="1">
        <v>819.3</v>
      </c>
      <c r="E4" s="7">
        <v>808.3</v>
      </c>
      <c r="F4" s="1">
        <v>824.4</v>
      </c>
      <c r="G4" s="7">
        <v>813</v>
      </c>
      <c r="H4" s="6">
        <f t="shared" si="0"/>
        <v>110.73369999999977</v>
      </c>
      <c r="I4" s="6">
        <f t="shared" si="1"/>
        <v>127.09960000000001</v>
      </c>
      <c r="J4" s="7">
        <f t="shared" si="2"/>
        <v>16.365900000000238</v>
      </c>
      <c r="K4" s="6">
        <f t="shared" si="3"/>
        <v>56.956839999999829</v>
      </c>
      <c r="L4" s="6">
        <f t="shared" si="4"/>
        <v>71.972400000000107</v>
      </c>
      <c r="M4" s="7">
        <f t="shared" si="5"/>
        <v>15.015560000000278</v>
      </c>
      <c r="N4" s="9">
        <f t="shared" si="6"/>
        <v>0.91749063601757674</v>
      </c>
    </row>
    <row r="5" spans="1:14" s="2" customFormat="1" x14ac:dyDescent="0.25">
      <c r="A5" s="2">
        <v>120</v>
      </c>
      <c r="B5" s="2">
        <v>50</v>
      </c>
      <c r="C5" s="4">
        <f>A5-B5</f>
        <v>70</v>
      </c>
      <c r="D5" s="2">
        <v>824</v>
      </c>
      <c r="E5" s="4">
        <v>811.7</v>
      </c>
      <c r="F5" s="2">
        <v>827.7</v>
      </c>
      <c r="G5" s="4">
        <v>814.5</v>
      </c>
      <c r="H5" s="2">
        <f t="shared" si="0"/>
        <v>125.8159999999998</v>
      </c>
      <c r="I5" s="2">
        <f t="shared" si="1"/>
        <v>137.6893</v>
      </c>
      <c r="J5" s="4">
        <f t="shared" si="2"/>
        <v>11.873300000000199</v>
      </c>
      <c r="K5" s="2">
        <f t="shared" si="3"/>
        <v>67.819160000000466</v>
      </c>
      <c r="L5" s="2">
        <f t="shared" si="4"/>
        <v>76.764599999999973</v>
      </c>
      <c r="M5" s="4">
        <f t="shared" si="5"/>
        <v>8.9454399999995076</v>
      </c>
      <c r="N5" s="8">
        <f t="shared" si="6"/>
        <v>0.75340806683898809</v>
      </c>
    </row>
    <row r="6" spans="1:14" x14ac:dyDescent="0.25">
      <c r="A6" s="1">
        <v>180</v>
      </c>
      <c r="B6" s="1">
        <v>80</v>
      </c>
      <c r="C6" s="7">
        <f>A6-B6</f>
        <v>100</v>
      </c>
      <c r="D6" s="1">
        <v>841.9</v>
      </c>
      <c r="E6" s="7">
        <v>816.2</v>
      </c>
      <c r="F6" s="1">
        <v>846.2</v>
      </c>
      <c r="G6" s="7">
        <v>818.7</v>
      </c>
      <c r="H6" s="6">
        <f t="shared" si="0"/>
        <v>183.25709999999981</v>
      </c>
      <c r="I6" s="6">
        <f t="shared" si="1"/>
        <v>197.05580000000009</v>
      </c>
      <c r="J6" s="7">
        <f t="shared" si="2"/>
        <v>13.798700000000281</v>
      </c>
      <c r="K6" s="6">
        <f t="shared" si="3"/>
        <v>82.195760000000064</v>
      </c>
      <c r="L6" s="6">
        <f t="shared" si="4"/>
        <v>90.182760000000144</v>
      </c>
      <c r="M6" s="7">
        <f t="shared" si="5"/>
        <v>7.98700000000008</v>
      </c>
      <c r="N6" s="9">
        <f t="shared" si="6"/>
        <v>0.57882264271271333</v>
      </c>
    </row>
    <row r="7" spans="1:14" x14ac:dyDescent="0.25">
      <c r="A7" s="1">
        <v>190</v>
      </c>
      <c r="B7" s="1">
        <v>80</v>
      </c>
      <c r="C7" s="7">
        <f>A7-B7</f>
        <v>110</v>
      </c>
      <c r="D7" s="1">
        <v>844.6</v>
      </c>
      <c r="E7" s="7">
        <v>817.8</v>
      </c>
      <c r="F7" s="1">
        <v>849.6</v>
      </c>
      <c r="G7" s="7">
        <v>820.9</v>
      </c>
      <c r="H7" s="6">
        <f t="shared" si="0"/>
        <v>191.92140000000018</v>
      </c>
      <c r="I7" s="6">
        <f t="shared" si="1"/>
        <v>207.96639999999979</v>
      </c>
      <c r="J7" s="7">
        <f t="shared" si="2"/>
        <v>16.044999999999618</v>
      </c>
      <c r="K7" s="6">
        <f t="shared" si="3"/>
        <v>87.307440000000042</v>
      </c>
      <c r="L7" s="6">
        <f t="shared" si="4"/>
        <v>97.211319999999887</v>
      </c>
      <c r="M7" s="7">
        <f t="shared" si="5"/>
        <v>9.9038799999998446</v>
      </c>
      <c r="N7" s="9">
        <f t="shared" si="6"/>
        <v>0.61725646618884888</v>
      </c>
    </row>
    <row r="8" spans="1:14" s="2" customFormat="1" x14ac:dyDescent="0.25">
      <c r="A8" s="2">
        <v>200</v>
      </c>
      <c r="B8" s="2">
        <v>80</v>
      </c>
      <c r="C8" s="4">
        <f>A8-B8</f>
        <v>120</v>
      </c>
      <c r="D8" s="2">
        <v>848.4</v>
      </c>
      <c r="E8" s="4">
        <v>820.3</v>
      </c>
      <c r="F8" s="2">
        <v>852.5</v>
      </c>
      <c r="G8" s="4">
        <v>822.8</v>
      </c>
      <c r="H8" s="2">
        <f t="shared" si="0"/>
        <v>204.11559999999963</v>
      </c>
      <c r="I8" s="2">
        <f t="shared" si="1"/>
        <v>217.27250000000004</v>
      </c>
      <c r="J8" s="4">
        <f t="shared" si="2"/>
        <v>13.156900000000405</v>
      </c>
      <c r="K8" s="2">
        <f t="shared" si="3"/>
        <v>95.294439999999668</v>
      </c>
      <c r="L8" s="2">
        <f t="shared" si="4"/>
        <v>103.2814400000002</v>
      </c>
      <c r="M8" s="4">
        <f t="shared" si="5"/>
        <v>7.9870000000005348</v>
      </c>
      <c r="N8" s="8">
        <f t="shared" si="6"/>
        <v>0.60705789357677631</v>
      </c>
    </row>
    <row r="9" spans="1:14" x14ac:dyDescent="0.25">
      <c r="A9" s="1">
        <v>250</v>
      </c>
      <c r="B9" s="1">
        <v>125</v>
      </c>
      <c r="C9" s="7">
        <f>A9-B9</f>
        <v>125</v>
      </c>
      <c r="D9" s="1">
        <v>863.8</v>
      </c>
      <c r="E9" s="7">
        <v>830.2</v>
      </c>
      <c r="F9" s="1">
        <v>867.8</v>
      </c>
      <c r="G9" s="7">
        <v>833.2</v>
      </c>
      <c r="H9" s="1">
        <f>3209*(D9/1000)-2518.4</f>
        <v>253.5341999999996</v>
      </c>
      <c r="I9" s="6">
        <f>3209*(F9/1000)-2518.4</f>
        <v>266.37019999999939</v>
      </c>
      <c r="J9" s="7">
        <f>I9-H9</f>
        <v>12.835999999999785</v>
      </c>
      <c r="K9" s="3">
        <f>3194.8*(E9/1000)-2525.4</f>
        <v>126.92296000000033</v>
      </c>
      <c r="L9" s="6">
        <f>3194.8*(G9/1000)-2525.4</f>
        <v>136.50736000000006</v>
      </c>
      <c r="M9" s="7">
        <f>L9-K9</f>
        <v>9.5843999999997322</v>
      </c>
      <c r="N9" s="9">
        <f>M9/J9</f>
        <v>0.7466812090993995</v>
      </c>
    </row>
    <row r="10" spans="1:14" x14ac:dyDescent="0.25">
      <c r="A10" s="1">
        <v>260</v>
      </c>
      <c r="B10" s="1">
        <v>125</v>
      </c>
      <c r="C10" s="7">
        <f>A10-B10</f>
        <v>135</v>
      </c>
      <c r="D10" s="1">
        <v>866.53</v>
      </c>
      <c r="E10" s="7">
        <v>832.5</v>
      </c>
      <c r="F10" s="1">
        <v>871.1</v>
      </c>
      <c r="G10" s="7">
        <v>836</v>
      </c>
      <c r="H10" s="6">
        <f t="shared" ref="H10:H11" si="7">3209*(D10/1000)-2518.4</f>
        <v>262.29476999999997</v>
      </c>
      <c r="I10" s="6">
        <f t="shared" ref="I10:I11" si="8">3209*(F10/1000)-2518.4</f>
        <v>276.95989999999983</v>
      </c>
      <c r="J10" s="7">
        <f>I10-H10</f>
        <v>14.665129999999863</v>
      </c>
      <c r="K10" s="6">
        <f t="shared" ref="K10:K11" si="9">3194.8*(E10/1000)-2525.4</f>
        <v>134.27100000000019</v>
      </c>
      <c r="L10" s="6">
        <f t="shared" ref="L10:L11" si="10">3194.8*(G10/1000)-2525.4</f>
        <v>145.45280000000002</v>
      </c>
      <c r="M10" s="7">
        <f t="shared" ref="M10:M11" si="11">L10-K10</f>
        <v>11.181799999999839</v>
      </c>
      <c r="N10" s="9">
        <f t="shared" ref="N10:N11" si="12">M10/J10</f>
        <v>0.7624753411664229</v>
      </c>
    </row>
    <row r="11" spans="1:14" s="2" customFormat="1" x14ac:dyDescent="0.25">
      <c r="A11" s="2">
        <v>270</v>
      </c>
      <c r="B11" s="2">
        <v>125</v>
      </c>
      <c r="C11" s="4">
        <f>A11-B11</f>
        <v>145</v>
      </c>
      <c r="D11" s="2">
        <v>870.3</v>
      </c>
      <c r="E11" s="4">
        <v>835.5</v>
      </c>
      <c r="F11" s="2">
        <v>874.2</v>
      </c>
      <c r="G11" s="4">
        <v>838.6</v>
      </c>
      <c r="H11" s="2">
        <f t="shared" si="7"/>
        <v>274.39269999999988</v>
      </c>
      <c r="I11" s="2">
        <f t="shared" si="8"/>
        <v>286.90780000000041</v>
      </c>
      <c r="J11" s="4">
        <f>I11-H11</f>
        <v>12.51510000000053</v>
      </c>
      <c r="K11" s="2">
        <f t="shared" si="9"/>
        <v>143.85539999999992</v>
      </c>
      <c r="L11" s="2">
        <f t="shared" si="10"/>
        <v>153.75928000000022</v>
      </c>
      <c r="M11" s="4">
        <f t="shared" si="11"/>
        <v>9.9038800000002993</v>
      </c>
      <c r="N11" s="8">
        <f t="shared" si="12"/>
        <v>0.7913544438318415</v>
      </c>
    </row>
    <row r="12" spans="1:14" s="2" customFormat="1" x14ac:dyDescent="0.25">
      <c r="A12" s="10" t="s">
        <v>15</v>
      </c>
      <c r="B12" s="10"/>
      <c r="C12" s="11"/>
      <c r="E12" s="4"/>
      <c r="G12" s="4"/>
      <c r="J12" s="4"/>
      <c r="M12" s="4"/>
      <c r="N12" s="8"/>
    </row>
    <row r="13" spans="1:14" x14ac:dyDescent="0.25">
      <c r="A13" s="6">
        <v>100</v>
      </c>
      <c r="B13" s="6">
        <v>50</v>
      </c>
      <c r="C13" s="7">
        <f>A13-B13</f>
        <v>50</v>
      </c>
      <c r="D13" s="6">
        <v>817.1</v>
      </c>
      <c r="E13" s="7">
        <v>805.7</v>
      </c>
      <c r="F13" s="6">
        <v>821.8</v>
      </c>
      <c r="G13" s="7">
        <v>809</v>
      </c>
      <c r="H13" s="6">
        <f t="shared" ref="H13:H15" si="13">3209*(D13/1000)-2518.4</f>
        <v>103.67390000000023</v>
      </c>
      <c r="I13" s="6">
        <f t="shared" ref="I13:I15" si="14">3209*(F13/1000)-2518.4</f>
        <v>118.75619999999981</v>
      </c>
      <c r="J13" s="7">
        <f t="shared" ref="J13:J15" si="15">I13-H13</f>
        <v>15.082299999999577</v>
      </c>
      <c r="K13" s="6">
        <f t="shared" ref="K13:K15" si="16">3194.8*(E13/1000)-2525.4</f>
        <v>48.650360000000546</v>
      </c>
      <c r="L13" s="6">
        <f t="shared" ref="L13:L15" si="17">3194.8*(G13/1000)-2525.4</f>
        <v>59.193200000000161</v>
      </c>
      <c r="M13" s="7">
        <f t="shared" ref="M13:M15" si="18">L13-K13</f>
        <v>10.542839999999615</v>
      </c>
      <c r="N13" s="9">
        <f t="shared" ref="N13:N15" si="19">M13/J13</f>
        <v>0.69902070639092906</v>
      </c>
    </row>
    <row r="14" spans="1:14" x14ac:dyDescent="0.25">
      <c r="A14" s="6">
        <v>110</v>
      </c>
      <c r="B14" s="6">
        <v>50</v>
      </c>
      <c r="C14" s="7">
        <f>A14-B14</f>
        <v>60</v>
      </c>
      <c r="D14" s="6">
        <v>820.4</v>
      </c>
      <c r="E14" s="7">
        <v>808.1</v>
      </c>
      <c r="F14" s="6">
        <v>825.1</v>
      </c>
      <c r="G14" s="7">
        <v>811.4</v>
      </c>
      <c r="H14" s="6">
        <f t="shared" si="13"/>
        <v>114.26359999999977</v>
      </c>
      <c r="I14" s="6">
        <f t="shared" si="14"/>
        <v>129.34590000000026</v>
      </c>
      <c r="J14" s="7">
        <f t="shared" si="15"/>
        <v>15.082300000000487</v>
      </c>
      <c r="K14" s="6">
        <f t="shared" si="16"/>
        <v>56.317880000000059</v>
      </c>
      <c r="L14" s="6">
        <f t="shared" si="17"/>
        <v>66.860720000000128</v>
      </c>
      <c r="M14" s="7">
        <f t="shared" si="18"/>
        <v>10.542840000000069</v>
      </c>
      <c r="N14" s="9">
        <f t="shared" si="19"/>
        <v>0.69902070639091707</v>
      </c>
    </row>
    <row r="15" spans="1:14" x14ac:dyDescent="0.25">
      <c r="A15" s="2">
        <v>120</v>
      </c>
      <c r="B15" s="2">
        <v>50</v>
      </c>
      <c r="C15" s="4">
        <f>A15-B15</f>
        <v>70</v>
      </c>
      <c r="D15" s="2">
        <v>822.4</v>
      </c>
      <c r="E15" s="4">
        <v>809.6</v>
      </c>
      <c r="F15" s="2">
        <v>828.7</v>
      </c>
      <c r="G15" s="4">
        <v>814.2</v>
      </c>
      <c r="H15" s="2">
        <f t="shared" si="13"/>
        <v>120.68159999999989</v>
      </c>
      <c r="I15" s="2">
        <f t="shared" si="14"/>
        <v>140.89829999999984</v>
      </c>
      <c r="J15" s="4">
        <f t="shared" si="15"/>
        <v>20.216699999999946</v>
      </c>
      <c r="K15" s="2">
        <f t="shared" si="16"/>
        <v>61.110079999999925</v>
      </c>
      <c r="L15" s="2">
        <f t="shared" si="17"/>
        <v>75.806160000000091</v>
      </c>
      <c r="M15" s="4">
        <f t="shared" si="18"/>
        <v>14.696080000000165</v>
      </c>
      <c r="N15" s="8">
        <f t="shared" si="19"/>
        <v>0.72692773795922205</v>
      </c>
    </row>
  </sheetData>
  <mergeCells count="1">
    <mergeCell ref="A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D1" zoomScale="80" zoomScaleNormal="80" workbookViewId="0">
      <selection activeCell="A3" sqref="A3:N5"/>
    </sheetView>
  </sheetViews>
  <sheetFormatPr defaultRowHeight="15" x14ac:dyDescent="0.25"/>
  <cols>
    <col min="1" max="1" width="32.42578125" bestFit="1" customWidth="1"/>
    <col min="2" max="2" width="27.28515625" bestFit="1" customWidth="1"/>
    <col min="3" max="3" width="28.85546875" bestFit="1" customWidth="1"/>
    <col min="4" max="4" width="38" bestFit="1" customWidth="1"/>
    <col min="5" max="5" width="26.5703125" bestFit="1" customWidth="1"/>
    <col min="6" max="6" width="34.28515625" bestFit="1" customWidth="1"/>
    <col min="7" max="7" width="23.7109375" bestFit="1" customWidth="1"/>
    <col min="8" max="8" width="38.5703125" bestFit="1" customWidth="1"/>
    <col min="9" max="9" width="36.7109375" bestFit="1" customWidth="1"/>
    <col min="10" max="10" width="30.7109375" bestFit="1" customWidth="1"/>
    <col min="11" max="11" width="26.5703125" bestFit="1" customWidth="1"/>
    <col min="12" max="12" width="25.5703125" bestFit="1" customWidth="1"/>
    <col min="13" max="13" width="37.7109375" bestFit="1" customWidth="1"/>
    <col min="14" max="14" width="11.42578125" bestFit="1" customWidth="1"/>
  </cols>
  <sheetData>
    <row r="1" spans="1:14" x14ac:dyDescent="0.25">
      <c r="A1" s="2" t="s">
        <v>5</v>
      </c>
      <c r="B1" s="2" t="s">
        <v>7</v>
      </c>
      <c r="C1" s="4" t="s">
        <v>8</v>
      </c>
      <c r="D1" s="2" t="s">
        <v>13</v>
      </c>
      <c r="E1" s="4" t="s">
        <v>14</v>
      </c>
      <c r="F1" s="2" t="s">
        <v>10</v>
      </c>
      <c r="G1" s="4" t="s">
        <v>2</v>
      </c>
      <c r="H1" s="2" t="s">
        <v>6</v>
      </c>
      <c r="I1" s="2" t="s">
        <v>11</v>
      </c>
      <c r="J1" s="4" t="s">
        <v>9</v>
      </c>
      <c r="K1" s="2" t="s">
        <v>12</v>
      </c>
      <c r="L1" s="2" t="s">
        <v>3</v>
      </c>
      <c r="M1" s="4" t="s">
        <v>0</v>
      </c>
      <c r="N1" s="8" t="s">
        <v>1</v>
      </c>
    </row>
    <row r="2" spans="1:14" x14ac:dyDescent="0.25">
      <c r="A2" s="2">
        <v>100</v>
      </c>
      <c r="B2" s="2">
        <v>50</v>
      </c>
      <c r="C2" s="4">
        <f>A2-B2</f>
        <v>50</v>
      </c>
      <c r="D2" s="2"/>
      <c r="E2" s="4"/>
      <c r="F2" s="2"/>
      <c r="G2" s="4"/>
      <c r="H2" s="2"/>
      <c r="I2" s="2"/>
      <c r="J2" s="4"/>
      <c r="K2" s="2"/>
      <c r="L2" s="2"/>
      <c r="M2" s="4"/>
      <c r="N2" s="8" t="s">
        <v>4</v>
      </c>
    </row>
    <row r="3" spans="1:14" x14ac:dyDescent="0.25">
      <c r="A3" s="6">
        <v>100</v>
      </c>
      <c r="B3" s="6">
        <v>50</v>
      </c>
      <c r="C3" s="7">
        <f>A3-B3</f>
        <v>50</v>
      </c>
      <c r="D3" s="6">
        <v>817.1</v>
      </c>
      <c r="E3" s="7">
        <v>805.7</v>
      </c>
      <c r="F3" s="6">
        <v>821.8</v>
      </c>
      <c r="G3" s="7">
        <v>809</v>
      </c>
      <c r="H3" s="6">
        <f t="shared" ref="H3:H8" si="0">3209*(D3/1000)-2518.4</f>
        <v>103.67390000000023</v>
      </c>
      <c r="I3" s="6">
        <f t="shared" ref="I3:I8" si="1">3209*(F3/1000)-2518.4</f>
        <v>118.75619999999981</v>
      </c>
      <c r="J3" s="7">
        <f t="shared" ref="J3:J8" si="2">I3-H3</f>
        <v>15.082299999999577</v>
      </c>
      <c r="K3" s="6">
        <f t="shared" ref="K3:K8" si="3">3194.8*(E3/1000)-2525.4</f>
        <v>48.650360000000546</v>
      </c>
      <c r="L3" s="6">
        <f t="shared" ref="L3:L8" si="4">3194.8*(G3/1000)-2525.4</f>
        <v>59.193200000000161</v>
      </c>
      <c r="M3" s="7">
        <f t="shared" ref="M3:M8" si="5">L3-K3</f>
        <v>10.542839999999615</v>
      </c>
      <c r="N3" s="9">
        <f t="shared" ref="N3:N8" si="6">M3/J3</f>
        <v>0.69902070639092906</v>
      </c>
    </row>
    <row r="4" spans="1:14" x14ac:dyDescent="0.25">
      <c r="A4" s="6">
        <v>110</v>
      </c>
      <c r="B4" s="6">
        <v>50</v>
      </c>
      <c r="C4" s="7">
        <f>A4-B4</f>
        <v>60</v>
      </c>
      <c r="D4" s="6">
        <v>820.4</v>
      </c>
      <c r="E4" s="7">
        <v>808.1</v>
      </c>
      <c r="F4" s="6">
        <v>825.1</v>
      </c>
      <c r="G4" s="7">
        <v>811.4</v>
      </c>
      <c r="H4" s="6">
        <f t="shared" si="0"/>
        <v>114.26359999999977</v>
      </c>
      <c r="I4" s="6">
        <f t="shared" si="1"/>
        <v>129.34590000000026</v>
      </c>
      <c r="J4" s="7">
        <f t="shared" si="2"/>
        <v>15.082300000000487</v>
      </c>
      <c r="K4" s="6">
        <f t="shared" si="3"/>
        <v>56.317880000000059</v>
      </c>
      <c r="L4" s="6">
        <f t="shared" si="4"/>
        <v>66.860720000000128</v>
      </c>
      <c r="M4" s="7">
        <f t="shared" si="5"/>
        <v>10.542840000000069</v>
      </c>
      <c r="N4" s="9">
        <f t="shared" si="6"/>
        <v>0.69902070639091707</v>
      </c>
    </row>
    <row r="5" spans="1:14" x14ac:dyDescent="0.25">
      <c r="A5" s="2">
        <v>120</v>
      </c>
      <c r="B5" s="2">
        <v>50</v>
      </c>
      <c r="C5" s="4">
        <f>A5-B5</f>
        <v>70</v>
      </c>
      <c r="D5" s="2">
        <v>822.4</v>
      </c>
      <c r="E5" s="4">
        <v>809.6</v>
      </c>
      <c r="F5" s="2">
        <v>828.7</v>
      </c>
      <c r="G5" s="4">
        <v>814.2</v>
      </c>
      <c r="H5" s="2">
        <f t="shared" si="0"/>
        <v>120.68159999999989</v>
      </c>
      <c r="I5" s="2">
        <f t="shared" si="1"/>
        <v>140.89829999999984</v>
      </c>
      <c r="J5" s="4">
        <f t="shared" si="2"/>
        <v>20.216699999999946</v>
      </c>
      <c r="K5" s="2">
        <f t="shared" si="3"/>
        <v>61.110079999999925</v>
      </c>
      <c r="L5" s="2">
        <f t="shared" si="4"/>
        <v>75.806160000000091</v>
      </c>
      <c r="M5" s="4">
        <f t="shared" si="5"/>
        <v>14.696080000000165</v>
      </c>
      <c r="N5" s="8">
        <f t="shared" si="6"/>
        <v>0.72692773795922205</v>
      </c>
    </row>
    <row r="6" spans="1:14" x14ac:dyDescent="0.25">
      <c r="A6" s="6">
        <v>180</v>
      </c>
      <c r="B6" s="6">
        <v>80</v>
      </c>
      <c r="C6" s="7">
        <f>A6-B6</f>
        <v>100</v>
      </c>
      <c r="D6" s="6"/>
      <c r="E6" s="7"/>
      <c r="F6" s="6"/>
      <c r="G6" s="7"/>
      <c r="H6" s="6">
        <f t="shared" si="0"/>
        <v>-2518.4</v>
      </c>
      <c r="I6" s="6">
        <f t="shared" si="1"/>
        <v>-2518.4</v>
      </c>
      <c r="J6" s="7">
        <f t="shared" si="2"/>
        <v>0</v>
      </c>
      <c r="K6" s="6">
        <f t="shared" si="3"/>
        <v>-2525.4</v>
      </c>
      <c r="L6" s="6">
        <f t="shared" si="4"/>
        <v>-2525.4</v>
      </c>
      <c r="M6" s="7">
        <f t="shared" si="5"/>
        <v>0</v>
      </c>
      <c r="N6" s="9" t="e">
        <f t="shared" si="6"/>
        <v>#DIV/0!</v>
      </c>
    </row>
    <row r="7" spans="1:14" x14ac:dyDescent="0.25">
      <c r="A7" s="6">
        <v>190</v>
      </c>
      <c r="B7" s="6">
        <v>80</v>
      </c>
      <c r="C7" s="7">
        <f>A7-B7</f>
        <v>110</v>
      </c>
      <c r="D7" s="6"/>
      <c r="E7" s="7"/>
      <c r="F7" s="6"/>
      <c r="G7" s="7"/>
      <c r="H7" s="6">
        <f t="shared" si="0"/>
        <v>-2518.4</v>
      </c>
      <c r="I7" s="6">
        <f t="shared" si="1"/>
        <v>-2518.4</v>
      </c>
      <c r="J7" s="7">
        <f t="shared" si="2"/>
        <v>0</v>
      </c>
      <c r="K7" s="6">
        <f t="shared" si="3"/>
        <v>-2525.4</v>
      </c>
      <c r="L7" s="6">
        <f t="shared" si="4"/>
        <v>-2525.4</v>
      </c>
      <c r="M7" s="7">
        <f t="shared" si="5"/>
        <v>0</v>
      </c>
      <c r="N7" s="9" t="e">
        <f t="shared" si="6"/>
        <v>#DIV/0!</v>
      </c>
    </row>
    <row r="8" spans="1:14" x14ac:dyDescent="0.25">
      <c r="A8" s="2">
        <v>200</v>
      </c>
      <c r="B8" s="2">
        <v>80</v>
      </c>
      <c r="C8" s="4">
        <f>A8-B8</f>
        <v>120</v>
      </c>
      <c r="D8" s="2"/>
      <c r="E8" s="4"/>
      <c r="F8" s="2"/>
      <c r="G8" s="4"/>
      <c r="H8" s="2">
        <f t="shared" si="0"/>
        <v>-2518.4</v>
      </c>
      <c r="I8" s="2">
        <f t="shared" si="1"/>
        <v>-2518.4</v>
      </c>
      <c r="J8" s="4">
        <f t="shared" si="2"/>
        <v>0</v>
      </c>
      <c r="K8" s="2">
        <f t="shared" si="3"/>
        <v>-2525.4</v>
      </c>
      <c r="L8" s="2">
        <f t="shared" si="4"/>
        <v>-2525.4</v>
      </c>
      <c r="M8" s="4">
        <f t="shared" si="5"/>
        <v>0</v>
      </c>
      <c r="N8" s="8" t="e">
        <f t="shared" si="6"/>
        <v>#DIV/0!</v>
      </c>
    </row>
    <row r="9" spans="1:14" x14ac:dyDescent="0.25">
      <c r="A9" s="6">
        <v>250</v>
      </c>
      <c r="B9" s="6">
        <v>125</v>
      </c>
      <c r="C9" s="7">
        <f>A9-B9</f>
        <v>125</v>
      </c>
      <c r="D9" s="6"/>
      <c r="E9" s="7"/>
      <c r="F9" s="6"/>
      <c r="G9" s="7"/>
      <c r="H9" s="6">
        <f>3209*(D9/1000)-2518.4</f>
        <v>-2518.4</v>
      </c>
      <c r="I9" s="6">
        <f>3209*(F9/1000)-2518.4</f>
        <v>-2518.4</v>
      </c>
      <c r="J9" s="7">
        <f>I9-H9</f>
        <v>0</v>
      </c>
      <c r="K9" s="6">
        <f>3194.8*(E9/1000)-2525.4</f>
        <v>-2525.4</v>
      </c>
      <c r="L9" s="6">
        <f>3194.8*(G9/1000)-2525.4</f>
        <v>-2525.4</v>
      </c>
      <c r="M9" s="7">
        <f>L9-K9</f>
        <v>0</v>
      </c>
      <c r="N9" s="9" t="e">
        <f>M9/J9</f>
        <v>#DIV/0!</v>
      </c>
    </row>
    <row r="10" spans="1:14" x14ac:dyDescent="0.25">
      <c r="A10" s="6">
        <v>260</v>
      </c>
      <c r="B10" s="6">
        <v>125</v>
      </c>
      <c r="C10" s="7">
        <f>A10-B10</f>
        <v>135</v>
      </c>
      <c r="D10" s="6"/>
      <c r="E10" s="7"/>
      <c r="F10" s="6"/>
      <c r="G10" s="7"/>
      <c r="H10" s="6">
        <f t="shared" ref="H10:H11" si="7">3209*(D10/1000)-2518.4</f>
        <v>-2518.4</v>
      </c>
      <c r="I10" s="6">
        <f t="shared" ref="I10:I11" si="8">3209*(F10/1000)-2518.4</f>
        <v>-2518.4</v>
      </c>
      <c r="J10" s="7">
        <f>I10-H10</f>
        <v>0</v>
      </c>
      <c r="K10" s="6">
        <f t="shared" ref="K10:K11" si="9">3194.8*(E10/1000)-2525.4</f>
        <v>-2525.4</v>
      </c>
      <c r="L10" s="6">
        <f t="shared" ref="L10:L11" si="10">3194.8*(G10/1000)-2525.4</f>
        <v>-2525.4</v>
      </c>
      <c r="M10" s="7">
        <f t="shared" ref="M10:M11" si="11">L10-K10</f>
        <v>0</v>
      </c>
      <c r="N10" s="9" t="e">
        <f t="shared" ref="N10:N11" si="12">M10/J10</f>
        <v>#DIV/0!</v>
      </c>
    </row>
    <row r="11" spans="1:14" x14ac:dyDescent="0.25">
      <c r="A11" s="2">
        <v>270</v>
      </c>
      <c r="B11" s="2">
        <v>125</v>
      </c>
      <c r="C11" s="4">
        <f>A11-B11</f>
        <v>145</v>
      </c>
      <c r="D11" s="2"/>
      <c r="E11" s="4"/>
      <c r="F11" s="2"/>
      <c r="G11" s="4"/>
      <c r="H11" s="2">
        <f t="shared" si="7"/>
        <v>-2518.4</v>
      </c>
      <c r="I11" s="2">
        <f t="shared" si="8"/>
        <v>-2518.4</v>
      </c>
      <c r="J11" s="4">
        <f>I11-H11</f>
        <v>0</v>
      </c>
      <c r="K11" s="2">
        <f t="shared" si="9"/>
        <v>-2525.4</v>
      </c>
      <c r="L11" s="2">
        <f t="shared" si="10"/>
        <v>-2525.4</v>
      </c>
      <c r="M11" s="4">
        <f t="shared" si="11"/>
        <v>0</v>
      </c>
      <c r="N11" s="8" t="e">
        <f t="shared" si="12"/>
        <v>#DIV/0!</v>
      </c>
    </row>
    <row r="13" spans="1:14" x14ac:dyDescent="0.25">
      <c r="D13" s="5"/>
      <c r="E13" s="5"/>
      <c r="F13" s="5"/>
      <c r="G13" s="5"/>
    </row>
    <row r="14" spans="1:14" x14ac:dyDescent="0.25">
      <c r="D14" s="5"/>
      <c r="E14" s="5"/>
      <c r="F14" s="5"/>
      <c r="G1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Only Radial</vt:lpstr>
      <vt:lpstr>With Axial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petrophysics</dc:creator>
  <cp:lastModifiedBy>petrophysics</cp:lastModifiedBy>
  <dcterms:created xsi:type="dcterms:W3CDTF">2016-08-02T20:54:25Z</dcterms:created>
  <dcterms:modified xsi:type="dcterms:W3CDTF">2016-08-03T21:07:13Z</dcterms:modified>
</cp:coreProperties>
</file>