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bookViews>
    <workbookView xWindow="0" yWindow="0" windowWidth="20460" windowHeight="61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3" i="2"/>
  <c r="D12" i="2"/>
  <c r="D6" i="2"/>
  <c r="D5" i="2"/>
  <c r="D4" i="2"/>
  <c r="D3" i="2"/>
  <c r="D2" i="2"/>
  <c r="D11" i="2"/>
  <c r="D10" i="2"/>
  <c r="D9" i="2"/>
  <c r="D8" i="2"/>
  <c r="D7" i="2"/>
  <c r="F19" i="2"/>
  <c r="D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19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9" i="1"/>
  <c r="C5" i="1"/>
  <c r="C6" i="1"/>
  <c r="C10" i="1"/>
  <c r="C11" i="1"/>
  <c r="C14" i="1"/>
  <c r="C15" i="1"/>
  <c r="C2" i="1"/>
  <c r="C16" i="1"/>
  <c r="C13" i="1"/>
  <c r="C12" i="1"/>
  <c r="C9" i="1"/>
  <c r="C8" i="1"/>
  <c r="C7" i="1"/>
  <c r="C4" i="1"/>
  <c r="C3" i="1"/>
</calcChain>
</file>

<file path=xl/sharedStrings.xml><?xml version="1.0" encoding="utf-8"?>
<sst xmlns="http://schemas.openxmlformats.org/spreadsheetml/2006/main" count="56" uniqueCount="14">
  <si>
    <t>Steel</t>
  </si>
  <si>
    <t>Material</t>
  </si>
  <si>
    <t>Length (mm)</t>
  </si>
  <si>
    <t>Length (m)</t>
  </si>
  <si>
    <t>Travel Time (s)</t>
  </si>
  <si>
    <t>Series</t>
  </si>
  <si>
    <t>Slope (s/m)</t>
  </si>
  <si>
    <t>Intercept (s)</t>
  </si>
  <si>
    <t>Calculated Velocity (m/s)</t>
  </si>
  <si>
    <t>Known Velocity (m/s)</t>
  </si>
  <si>
    <t>Steel Only</t>
  </si>
  <si>
    <t>Zero Offset time</t>
  </si>
  <si>
    <t>Steel Velocity</t>
  </si>
  <si>
    <t>Expected slope (s/m)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</si>
</sst>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3" applyNumberFormat="0" applyAlignment="0" applyProtection="0"/>
    <xf numFmtId="0" fontId="3" fillId="2" borderId="2" applyNumberFormat="0" applyAlignment="0" applyProtection="0"/>
  </cellStyleXfs>
  <cellXfs count="1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Fill="1" applyBorder="1"/>
    <xf numFmtId="0" fontId="1" fillId="2" borderId="9" xfId="1" applyFill="1" applyBorder="1"/>
    <xf numFmtId="0" fontId="3" fillId="2" borderId="2" xfId="3"/>
    <xf numFmtId="0" fontId="2" fillId="2" borderId="3" xfId="2"/>
    <xf numFmtId="0" fontId="3" fillId="2" borderId="10" xfId="3" applyBorder="1"/>
  </cellXfs>
  <cellStyles count="4">
    <cellStyle name="Calculation" xfId="3" builtinId="22"/>
    <cellStyle name="Heading 2" xfId="1" builtinId="17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92428831011508"/>
                  <c:y val="-3.6144578313253013E-4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Sheet1!$C$2:$C$16</c:f>
              <c:numCache>
                <c:formatCode>General</c:formatCode>
                <c:ptCount val="15"/>
                <c:pt idx="0">
                  <c:v>2.5440000000000001E-2</c:v>
                </c:pt>
                <c:pt idx="1">
                  <c:v>2.5440000000000001E-2</c:v>
                </c:pt>
                <c:pt idx="2">
                  <c:v>2.5440000000000001E-2</c:v>
                </c:pt>
                <c:pt idx="3">
                  <c:v>2.5440000000000001E-2</c:v>
                </c:pt>
                <c:pt idx="4">
                  <c:v>2.5440000000000001E-2</c:v>
                </c:pt>
                <c:pt idx="5">
                  <c:v>3.8189999999999995E-2</c:v>
                </c:pt>
                <c:pt idx="6">
                  <c:v>3.8189999999999995E-2</c:v>
                </c:pt>
                <c:pt idx="7">
                  <c:v>3.8189999999999995E-2</c:v>
                </c:pt>
                <c:pt idx="8">
                  <c:v>3.8189999999999995E-2</c:v>
                </c:pt>
                <c:pt idx="9">
                  <c:v>3.8189999999999995E-2</c:v>
                </c:pt>
                <c:pt idx="10">
                  <c:v>5.0799999999999998E-2</c:v>
                </c:pt>
                <c:pt idx="11">
                  <c:v>5.0799999999999998E-2</c:v>
                </c:pt>
                <c:pt idx="12">
                  <c:v>5.0799999999999998E-2</c:v>
                </c:pt>
                <c:pt idx="13">
                  <c:v>5.0799999999999998E-2</c:v>
                </c:pt>
                <c:pt idx="14">
                  <c:v>5.0799999999999998E-2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1.9880000000000003E-5</c:v>
                </c:pt>
                <c:pt idx="1">
                  <c:v>1.9880000000000003E-5</c:v>
                </c:pt>
                <c:pt idx="2">
                  <c:v>2.0000000000000002E-5</c:v>
                </c:pt>
                <c:pt idx="3">
                  <c:v>1.9920000000000002E-5</c:v>
                </c:pt>
                <c:pt idx="4">
                  <c:v>1.9960000000000002E-5</c:v>
                </c:pt>
                <c:pt idx="5">
                  <c:v>2.2080000000000002E-5</c:v>
                </c:pt>
                <c:pt idx="6">
                  <c:v>2.2080000000000002E-5</c:v>
                </c:pt>
                <c:pt idx="7">
                  <c:v>2.2080000000000002E-5</c:v>
                </c:pt>
                <c:pt idx="8">
                  <c:v>2.2120000000000005E-5</c:v>
                </c:pt>
                <c:pt idx="9">
                  <c:v>2.2000000000000003E-5</c:v>
                </c:pt>
                <c:pt idx="10">
                  <c:v>2.3119999999999999E-5</c:v>
                </c:pt>
                <c:pt idx="11">
                  <c:v>2.3119999999999999E-5</c:v>
                </c:pt>
                <c:pt idx="12">
                  <c:v>2.3160000000000002E-5</c:v>
                </c:pt>
                <c:pt idx="13">
                  <c:v>2.3160000000000002E-5</c:v>
                </c:pt>
                <c:pt idx="14">
                  <c:v>2.3160000000000002E-5</c:v>
                </c:pt>
                <c:pt idx="16">
                  <c:v>0</c:v>
                </c:pt>
                <c:pt idx="17">
                  <c:v>7880.8416738907717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4-4B2E-917C-08420394A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06528"/>
        <c:axId val="215506856"/>
      </c:scatterChart>
      <c:valAx>
        <c:axId val="21550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6856"/>
        <c:crosses val="autoZero"/>
        <c:crossBetween val="midCat"/>
      </c:valAx>
      <c:valAx>
        <c:axId val="2155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155270610936478E-2"/>
                  <c:y val="-1.4484394269993359E-2"/>
                </c:manualLayout>
              </c:layout>
              <c:numFmt formatCode="#,##0.0000000" sourceLinked="0"/>
              <c:spPr>
                <a:solidFill>
                  <a:srgbClr val="5B9BD5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Sheet2!$C$2:$C$16</c:f>
              <c:numCache>
                <c:formatCode>General</c:formatCode>
                <c:ptCount val="15"/>
                <c:pt idx="0">
                  <c:v>2.5440000000000001E-2</c:v>
                </c:pt>
                <c:pt idx="1">
                  <c:v>2.5440000000000001E-2</c:v>
                </c:pt>
                <c:pt idx="2">
                  <c:v>2.5440000000000001E-2</c:v>
                </c:pt>
                <c:pt idx="3">
                  <c:v>2.5440000000000001E-2</c:v>
                </c:pt>
                <c:pt idx="4">
                  <c:v>2.5440000000000001E-2</c:v>
                </c:pt>
                <c:pt idx="5">
                  <c:v>3.8189999999999995E-2</c:v>
                </c:pt>
                <c:pt idx="6">
                  <c:v>3.8189999999999995E-2</c:v>
                </c:pt>
                <c:pt idx="7">
                  <c:v>3.8189999999999995E-2</c:v>
                </c:pt>
                <c:pt idx="8">
                  <c:v>3.8189999999999995E-2</c:v>
                </c:pt>
                <c:pt idx="9">
                  <c:v>3.8189999999999995E-2</c:v>
                </c:pt>
                <c:pt idx="10">
                  <c:v>5.0799999999999998E-2</c:v>
                </c:pt>
                <c:pt idx="11">
                  <c:v>5.0799999999999998E-2</c:v>
                </c:pt>
                <c:pt idx="12">
                  <c:v>5.0799999999999998E-2</c:v>
                </c:pt>
                <c:pt idx="13">
                  <c:v>5.0799999999999998E-2</c:v>
                </c:pt>
                <c:pt idx="14">
                  <c:v>5.0799999999999998E-2</c:v>
                </c:pt>
              </c:numCache>
            </c:numRef>
          </c:xVal>
          <c:yVal>
            <c:numRef>
              <c:f>Sheet2!$D$2:$D$16</c:f>
              <c:numCache>
                <c:formatCode>General</c:formatCode>
                <c:ptCount val="15"/>
                <c:pt idx="0">
                  <c:v>2.012E-5</c:v>
                </c:pt>
                <c:pt idx="1">
                  <c:v>2.012E-5</c:v>
                </c:pt>
                <c:pt idx="2">
                  <c:v>2.0080000000000001E-5</c:v>
                </c:pt>
                <c:pt idx="3">
                  <c:v>1.9960000000000002E-5</c:v>
                </c:pt>
                <c:pt idx="4">
                  <c:v>2.012E-5</c:v>
                </c:pt>
                <c:pt idx="5">
                  <c:v>2.264E-5</c:v>
                </c:pt>
                <c:pt idx="6">
                  <c:v>2.2480000000000005E-5</c:v>
                </c:pt>
                <c:pt idx="7">
                  <c:v>2.2719999999999999E-5</c:v>
                </c:pt>
                <c:pt idx="8">
                  <c:v>2.2520000000000001E-5</c:v>
                </c:pt>
                <c:pt idx="9">
                  <c:v>2.2520000000000001E-5</c:v>
                </c:pt>
                <c:pt idx="10">
                  <c:v>2.376E-5</c:v>
                </c:pt>
                <c:pt idx="11">
                  <c:v>2.336E-5</c:v>
                </c:pt>
                <c:pt idx="12">
                  <c:v>2.332E-5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6-4479-9C01-9171B49C7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06528"/>
        <c:axId val="215506856"/>
      </c:scatterChart>
      <c:valAx>
        <c:axId val="21550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6856"/>
        <c:crosses val="autoZero"/>
        <c:crossBetween val="midCat"/>
      </c:valAx>
      <c:valAx>
        <c:axId val="2155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85725</xdr:rowOff>
    </xdr:from>
    <xdr:to>
      <xdr:col>17</xdr:col>
      <xdr:colOff>352425</xdr:colOff>
      <xdr:row>16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85725</xdr:rowOff>
    </xdr:from>
    <xdr:to>
      <xdr:col>17</xdr:col>
      <xdr:colOff>352425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28" sqref="D28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2.140625" bestFit="1" customWidth="1"/>
    <col min="4" max="4" width="23.7109375" bestFit="1" customWidth="1"/>
    <col min="5" max="5" width="20.42578125" bestFit="1" customWidth="1"/>
    <col min="6" max="6" width="20" bestFit="1" customWidth="1"/>
  </cols>
  <sheetData>
    <row r="1" spans="1:4" ht="18" thickBot="1" x14ac:dyDescent="0.35">
      <c r="A1" s="5" t="s">
        <v>1</v>
      </c>
      <c r="B1" s="6" t="s">
        <v>2</v>
      </c>
      <c r="C1" s="5" t="s">
        <v>3</v>
      </c>
      <c r="D1" s="5" t="s">
        <v>4</v>
      </c>
    </row>
    <row r="2" spans="1:4" ht="15.75" thickTop="1" x14ac:dyDescent="0.25">
      <c r="A2" s="1" t="s">
        <v>0</v>
      </c>
      <c r="B2" s="2">
        <v>25.44</v>
      </c>
      <c r="C2" s="1">
        <f t="shared" ref="C2:C16" si="0">B2/1000</f>
        <v>2.5440000000000001E-2</v>
      </c>
      <c r="D2" s="1">
        <f>1.988*10^-5</f>
        <v>1.9880000000000003E-5</v>
      </c>
    </row>
    <row r="3" spans="1:4" x14ac:dyDescent="0.25">
      <c r="A3" s="1" t="s">
        <v>0</v>
      </c>
      <c r="B3" s="2">
        <v>25.44</v>
      </c>
      <c r="C3" s="1">
        <f t="shared" si="0"/>
        <v>2.5440000000000001E-2</v>
      </c>
      <c r="D3" s="1">
        <f>1.988*10^-5</f>
        <v>1.9880000000000003E-5</v>
      </c>
    </row>
    <row r="4" spans="1:4" x14ac:dyDescent="0.25">
      <c r="A4" s="1" t="s">
        <v>0</v>
      </c>
      <c r="B4" s="2">
        <v>25.44</v>
      </c>
      <c r="C4" s="1">
        <f t="shared" si="0"/>
        <v>2.5440000000000001E-2</v>
      </c>
      <c r="D4" s="1">
        <f>2*10^-5</f>
        <v>2.0000000000000002E-5</v>
      </c>
    </row>
    <row r="5" spans="1:4" x14ac:dyDescent="0.25">
      <c r="A5" s="1" t="s">
        <v>0</v>
      </c>
      <c r="B5" s="2">
        <v>25.44</v>
      </c>
      <c r="C5" s="1">
        <f t="shared" si="0"/>
        <v>2.5440000000000001E-2</v>
      </c>
      <c r="D5" s="1">
        <f>1.992*10^-5</f>
        <v>1.9920000000000002E-5</v>
      </c>
    </row>
    <row r="6" spans="1:4" x14ac:dyDescent="0.25">
      <c r="A6" s="1" t="s">
        <v>0</v>
      </c>
      <c r="B6" s="2">
        <v>25.44</v>
      </c>
      <c r="C6" s="1">
        <f t="shared" si="0"/>
        <v>2.5440000000000001E-2</v>
      </c>
      <c r="D6" s="1">
        <f>1.996*10^-5</f>
        <v>1.9960000000000002E-5</v>
      </c>
    </row>
    <row r="7" spans="1:4" x14ac:dyDescent="0.25">
      <c r="A7" s="1" t="s">
        <v>0</v>
      </c>
      <c r="B7" s="2">
        <v>38.19</v>
      </c>
      <c r="C7" s="1">
        <f t="shared" si="0"/>
        <v>3.8189999999999995E-2</v>
      </c>
      <c r="D7" s="1">
        <f>2.208*10^-5</f>
        <v>2.2080000000000002E-5</v>
      </c>
    </row>
    <row r="8" spans="1:4" x14ac:dyDescent="0.25">
      <c r="A8" s="1" t="s">
        <v>0</v>
      </c>
      <c r="B8" s="2">
        <v>38.19</v>
      </c>
      <c r="C8" s="1">
        <f t="shared" si="0"/>
        <v>3.8189999999999995E-2</v>
      </c>
      <c r="D8" s="1">
        <f>2.208*10^-5</f>
        <v>2.2080000000000002E-5</v>
      </c>
    </row>
    <row r="9" spans="1:4" x14ac:dyDescent="0.25">
      <c r="A9" s="1" t="s">
        <v>0</v>
      </c>
      <c r="B9" s="2">
        <v>38.19</v>
      </c>
      <c r="C9" s="1">
        <f t="shared" si="0"/>
        <v>3.8189999999999995E-2</v>
      </c>
      <c r="D9" s="1">
        <f>2.208*10^-5</f>
        <v>2.2080000000000002E-5</v>
      </c>
    </row>
    <row r="10" spans="1:4" x14ac:dyDescent="0.25">
      <c r="A10" s="1" t="s">
        <v>0</v>
      </c>
      <c r="B10" s="2">
        <v>38.19</v>
      </c>
      <c r="C10" s="1">
        <f t="shared" si="0"/>
        <v>3.8189999999999995E-2</v>
      </c>
      <c r="D10" s="1">
        <f>2.212*10^-5</f>
        <v>2.2120000000000005E-5</v>
      </c>
    </row>
    <row r="11" spans="1:4" x14ac:dyDescent="0.25">
      <c r="A11" s="1" t="s">
        <v>0</v>
      </c>
      <c r="B11" s="2">
        <v>38.19</v>
      </c>
      <c r="C11" s="1">
        <f t="shared" si="0"/>
        <v>3.8189999999999995E-2</v>
      </c>
      <c r="D11" s="1">
        <f>2.2*10^-5</f>
        <v>2.2000000000000003E-5</v>
      </c>
    </row>
    <row r="12" spans="1:4" x14ac:dyDescent="0.25">
      <c r="A12" s="1" t="s">
        <v>0</v>
      </c>
      <c r="B12" s="2">
        <v>50.8</v>
      </c>
      <c r="C12" s="1">
        <f t="shared" si="0"/>
        <v>5.0799999999999998E-2</v>
      </c>
      <c r="D12" s="1">
        <f>2.312*10^-5</f>
        <v>2.3119999999999999E-5</v>
      </c>
    </row>
    <row r="13" spans="1:4" x14ac:dyDescent="0.25">
      <c r="A13" s="1" t="s">
        <v>0</v>
      </c>
      <c r="B13" s="2">
        <v>50.8</v>
      </c>
      <c r="C13" s="1">
        <f t="shared" si="0"/>
        <v>5.0799999999999998E-2</v>
      </c>
      <c r="D13" s="1">
        <f>2.312*10^-5</f>
        <v>2.3119999999999999E-5</v>
      </c>
    </row>
    <row r="14" spans="1:4" x14ac:dyDescent="0.25">
      <c r="A14" s="1" t="s">
        <v>0</v>
      </c>
      <c r="B14" s="2">
        <v>50.8</v>
      </c>
      <c r="C14" s="1">
        <f t="shared" si="0"/>
        <v>5.0799999999999998E-2</v>
      </c>
      <c r="D14" s="1">
        <f>2.316*10^-5</f>
        <v>2.3160000000000002E-5</v>
      </c>
    </row>
    <row r="15" spans="1:4" x14ac:dyDescent="0.25">
      <c r="A15" s="1" t="s">
        <v>0</v>
      </c>
      <c r="B15" s="2">
        <v>50.8</v>
      </c>
      <c r="C15" s="1">
        <f t="shared" si="0"/>
        <v>5.0799999999999998E-2</v>
      </c>
      <c r="D15" s="1">
        <f>2.316*10^-5</f>
        <v>2.3160000000000002E-5</v>
      </c>
    </row>
    <row r="16" spans="1:4" x14ac:dyDescent="0.25">
      <c r="A16" s="3" t="s">
        <v>0</v>
      </c>
      <c r="B16" s="4">
        <v>50.8</v>
      </c>
      <c r="C16" s="3">
        <f t="shared" si="0"/>
        <v>5.0799999999999998E-2</v>
      </c>
      <c r="D16" s="3">
        <f>2.316*10^-5</f>
        <v>2.3160000000000002E-5</v>
      </c>
    </row>
    <row r="18" spans="1:6" x14ac:dyDescent="0.25">
      <c r="A18" s="7" t="s">
        <v>5</v>
      </c>
      <c r="B18" s="7" t="s">
        <v>6</v>
      </c>
      <c r="C18" s="7" t="s">
        <v>7</v>
      </c>
      <c r="D18" s="7" t="s">
        <v>8</v>
      </c>
      <c r="E18" s="7" t="s">
        <v>9</v>
      </c>
      <c r="F18" s="9" t="s">
        <v>13</v>
      </c>
    </row>
    <row r="19" spans="1:6" x14ac:dyDescent="0.25">
      <c r="A19" s="7" t="s">
        <v>10</v>
      </c>
      <c r="B19" s="7">
        <v>1.2689E-4</v>
      </c>
      <c r="C19" s="7"/>
      <c r="D19" s="7">
        <f>1/B19</f>
        <v>7880.8416738907717</v>
      </c>
      <c r="E19" s="7">
        <v>5920</v>
      </c>
      <c r="F19" s="7">
        <f>1/E19</f>
        <v>1.6891891891891893E-4</v>
      </c>
    </row>
    <row r="21" spans="1:6" x14ac:dyDescent="0.25">
      <c r="A21" s="8" t="s">
        <v>11</v>
      </c>
      <c r="B21" s="8"/>
    </row>
    <row r="22" spans="1:6" x14ac:dyDescent="0.25">
      <c r="A22" s="8" t="s">
        <v>12</v>
      </c>
      <c r="B2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33" sqref="D33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2.140625" bestFit="1" customWidth="1"/>
    <col min="4" max="4" width="23.7109375" bestFit="1" customWidth="1"/>
    <col min="5" max="5" width="20.42578125" bestFit="1" customWidth="1"/>
    <col min="6" max="6" width="20" bestFit="1" customWidth="1"/>
  </cols>
  <sheetData>
    <row r="1" spans="1:4" ht="18" thickBot="1" x14ac:dyDescent="0.35">
      <c r="A1" s="5" t="s">
        <v>1</v>
      </c>
      <c r="B1" s="6" t="s">
        <v>2</v>
      </c>
      <c r="C1" s="5" t="s">
        <v>3</v>
      </c>
      <c r="D1" s="5" t="s">
        <v>4</v>
      </c>
    </row>
    <row r="2" spans="1:4" ht="15.75" thickTop="1" x14ac:dyDescent="0.25">
      <c r="A2" s="1" t="s">
        <v>0</v>
      </c>
      <c r="B2" s="2">
        <v>25.44</v>
      </c>
      <c r="C2" s="1">
        <f t="shared" ref="C2:C16" si="0">B2/1000</f>
        <v>2.5440000000000001E-2</v>
      </c>
      <c r="D2" s="1">
        <f>2.012*10^-5</f>
        <v>2.012E-5</v>
      </c>
    </row>
    <row r="3" spans="1:4" x14ac:dyDescent="0.25">
      <c r="A3" s="1" t="s">
        <v>0</v>
      </c>
      <c r="B3" s="2">
        <v>25.44</v>
      </c>
      <c r="C3" s="1">
        <f t="shared" si="0"/>
        <v>2.5440000000000001E-2</v>
      </c>
      <c r="D3" s="1">
        <f>2.012*10^-5</f>
        <v>2.012E-5</v>
      </c>
    </row>
    <row r="4" spans="1:4" x14ac:dyDescent="0.25">
      <c r="A4" s="1" t="s">
        <v>0</v>
      </c>
      <c r="B4" s="2">
        <v>25.44</v>
      </c>
      <c r="C4" s="1">
        <f t="shared" si="0"/>
        <v>2.5440000000000001E-2</v>
      </c>
      <c r="D4" s="1">
        <f>2.008*10^-5</f>
        <v>2.0080000000000001E-5</v>
      </c>
    </row>
    <row r="5" spans="1:4" x14ac:dyDescent="0.25">
      <c r="A5" s="1" t="s">
        <v>0</v>
      </c>
      <c r="B5" s="2">
        <v>25.44</v>
      </c>
      <c r="C5" s="1">
        <f t="shared" si="0"/>
        <v>2.5440000000000001E-2</v>
      </c>
      <c r="D5" s="1">
        <f>1.996*10^-5</f>
        <v>1.9960000000000002E-5</v>
      </c>
    </row>
    <row r="6" spans="1:4" x14ac:dyDescent="0.25">
      <c r="A6" s="1" t="s">
        <v>0</v>
      </c>
      <c r="B6" s="2">
        <v>25.44</v>
      </c>
      <c r="C6" s="1">
        <f t="shared" si="0"/>
        <v>2.5440000000000001E-2</v>
      </c>
      <c r="D6" s="1">
        <f>2.012*10^-5</f>
        <v>2.012E-5</v>
      </c>
    </row>
    <row r="7" spans="1:4" x14ac:dyDescent="0.25">
      <c r="A7" s="1" t="s">
        <v>0</v>
      </c>
      <c r="B7" s="2">
        <v>38.19</v>
      </c>
      <c r="C7" s="1">
        <f t="shared" si="0"/>
        <v>3.8189999999999995E-2</v>
      </c>
      <c r="D7" s="1">
        <f>2.264*10^-5</f>
        <v>2.264E-5</v>
      </c>
    </row>
    <row r="8" spans="1:4" x14ac:dyDescent="0.25">
      <c r="A8" s="1" t="s">
        <v>0</v>
      </c>
      <c r="B8" s="2">
        <v>38.19</v>
      </c>
      <c r="C8" s="1">
        <f t="shared" si="0"/>
        <v>3.8189999999999995E-2</v>
      </c>
      <c r="D8">
        <f>2.248*10^-5</f>
        <v>2.2480000000000005E-5</v>
      </c>
    </row>
    <row r="9" spans="1:4" x14ac:dyDescent="0.25">
      <c r="A9" s="1" t="s">
        <v>0</v>
      </c>
      <c r="B9" s="2">
        <v>38.19</v>
      </c>
      <c r="C9" s="1">
        <f t="shared" si="0"/>
        <v>3.8189999999999995E-2</v>
      </c>
      <c r="D9" s="1">
        <f>2.272*10^-5</f>
        <v>2.2719999999999999E-5</v>
      </c>
    </row>
    <row r="10" spans="1:4" x14ac:dyDescent="0.25">
      <c r="A10" s="1" t="s">
        <v>0</v>
      </c>
      <c r="B10" s="2">
        <v>38.19</v>
      </c>
      <c r="C10" s="1">
        <f t="shared" si="0"/>
        <v>3.8189999999999995E-2</v>
      </c>
      <c r="D10" s="1">
        <f>2.252*10^-5</f>
        <v>2.2520000000000001E-5</v>
      </c>
    </row>
    <row r="11" spans="1:4" x14ac:dyDescent="0.25">
      <c r="A11" s="1" t="s">
        <v>0</v>
      </c>
      <c r="B11" s="2">
        <v>38.19</v>
      </c>
      <c r="C11" s="1">
        <f t="shared" si="0"/>
        <v>3.8189999999999995E-2</v>
      </c>
      <c r="D11" s="1">
        <f>2.252*10^-5</f>
        <v>2.2520000000000001E-5</v>
      </c>
    </row>
    <row r="12" spans="1:4" x14ac:dyDescent="0.25">
      <c r="A12" s="1" t="s">
        <v>0</v>
      </c>
      <c r="B12" s="2">
        <v>50.8</v>
      </c>
      <c r="C12" s="1">
        <f t="shared" si="0"/>
        <v>5.0799999999999998E-2</v>
      </c>
      <c r="D12" s="1">
        <f>2.376*10^-5</f>
        <v>2.376E-5</v>
      </c>
    </row>
    <row r="13" spans="1:4" x14ac:dyDescent="0.25">
      <c r="A13" s="1" t="s">
        <v>0</v>
      </c>
      <c r="B13" s="2">
        <v>50.8</v>
      </c>
      <c r="C13" s="1">
        <f t="shared" si="0"/>
        <v>5.0799999999999998E-2</v>
      </c>
      <c r="D13" s="1">
        <f>2.336*10^-5</f>
        <v>2.336E-5</v>
      </c>
    </row>
    <row r="14" spans="1:4" x14ac:dyDescent="0.25">
      <c r="A14" s="1" t="s">
        <v>0</v>
      </c>
      <c r="B14" s="2">
        <v>50.8</v>
      </c>
      <c r="C14" s="1">
        <f t="shared" si="0"/>
        <v>5.0799999999999998E-2</v>
      </c>
      <c r="D14" s="1">
        <f>2.332*10^-5</f>
        <v>2.332E-5</v>
      </c>
    </row>
    <row r="15" spans="1:4" x14ac:dyDescent="0.25">
      <c r="A15" s="1" t="s">
        <v>0</v>
      </c>
      <c r="B15" s="2">
        <v>50.8</v>
      </c>
      <c r="C15" s="1">
        <f t="shared" si="0"/>
        <v>5.0799999999999998E-2</v>
      </c>
      <c r="D15" s="1"/>
    </row>
    <row r="16" spans="1:4" x14ac:dyDescent="0.25">
      <c r="A16" s="3" t="s">
        <v>0</v>
      </c>
      <c r="B16" s="4">
        <v>50.8</v>
      </c>
      <c r="C16" s="3">
        <f t="shared" si="0"/>
        <v>5.0799999999999998E-2</v>
      </c>
      <c r="D16" s="3"/>
    </row>
    <row r="18" spans="1:6" x14ac:dyDescent="0.25">
      <c r="A18" s="7" t="s">
        <v>5</v>
      </c>
      <c r="B18" s="7" t="s">
        <v>6</v>
      </c>
      <c r="C18" s="7" t="s">
        <v>7</v>
      </c>
      <c r="D18" s="7" t="s">
        <v>8</v>
      </c>
      <c r="E18" s="7" t="s">
        <v>9</v>
      </c>
      <c r="F18" s="9" t="s">
        <v>13</v>
      </c>
    </row>
    <row r="19" spans="1:6" x14ac:dyDescent="0.25">
      <c r="A19" s="7" t="s">
        <v>10</v>
      </c>
      <c r="B19" s="7">
        <v>1.3889999999999999E-4</v>
      </c>
      <c r="C19" s="7"/>
      <c r="D19" s="7">
        <f>1/B19</f>
        <v>7199.4240460763149</v>
      </c>
      <c r="E19" s="7">
        <v>5920</v>
      </c>
      <c r="F19" s="7">
        <f>1/E19</f>
        <v>1.6891891891891893E-4</v>
      </c>
    </row>
    <row r="21" spans="1:6" x14ac:dyDescent="0.25">
      <c r="A21" s="8" t="s">
        <v>11</v>
      </c>
      <c r="B21" s="8"/>
    </row>
    <row r="22" spans="1:6" x14ac:dyDescent="0.25">
      <c r="A22" s="8" t="s">
        <v>12</v>
      </c>
      <c r="B22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2016-05-14T21:42:10Z</dcterms:created>
  <dcterms:modified xsi:type="dcterms:W3CDTF">2016-05-16T21:04:57Z</dcterms:modified>
</cp:coreProperties>
</file>